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<sst xmlns="http://schemas.openxmlformats.org/spreadsheetml/2006/main" count="14071" uniqueCount="1799">
  <si>
    <t>File opened</t>
  </si>
  <si>
    <t>2021-07-16 12:49:27</t>
  </si>
  <si>
    <t>Console s/n</t>
  </si>
  <si>
    <t>68C-831503</t>
  </si>
  <si>
    <t>Console ver</t>
  </si>
  <si>
    <t>Bluestem v.1.5.02</t>
  </si>
  <si>
    <t>Scripts ver</t>
  </si>
  <si>
    <t>2021.03  1.5.02, Feb 2021</t>
  </si>
  <si>
    <t>Head s/n</t>
  </si>
  <si>
    <t>68H-581503</t>
  </si>
  <si>
    <t>Head ver</t>
  </si>
  <si>
    <t>1.4.5</t>
  </si>
  <si>
    <t>Head cal</t>
  </si>
  <si>
    <t>{"co2aspan2a": "0.329491", "tbzero": "0.0863571", "flowazero": "0.33694", "co2bzero": "0.957759", "h2oaspan2a": "0.0689952", "co2bspan2b": "0.32636", "co2aspan2": "-0.0257965", "h2oaspan2": "0", "oxygen": "21", "h2obspan2b": "0.0691233", "h2obzero": "0.996793", "h2oaspanconc1": "12.21", "tazero": "-0.00228119", "co2aspanconc2": "296.7", "co2bspan2": "-0.0261668", "flowbzero": "0.27791", "h2oaspanconc2": "0", "co2bspanconc2": "296.7", "h2oaspan1": "1.00294", "h2oazero": "1.00241", "ssa_ref": "35974.6", "h2oaspan2b": "0.069198", "chamberpressurezero": "2.57817", "co2aspan1": "1.00108", "h2obspan2a": "0.0691036", "co2bspan2a": "0.328844", "co2aspanconc1": "2500", "co2bspanconc1": "2500", "h2obspan1": "1.00029", "co2bspan1": "1.00105", "ssb_ref": "37595.2", "h2obspanconc2": "0", "flowmeterzero": "0.999939", "co2azero": "0.990305", "h2obspan2": "0", "co2aspan2b": "0.327046", "h2obspanconc1": "12.21"}</t>
  </si>
  <si>
    <t>Chamber type</t>
  </si>
  <si>
    <t>6800-01A</t>
  </si>
  <si>
    <t>Chamber s/n</t>
  </si>
  <si>
    <t>MPF-651385</t>
  </si>
  <si>
    <t>Chamber rev</t>
  </si>
  <si>
    <t>0</t>
  </si>
  <si>
    <t>Chamber cal</t>
  </si>
  <si>
    <t>Fluorometer</t>
  </si>
  <si>
    <t>Flr. Version</t>
  </si>
  <si>
    <t>12:49:27</t>
  </si>
  <si>
    <t>Stability Definition:	ΔH2O (Meas2): Slp&lt;0.1 Per=20	ΔCO2 (Meas2): Slp&lt;0.5 Per=20	F (FlrLS): Slp&lt;10 Per=20</t>
  </si>
  <si>
    <t>SysConst</t>
  </si>
  <si>
    <t>AvgTime</t>
  </si>
  <si>
    <t>4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</si>
  <si>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</si>
  <si>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</si>
  <si>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</si>
  <si>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</si>
  <si>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</si>
  <si>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</si>
  <si>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</si>
  <si>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</si>
  <si>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</si>
  <si>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</si>
  <si>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</si>
  <si>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</si>
  <si>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</si>
  <si>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</si>
  <si>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</si>
  <si>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</si>
  <si>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</si>
  <si>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</si>
  <si>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</si>
  <si>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</si>
  <si>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</si>
  <si>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</si>
  <si>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</si>
  <si>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</si>
  <si>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</si>
  <si>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</si>
  <si>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</si>
  <si>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</si>
  <si>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</si>
  <si>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</si>
  <si>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</si>
  <si>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</si>
  <si>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</si>
  <si>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</si>
  <si>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</si>
  <si>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</si>
  <si>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</si>
  <si>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</si>
  <si>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</si>
  <si>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</si>
  <si>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</si>
  <si>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</si>
  <si>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</si>
  <si>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</si>
  <si>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</si>
  <si>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</si>
  <si>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</si>
  <si>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</si>
  <si>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</si>
  <si>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7.56021 85.9814 386.979 632.097 872.081 1058.47 1253.29 1355.15</t>
  </si>
  <si>
    <t>Fs_true</t>
  </si>
  <si>
    <t>-0.345526 101.657 401.565 601.223 801.037 1000.55 1201.27 1400.59</t>
  </si>
  <si>
    <t>leak_wt</t>
  </si>
  <si>
    <t>SysObs</t>
  </si>
  <si>
    <t>UserDefCon</t>
  </si>
  <si>
    <t>GasEx</t>
  </si>
  <si>
    <t>Leak</t>
  </si>
  <si>
    <t>FLR</t>
  </si>
  <si>
    <t>LeafQ</t>
  </si>
  <si>
    <t>Const</t>
  </si>
  <si>
    <t>Meas</t>
  </si>
  <si>
    <t>FlrLS</t>
  </si>
  <si>
    <t>FlrStats</t>
  </si>
  <si>
    <t>MchEvent</t>
  </si>
  <si>
    <t>Stability</t>
  </si>
  <si>
    <t>MchStatus</t>
  </si>
  <si>
    <t>Status</t>
  </si>
  <si>
    <t>obs</t>
  </si>
  <si>
    <t>time</t>
  </si>
  <si>
    <t>elapsed</t>
  </si>
  <si>
    <t>date</t>
  </si>
  <si>
    <t>hhmmss</t>
  </si>
  <si>
    <t>averaging</t>
  </si>
  <si>
    <t>leafRep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</si>
  <si>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</si>
  <si>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</si>
  <si>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</si>
  <si>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</si>
  <si>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</si>
  <si>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</si>
  <si>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</si>
  <si>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</si>
  <si>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</si>
  <si>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</si>
  <si>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</si>
  <si>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</si>
  <si>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</si>
  <si>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</si>
  <si>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</si>
  <si>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</si>
  <si>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</si>
  <si>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</si>
  <si>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</si>
  <si>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</si>
  <si>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</si>
  <si>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</si>
  <si>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</si>
  <si>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</si>
  <si>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</si>
  <si>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</si>
  <si>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</si>
  <si>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</si>
  <si>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</si>
  <si>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</si>
  <si>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</si>
  <si>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</si>
  <si>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</si>
  <si>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</si>
  <si>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</si>
  <si>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</si>
  <si>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</si>
  <si>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</si>
  <si>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</si>
  <si>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</si>
  <si>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</si>
  <si>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</si>
  <si>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</si>
  <si>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</si>
  <si>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</si>
  <si>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</si>
  <si>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</si>
  <si>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</si>
  <si>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</si>
  <si>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</si>
  <si>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</si>
  <si>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</si>
  <si>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</si>
  <si>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</si>
  <si>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</si>
  <si>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</si>
  <si>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</si>
  <si>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</si>
  <si>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</si>
  <si>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</si>
  <si>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</si>
  <si>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</si>
  <si>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</si>
  <si>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</si>
  <si>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</si>
  <si>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</si>
  <si>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</si>
  <si>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</si>
  <si>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</si>
  <si>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</si>
  <si>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</si>
  <si>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</si>
  <si>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</si>
  <si>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</si>
  <si>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</si>
  <si>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</si>
  <si>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</si>
  <si>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</si>
  <si>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</si>
  <si>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</si>
  <si>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</si>
  <si>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</si>
  <si>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</si>
  <si>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</si>
  <si>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</si>
  <si>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</si>
  <si>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</si>
  <si>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</si>
  <si>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</si>
  <si>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</si>
  <si>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</si>
  <si>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</si>
  <si>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</si>
  <si>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</si>
  <si>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</si>
  <si>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</si>
  <si>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</si>
  <si>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</si>
  <si>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</si>
  <si>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</si>
  <si>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</si>
  <si>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</si>
  <si>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</si>
  <si>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</si>
  <si>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</si>
  <si>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</si>
  <si>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</si>
  <si>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</si>
  <si>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</si>
  <si>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</si>
  <si>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</si>
  <si>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</si>
  <si>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</si>
  <si>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</si>
  <si>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</si>
  <si>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</si>
  <si>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</si>
  <si>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</si>
  <si>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</si>
  <si>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</si>
  <si>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</si>
  <si>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</si>
  <si>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</si>
  <si>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</si>
  <si>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</si>
  <si>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</si>
  <si>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</si>
  <si>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</si>
  <si>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</si>
  <si>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</si>
  <si>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</si>
  <si>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</si>
  <si>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</si>
  <si>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</si>
  <si>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</si>
  <si>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</si>
  <si>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</si>
  <si>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</si>
  <si>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</si>
  <si>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</si>
  <si>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</si>
  <si>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</si>
  <si>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</si>
  <si>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</si>
  <si>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</si>
  <si>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</si>
  <si>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</si>
  <si>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</si>
  <si>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</si>
  <si>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</si>
  <si>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</si>
  <si>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</si>
  <si>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</si>
  <si>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</si>
  <si>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</si>
  <si>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</si>
  <si>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</si>
  <si>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</si>
  <si>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</si>
  <si>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</si>
  <si>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</si>
  <si>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</si>
  <si>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</si>
  <si>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</si>
  <si>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</si>
  <si>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</si>
  <si>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</si>
  <si>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</si>
  <si>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</si>
  <si>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</si>
  <si>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</si>
  <si>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</si>
  <si>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</si>
  <si>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s⁻¹</t>
  </si>
  <si>
    <t>µmol µmol⁻¹</t>
  </si>
  <si>
    <t>J/µmol</t>
  </si>
  <si>
    <t>cm²</t>
  </si>
  <si>
    <t>mmol mol⁻¹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</si>
  <si>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</si>
  <si>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</si>
  <si>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</si>
  <si>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</si>
  <si>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</si>
  <si>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</si>
  <si>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</si>
  <si>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</si>
  <si>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min</t>
  </si>
  <si>
    <t>20210716 12:53:09</t>
  </si>
  <si>
    <t>12:53:09</t>
  </si>
  <si>
    <t>NA</t>
  </si>
  <si>
    <t>-</t>
  </si>
  <si>
    <t>0: Broadleaf</t>
  </si>
  <si>
    <t>12:51:24</t>
  </si>
  <si>
    <t>3/3</t>
  </si>
  <si>
    <t>20210716 12:53:11</t>
  </si>
  <si>
    <t>12:53:11</t>
  </si>
  <si>
    <t>20210716 12:53:13</t>
  </si>
  <si>
    <t>12:53:13</t>
  </si>
  <si>
    <t>20210716 12:53:15</t>
  </si>
  <si>
    <t>12:53:15</t>
  </si>
  <si>
    <t>20210716 12:53:17</t>
  </si>
  <si>
    <t>12:53:17</t>
  </si>
  <si>
    <t>20210716 12:53:19</t>
  </si>
  <si>
    <t>12:53:19</t>
  </si>
  <si>
    <t>20210716 12:53:21</t>
  </si>
  <si>
    <t>12:53:21</t>
  </si>
  <si>
    <t>20210716 12:53:23</t>
  </si>
  <si>
    <t>12:53:23</t>
  </si>
  <si>
    <t>20210716 12:53:25</t>
  </si>
  <si>
    <t>12:53:25</t>
  </si>
  <si>
    <t>20210716 12:53:27</t>
  </si>
  <si>
    <t>12:53:27</t>
  </si>
  <si>
    <t>20210716 12:53:29</t>
  </si>
  <si>
    <t>12:53:29</t>
  </si>
  <si>
    <t>20210716 12:53:31</t>
  </si>
  <si>
    <t>12:53:31</t>
  </si>
  <si>
    <t>20210716 12:53:33</t>
  </si>
  <si>
    <t>12:53:33</t>
  </si>
  <si>
    <t>20210716 12:53:35</t>
  </si>
  <si>
    <t>12:53:35</t>
  </si>
  <si>
    <t>20210716 12:53:37</t>
  </si>
  <si>
    <t>12:53:37</t>
  </si>
  <si>
    <t>20210716 12:53:39</t>
  </si>
  <si>
    <t>12:53:39</t>
  </si>
  <si>
    <t>20210716 12:53:41</t>
  </si>
  <si>
    <t>12:53:41</t>
  </si>
  <si>
    <t>20210716 12:53:43</t>
  </si>
  <si>
    <t>12:53:43</t>
  </si>
  <si>
    <t>20210716 12:53:45</t>
  </si>
  <si>
    <t>12:53:45</t>
  </si>
  <si>
    <t>20210716 12:53:47</t>
  </si>
  <si>
    <t>12:53:47</t>
  </si>
  <si>
    <t>20210716 12:53:49</t>
  </si>
  <si>
    <t>12:53:49</t>
  </si>
  <si>
    <t>20210716 12:53:51</t>
  </si>
  <si>
    <t>12:53:51</t>
  </si>
  <si>
    <t>20210716 12:53:53</t>
  </si>
  <si>
    <t>12:53:53</t>
  </si>
  <si>
    <t>20210716 12:53:55</t>
  </si>
  <si>
    <t>12:53:55</t>
  </si>
  <si>
    <t>20210716 12:53:57</t>
  </si>
  <si>
    <t>12:53:57</t>
  </si>
  <si>
    <t>20210716 12:53:59</t>
  </si>
  <si>
    <t>12:53:59</t>
  </si>
  <si>
    <t>20210716 12:54:01</t>
  </si>
  <si>
    <t>12:54:01</t>
  </si>
  <si>
    <t>20210716 12:54:03</t>
  </si>
  <si>
    <t>12:54:03</t>
  </si>
  <si>
    <t>20210716 12:54:05</t>
  </si>
  <si>
    <t>12:54:05</t>
  </si>
  <si>
    <t>20210716 12:54:07</t>
  </si>
  <si>
    <t>12:54:07</t>
  </si>
  <si>
    <t>2/3</t>
  </si>
  <si>
    <t>20210716 12:54:09</t>
  </si>
  <si>
    <t>12:54:09</t>
  </si>
  <si>
    <t>20210716 12:54:11</t>
  </si>
  <si>
    <t>12:54:11</t>
  </si>
  <si>
    <t>20210716 12:54:13</t>
  </si>
  <si>
    <t>12:54:13</t>
  </si>
  <si>
    <t>20210716 12:54:15</t>
  </si>
  <si>
    <t>12:54:15</t>
  </si>
  <si>
    <t>20210716 12:54:17</t>
  </si>
  <si>
    <t>12:54:17</t>
  </si>
  <si>
    <t>20210716 12:54:19</t>
  </si>
  <si>
    <t>12:54:19</t>
  </si>
  <si>
    <t>20210716 12:54:21</t>
  </si>
  <si>
    <t>12:54:21</t>
  </si>
  <si>
    <t>20210716 12:54:23</t>
  </si>
  <si>
    <t>12:54:23</t>
  </si>
  <si>
    <t>20210716 12:54:25</t>
  </si>
  <si>
    <t>12:54:25</t>
  </si>
  <si>
    <t>20210716 12:54:27</t>
  </si>
  <si>
    <t>12:54:27</t>
  </si>
  <si>
    <t>20210716 12:54:29</t>
  </si>
  <si>
    <t>12:54:29</t>
  </si>
  <si>
    <t>20210716 12:54:31</t>
  </si>
  <si>
    <t>12:54:31</t>
  </si>
  <si>
    <t>20210716 12:54:33</t>
  </si>
  <si>
    <t>12:54:33</t>
  </si>
  <si>
    <t>20210716 12:54:35</t>
  </si>
  <si>
    <t>12:54:35</t>
  </si>
  <si>
    <t>20210716 12:54:37</t>
  </si>
  <si>
    <t>12:54:37</t>
  </si>
  <si>
    <t>20210716 12:54:39</t>
  </si>
  <si>
    <t>12:54:39</t>
  </si>
  <si>
    <t>20210716 12:54:41</t>
  </si>
  <si>
    <t>12:54:41</t>
  </si>
  <si>
    <t>20210716 12:54:43</t>
  </si>
  <si>
    <t>12:54:43</t>
  </si>
  <si>
    <t>20210716 12:54:45</t>
  </si>
  <si>
    <t>12:54:45</t>
  </si>
  <si>
    <t>20210716 12:54:47</t>
  </si>
  <si>
    <t>12:54:47</t>
  </si>
  <si>
    <t>20210716 12:54:49</t>
  </si>
  <si>
    <t>12:54:49</t>
  </si>
  <si>
    <t>20210716 12:54:51</t>
  </si>
  <si>
    <t>12:54:51</t>
  </si>
  <si>
    <t>20210716 12:54:53</t>
  </si>
  <si>
    <t>12:54:53</t>
  </si>
  <si>
    <t>20210716 12:54:55</t>
  </si>
  <si>
    <t>12:54:55</t>
  </si>
  <si>
    <t>20210716 12:54:57</t>
  </si>
  <si>
    <t>12:54:57</t>
  </si>
  <si>
    <t>20210716 12:54:59</t>
  </si>
  <si>
    <t>12:54:59</t>
  </si>
  <si>
    <t>20210716 12:55:01</t>
  </si>
  <si>
    <t>12:55:01</t>
  </si>
  <si>
    <t>20210716 12:55:03</t>
  </si>
  <si>
    <t>12:55:03</t>
  </si>
  <si>
    <t>20210716 12:55:05</t>
  </si>
  <si>
    <t>12:55:05</t>
  </si>
  <si>
    <t>20210716 12:55:07</t>
  </si>
  <si>
    <t>12:55:07</t>
  </si>
  <si>
    <t>20210716 12:55:09</t>
  </si>
  <si>
    <t>12:55:09</t>
  </si>
  <si>
    <t>20210716 12:55:11</t>
  </si>
  <si>
    <t>12:55:11</t>
  </si>
  <si>
    <t>20210716 12:55:13</t>
  </si>
  <si>
    <t>12:55:13</t>
  </si>
  <si>
    <t>20210716 12:55:15</t>
  </si>
  <si>
    <t>12:55:15</t>
  </si>
  <si>
    <t>20210716 12:55:17</t>
  </si>
  <si>
    <t>12:55:17</t>
  </si>
  <si>
    <t>20210716 12:55:19</t>
  </si>
  <si>
    <t>12:55:19</t>
  </si>
  <si>
    <t>1/3</t>
  </si>
  <si>
    <t>20210716 12:55:21</t>
  </si>
  <si>
    <t>12:55:21</t>
  </si>
  <si>
    <t>20210716 12:55:23</t>
  </si>
  <si>
    <t>12:55:23</t>
  </si>
  <si>
    <t>20210716 12:55:25</t>
  </si>
  <si>
    <t>12:55:25</t>
  </si>
  <si>
    <t>20210716 12:55:27</t>
  </si>
  <si>
    <t>12:55:27</t>
  </si>
  <si>
    <t>20210716 12:55:29</t>
  </si>
  <si>
    <t>12:55:29</t>
  </si>
  <si>
    <t>20210716 12:55:31</t>
  </si>
  <si>
    <t>12:55:31</t>
  </si>
  <si>
    <t>20210716 12:55:33</t>
  </si>
  <si>
    <t>12:55:33</t>
  </si>
  <si>
    <t>20210716 12:55:35</t>
  </si>
  <si>
    <t>12:55:35</t>
  </si>
  <si>
    <t>20210716 12:55:37</t>
  </si>
  <si>
    <t>12:55:37</t>
  </si>
  <si>
    <t>20210716 12:55:39</t>
  </si>
  <si>
    <t>12:55:39</t>
  </si>
  <si>
    <t>20210716 12:55:41</t>
  </si>
  <si>
    <t>12:55:41</t>
  </si>
  <si>
    <t>20210716 12:55:43</t>
  </si>
  <si>
    <t>12:55:43</t>
  </si>
  <si>
    <t>20210716 12:55:45</t>
  </si>
  <si>
    <t>12:55:45</t>
  </si>
  <si>
    <t>20210716 12:55:47</t>
  </si>
  <si>
    <t>12:55:47</t>
  </si>
  <si>
    <t>20210716 12:55:49</t>
  </si>
  <si>
    <t>12:55:49</t>
  </si>
  <si>
    <t>20210716 12:55:51</t>
  </si>
  <si>
    <t>12:55:51</t>
  </si>
  <si>
    <t>20210716 12:55:53</t>
  </si>
  <si>
    <t>12:55:53</t>
  </si>
  <si>
    <t>20210716 12:55:55</t>
  </si>
  <si>
    <t>12:55:55</t>
  </si>
  <si>
    <t>20210716 12:55:57</t>
  </si>
  <si>
    <t>12:55:57</t>
  </si>
  <si>
    <t>20210716 12:55:59</t>
  </si>
  <si>
    <t>12:55:59</t>
  </si>
  <si>
    <t>20210716 12:56:01</t>
  </si>
  <si>
    <t>12:56:01</t>
  </si>
  <si>
    <t>20210716 12:56:03</t>
  </si>
  <si>
    <t>12:56:03</t>
  </si>
  <si>
    <t>20210716 12:56:05</t>
  </si>
  <si>
    <t>12:56:05</t>
  </si>
  <si>
    <t>20210716 12:56:07</t>
  </si>
  <si>
    <t>12:56:07</t>
  </si>
  <si>
    <t>20210716 12:56:09</t>
  </si>
  <si>
    <t>12:56:09</t>
  </si>
  <si>
    <t>20210716 12:56:11</t>
  </si>
  <si>
    <t>12:56:11</t>
  </si>
  <si>
    <t>20210716 12:56:13</t>
  </si>
  <si>
    <t>12:56:13</t>
  </si>
  <si>
    <t>20210716 12:56:15</t>
  </si>
  <si>
    <t>12:56:15</t>
  </si>
  <si>
    <t>20210716 12:56:17</t>
  </si>
  <si>
    <t>12:56:17</t>
  </si>
  <si>
    <t>20210716 12:56:19</t>
  </si>
  <si>
    <t>12:56:19</t>
  </si>
  <si>
    <t>20210716 12:56:21</t>
  </si>
  <si>
    <t>12:56:21</t>
  </si>
  <si>
    <t>20210716 12:56:23</t>
  </si>
  <si>
    <t>12:56:23</t>
  </si>
  <si>
    <t>20210716 12:56:25</t>
  </si>
  <si>
    <t>12:56:25</t>
  </si>
  <si>
    <t>20210716 12:56:27</t>
  </si>
  <si>
    <t>12:56:27</t>
  </si>
  <si>
    <t>20210716 12:56:29</t>
  </si>
  <si>
    <t>12:56:29</t>
  </si>
  <si>
    <t>20210716 12:56:31</t>
  </si>
  <si>
    <t>12:56:31</t>
  </si>
  <si>
    <t>20210716 12:56:33</t>
  </si>
  <si>
    <t>12:56:33</t>
  </si>
  <si>
    <t>20210716 12:56:35</t>
  </si>
  <si>
    <t>12:56:35</t>
  </si>
  <si>
    <t>20210716 12:56:37</t>
  </si>
  <si>
    <t>12:56:37</t>
  </si>
  <si>
    <t>20210716 12:56:39</t>
  </si>
  <si>
    <t>12:56:39</t>
  </si>
  <si>
    <t>20210716 12:56:41</t>
  </si>
  <si>
    <t>12:56:41</t>
  </si>
  <si>
    <t>20210716 12:56:43</t>
  </si>
  <si>
    <t>12:56:43</t>
  </si>
  <si>
    <t>20210716 12:56:45</t>
  </si>
  <si>
    <t>12:56:45</t>
  </si>
  <si>
    <t>20210716 12:56:47</t>
  </si>
  <si>
    <t>12:56:47</t>
  </si>
  <si>
    <t>20210716 12:56:49</t>
  </si>
  <si>
    <t>12:56:49</t>
  </si>
  <si>
    <t>20210716 12:56:51</t>
  </si>
  <si>
    <t>12:56:51</t>
  </si>
  <si>
    <t>20210716 12:56:53</t>
  </si>
  <si>
    <t>12:56:53</t>
  </si>
  <si>
    <t>20210716 12:56:55</t>
  </si>
  <si>
    <t>12:56:55</t>
  </si>
  <si>
    <t>20210716 12:56:57</t>
  </si>
  <si>
    <t>12:56:57</t>
  </si>
  <si>
    <t>20210716 12:56:59</t>
  </si>
  <si>
    <t>12:56:59</t>
  </si>
  <si>
    <t>20210716 12:57:01</t>
  </si>
  <si>
    <t>12:57:01</t>
  </si>
  <si>
    <t>20210716 12:57:03</t>
  </si>
  <si>
    <t>12:57:03</t>
  </si>
  <si>
    <t>20210716 12:57:05</t>
  </si>
  <si>
    <t>12:57:05</t>
  </si>
  <si>
    <t>20210716 12:57:07</t>
  </si>
  <si>
    <t>12:57:07</t>
  </si>
  <si>
    <t>20210716 12:57:09</t>
  </si>
  <si>
    <t>12:57:09</t>
  </si>
  <si>
    <t>20210716 12:57:11</t>
  </si>
  <si>
    <t>12:57:11</t>
  </si>
  <si>
    <t>20210716 12:57:13</t>
  </si>
  <si>
    <t>12:57:13</t>
  </si>
  <si>
    <t>20210716 12:57:15</t>
  </si>
  <si>
    <t>12:57:15</t>
  </si>
  <si>
    <t>20210716 12:57:17</t>
  </si>
  <si>
    <t>12:57:17</t>
  </si>
  <si>
    <t>20210716 12:57:19</t>
  </si>
  <si>
    <t>12:57:19</t>
  </si>
  <si>
    <t>20210716 12:57:21</t>
  </si>
  <si>
    <t>12:57:21</t>
  </si>
  <si>
    <t>20210716 12:57:23</t>
  </si>
  <si>
    <t>12:57:23</t>
  </si>
  <si>
    <t>20210716 12:57:25</t>
  </si>
  <si>
    <t>12:57:25</t>
  </si>
  <si>
    <t>20210716 12:57:27</t>
  </si>
  <si>
    <t>12:57:27</t>
  </si>
  <si>
    <t>20210716 12:57:29</t>
  </si>
  <si>
    <t>12:57:29</t>
  </si>
  <si>
    <t>20210716 12:57:31</t>
  </si>
  <si>
    <t>12:57:31</t>
  </si>
  <si>
    <t>20210716 12:57:33</t>
  </si>
  <si>
    <t>12:57:33</t>
  </si>
  <si>
    <t>20210716 12:57:35</t>
  </si>
  <si>
    <t>12:57:35</t>
  </si>
  <si>
    <t>20210716 12:57:37</t>
  </si>
  <si>
    <t>12:57:37</t>
  </si>
  <si>
    <t>20210716 12:57:39</t>
  </si>
  <si>
    <t>12:57:39</t>
  </si>
  <si>
    <t>20210716 12:57:41</t>
  </si>
  <si>
    <t>12:57:41</t>
  </si>
  <si>
    <t>20210716 12:57:43</t>
  </si>
  <si>
    <t>12:57:43</t>
  </si>
  <si>
    <t>20210716 12:57:45</t>
  </si>
  <si>
    <t>12:57:45</t>
  </si>
  <si>
    <t>20210716 12:57:47</t>
  </si>
  <si>
    <t>12:57:47</t>
  </si>
  <si>
    <t>20210716 12:57:49</t>
  </si>
  <si>
    <t>12:57:49</t>
  </si>
  <si>
    <t>20210716 12:57:51</t>
  </si>
  <si>
    <t>12:57:51</t>
  </si>
  <si>
    <t>20210716 12:57:53</t>
  </si>
  <si>
    <t>12:57:53</t>
  </si>
  <si>
    <t>20210716 12:57:55</t>
  </si>
  <si>
    <t>12:57:55</t>
  </si>
  <si>
    <t>20210716 12:57:57</t>
  </si>
  <si>
    <t>12:57:57</t>
  </si>
  <si>
    <t>20210716 12:57:59</t>
  </si>
  <si>
    <t>12:57:59</t>
  </si>
  <si>
    <t>20210716 12:58:01</t>
  </si>
  <si>
    <t>12:58:01</t>
  </si>
  <si>
    <t>20210716 12:58:03</t>
  </si>
  <si>
    <t>12:58:03</t>
  </si>
  <si>
    <t>20210716 12:58:05</t>
  </si>
  <si>
    <t>12:58:05</t>
  </si>
  <si>
    <t>20210716 12:58:07</t>
  </si>
  <si>
    <t>12:58:07</t>
  </si>
  <si>
    <t>20210716 12:58:09</t>
  </si>
  <si>
    <t>12:58:09</t>
  </si>
  <si>
    <t>20210716 12:58:11</t>
  </si>
  <si>
    <t>12:58:11</t>
  </si>
  <si>
    <t>20210716 12:58:13</t>
  </si>
  <si>
    <t>12:58:13</t>
  </si>
  <si>
    <t>20210716 12:58:15</t>
  </si>
  <si>
    <t>12:58:15</t>
  </si>
  <si>
    <t>20210716 12:58:17</t>
  </si>
  <si>
    <t>12:58:17</t>
  </si>
  <si>
    <t>20210716 12:58:19</t>
  </si>
  <si>
    <t>12:58:19</t>
  </si>
  <si>
    <t>20210716 12:58:21</t>
  </si>
  <si>
    <t>12:58:21</t>
  </si>
  <si>
    <t>20210716 12:58:23</t>
  </si>
  <si>
    <t>12:58:23</t>
  </si>
  <si>
    <t>20210716 12:58:25</t>
  </si>
  <si>
    <t>12:58:25</t>
  </si>
  <si>
    <t>20210716 12:58:27</t>
  </si>
  <si>
    <t>12:58:27</t>
  </si>
  <si>
    <t>20210716 12:58:29</t>
  </si>
  <si>
    <t>12:58:29</t>
  </si>
  <si>
    <t>20210716 12:58:31</t>
  </si>
  <si>
    <t>12:58:31</t>
  </si>
  <si>
    <t>20210716 12:58:33</t>
  </si>
  <si>
    <t>12:58:33</t>
  </si>
  <si>
    <t>20210716 12:58:35</t>
  </si>
  <si>
    <t>12:58:35</t>
  </si>
  <si>
    <t>20210716 12:58:37</t>
  </si>
  <si>
    <t>12:58:37</t>
  </si>
  <si>
    <t>20210716 12:58:39</t>
  </si>
  <si>
    <t>12:58:39</t>
  </si>
  <si>
    <t>20210716 12:58:41</t>
  </si>
  <si>
    <t>12:58:41</t>
  </si>
  <si>
    <t>20210716 12:58:43</t>
  </si>
  <si>
    <t>12:58:43</t>
  </si>
  <si>
    <t>20210716 12:58:45</t>
  </si>
  <si>
    <t>12:58:45</t>
  </si>
  <si>
    <t>20210716 12:58:47</t>
  </si>
  <si>
    <t>12:58:47</t>
  </si>
  <si>
    <t>20210716 12:58:49</t>
  </si>
  <si>
    <t>12:58:49</t>
  </si>
  <si>
    <t>20210716 12:58:51</t>
  </si>
  <si>
    <t>12:58:51</t>
  </si>
  <si>
    <t>20210716 12:58:53</t>
  </si>
  <si>
    <t>12:58:53</t>
  </si>
  <si>
    <t>20210716 12:58:55</t>
  </si>
  <si>
    <t>12:58:55</t>
  </si>
  <si>
    <t>20210716 12:58:57</t>
  </si>
  <si>
    <t>12:58:57</t>
  </si>
  <si>
    <t>20210716 12:58:59</t>
  </si>
  <si>
    <t>12:58:59</t>
  </si>
  <si>
    <t>20210716 12:59:01</t>
  </si>
  <si>
    <t>12:59:01</t>
  </si>
  <si>
    <t>20210716 12:59:03</t>
  </si>
  <si>
    <t>12:59:03</t>
  </si>
  <si>
    <t>20210716 12:59:05</t>
  </si>
  <si>
    <t>12:59:05</t>
  </si>
  <si>
    <t>20210716 12:59:07</t>
  </si>
  <si>
    <t>12:59:07</t>
  </si>
  <si>
    <t>20210716 12:59:09</t>
  </si>
  <si>
    <t>12:59:09</t>
  </si>
  <si>
    <t>20210716 12:59:11</t>
  </si>
  <si>
    <t>12:59:11</t>
  </si>
  <si>
    <t>20210716 12:59:14</t>
  </si>
  <si>
    <t>12:59:14</t>
  </si>
  <si>
    <t>20210716 12:59:16</t>
  </si>
  <si>
    <t>12:59:16</t>
  </si>
  <si>
    <t>20210716 12:59:18</t>
  </si>
  <si>
    <t>12:59:18</t>
  </si>
  <si>
    <t>20210716 12:59:20</t>
  </si>
  <si>
    <t>12:59:20</t>
  </si>
  <si>
    <t>20210716 12:59:22</t>
  </si>
  <si>
    <t>12:59:22</t>
  </si>
  <si>
    <t>20210716 12:59:24</t>
  </si>
  <si>
    <t>12:59:24</t>
  </si>
  <si>
    <t>20210716 12:59:26</t>
  </si>
  <si>
    <t>12:59:26</t>
  </si>
  <si>
    <t>20210716 12:59:28</t>
  </si>
  <si>
    <t>12:59:28</t>
  </si>
  <si>
    <t>20210716 12:59:30</t>
  </si>
  <si>
    <t>12:59:30</t>
  </si>
  <si>
    <t>20210716 12:59:32</t>
  </si>
  <si>
    <t>12:59:32</t>
  </si>
  <si>
    <t>20210716 12:59:34</t>
  </si>
  <si>
    <t>12:59:34</t>
  </si>
  <si>
    <t>20210716 12:59:36</t>
  </si>
  <si>
    <t>12:59:36</t>
  </si>
  <si>
    <t>20210716 12:59:38</t>
  </si>
  <si>
    <t>12:59:38</t>
  </si>
  <si>
    <t>20210716 12:59:40</t>
  </si>
  <si>
    <t>12:59:40</t>
  </si>
  <si>
    <t>20210716 12:59:42</t>
  </si>
  <si>
    <t>12:59:42</t>
  </si>
  <si>
    <t>20210716 12:59:44</t>
  </si>
  <si>
    <t>12:59:44</t>
  </si>
  <si>
    <t>20210716 12:59:46</t>
  </si>
  <si>
    <t>12:59:46</t>
  </si>
  <si>
    <t>20210716 12:59:48</t>
  </si>
  <si>
    <t>12:59:48</t>
  </si>
  <si>
    <t>20210716 12:59:50</t>
  </si>
  <si>
    <t>12:59:50</t>
  </si>
  <si>
    <t>20210716 12:59:52</t>
  </si>
  <si>
    <t>12:59:52</t>
  </si>
  <si>
    <t>20210716 12:59:54</t>
  </si>
  <si>
    <t>12:59:54</t>
  </si>
  <si>
    <t>20210716 12:59:56</t>
  </si>
  <si>
    <t>12:59:56</t>
  </si>
  <si>
    <t>20210716 12:59:58</t>
  </si>
  <si>
    <t>12:59:58</t>
  </si>
  <si>
    <t>20210716 13:00:00</t>
  </si>
  <si>
    <t>13:00:00</t>
  </si>
  <si>
    <t>20210716 13:00:02</t>
  </si>
  <si>
    <t>13:00:02</t>
  </si>
  <si>
    <t>20210716 13:00:04</t>
  </si>
  <si>
    <t>13:00:04</t>
  </si>
  <si>
    <t>20210716 13:00:06</t>
  </si>
  <si>
    <t>13:00:06</t>
  </si>
  <si>
    <t>20210716 13:00:08</t>
  </si>
  <si>
    <t>13:00:08</t>
  </si>
  <si>
    <t>20210716 13:00:10</t>
  </si>
  <si>
    <t>13:00:10</t>
  </si>
  <si>
    <t>20210716 13:00:12</t>
  </si>
  <si>
    <t>13:00:12</t>
  </si>
  <si>
    <t>20210716 13:00:14</t>
  </si>
  <si>
    <t>13:00:14</t>
  </si>
  <si>
    <t>20210716 13:00:16</t>
  </si>
  <si>
    <t>13:00:16</t>
  </si>
  <si>
    <t>20210716 13:00:18</t>
  </si>
  <si>
    <t>13:00:18</t>
  </si>
  <si>
    <t>20210716 13:00:20</t>
  </si>
  <si>
    <t>13:00:20</t>
  </si>
  <si>
    <t>20210716 13:00:22</t>
  </si>
  <si>
    <t>13:00:22</t>
  </si>
  <si>
    <t>20210716 13:00:24</t>
  </si>
  <si>
    <t>13:00:24</t>
  </si>
  <si>
    <t>20210716 13:00:26</t>
  </si>
  <si>
    <t>13:00:26</t>
  </si>
  <si>
    <t>20210716 13:00:28</t>
  </si>
  <si>
    <t>13:00:28</t>
  </si>
  <si>
    <t>20210716 13:00:30</t>
  </si>
  <si>
    <t>13:00:30</t>
  </si>
  <si>
    <t>20210716 13:00:32</t>
  </si>
  <si>
    <t>13:00:32</t>
  </si>
  <si>
    <t>20210716 13:00:34</t>
  </si>
  <si>
    <t>13:00:34</t>
  </si>
  <si>
    <t>20210716 13:00:36</t>
  </si>
  <si>
    <t>13:00:36</t>
  </si>
  <si>
    <t>20210716 13:00:38</t>
  </si>
  <si>
    <t>13:00:38</t>
  </si>
  <si>
    <t>20210716 13:00:40</t>
  </si>
  <si>
    <t>13:00:40</t>
  </si>
  <si>
    <t>20210716 13:00:42</t>
  </si>
  <si>
    <t>13:00:42</t>
  </si>
  <si>
    <t>20210716 13:00:44</t>
  </si>
  <si>
    <t>13:00:44</t>
  </si>
  <si>
    <t>20210716 13:00:46</t>
  </si>
  <si>
    <t>13:00:46</t>
  </si>
  <si>
    <t>20210716 13:00:48</t>
  </si>
  <si>
    <t>13:00:48</t>
  </si>
  <si>
    <t>20210716 13:00:50</t>
  </si>
  <si>
    <t>13:00:50</t>
  </si>
  <si>
    <t>20210716 13:00:52</t>
  </si>
  <si>
    <t>13:00:52</t>
  </si>
  <si>
    <t>20210716 13:00:54</t>
  </si>
  <si>
    <t>13:00:54</t>
  </si>
  <si>
    <t>20210716 13:00:56</t>
  </si>
  <si>
    <t>13:00:56</t>
  </si>
  <si>
    <t>20210716 13:00:58</t>
  </si>
  <si>
    <t>13:00:58</t>
  </si>
  <si>
    <t>20210716 13:01:00</t>
  </si>
  <si>
    <t>13:01:00</t>
  </si>
  <si>
    <t>20210716 13:01:02</t>
  </si>
  <si>
    <t>13:01:02</t>
  </si>
  <si>
    <t>20210716 13:01:04</t>
  </si>
  <si>
    <t>13:01:04</t>
  </si>
  <si>
    <t>20210716 13:01:06</t>
  </si>
  <si>
    <t>13:01:06</t>
  </si>
  <si>
    <t>20210716 13:01:08</t>
  </si>
  <si>
    <t>13:01:08</t>
  </si>
  <si>
    <t>20210716 13:01:10</t>
  </si>
  <si>
    <t>13:01:10</t>
  </si>
  <si>
    <t>20210716 13:01:12</t>
  </si>
  <si>
    <t>13:01:12</t>
  </si>
  <si>
    <t>20210716 13:01:14</t>
  </si>
  <si>
    <t>13:01:14</t>
  </si>
  <si>
    <t>20210716 13:01:16</t>
  </si>
  <si>
    <t>13:01:16</t>
  </si>
  <si>
    <t>20210716 13:01:18</t>
  </si>
  <si>
    <t>13:01:18</t>
  </si>
  <si>
    <t>20210716 13:01:20</t>
  </si>
  <si>
    <t>13:01:20</t>
  </si>
  <si>
    <t>20210716 13:01:22</t>
  </si>
  <si>
    <t>13:01:22</t>
  </si>
  <si>
    <t>20210716 13:01:24</t>
  </si>
  <si>
    <t>13:01:24</t>
  </si>
  <si>
    <t>20210716 13:01:26</t>
  </si>
  <si>
    <t>13:01:26</t>
  </si>
  <si>
    <t>20210716 13:01:28</t>
  </si>
  <si>
    <t>13:01:28</t>
  </si>
  <si>
    <t>20210716 13:01:30</t>
  </si>
  <si>
    <t>13:01:30</t>
  </si>
  <si>
    <t>20210716 13:01:32</t>
  </si>
  <si>
    <t>13:01:32</t>
  </si>
  <si>
    <t>20210716 13:01:34</t>
  </si>
  <si>
    <t>13:01:34</t>
  </si>
  <si>
    <t>20210716 13:01:36</t>
  </si>
  <si>
    <t>13:01:36</t>
  </si>
  <si>
    <t>20210716 13:01:38</t>
  </si>
  <si>
    <t>13:01:38</t>
  </si>
  <si>
    <t>20210716 13:01:40</t>
  </si>
  <si>
    <t>13:01:40</t>
  </si>
  <si>
    <t>20210716 13:01:42</t>
  </si>
  <si>
    <t>13:01:42</t>
  </si>
  <si>
    <t>20210716 13:01:44</t>
  </si>
  <si>
    <t>13:01:44</t>
  </si>
  <si>
    <t>20210716 13:01:46</t>
  </si>
  <si>
    <t>13:01:46</t>
  </si>
  <si>
    <t>20210716 13:01:48</t>
  </si>
  <si>
    <t>13:01:48</t>
  </si>
  <si>
    <t>20210716 13:01:50</t>
  </si>
  <si>
    <t>13:01:50</t>
  </si>
  <si>
    <t>20210716 13:01:52</t>
  </si>
  <si>
    <t>13:01:52</t>
  </si>
  <si>
    <t>20210716 13:01:54</t>
  </si>
  <si>
    <t>13:01:54</t>
  </si>
  <si>
    <t>20210716 13:01:56</t>
  </si>
  <si>
    <t>13:01:56</t>
  </si>
  <si>
    <t>20210716 13:01:58</t>
  </si>
  <si>
    <t>13:01:58</t>
  </si>
  <si>
    <t>20210716 13:02:00</t>
  </si>
  <si>
    <t>13:02:00</t>
  </si>
  <si>
    <t>20210716 13:02:02</t>
  </si>
  <si>
    <t>13:02:02</t>
  </si>
  <si>
    <t>20210716 13:02:04</t>
  </si>
  <si>
    <t>13:02:04</t>
  </si>
  <si>
    <t>20210716 13:02:06</t>
  </si>
  <si>
    <t>13:02:06</t>
  </si>
  <si>
    <t>20210716 13:02:08</t>
  </si>
  <si>
    <t>13:02:08</t>
  </si>
  <si>
    <t>20210716 13:02:10</t>
  </si>
  <si>
    <t>13:02:10</t>
  </si>
  <si>
    <t>20210716 13:02:12</t>
  </si>
  <si>
    <t>13:02:12</t>
  </si>
  <si>
    <t>20210716 13:02:14</t>
  </si>
  <si>
    <t>13:02:14</t>
  </si>
  <si>
    <t>20210716 13:02:16</t>
  </si>
  <si>
    <t>13:02:16</t>
  </si>
  <si>
    <t>20210716 13:02:18</t>
  </si>
  <si>
    <t>13:02:18</t>
  </si>
  <si>
    <t>20210716 13:02:20</t>
  </si>
  <si>
    <t>13:02:20</t>
  </si>
  <si>
    <t>20210716 13:02:22</t>
  </si>
  <si>
    <t>13:02:22</t>
  </si>
  <si>
    <t>20210716 13:02:24</t>
  </si>
  <si>
    <t>13:02:24</t>
  </si>
  <si>
    <t>20210716 13:02:26</t>
  </si>
  <si>
    <t>13:02:26</t>
  </si>
  <si>
    <t>20210716 13:02:28</t>
  </si>
  <si>
    <t>13:02:28</t>
  </si>
  <si>
    <t>20210716 13:02:30</t>
  </si>
  <si>
    <t>13:02:30</t>
  </si>
  <si>
    <t>20210716 13:02:32</t>
  </si>
  <si>
    <t>13:02:32</t>
  </si>
  <si>
    <t>20210716 13:02:34</t>
  </si>
  <si>
    <t>13:02:34</t>
  </si>
  <si>
    <t>20210716 13:02:36</t>
  </si>
  <si>
    <t>13:02:36</t>
  </si>
  <si>
    <t>20210716 13:02:38</t>
  </si>
  <si>
    <t>13:02:38</t>
  </si>
  <si>
    <t>20210716 13:02:40</t>
  </si>
  <si>
    <t>13:02:40</t>
  </si>
  <si>
    <t>20210716 13:02:42</t>
  </si>
  <si>
    <t>13:02:42</t>
  </si>
  <si>
    <t>20210716 13:02:44</t>
  </si>
  <si>
    <t>13:02:44</t>
  </si>
  <si>
    <t>20210716 13:02:46</t>
  </si>
  <si>
    <t>13:02:46</t>
  </si>
  <si>
    <t>20210716 13:02:48</t>
  </si>
  <si>
    <t>13:02:48</t>
  </si>
  <si>
    <t>20210716 13:02:50</t>
  </si>
  <si>
    <t>13:02:50</t>
  </si>
  <si>
    <t>20210716 13:02:52</t>
  </si>
  <si>
    <t>13:02:52</t>
  </si>
  <si>
    <t>20210716 13:02:54</t>
  </si>
  <si>
    <t>13:02:54</t>
  </si>
  <si>
    <t>20210716 13:02:56</t>
  </si>
  <si>
    <t>13:02:56</t>
  </si>
  <si>
    <t>20210716 13:02:58</t>
  </si>
  <si>
    <t>13:02:58</t>
  </si>
  <si>
    <t>20210716 13:03:00</t>
  </si>
  <si>
    <t>13:03:00</t>
  </si>
  <si>
    <t>20210716 13:03:02</t>
  </si>
  <si>
    <t>13:03:02</t>
  </si>
  <si>
    <t>20210716 13:03:04</t>
  </si>
  <si>
    <t>13:03:04</t>
  </si>
  <si>
    <t>20210716 13:03:06</t>
  </si>
  <si>
    <t>13:03:06</t>
  </si>
  <si>
    <t>20210716 13:03:08</t>
  </si>
  <si>
    <t>13:03:08</t>
  </si>
  <si>
    <t>20210716 13:03:10</t>
  </si>
  <si>
    <t>13:03:10</t>
  </si>
  <si>
    <t>20210716 13:03:12</t>
  </si>
  <si>
    <t>13:03:12</t>
  </si>
  <si>
    <t>20210716 13:03:14</t>
  </si>
  <si>
    <t>13:03:14</t>
  </si>
  <si>
    <t>20210716 13:03:16</t>
  </si>
  <si>
    <t>13:03:16</t>
  </si>
  <si>
    <t>20210716 13:03:18</t>
  </si>
  <si>
    <t>13:03:18</t>
  </si>
  <si>
    <t>20210716 13:03:20</t>
  </si>
  <si>
    <t>13:03:20</t>
  </si>
  <si>
    <t>20210716 13:03:22</t>
  </si>
  <si>
    <t>13:03:22</t>
  </si>
  <si>
    <t>20210716 13:03:24</t>
  </si>
  <si>
    <t>13:03:24</t>
  </si>
  <si>
    <t>20210716 13:03:26</t>
  </si>
  <si>
    <t>13:03:26</t>
  </si>
  <si>
    <t>20210716 13:03:28</t>
  </si>
  <si>
    <t>13:03:28</t>
  </si>
  <si>
    <t>20210716 13:03:30</t>
  </si>
  <si>
    <t>13:03:30</t>
  </si>
  <si>
    <t>20210716 13:03:32</t>
  </si>
  <si>
    <t>13:03:32</t>
  </si>
  <si>
    <t>20210716 13:03:34</t>
  </si>
  <si>
    <t>13:03:34</t>
  </si>
  <si>
    <t>20210716 13:03:36</t>
  </si>
  <si>
    <t>13:03:36</t>
  </si>
  <si>
    <t>20210716 13:03:38</t>
  </si>
  <si>
    <t>13:03:38</t>
  </si>
  <si>
    <t>20210716 13:03:40</t>
  </si>
  <si>
    <t>13:03:40</t>
  </si>
  <si>
    <t>20210716 13:03:42</t>
  </si>
  <si>
    <t>13:03:42</t>
  </si>
  <si>
    <t>20210716 13:03:44</t>
  </si>
  <si>
    <t>13:03:44</t>
  </si>
  <si>
    <t>20210716 13:03:46</t>
  </si>
  <si>
    <t>13:03:46</t>
  </si>
  <si>
    <t>20210716 13:03:48</t>
  </si>
  <si>
    <t>13:03:48</t>
  </si>
  <si>
    <t>20210716 13:03:50</t>
  </si>
  <si>
    <t>13:03:50</t>
  </si>
  <si>
    <t>20210716 13:03:52</t>
  </si>
  <si>
    <t>13:03:52</t>
  </si>
  <si>
    <t>20210716 13:03:54</t>
  </si>
  <si>
    <t>13:03:54</t>
  </si>
  <si>
    <t>20210716 13:03:56</t>
  </si>
  <si>
    <t>13:03:56</t>
  </si>
  <si>
    <t>20210716 13:03:58</t>
  </si>
  <si>
    <t>13:03:58</t>
  </si>
  <si>
    <t>20210716 13:04:00</t>
  </si>
  <si>
    <t>13:04:00</t>
  </si>
  <si>
    <t>20210716 13:04:02</t>
  </si>
  <si>
    <t>13:04:02</t>
  </si>
  <si>
    <t>20210716 13:04:04</t>
  </si>
  <si>
    <t>13:04:04</t>
  </si>
  <si>
    <t>20210716 13:04:06</t>
  </si>
  <si>
    <t>13:04:06</t>
  </si>
  <si>
    <t>20210716 13:04:08</t>
  </si>
  <si>
    <t>13:04:08</t>
  </si>
  <si>
    <t>20210716 13:04:10</t>
  </si>
  <si>
    <t>13:04:10</t>
  </si>
  <si>
    <t>20210716 13:04:12</t>
  </si>
  <si>
    <t>13:04:12</t>
  </si>
  <si>
    <t>20210716 13:04:14</t>
  </si>
  <si>
    <t>13:04:14</t>
  </si>
  <si>
    <t>20210716 13:04:16</t>
  </si>
  <si>
    <t>13:04:16</t>
  </si>
  <si>
    <t>20210716 13:04:18</t>
  </si>
  <si>
    <t>13:04:18</t>
  </si>
  <si>
    <t>20210716 13:04:20</t>
  </si>
  <si>
    <t>13:04:20</t>
  </si>
  <si>
    <t>20210716 13:04:22</t>
  </si>
  <si>
    <t>13:04:22</t>
  </si>
  <si>
    <t>20210716 13:04:24</t>
  </si>
  <si>
    <t>13:04:24</t>
  </si>
  <si>
    <t>20210716 13:04:26</t>
  </si>
  <si>
    <t>13:04:26</t>
  </si>
  <si>
    <t>20210716 13:04:28</t>
  </si>
  <si>
    <t>13:04:28</t>
  </si>
  <si>
    <t>20210716 13:04:30</t>
  </si>
  <si>
    <t>13:04:30</t>
  </si>
  <si>
    <t>20210716 13:04:32</t>
  </si>
  <si>
    <t>13:04:32</t>
  </si>
  <si>
    <t>20210716 13:04:34</t>
  </si>
  <si>
    <t>13:04:34</t>
  </si>
  <si>
    <t>20210716 13:04:36</t>
  </si>
  <si>
    <t>13:04:36</t>
  </si>
  <si>
    <t>20210716 13:04:38</t>
  </si>
  <si>
    <t>13:04:38</t>
  </si>
  <si>
    <t>20210716 13:04:40</t>
  </si>
  <si>
    <t>13:04:40</t>
  </si>
  <si>
    <t>20210716 13:04:42</t>
  </si>
  <si>
    <t>13:04:42</t>
  </si>
  <si>
    <t>20210716 13:04:44</t>
  </si>
  <si>
    <t>13:04:44</t>
  </si>
  <si>
    <t>20210716 13:04:46</t>
  </si>
  <si>
    <t>13:04:46</t>
  </si>
  <si>
    <t>20210716 13:04:48</t>
  </si>
  <si>
    <t>13:04:48</t>
  </si>
  <si>
    <t>20210716 13:04:50</t>
  </si>
  <si>
    <t>13:04:50</t>
  </si>
  <si>
    <t>20210716 13:04:52</t>
  </si>
  <si>
    <t>13:04:52</t>
  </si>
  <si>
    <t>20210716 13:04:54</t>
  </si>
  <si>
    <t>13:04:54</t>
  </si>
  <si>
    <t>20210716 13:04:56</t>
  </si>
  <si>
    <t>13:04:56</t>
  </si>
  <si>
    <t>20210716 13:04:58</t>
  </si>
  <si>
    <t>13:04:58</t>
  </si>
  <si>
    <t>20210716 13:05:00</t>
  </si>
  <si>
    <t>13:05:00</t>
  </si>
  <si>
    <t>20210716 13:05:02</t>
  </si>
  <si>
    <t>13:05:02</t>
  </si>
  <si>
    <t>20210716 13:05:04</t>
  </si>
  <si>
    <t>13:05:04</t>
  </si>
  <si>
    <t>20210716 13:05:06</t>
  </si>
  <si>
    <t>13:05:06</t>
  </si>
  <si>
    <t>20210716 13:05:08</t>
  </si>
  <si>
    <t>13:05:08</t>
  </si>
  <si>
    <t>20210716 13:05:10</t>
  </si>
  <si>
    <t>13:05:10</t>
  </si>
  <si>
    <t>20210716 13:05:12</t>
  </si>
  <si>
    <t>13:05:12</t>
  </si>
  <si>
    <t>20210716 13:05:14</t>
  </si>
  <si>
    <t>13:05:14</t>
  </si>
  <si>
    <t>20210716 13:05:16</t>
  </si>
  <si>
    <t>13:05:16</t>
  </si>
  <si>
    <t>20210716 13:05:18</t>
  </si>
  <si>
    <t>13:05:18</t>
  </si>
  <si>
    <t>20210716 13:05:20</t>
  </si>
  <si>
    <t>13:05:20</t>
  </si>
  <si>
    <t>20210716 13:05:22</t>
  </si>
  <si>
    <t>13:05:22</t>
  </si>
  <si>
    <t>20210716 13:05:24</t>
  </si>
  <si>
    <t>13:05:24</t>
  </si>
  <si>
    <t>20210716 13:05:26</t>
  </si>
  <si>
    <t>13:05:26</t>
  </si>
  <si>
    <t>20210716 13:05:28</t>
  </si>
  <si>
    <t>13:05:28</t>
  </si>
  <si>
    <t>20210716 13:05:30</t>
  </si>
  <si>
    <t>13:05:30</t>
  </si>
  <si>
    <t>20210716 13:05:32</t>
  </si>
  <si>
    <t>13:05:32</t>
  </si>
  <si>
    <t>20210716 13:05:34</t>
  </si>
  <si>
    <t>13:05:34</t>
  </si>
  <si>
    <t>20210716 13:05:36</t>
  </si>
  <si>
    <t>13:05:36</t>
  </si>
  <si>
    <t>20210716 13:05:38</t>
  </si>
  <si>
    <t>13:05:38</t>
  </si>
  <si>
    <t>20210716 13:05:40</t>
  </si>
  <si>
    <t>13:05:40</t>
  </si>
  <si>
    <t>20210716 13:05:42</t>
  </si>
  <si>
    <t>13:05:42</t>
  </si>
  <si>
    <t>20210716 13:05:44</t>
  </si>
  <si>
    <t>13:05:44</t>
  </si>
  <si>
    <t>20210716 13:05:46</t>
  </si>
  <si>
    <t>13:05:46</t>
  </si>
  <si>
    <t>20210716 13:05:48</t>
  </si>
  <si>
    <t>13:05:48</t>
  </si>
  <si>
    <t>20210716 13:05:50</t>
  </si>
  <si>
    <t>13:05:50</t>
  </si>
  <si>
    <t>20210716 13:05:52</t>
  </si>
  <si>
    <t>13:05:52</t>
  </si>
  <si>
    <t>20210716 13:05:54</t>
  </si>
  <si>
    <t>13:05:54</t>
  </si>
  <si>
    <t>20210716 13:05:56</t>
  </si>
  <si>
    <t>13:05:56</t>
  </si>
  <si>
    <t>20210716 13:05:58</t>
  </si>
  <si>
    <t>13:05:58</t>
  </si>
  <si>
    <t>20210716 13:06:00</t>
  </si>
  <si>
    <t>13:06:00</t>
  </si>
  <si>
    <t>20210716 13:06:02</t>
  </si>
  <si>
    <t>13:06:02</t>
  </si>
  <si>
    <t>20210716 13:06:04</t>
  </si>
  <si>
    <t>13:06:04</t>
  </si>
  <si>
    <t>20210716 13:06:06</t>
  </si>
  <si>
    <t>13:06:06</t>
  </si>
  <si>
    <t>20210716 13:06:08</t>
  </si>
  <si>
    <t>13:06:08</t>
  </si>
  <si>
    <t>20210716 13:06:10</t>
  </si>
  <si>
    <t>13:06:10</t>
  </si>
  <si>
    <t>20210716 13:06:12</t>
  </si>
  <si>
    <t>13:06:12</t>
  </si>
  <si>
    <t>20210716 13:06:14</t>
  </si>
  <si>
    <t>13:06:14</t>
  </si>
  <si>
    <t>20210716 13:06:16</t>
  </si>
  <si>
    <t>13:06:16</t>
  </si>
  <si>
    <t>20210716 13:06:18</t>
  </si>
  <si>
    <t>13:06:18</t>
  </si>
  <si>
    <t>20210716 13:06:20</t>
  </si>
  <si>
    <t>13:06:20</t>
  </si>
  <si>
    <t>20210716 13:06:22</t>
  </si>
  <si>
    <t>13:06:22</t>
  </si>
  <si>
    <t>20210716 13:06:24</t>
  </si>
  <si>
    <t>13:06:24</t>
  </si>
  <si>
    <t>20210716 13:06:26</t>
  </si>
  <si>
    <t>13:06:26</t>
  </si>
  <si>
    <t>20210716 13:06:28</t>
  </si>
  <si>
    <t>13:06:28</t>
  </si>
  <si>
    <t>20210716 13:06:30</t>
  </si>
  <si>
    <t>13:06:30</t>
  </si>
  <si>
    <t>20210716 13:06:32</t>
  </si>
  <si>
    <t>13:06:32</t>
  </si>
  <si>
    <t>20210716 13:06:34</t>
  </si>
  <si>
    <t>13:06:34</t>
  </si>
  <si>
    <t>20210716 13:06:36</t>
  </si>
  <si>
    <t>13:06:36</t>
  </si>
  <si>
    <t>20210716 13:06:38</t>
  </si>
  <si>
    <t>13:06:38</t>
  </si>
  <si>
    <t>20210716 13:06:40</t>
  </si>
  <si>
    <t>13:06:40</t>
  </si>
  <si>
    <t>20210716 13:06:42</t>
  </si>
  <si>
    <t>13:06:42</t>
  </si>
  <si>
    <t>20210716 13:06:44</t>
  </si>
  <si>
    <t>13:06:44</t>
  </si>
  <si>
    <t>20210716 13:06:46</t>
  </si>
  <si>
    <t>13:06:46</t>
  </si>
  <si>
    <t>20210716 13:06:48</t>
  </si>
  <si>
    <t>13:06:48</t>
  </si>
  <si>
    <t>20210716 13:06:50</t>
  </si>
  <si>
    <t>13:06:50</t>
  </si>
  <si>
    <t>20210716 13:06:52</t>
  </si>
  <si>
    <t>13:06:52</t>
  </si>
  <si>
    <t>20210716 13:06:54</t>
  </si>
  <si>
    <t>13:06:54</t>
  </si>
  <si>
    <t>20210716 13:06:56</t>
  </si>
  <si>
    <t>13:06:56</t>
  </si>
  <si>
    <t>20210716 13:06:58</t>
  </si>
  <si>
    <t>13:06:58</t>
  </si>
  <si>
    <t>20210716 13:07:00</t>
  </si>
  <si>
    <t>13:07:00</t>
  </si>
  <si>
    <t>20210716 13:07:02</t>
  </si>
  <si>
    <t>13:07:02</t>
  </si>
  <si>
    <t>20210716 13:07:04</t>
  </si>
  <si>
    <t>13:07:04</t>
  </si>
  <si>
    <t>20210716 13:07:06</t>
  </si>
  <si>
    <t>13:07:06</t>
  </si>
  <si>
    <t>20210716 13:07:08</t>
  </si>
  <si>
    <t>13:07:08</t>
  </si>
  <si>
    <t>20210716 13:07:10</t>
  </si>
  <si>
    <t>13:07:10</t>
  </si>
  <si>
    <t>20210716 13:07:12</t>
  </si>
  <si>
    <t>13:07:12</t>
  </si>
  <si>
    <t>20210716 13:07:14</t>
  </si>
  <si>
    <t>13:07:14</t>
  </si>
  <si>
    <t>20210716 13:07:16</t>
  </si>
  <si>
    <t>13:07:16</t>
  </si>
  <si>
    <t>20210716 13:07:18</t>
  </si>
  <si>
    <t>13:07:18</t>
  </si>
  <si>
    <t>20210716 13:07:20</t>
  </si>
  <si>
    <t>13:07:20</t>
  </si>
  <si>
    <t>20210716 13:07:22</t>
  </si>
  <si>
    <t>13:07:22</t>
  </si>
  <si>
    <t>20210716 13:07:24</t>
  </si>
  <si>
    <t>13:07:24</t>
  </si>
  <si>
    <t>20210716 13:07:26</t>
  </si>
  <si>
    <t>13:07:26</t>
  </si>
  <si>
    <t>20210716 13:07:28</t>
  </si>
  <si>
    <t>13:07:28</t>
  </si>
  <si>
    <t>20210716 13:07:30</t>
  </si>
  <si>
    <t>13:07:30</t>
  </si>
  <si>
    <t>20210716 13:07:32</t>
  </si>
  <si>
    <t>13:07:32</t>
  </si>
  <si>
    <t>20210716 13:07:34</t>
  </si>
  <si>
    <t>13:07:34</t>
  </si>
  <si>
    <t>20210716 13:07:36</t>
  </si>
  <si>
    <t>13:07:36</t>
  </si>
  <si>
    <t>20210716 13:07:38</t>
  </si>
  <si>
    <t>13:07:38</t>
  </si>
  <si>
    <t>20210716 13:07:40</t>
  </si>
  <si>
    <t>13:07:40</t>
  </si>
  <si>
    <t>20210716 13:07:42</t>
  </si>
  <si>
    <t>13:07:42</t>
  </si>
  <si>
    <t>20210716 13:07:44</t>
  </si>
  <si>
    <t>13:07:44</t>
  </si>
  <si>
    <t>20210716 13:07:46</t>
  </si>
  <si>
    <t>13:07:46</t>
  </si>
  <si>
    <t>20210716 13:07:48</t>
  </si>
  <si>
    <t>13:07:48</t>
  </si>
  <si>
    <t>20210716 13:07:50</t>
  </si>
  <si>
    <t>13:07:50</t>
  </si>
  <si>
    <t>20210716 13:07:52</t>
  </si>
  <si>
    <t>13:07:52</t>
  </si>
  <si>
    <t>20210716 13:07:54</t>
  </si>
  <si>
    <t>13:07:54</t>
  </si>
  <si>
    <t>20210716 13:07:56</t>
  </si>
  <si>
    <t>13:07:56</t>
  </si>
  <si>
    <t>20210716 13:07:58</t>
  </si>
  <si>
    <t>13:07:58</t>
  </si>
  <si>
    <t>20210716 13:08:00</t>
  </si>
  <si>
    <t>13:08:00</t>
  </si>
  <si>
    <t>20210716 13:08:02</t>
  </si>
  <si>
    <t>13:08:02</t>
  </si>
  <si>
    <t>20210716 13:08:04</t>
  </si>
  <si>
    <t>13:08:04</t>
  </si>
  <si>
    <t>20210716 13:08:06</t>
  </si>
  <si>
    <t>13:08:06</t>
  </si>
  <si>
    <t>20210716 13:08:08</t>
  </si>
  <si>
    <t>13:08:08</t>
  </si>
  <si>
    <t>20210716 13:08:10</t>
  </si>
  <si>
    <t>13:08:10</t>
  </si>
  <si>
    <t>20210716 13:08:12</t>
  </si>
  <si>
    <t>13:08:12</t>
  </si>
  <si>
    <t>20210716 13:08:14</t>
  </si>
  <si>
    <t>13:08:14</t>
  </si>
  <si>
    <t>20210716 13:08:16</t>
  </si>
  <si>
    <t>13:08:16</t>
  </si>
  <si>
    <t>20210716 13:08:18</t>
  </si>
  <si>
    <t>13:08:18</t>
  </si>
  <si>
    <t>20210716 13:08:20</t>
  </si>
  <si>
    <t>13:08:20</t>
  </si>
  <si>
    <t>20210716 13:08:22</t>
  </si>
  <si>
    <t>13:08:22</t>
  </si>
  <si>
    <t>20210716 13:08:24</t>
  </si>
  <si>
    <t>13:08:24</t>
  </si>
  <si>
    <t>20210716 13:08:26</t>
  </si>
  <si>
    <t>13:08:26</t>
  </si>
  <si>
    <t>20210716 13:08:28</t>
  </si>
  <si>
    <t>13:08:28</t>
  </si>
  <si>
    <t>20210716 13:08:30</t>
  </si>
  <si>
    <t>13:08:30</t>
  </si>
  <si>
    <t>20210716 13:08:32</t>
  </si>
  <si>
    <t>13:08:32</t>
  </si>
  <si>
    <t>20210716 13:08:34</t>
  </si>
  <si>
    <t>13:08:34</t>
  </si>
  <si>
    <t>20210716 13:08:36</t>
  </si>
  <si>
    <t>13:08:36</t>
  </si>
  <si>
    <t>20210716 13:08:38</t>
  </si>
  <si>
    <t>13:08:38</t>
  </si>
  <si>
    <t>20210716 13:08:40</t>
  </si>
  <si>
    <t>13:08:40</t>
  </si>
  <si>
    <t>20210716 13:08:42</t>
  </si>
  <si>
    <t>13:08:42</t>
  </si>
  <si>
    <t>20210716 13:08:44</t>
  </si>
  <si>
    <t>13:08:44</t>
  </si>
  <si>
    <t>20210716 13:08:46</t>
  </si>
  <si>
    <t>13:08:46</t>
  </si>
  <si>
    <t>20210716 13:08:48</t>
  </si>
  <si>
    <t>13:08:48</t>
  </si>
  <si>
    <t>20210716 13:08:50</t>
  </si>
  <si>
    <t>13:08:50</t>
  </si>
  <si>
    <t>20210716 13:08:52</t>
  </si>
  <si>
    <t>13:08:52</t>
  </si>
  <si>
    <t>20210716 13:08:54</t>
  </si>
  <si>
    <t>13:08:54</t>
  </si>
  <si>
    <t>20210716 13:08:56</t>
  </si>
  <si>
    <t>13:08:56</t>
  </si>
  <si>
    <t>20210716 13:08:58</t>
  </si>
  <si>
    <t>13:08:58</t>
  </si>
  <si>
    <t>20210716 13:09:00</t>
  </si>
  <si>
    <t>13:09:00</t>
  </si>
  <si>
    <t>20210716 13:09:02</t>
  </si>
  <si>
    <t>13:09:02</t>
  </si>
  <si>
    <t>20210716 13:09:04</t>
  </si>
  <si>
    <t>13:09:04</t>
  </si>
  <si>
    <t>20210716 13:09:06</t>
  </si>
  <si>
    <t>13:09:06</t>
  </si>
  <si>
    <t>20210716 13:09:08</t>
  </si>
  <si>
    <t>13:09:08</t>
  </si>
  <si>
    <t>20210716 13:09:10</t>
  </si>
  <si>
    <t>13:09:10</t>
  </si>
  <si>
    <t>20210716 13:09:12</t>
  </si>
  <si>
    <t>13:09:12</t>
  </si>
  <si>
    <t>20210716 13:09:14</t>
  </si>
  <si>
    <t>13:09:14</t>
  </si>
  <si>
    <t>20210716 13:09:16</t>
  </si>
  <si>
    <t>13:09:16</t>
  </si>
  <si>
    <t>20210716 13:09:18</t>
  </si>
  <si>
    <t>13:09:18</t>
  </si>
  <si>
    <t>20210716 13:09:20</t>
  </si>
  <si>
    <t>13:09:20</t>
  </si>
  <si>
    <t>20210716 13:09:22</t>
  </si>
  <si>
    <t>13:09:22</t>
  </si>
  <si>
    <t>20210716 13:09:24</t>
  </si>
  <si>
    <t>13:09:24</t>
  </si>
  <si>
    <t>20210716 13:09:26</t>
  </si>
  <si>
    <t>13:09:26</t>
  </si>
  <si>
    <t>20210716 13:09:28</t>
  </si>
  <si>
    <t>13:09:28</t>
  </si>
  <si>
    <t>20210716 13:09:30</t>
  </si>
  <si>
    <t>13:09:30</t>
  </si>
  <si>
    <t>20210716 13:09:32</t>
  </si>
  <si>
    <t>13:09:32</t>
  </si>
  <si>
    <t>20210716 13:09:34</t>
  </si>
  <si>
    <t>13:09:34</t>
  </si>
  <si>
    <t>20210716 13:09:36</t>
  </si>
  <si>
    <t>13:09:36</t>
  </si>
  <si>
    <t>20210716 13:09:38</t>
  </si>
  <si>
    <t>13:09:38</t>
  </si>
  <si>
    <t>20210716 13:09:40</t>
  </si>
  <si>
    <t>13:09:40</t>
  </si>
  <si>
    <t>20210716 13:09:42</t>
  </si>
  <si>
    <t>13:09:42</t>
  </si>
  <si>
    <t>20210716 13:09:44</t>
  </si>
  <si>
    <t>13:09:44</t>
  </si>
  <si>
    <t>20210716 13:09:46</t>
  </si>
  <si>
    <t>13:09:46</t>
  </si>
  <si>
    <t>20210716 13:09:48</t>
  </si>
  <si>
    <t>13:09:48</t>
  </si>
  <si>
    <t>20210716 13:09:50</t>
  </si>
  <si>
    <t>13:09:50</t>
  </si>
  <si>
    <t>20210716 13:09:52</t>
  </si>
  <si>
    <t>13:09:52</t>
  </si>
  <si>
    <t>20210716 13:09:54</t>
  </si>
  <si>
    <t>13:09:54</t>
  </si>
  <si>
    <t>20210716 13:09:56</t>
  </si>
  <si>
    <t>13:09:56</t>
  </si>
  <si>
    <t>20210716 13:09:58</t>
  </si>
  <si>
    <t>13:09:58</t>
  </si>
  <si>
    <t>20210716 13:10:00</t>
  </si>
  <si>
    <t>13:10:00</t>
  </si>
  <si>
    <t>20210716 13:10:02</t>
  </si>
  <si>
    <t>13:10:02</t>
  </si>
  <si>
    <t>20210716 13:10:04</t>
  </si>
  <si>
    <t>13:10:04</t>
  </si>
  <si>
    <t>20210716 13:10:06</t>
  </si>
  <si>
    <t>13:10:06</t>
  </si>
  <si>
    <t>20210716 13:10:08</t>
  </si>
  <si>
    <t>13:10:08</t>
  </si>
  <si>
    <t>20210716 13:10:10</t>
  </si>
  <si>
    <t>13:10:10</t>
  </si>
  <si>
    <t>20210716 13:10:12</t>
  </si>
  <si>
    <t>13:10:12</t>
  </si>
  <si>
    <t>20210716 13:10:14</t>
  </si>
  <si>
    <t>13:10:14</t>
  </si>
  <si>
    <t>20210716 13:10:16</t>
  </si>
  <si>
    <t>13:10:16</t>
  </si>
  <si>
    <t>20210716 13:10:18</t>
  </si>
  <si>
    <t>13:10:18</t>
  </si>
  <si>
    <t>20210716 13:10:20</t>
  </si>
  <si>
    <t>13:10:20</t>
  </si>
  <si>
    <t>20210716 13:10:22</t>
  </si>
  <si>
    <t>13:10:22</t>
  </si>
  <si>
    <t>20210716 13:10:24</t>
  </si>
  <si>
    <t>13:10:24</t>
  </si>
  <si>
    <t>20210716 13:10:26</t>
  </si>
  <si>
    <t>13:10:26</t>
  </si>
  <si>
    <t>20210716 13:10:28</t>
  </si>
  <si>
    <t>13:10:28</t>
  </si>
  <si>
    <t>20210716 13:10:30</t>
  </si>
  <si>
    <t>13:10:30</t>
  </si>
  <si>
    <t>20210716 13:10:32</t>
  </si>
  <si>
    <t>13:10:32</t>
  </si>
  <si>
    <t>20210716 13:10:34</t>
  </si>
  <si>
    <t>13:10:34</t>
  </si>
  <si>
    <t>20210716 13:10:36</t>
  </si>
  <si>
    <t>13:10:36</t>
  </si>
  <si>
    <t>20210716 13:10:38</t>
  </si>
  <si>
    <t>13:10:38</t>
  </si>
  <si>
    <t>20210716 13:10:40</t>
  </si>
  <si>
    <t>13:10:40</t>
  </si>
  <si>
    <t>20210716 13:10:42</t>
  </si>
  <si>
    <t>13:10:42</t>
  </si>
  <si>
    <t>20210716 13:10:44</t>
  </si>
  <si>
    <t>13:10:44</t>
  </si>
  <si>
    <t>20210716 13:10:46</t>
  </si>
  <si>
    <t>13:10:46</t>
  </si>
  <si>
    <t>20210716 13:10:48</t>
  </si>
  <si>
    <t>13:10:48</t>
  </si>
  <si>
    <t>20210716 13:10:50</t>
  </si>
  <si>
    <t>13:10:50</t>
  </si>
  <si>
    <t>20210716 13:10:52</t>
  </si>
  <si>
    <t>13:10:52</t>
  </si>
  <si>
    <t>20210716 13:10:54</t>
  </si>
  <si>
    <t>13:10:54</t>
  </si>
  <si>
    <t>20210716 13:10:56</t>
  </si>
  <si>
    <t>13:10:56</t>
  </si>
  <si>
    <t>20210716 13:10:58</t>
  </si>
  <si>
    <t>13:10:58</t>
  </si>
  <si>
    <t>20210716 13:11:00</t>
  </si>
  <si>
    <t>13:11:00</t>
  </si>
  <si>
    <t>20210716 13:11:02</t>
  </si>
  <si>
    <t>13:11:02</t>
  </si>
  <si>
    <t>20210716 13:11:04</t>
  </si>
  <si>
    <t>13:11:04</t>
  </si>
  <si>
    <t>20210716 13:11:06</t>
  </si>
  <si>
    <t>13:11:06</t>
  </si>
  <si>
    <t>20210716 13:11:08</t>
  </si>
  <si>
    <t>13:11:08</t>
  </si>
  <si>
    <t>20210716 13:11:10</t>
  </si>
  <si>
    <t>13:11:10</t>
  </si>
  <si>
    <t>20210716 13:11:12</t>
  </si>
  <si>
    <t>13:11:12</t>
  </si>
  <si>
    <t>20210716 13:11:14</t>
  </si>
  <si>
    <t>13:11:14</t>
  </si>
  <si>
    <t>20210716 13:11:16</t>
  </si>
  <si>
    <t>13:11:16</t>
  </si>
  <si>
    <t>20210716 13:11:18</t>
  </si>
  <si>
    <t>13:11:18</t>
  </si>
  <si>
    <t>20210716 13:11:20</t>
  </si>
  <si>
    <t>13:11:20</t>
  </si>
  <si>
    <t>20210716 13:11:22</t>
  </si>
  <si>
    <t>13:11:22</t>
  </si>
  <si>
    <t>20210716 13:11:24</t>
  </si>
  <si>
    <t>13:11:24</t>
  </si>
  <si>
    <t>20210716 13:11:26</t>
  </si>
  <si>
    <t>13:11:26</t>
  </si>
  <si>
    <t>20210716 13:11:28</t>
  </si>
  <si>
    <t>13:11:28</t>
  </si>
  <si>
    <t>20210716 13:11:30</t>
  </si>
  <si>
    <t>13:11:30</t>
  </si>
  <si>
    <t>20210716 13:11:32</t>
  </si>
  <si>
    <t>13:11:32</t>
  </si>
  <si>
    <t>20210716 13:11:34</t>
  </si>
  <si>
    <t>13:11:34</t>
  </si>
  <si>
    <t>20210716 13:11:36</t>
  </si>
  <si>
    <t>13:11:36</t>
  </si>
  <si>
    <t>20210716 13:11:38</t>
  </si>
  <si>
    <t>13:11:38</t>
  </si>
  <si>
    <t>20210716 13:11:40</t>
  </si>
  <si>
    <t>13:11:40</t>
  </si>
  <si>
    <t>20210716 13:11:42</t>
  </si>
  <si>
    <t>13:11:42</t>
  </si>
  <si>
    <t>20210716 13:11:44</t>
  </si>
  <si>
    <t>13:11:44</t>
  </si>
  <si>
    <t>20210716 13:11:46</t>
  </si>
  <si>
    <t>13:11:46</t>
  </si>
  <si>
    <t>20210716 13:11:48</t>
  </si>
  <si>
    <t>13:11:48</t>
  </si>
  <si>
    <t>20210716 13:11:50</t>
  </si>
  <si>
    <t>13:11:50</t>
  </si>
  <si>
    <t>20210716 13:11:52</t>
  </si>
  <si>
    <t>13:11:52</t>
  </si>
  <si>
    <t>20210716 13:11:54</t>
  </si>
  <si>
    <t>13:11:54</t>
  </si>
  <si>
    <t>20210716 13:11:56</t>
  </si>
  <si>
    <t>13:11:56</t>
  </si>
  <si>
    <t>20210716 13:11:58</t>
  </si>
  <si>
    <t>13:11:58</t>
  </si>
  <si>
    <t>20210716 13:12:00</t>
  </si>
  <si>
    <t>13:12:00</t>
  </si>
  <si>
    <t>20210716 13:12:02</t>
  </si>
  <si>
    <t>13:12:02</t>
  </si>
  <si>
    <t>20210716 13:12:04</t>
  </si>
  <si>
    <t>13:12:04</t>
  </si>
  <si>
    <t>20210716 13:12:06</t>
  </si>
  <si>
    <t>13:12:06</t>
  </si>
  <si>
    <t>20210716 13:12:08</t>
  </si>
  <si>
    <t>13:12:08</t>
  </si>
  <si>
    <t>20210716 13:12:10</t>
  </si>
  <si>
    <t>13:12:10</t>
  </si>
  <si>
    <t>20210716 13:12:12</t>
  </si>
  <si>
    <t>13:12:12</t>
  </si>
  <si>
    <t>20210716 13:12:14</t>
  </si>
  <si>
    <t>13:12:14</t>
  </si>
  <si>
    <t>20210716 13:12:16</t>
  </si>
  <si>
    <t>13:12:16</t>
  </si>
  <si>
    <t>20210716 13:12:18</t>
  </si>
  <si>
    <t>13:12:18</t>
  </si>
  <si>
    <t>20210716 13:12:20</t>
  </si>
  <si>
    <t>13:12:20</t>
  </si>
  <si>
    <t>20210716 13:12:22</t>
  </si>
  <si>
    <t>13:12:22</t>
  </si>
  <si>
    <t>20210716 13:12:24</t>
  </si>
  <si>
    <t>13:12:24</t>
  </si>
  <si>
    <t>20210716 13:12:26</t>
  </si>
  <si>
    <t>13:12:26</t>
  </si>
  <si>
    <t>20210716 13:12:28</t>
  </si>
  <si>
    <t>13:12:28</t>
  </si>
  <si>
    <t>20210716 13:12:30</t>
  </si>
  <si>
    <t>13:12:30</t>
  </si>
  <si>
    <t>20210716 13:12:32</t>
  </si>
  <si>
    <t>13:12:32</t>
  </si>
  <si>
    <t>20210716 13:12:34</t>
  </si>
  <si>
    <t>13:12:34</t>
  </si>
  <si>
    <t>20210716 13:12:36</t>
  </si>
  <si>
    <t>13:12:36</t>
  </si>
  <si>
    <t>20210716 13:12:38</t>
  </si>
  <si>
    <t>13:12:38</t>
  </si>
  <si>
    <t>20210716 13:12:40</t>
  </si>
  <si>
    <t>13:12:40</t>
  </si>
  <si>
    <t>20210716 13:12:42</t>
  </si>
  <si>
    <t>13:12:42</t>
  </si>
  <si>
    <t>20210716 13:12:44</t>
  </si>
  <si>
    <t>13:12:44</t>
  </si>
  <si>
    <t>20210716 13:12:46</t>
  </si>
  <si>
    <t>13:12:46</t>
  </si>
  <si>
    <t>20210716 13:12:48</t>
  </si>
  <si>
    <t>13:12:48</t>
  </si>
  <si>
    <t>20210716 13:12:50</t>
  </si>
  <si>
    <t>13:12:50</t>
  </si>
  <si>
    <t>20210716 13:12:52</t>
  </si>
  <si>
    <t>13:12:52</t>
  </si>
  <si>
    <t>20210716 13:12:54</t>
  </si>
  <si>
    <t>13:12:54</t>
  </si>
  <si>
    <t>20210716 13:12:56</t>
  </si>
  <si>
    <t>13:12:56</t>
  </si>
  <si>
    <t>20210716 13:12:58</t>
  </si>
  <si>
    <t>13:12:58</t>
  </si>
  <si>
    <t>20210716 13:13:00</t>
  </si>
  <si>
    <t>13:13:00</t>
  </si>
  <si>
    <t>20210716 13:13:02</t>
  </si>
  <si>
    <t>13:13:02</t>
  </si>
  <si>
    <t>20210716 13:13:04</t>
  </si>
  <si>
    <t>13:13:04</t>
  </si>
  <si>
    <t>20210716 13:13:06</t>
  </si>
  <si>
    <t>13:13:06</t>
  </si>
  <si>
    <t>20210716 13:13:08</t>
  </si>
  <si>
    <t>13:13:08</t>
  </si>
  <si>
    <t>20210716 13:13:10</t>
  </si>
  <si>
    <t>13:13:10</t>
  </si>
  <si>
    <t>20210716 13:13:12</t>
  </si>
  <si>
    <t>13:13:12</t>
  </si>
  <si>
    <t>20210716 13:13:14</t>
  </si>
  <si>
    <t>13:13:14</t>
  </si>
  <si>
    <t>20210716 13:13:16</t>
  </si>
  <si>
    <t>13:13:16</t>
  </si>
  <si>
    <t>20210716 13:13:18</t>
  </si>
  <si>
    <t>13:13:18</t>
  </si>
  <si>
    <t>20210716 13:13:20</t>
  </si>
  <si>
    <t>13:13:20</t>
  </si>
  <si>
    <t>20210716 13:13:22</t>
  </si>
  <si>
    <t>13:13:22</t>
  </si>
  <si>
    <t>20210716 13:13:24</t>
  </si>
  <si>
    <t>13:13:24</t>
  </si>
  <si>
    <t>20210716 13:13:26</t>
  </si>
  <si>
    <t>13:13:26</t>
  </si>
  <si>
    <t>20210716 13:13:28</t>
  </si>
  <si>
    <t>13:13:28</t>
  </si>
  <si>
    <t>20210716 13:13:30</t>
  </si>
  <si>
    <t>13:13:30</t>
  </si>
  <si>
    <t>20210716 13:13:32</t>
  </si>
  <si>
    <t>13:13:32</t>
  </si>
  <si>
    <t>20210716 13:13:34</t>
  </si>
  <si>
    <t>13:13:34</t>
  </si>
  <si>
    <t>20210716 13:13:36</t>
  </si>
  <si>
    <t>13:13:36</t>
  </si>
  <si>
    <t>20210716 13:13:38</t>
  </si>
  <si>
    <t>13:13:38</t>
  </si>
  <si>
    <t>20210716 13:13:40</t>
  </si>
  <si>
    <t>13:13:40</t>
  </si>
  <si>
    <t>20210716 13:13:42</t>
  </si>
  <si>
    <t>13:13:42</t>
  </si>
  <si>
    <t>20210716 13:13:44</t>
  </si>
  <si>
    <t>13:13:44</t>
  </si>
  <si>
    <t>20210716 13:13:46</t>
  </si>
  <si>
    <t>13:13:46</t>
  </si>
  <si>
    <t>20210716 13:13:48</t>
  </si>
  <si>
    <t>13:13:48</t>
  </si>
  <si>
    <t>20210716 13:13:50</t>
  </si>
  <si>
    <t>13:13:50</t>
  </si>
  <si>
    <t>20210716 13:13:52</t>
  </si>
  <si>
    <t>13:13:52</t>
  </si>
  <si>
    <t>20210716 13:13:54</t>
  </si>
  <si>
    <t>13:13:54</t>
  </si>
  <si>
    <t>20210716 13:13:56</t>
  </si>
  <si>
    <t>13:13:56</t>
  </si>
  <si>
    <t>20210716 13:13:58</t>
  </si>
  <si>
    <t>13:13:58</t>
  </si>
  <si>
    <t>20210716 13:14:00</t>
  </si>
  <si>
    <t>13:14:00</t>
  </si>
  <si>
    <t>20210716 13:14:02</t>
  </si>
  <si>
    <t>13:14:02</t>
  </si>
  <si>
    <t>20210716 13:14:04</t>
  </si>
  <si>
    <t>13:14:04</t>
  </si>
  <si>
    <t>20210716 13:14:06</t>
  </si>
  <si>
    <t>13:14:06</t>
  </si>
  <si>
    <t>20210716 13:14:08</t>
  </si>
  <si>
    <t>13:14:08</t>
  </si>
  <si>
    <t>20210716 13:14:10</t>
  </si>
  <si>
    <t>13:14:10</t>
  </si>
  <si>
    <t>20210716 13:14:12</t>
  </si>
  <si>
    <t>13:14:12</t>
  </si>
  <si>
    <t>20210716 13:14:14</t>
  </si>
  <si>
    <t>13:14:14</t>
  </si>
  <si>
    <t>20210716 13:14:16</t>
  </si>
  <si>
    <t>13:14:16</t>
  </si>
  <si>
    <t>20210716 13:14:18</t>
  </si>
  <si>
    <t>13:14:18</t>
  </si>
  <si>
    <t>20210716 13:14:20</t>
  </si>
  <si>
    <t>13:14:20</t>
  </si>
  <si>
    <t>20210716 13:14:22</t>
  </si>
  <si>
    <t>13:14:22</t>
  </si>
  <si>
    <t>20210716 13:14:24</t>
  </si>
  <si>
    <t>13:14:24</t>
  </si>
  <si>
    <t>20210716 13:14:26</t>
  </si>
  <si>
    <t>13:14:26</t>
  </si>
  <si>
    <t>20210716 13:14:28</t>
  </si>
  <si>
    <t>13:14:28</t>
  </si>
  <si>
    <t>20210716 13:14:30</t>
  </si>
  <si>
    <t>13:14:30</t>
  </si>
  <si>
    <t>20210716 13:14:32</t>
  </si>
  <si>
    <t>13:14:32</t>
  </si>
  <si>
    <t>20210716 13:14:34</t>
  </si>
  <si>
    <t>13:14:34</t>
  </si>
  <si>
    <t>20210716 13:14:36</t>
  </si>
  <si>
    <t>13:14:36</t>
  </si>
  <si>
    <t>20210716 13:14:38</t>
  </si>
  <si>
    <t>13:14:38</t>
  </si>
  <si>
    <t>20210716 13:14:40</t>
  </si>
  <si>
    <t>13:14:40</t>
  </si>
  <si>
    <t>20210716 13:14:42</t>
  </si>
  <si>
    <t>13:14:42</t>
  </si>
  <si>
    <t>20210716 13:14:44</t>
  </si>
  <si>
    <t>13:14:44</t>
  </si>
  <si>
    <t>20210716 13:14:46</t>
  </si>
  <si>
    <t>13:14:46</t>
  </si>
  <si>
    <t>20210716 13:14:48</t>
  </si>
  <si>
    <t>13:14:48</t>
  </si>
  <si>
    <t>20210716 13:14:50</t>
  </si>
  <si>
    <t>13:14:50</t>
  </si>
  <si>
    <t>20210716 13:14:52</t>
  </si>
  <si>
    <t>13:14:52</t>
  </si>
  <si>
    <t>20210716 13:14:54</t>
  </si>
  <si>
    <t>13:14:54</t>
  </si>
  <si>
    <t>20210716 13:14:56</t>
  </si>
  <si>
    <t>13:14:56</t>
  </si>
  <si>
    <t>20210716 13:14:58</t>
  </si>
  <si>
    <t>13:14:58</t>
  </si>
  <si>
    <t>20210716 13:15:00</t>
  </si>
  <si>
    <t>13:15:00</t>
  </si>
  <si>
    <t>20210716 13:15:02</t>
  </si>
  <si>
    <t>13:15:02</t>
  </si>
  <si>
    <t>20210716 13:15:04</t>
  </si>
  <si>
    <t>13:15:04</t>
  </si>
  <si>
    <t>20210716 13:15:06</t>
  </si>
  <si>
    <t>13:15:06</t>
  </si>
  <si>
    <t>20210716 13:15:08</t>
  </si>
  <si>
    <t>13:15:08</t>
  </si>
  <si>
    <t>20210716 13:15:10</t>
  </si>
  <si>
    <t>13:15:10</t>
  </si>
  <si>
    <t>20210716 13:15:12</t>
  </si>
  <si>
    <t>13:15:12</t>
  </si>
  <si>
    <t>20210716 13:15:14</t>
  </si>
  <si>
    <t>13:15:14</t>
  </si>
  <si>
    <t>20210716 13:15:16</t>
  </si>
  <si>
    <t>13:15:16</t>
  </si>
  <si>
    <t>20210716 13:15:18</t>
  </si>
  <si>
    <t>13:15:18</t>
  </si>
  <si>
    <t>20210716 13:15:20</t>
  </si>
  <si>
    <t>13:15:20</t>
  </si>
  <si>
    <t>20210716 13:15:22</t>
  </si>
  <si>
    <t>13:15:22</t>
  </si>
  <si>
    <t>20210716 13:15:24</t>
  </si>
  <si>
    <t>13:15:24</t>
  </si>
  <si>
    <t>20210716 13:15:26</t>
  </si>
  <si>
    <t>13:15:26</t>
  </si>
  <si>
    <t>20210716 13:15:28</t>
  </si>
  <si>
    <t>13:15:28</t>
  </si>
  <si>
    <t>20210716 13:15:30</t>
  </si>
  <si>
    <t>13:15:30</t>
  </si>
  <si>
    <t>20210716 13:15:32</t>
  </si>
  <si>
    <t>13:15:32</t>
  </si>
  <si>
    <t>20210716 13:15:34</t>
  </si>
  <si>
    <t>13:15:34</t>
  </si>
  <si>
    <t>20210716 13:15:36</t>
  </si>
  <si>
    <t>13:15:36</t>
  </si>
  <si>
    <t>20210716 13:15:38</t>
  </si>
  <si>
    <t>13:15:38</t>
  </si>
  <si>
    <t>20210716 13:15:40</t>
  </si>
  <si>
    <t>13:15:40</t>
  </si>
  <si>
    <t>20210716 13:15:42</t>
  </si>
  <si>
    <t>13:15:42</t>
  </si>
  <si>
    <t>20210716 13:15:44</t>
  </si>
  <si>
    <t>13:15:44</t>
  </si>
  <si>
    <t>20210716 13:15:46</t>
  </si>
  <si>
    <t>13:15:46</t>
  </si>
  <si>
    <t>20210716 13:15:48</t>
  </si>
  <si>
    <t>13:15:48</t>
  </si>
  <si>
    <t>20210716 13:15:50</t>
  </si>
  <si>
    <t>13:15:50</t>
  </si>
  <si>
    <t>20210716 13:15:52</t>
  </si>
  <si>
    <t>13:15:52</t>
  </si>
  <si>
    <t>20210716 13:15:54</t>
  </si>
  <si>
    <t>13:15:54</t>
  </si>
  <si>
    <t>20210716 13:15:56</t>
  </si>
  <si>
    <t>13:15:56</t>
  </si>
  <si>
    <t>20210716 13:15:58</t>
  </si>
  <si>
    <t>13:15:58</t>
  </si>
  <si>
    <t>20210716 13:16:00</t>
  </si>
  <si>
    <t>13:16:00</t>
  </si>
  <si>
    <t>20210716 13:16:02</t>
  </si>
  <si>
    <t>13:16:02</t>
  </si>
  <si>
    <t>20210716 13:16:04</t>
  </si>
  <si>
    <t>13:16:04</t>
  </si>
  <si>
    <t>20210716 13:16:06</t>
  </si>
  <si>
    <t>13:16:06</t>
  </si>
  <si>
    <t>20210716 13:16:08</t>
  </si>
  <si>
    <t>13:16:08</t>
  </si>
  <si>
    <t>20210716 13:16:10</t>
  </si>
  <si>
    <t>13:16:10</t>
  </si>
  <si>
    <t>20210716 13:16:12</t>
  </si>
  <si>
    <t>13:16:12</t>
  </si>
  <si>
    <t>20210716 13:16:14</t>
  </si>
  <si>
    <t>13:16:14</t>
  </si>
  <si>
    <t>20210716 13:16:16</t>
  </si>
  <si>
    <t>13:16:16</t>
  </si>
  <si>
    <t>20210716 13:16:18</t>
  </si>
  <si>
    <t>13:16:18</t>
  </si>
  <si>
    <t>20210716 13:16:20</t>
  </si>
  <si>
    <t>13:16:20</t>
  </si>
  <si>
    <t>20210716 13:16:22</t>
  </si>
  <si>
    <t>13:16:22</t>
  </si>
  <si>
    <t>20210716 13:16:24</t>
  </si>
  <si>
    <t>13:16:24</t>
  </si>
  <si>
    <t>20210716 13:16:26</t>
  </si>
  <si>
    <t>13:16:26</t>
  </si>
  <si>
    <t>20210716 13:16:28</t>
  </si>
  <si>
    <t>13:16:28</t>
  </si>
  <si>
    <t>20210716 13:16:30</t>
  </si>
  <si>
    <t>13:16:30</t>
  </si>
  <si>
    <t>20210716 13:16:32</t>
  </si>
  <si>
    <t>13:16:32</t>
  </si>
  <si>
    <t>20210716 13:16:34</t>
  </si>
  <si>
    <t>13:16:34</t>
  </si>
  <si>
    <t>20210716 13:16:36</t>
  </si>
  <si>
    <t>13:16:36</t>
  </si>
  <si>
    <t>20210716 13:16:38</t>
  </si>
  <si>
    <t>13:16:38</t>
  </si>
  <si>
    <t>20210716 13:16:40</t>
  </si>
  <si>
    <t>13:16:40</t>
  </si>
  <si>
    <t>20210716 13:16:42</t>
  </si>
  <si>
    <t>13:16:42</t>
  </si>
  <si>
    <t>20210716 13:16:44</t>
  </si>
  <si>
    <t>13:16:44</t>
  </si>
  <si>
    <t>20210716 13:16:46</t>
  </si>
  <si>
    <t>13:16:46</t>
  </si>
  <si>
    <t>20210716 13:16:48</t>
  </si>
  <si>
    <t>13:16:48</t>
  </si>
  <si>
    <t>20210716 13:16:50</t>
  </si>
  <si>
    <t>13:16:50</t>
  </si>
  <si>
    <t>20210716 13:16:52</t>
  </si>
  <si>
    <t>13:16:52</t>
  </si>
  <si>
    <t>20210716 13:16:54</t>
  </si>
  <si>
    <t>13:16:54</t>
  </si>
  <si>
    <t>20210716 13:16:56</t>
  </si>
  <si>
    <t>13:16:56</t>
  </si>
  <si>
    <t>20210716 13:16:58</t>
  </si>
  <si>
    <t>13:16:58</t>
  </si>
  <si>
    <t>20210716 13:17:00</t>
  </si>
  <si>
    <t>13:17:00</t>
  </si>
  <si>
    <t>20210716 13:17:02</t>
  </si>
  <si>
    <t>13:17:02</t>
  </si>
  <si>
    <t>20210716 13:17:04</t>
  </si>
  <si>
    <t>13:17:04</t>
  </si>
  <si>
    <t>20210716 13:17:06</t>
  </si>
  <si>
    <t>13:17:06</t>
  </si>
  <si>
    <t>20210716 13:17:08</t>
  </si>
  <si>
    <t>13:17:08</t>
  </si>
  <si>
    <t>20210716 13:17:10</t>
  </si>
  <si>
    <t>13:17:10</t>
  </si>
  <si>
    <t>20210716 13:17:12</t>
  </si>
  <si>
    <t>13:17:12</t>
  </si>
  <si>
    <t>20210716 13:17:14</t>
  </si>
  <si>
    <t>13:17:14</t>
  </si>
  <si>
    <t>20210716 13:17:16</t>
  </si>
  <si>
    <t>13:17:16</t>
  </si>
  <si>
    <t>20210716 13:17:18</t>
  </si>
  <si>
    <t>13:17:18</t>
  </si>
  <si>
    <t>20210716 13:17:20</t>
  </si>
  <si>
    <t>13:17:20</t>
  </si>
  <si>
    <t>20210716 13:17:22</t>
  </si>
  <si>
    <t>13:17:22</t>
  </si>
  <si>
    <t>20210716 13:17:24</t>
  </si>
  <si>
    <t>13:17:24</t>
  </si>
  <si>
    <t>20210716 13:17:26</t>
  </si>
  <si>
    <t>13:17:26</t>
  </si>
  <si>
    <t>20210716 13:17:28</t>
  </si>
  <si>
    <t>13:17:28</t>
  </si>
  <si>
    <t>20210716 13:17:30</t>
  </si>
  <si>
    <t>13:17:30</t>
  </si>
  <si>
    <t>20210716 13:17:32</t>
  </si>
  <si>
    <t>13:17:32</t>
  </si>
  <si>
    <t>20210716 13:17:34</t>
  </si>
  <si>
    <t>13:17:34</t>
  </si>
  <si>
    <t>20210716 13:17:36</t>
  </si>
  <si>
    <t>13:17:36</t>
  </si>
  <si>
    <t>20210716 13:17:38</t>
  </si>
  <si>
    <t>13:17:38</t>
  </si>
  <si>
    <t>20210716 13:17:40</t>
  </si>
  <si>
    <t>13:17:40</t>
  </si>
  <si>
    <t>20210716 13:17:42</t>
  </si>
  <si>
    <t>13:17:42</t>
  </si>
  <si>
    <t>20210716 13:17:44</t>
  </si>
  <si>
    <t>13:17:44</t>
  </si>
  <si>
    <t>20210716 13:17:46</t>
  </si>
  <si>
    <t>13:17:46</t>
  </si>
  <si>
    <t>20210716 13:17:48</t>
  </si>
  <si>
    <t>13:17:48</t>
  </si>
  <si>
    <t>20210716 13:17:50</t>
  </si>
  <si>
    <t>13:17:50</t>
  </si>
  <si>
    <t>20210716 13:17:52</t>
  </si>
  <si>
    <t>13:17:52</t>
  </si>
  <si>
    <t>20210716 13:17:54</t>
  </si>
  <si>
    <t>13:17:54</t>
  </si>
  <si>
    <t>20210716 13:17:56</t>
  </si>
  <si>
    <t>13:17:56</t>
  </si>
  <si>
    <t>20210716 13:17:58</t>
  </si>
  <si>
    <t>13:17:58</t>
  </si>
  <si>
    <t>20210716 13:18:00</t>
  </si>
  <si>
    <t>13:18:00</t>
  </si>
  <si>
    <t>20210716 13:18:02</t>
  </si>
  <si>
    <t>13:18:02</t>
  </si>
  <si>
    <t>20210716 13:18:04</t>
  </si>
  <si>
    <t>13:18:04</t>
  </si>
  <si>
    <t>20210716 13:18:06</t>
  </si>
  <si>
    <t>13:18:06</t>
  </si>
  <si>
    <t>20210716 13:18:08</t>
  </si>
  <si>
    <t>13:18:08</t>
  </si>
  <si>
    <t>20210716 13:20:00</t>
  </si>
  <si>
    <t>13:20:00</t>
  </si>
  <si>
    <t>13:19:52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</si>
</sst>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FS767"/>
  <sheetViews>
    <sheetView tabSelected="1" workbookViewId="0"/>
  </sheetViews>
  <sheetFormatPr defaultRowHeight="15"/>
  <sheetData>
    <row r="2" spans="1:175">
      <c r="A2" t="s">
        <v>25</v>
      </c>
      <c r="B2" t="s">
        <v>26</v>
      </c>
      <c r="C2" t="s">
        <v>28</v>
      </c>
    </row>
    <row r="3" spans="1:175">
      <c r="B3" t="s">
        <v>27</v>
      </c>
      <c r="C3">
        <v>21</v>
      </c>
    </row>
    <row r="4" spans="1:175">
      <c r="A4" t="s">
        <v>29</v>
      </c>
      <c r="B4" t="s">
        <v>30</v>
      </c>
      <c r="C4" t="s">
        <v>31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</row>
    <row r="5" spans="1:175">
      <c r="B5" t="s">
        <v>15</v>
      </c>
      <c r="C5" t="s">
        <v>32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175">
      <c r="A6" t="s">
        <v>41</v>
      </c>
      <c r="B6" t="s">
        <v>42</v>
      </c>
      <c r="C6" t="s">
        <v>43</v>
      </c>
      <c r="D6" t="s">
        <v>44</v>
      </c>
      <c r="E6" t="s">
        <v>45</v>
      </c>
    </row>
    <row r="7" spans="1:175">
      <c r="B7">
        <v>0</v>
      </c>
      <c r="C7">
        <v>1</v>
      </c>
      <c r="D7">
        <v>0</v>
      </c>
      <c r="E7">
        <v>0</v>
      </c>
    </row>
    <row r="8" spans="1:175">
      <c r="A8" t="s">
        <v>46</v>
      </c>
      <c r="B8" t="s">
        <v>47</v>
      </c>
      <c r="C8" t="s">
        <v>49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57</v>
      </c>
      <c r="K8" t="s">
        <v>58</v>
      </c>
      <c r="L8" t="s">
        <v>59</v>
      </c>
      <c r="M8" t="s">
        <v>60</v>
      </c>
      <c r="N8" t="s">
        <v>61</v>
      </c>
      <c r="O8" t="s">
        <v>62</v>
      </c>
      <c r="P8" t="s">
        <v>63</v>
      </c>
      <c r="Q8" t="s">
        <v>64</v>
      </c>
    </row>
    <row r="9" spans="1:175">
      <c r="B9" t="s">
        <v>48</v>
      </c>
      <c r="C9" t="s">
        <v>50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175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 t="s">
        <v>70</v>
      </c>
    </row>
    <row r="11" spans="1:175">
      <c r="B11">
        <v>0</v>
      </c>
      <c r="C11">
        <v>0</v>
      </c>
      <c r="D11">
        <v>0</v>
      </c>
      <c r="E11">
        <v>0</v>
      </c>
      <c r="F11">
        <v>1</v>
      </c>
    </row>
    <row r="12" spans="1:175">
      <c r="A12" t="s">
        <v>71</v>
      </c>
      <c r="B12" t="s">
        <v>72</v>
      </c>
      <c r="C12" t="s">
        <v>73</v>
      </c>
      <c r="D12" t="s">
        <v>74</v>
      </c>
      <c r="E12" t="s">
        <v>75</v>
      </c>
      <c r="F12" t="s">
        <v>76</v>
      </c>
      <c r="G12" t="s">
        <v>78</v>
      </c>
      <c r="H12" t="s">
        <v>80</v>
      </c>
    </row>
    <row r="13" spans="1:175">
      <c r="B13">
        <v>-6276</v>
      </c>
      <c r="C13">
        <v>6.6</v>
      </c>
      <c r="D13">
        <v>1.709e-05</v>
      </c>
      <c r="E13">
        <v>3.11</v>
      </c>
      <c r="F13" t="s">
        <v>77</v>
      </c>
      <c r="G13" t="s">
        <v>79</v>
      </c>
      <c r="H13">
        <v>0</v>
      </c>
    </row>
    <row r="14" spans="1:175">
      <c r="A14" t="s">
        <v>81</v>
      </c>
      <c r="B14" t="s">
        <v>81</v>
      </c>
      <c r="C14" t="s">
        <v>81</v>
      </c>
      <c r="D14" t="s">
        <v>81</v>
      </c>
      <c r="E14" t="s">
        <v>81</v>
      </c>
      <c r="F14" t="s">
        <v>81</v>
      </c>
      <c r="G14" t="s">
        <v>82</v>
      </c>
      <c r="H14" t="s">
        <v>83</v>
      </c>
      <c r="I14" t="s">
        <v>83</v>
      </c>
      <c r="J14" t="s">
        <v>83</v>
      </c>
      <c r="K14" t="s">
        <v>83</v>
      </c>
      <c r="L14" t="s">
        <v>83</v>
      </c>
      <c r="M14" t="s">
        <v>83</v>
      </c>
      <c r="N14" t="s">
        <v>83</v>
      </c>
      <c r="O14" t="s">
        <v>83</v>
      </c>
      <c r="P14" t="s">
        <v>83</v>
      </c>
      <c r="Q14" t="s">
        <v>83</v>
      </c>
      <c r="R14" t="s">
        <v>83</v>
      </c>
      <c r="S14" t="s">
        <v>83</v>
      </c>
      <c r="T14" t="s">
        <v>83</v>
      </c>
      <c r="U14" t="s">
        <v>83</v>
      </c>
      <c r="V14" t="s">
        <v>83</v>
      </c>
      <c r="W14" t="s">
        <v>83</v>
      </c>
      <c r="X14" t="s">
        <v>83</v>
      </c>
      <c r="Y14" t="s">
        <v>83</v>
      </c>
      <c r="Z14" t="s">
        <v>83</v>
      </c>
      <c r="AA14" t="s">
        <v>83</v>
      </c>
      <c r="AB14" t="s">
        <v>83</v>
      </c>
      <c r="AC14" t="s">
        <v>83</v>
      </c>
      <c r="AD14" t="s">
        <v>83</v>
      </c>
      <c r="AE14" t="s">
        <v>83</v>
      </c>
      <c r="AF14" t="s">
        <v>84</v>
      </c>
      <c r="AG14" t="s">
        <v>84</v>
      </c>
      <c r="AH14" t="s">
        <v>84</v>
      </c>
      <c r="AI14" t="s">
        <v>84</v>
      </c>
      <c r="AJ14" t="s">
        <v>84</v>
      </c>
      <c r="AK14" t="s">
        <v>85</v>
      </c>
      <c r="AL14" t="s">
        <v>85</v>
      </c>
      <c r="AM14" t="s">
        <v>85</v>
      </c>
      <c r="AN14" t="s">
        <v>85</v>
      </c>
      <c r="AO14" t="s">
        <v>85</v>
      </c>
      <c r="AP14" t="s">
        <v>85</v>
      </c>
      <c r="AQ14" t="s">
        <v>85</v>
      </c>
      <c r="AR14" t="s">
        <v>85</v>
      </c>
      <c r="AS14" t="s">
        <v>85</v>
      </c>
      <c r="AT14" t="s">
        <v>85</v>
      </c>
      <c r="AU14" t="s">
        <v>85</v>
      </c>
      <c r="AV14" t="s">
        <v>85</v>
      </c>
      <c r="AW14" t="s">
        <v>85</v>
      </c>
      <c r="AX14" t="s">
        <v>85</v>
      </c>
      <c r="AY14" t="s">
        <v>85</v>
      </c>
      <c r="AZ14" t="s">
        <v>85</v>
      </c>
      <c r="BA14" t="s">
        <v>85</v>
      </c>
      <c r="BB14" t="s">
        <v>85</v>
      </c>
      <c r="BC14" t="s">
        <v>85</v>
      </c>
      <c r="BD14" t="s">
        <v>85</v>
      </c>
      <c r="BE14" t="s">
        <v>85</v>
      </c>
      <c r="BF14" t="s">
        <v>85</v>
      </c>
      <c r="BG14" t="s">
        <v>85</v>
      </c>
      <c r="BH14" t="s">
        <v>85</v>
      </c>
      <c r="BI14" t="s">
        <v>85</v>
      </c>
      <c r="BJ14" t="s">
        <v>85</v>
      </c>
      <c r="BK14" t="s">
        <v>85</v>
      </c>
      <c r="BL14" t="s">
        <v>85</v>
      </c>
      <c r="BM14" t="s">
        <v>86</v>
      </c>
      <c r="BN14" t="s">
        <v>86</v>
      </c>
      <c r="BO14" t="s">
        <v>86</v>
      </c>
      <c r="BP14" t="s">
        <v>86</v>
      </c>
      <c r="BQ14" t="s">
        <v>87</v>
      </c>
      <c r="BR14" t="s">
        <v>87</v>
      </c>
      <c r="BS14" t="s">
        <v>87</v>
      </c>
      <c r="BT14" t="s">
        <v>87</v>
      </c>
      <c r="BU14" t="s">
        <v>88</v>
      </c>
      <c r="BV14" t="s">
        <v>88</v>
      </c>
      <c r="BW14" t="s">
        <v>88</v>
      </c>
      <c r="BX14" t="s">
        <v>88</v>
      </c>
      <c r="BY14" t="s">
        <v>88</v>
      </c>
      <c r="BZ14" t="s">
        <v>88</v>
      </c>
      <c r="CA14" t="s">
        <v>88</v>
      </c>
      <c r="CB14" t="s">
        <v>88</v>
      </c>
      <c r="CC14" t="s">
        <v>88</v>
      </c>
      <c r="CD14" t="s">
        <v>88</v>
      </c>
      <c r="CE14" t="s">
        <v>88</v>
      </c>
      <c r="CF14" t="s">
        <v>88</v>
      </c>
      <c r="CG14" t="s">
        <v>88</v>
      </c>
      <c r="CH14" t="s">
        <v>88</v>
      </c>
      <c r="CI14" t="s">
        <v>88</v>
      </c>
      <c r="CJ14" t="s">
        <v>88</v>
      </c>
      <c r="CK14" t="s">
        <v>88</v>
      </c>
      <c r="CL14" t="s">
        <v>88</v>
      </c>
      <c r="CM14" t="s">
        <v>89</v>
      </c>
      <c r="CN14" t="s">
        <v>89</v>
      </c>
      <c r="CO14" t="s">
        <v>89</v>
      </c>
      <c r="CP14" t="s">
        <v>89</v>
      </c>
      <c r="CQ14" t="s">
        <v>89</v>
      </c>
      <c r="CR14" t="s">
        <v>89</v>
      </c>
      <c r="CS14" t="s">
        <v>89</v>
      </c>
      <c r="CT14" t="s">
        <v>89</v>
      </c>
      <c r="CU14" t="s">
        <v>89</v>
      </c>
      <c r="CV14" t="s">
        <v>89</v>
      </c>
      <c r="CW14" t="s">
        <v>89</v>
      </c>
      <c r="CX14" t="s">
        <v>89</v>
      </c>
      <c r="CY14" t="s">
        <v>89</v>
      </c>
      <c r="CZ14" t="s">
        <v>89</v>
      </c>
      <c r="DA14" t="s">
        <v>89</v>
      </c>
      <c r="DB14" t="s">
        <v>89</v>
      </c>
      <c r="DC14" t="s">
        <v>89</v>
      </c>
      <c r="DD14" t="s">
        <v>89</v>
      </c>
      <c r="DE14" t="s">
        <v>90</v>
      </c>
      <c r="DF14" t="s">
        <v>90</v>
      </c>
      <c r="DG14" t="s">
        <v>90</v>
      </c>
      <c r="DH14" t="s">
        <v>90</v>
      </c>
      <c r="DI14" t="s">
        <v>90</v>
      </c>
      <c r="DJ14" t="s">
        <v>91</v>
      </c>
      <c r="DK14" t="s">
        <v>91</v>
      </c>
      <c r="DL14" t="s">
        <v>91</v>
      </c>
      <c r="DM14" t="s">
        <v>91</v>
      </c>
      <c r="DN14" t="s">
        <v>91</v>
      </c>
      <c r="DO14" t="s">
        <v>91</v>
      </c>
      <c r="DP14" t="s">
        <v>91</v>
      </c>
      <c r="DQ14" t="s">
        <v>91</v>
      </c>
      <c r="DR14" t="s">
        <v>91</v>
      </c>
      <c r="DS14" t="s">
        <v>91</v>
      </c>
      <c r="DT14" t="s">
        <v>91</v>
      </c>
      <c r="DU14" t="s">
        <v>91</v>
      </c>
      <c r="DV14" t="s">
        <v>91</v>
      </c>
      <c r="DW14" t="s">
        <v>92</v>
      </c>
      <c r="DX14" t="s">
        <v>92</v>
      </c>
      <c r="DY14" t="s">
        <v>92</v>
      </c>
      <c r="DZ14" t="s">
        <v>92</v>
      </c>
      <c r="EA14" t="s">
        <v>92</v>
      </c>
      <c r="EB14" t="s">
        <v>92</v>
      </c>
      <c r="EC14" t="s">
        <v>92</v>
      </c>
      <c r="ED14" t="s">
        <v>92</v>
      </c>
      <c r="EE14" t="s">
        <v>92</v>
      </c>
      <c r="EF14" t="s">
        <v>92</v>
      </c>
      <c r="EG14" t="s">
        <v>92</v>
      </c>
      <c r="EH14" t="s">
        <v>92</v>
      </c>
      <c r="EI14" t="s">
        <v>92</v>
      </c>
      <c r="EJ14" t="s">
        <v>92</v>
      </c>
      <c r="EK14" t="s">
        <v>92</v>
      </c>
      <c r="EL14" t="s">
        <v>93</v>
      </c>
      <c r="EM14" t="s">
        <v>93</v>
      </c>
      <c r="EN14" t="s">
        <v>93</v>
      </c>
      <c r="EO14" t="s">
        <v>93</v>
      </c>
      <c r="EP14" t="s">
        <v>93</v>
      </c>
      <c r="EQ14" t="s">
        <v>93</v>
      </c>
      <c r="ER14" t="s">
        <v>93</v>
      </c>
      <c r="ES14" t="s">
        <v>93</v>
      </c>
      <c r="ET14" t="s">
        <v>93</v>
      </c>
      <c r="EU14" t="s">
        <v>93</v>
      </c>
      <c r="EV14" t="s">
        <v>93</v>
      </c>
      <c r="EW14" t="s">
        <v>93</v>
      </c>
      <c r="EX14" t="s">
        <v>93</v>
      </c>
      <c r="EY14" t="s">
        <v>93</v>
      </c>
      <c r="EZ14" t="s">
        <v>93</v>
      </c>
      <c r="FA14" t="s">
        <v>93</v>
      </c>
      <c r="FB14" t="s">
        <v>93</v>
      </c>
      <c r="FC14" t="s">
        <v>93</v>
      </c>
      <c r="FD14" t="s">
        <v>94</v>
      </c>
      <c r="FE14" t="s">
        <v>94</v>
      </c>
      <c r="FF14" t="s">
        <v>94</v>
      </c>
      <c r="FG14" t="s">
        <v>94</v>
      </c>
      <c r="FH14" t="s">
        <v>94</v>
      </c>
      <c r="FI14" t="s">
        <v>94</v>
      </c>
      <c r="FJ14" t="s">
        <v>94</v>
      </c>
      <c r="FK14" t="s">
        <v>94</v>
      </c>
      <c r="FL14" t="s">
        <v>94</v>
      </c>
      <c r="FM14" t="s">
        <v>94</v>
      </c>
      <c r="FN14" t="s">
        <v>94</v>
      </c>
      <c r="FO14" t="s">
        <v>94</v>
      </c>
      <c r="FP14" t="s">
        <v>94</v>
      </c>
      <c r="FQ14" t="s">
        <v>94</v>
      </c>
      <c r="FR14" t="s">
        <v>94</v>
      </c>
      <c r="FS14" t="s">
        <v>94</v>
      </c>
    </row>
    <row r="15" spans="1:175">
      <c r="A15" t="s">
        <v>95</v>
      </c>
      <c r="B15" t="s">
        <v>96</v>
      </c>
      <c r="C15" t="s">
        <v>97</v>
      </c>
      <c r="D15" t="s">
        <v>98</v>
      </c>
      <c r="E15" t="s">
        <v>99</v>
      </c>
      <c r="F15" t="s">
        <v>100</v>
      </c>
      <c r="G15" t="s">
        <v>101</v>
      </c>
      <c r="H15" t="s">
        <v>102</v>
      </c>
      <c r="I15" t="s">
        <v>103</v>
      </c>
      <c r="J15" t="s">
        <v>104</v>
      </c>
      <c r="K15" t="s">
        <v>105</v>
      </c>
      <c r="L15" t="s">
        <v>106</v>
      </c>
      <c r="M15" t="s">
        <v>107</v>
      </c>
      <c r="N15" t="s">
        <v>108</v>
      </c>
      <c r="O15" t="s">
        <v>109</v>
      </c>
      <c r="P15" t="s">
        <v>110</v>
      </c>
      <c r="Q15" t="s">
        <v>111</v>
      </c>
      <c r="R15" t="s">
        <v>112</v>
      </c>
      <c r="S15" t="s">
        <v>113</v>
      </c>
      <c r="T15" t="s">
        <v>114</v>
      </c>
      <c r="U15" t="s">
        <v>115</v>
      </c>
      <c r="V15" t="s">
        <v>116</v>
      </c>
      <c r="W15" t="s">
        <v>117</v>
      </c>
      <c r="X15" t="s">
        <v>118</v>
      </c>
      <c r="Y15" t="s">
        <v>119</v>
      </c>
      <c r="Z15" t="s">
        <v>120</v>
      </c>
      <c r="AA15" t="s">
        <v>121</v>
      </c>
      <c r="AB15" t="s">
        <v>122</v>
      </c>
      <c r="AC15" t="s">
        <v>123</v>
      </c>
      <c r="AD15" t="s">
        <v>124</v>
      </c>
      <c r="AE15" t="s">
        <v>125</v>
      </c>
      <c r="AF15" t="s">
        <v>84</v>
      </c>
      <c r="AG15" t="s">
        <v>126</v>
      </c>
      <c r="AH15" t="s">
        <v>127</v>
      </c>
      <c r="AI15" t="s">
        <v>128</v>
      </c>
      <c r="AJ15" t="s">
        <v>129</v>
      </c>
      <c r="AK15" t="s">
        <v>130</v>
      </c>
      <c r="AL15" t="s">
        <v>131</v>
      </c>
      <c r="AM15" t="s">
        <v>132</v>
      </c>
      <c r="AN15" t="s">
        <v>133</v>
      </c>
      <c r="AO15" t="s">
        <v>134</v>
      </c>
      <c r="AP15" t="s">
        <v>135</v>
      </c>
      <c r="AQ15" t="s">
        <v>136</v>
      </c>
      <c r="AR15" t="s">
        <v>137</v>
      </c>
      <c r="AS15" t="s">
        <v>138</v>
      </c>
      <c r="AT15" t="s">
        <v>139</v>
      </c>
      <c r="AU15" t="s">
        <v>140</v>
      </c>
      <c r="AV15" t="s">
        <v>141</v>
      </c>
      <c r="AW15" t="s">
        <v>142</v>
      </c>
      <c r="AX15" t="s">
        <v>143</v>
      </c>
      <c r="AY15" t="s">
        <v>144</v>
      </c>
      <c r="AZ15" t="s">
        <v>145</v>
      </c>
      <c r="BA15" t="s">
        <v>146</v>
      </c>
      <c r="BB15" t="s">
        <v>147</v>
      </c>
      <c r="BC15" t="s">
        <v>148</v>
      </c>
      <c r="BD15" t="s">
        <v>149</v>
      </c>
      <c r="BE15" t="s">
        <v>150</v>
      </c>
      <c r="BF15" t="s">
        <v>151</v>
      </c>
      <c r="BG15" t="s">
        <v>152</v>
      </c>
      <c r="BH15" t="s">
        <v>153</v>
      </c>
      <c r="BI15" t="s">
        <v>154</v>
      </c>
      <c r="BJ15" t="s">
        <v>155</v>
      </c>
      <c r="BK15" t="s">
        <v>156</v>
      </c>
      <c r="BL15" t="s">
        <v>157</v>
      </c>
      <c r="BM15" t="s">
        <v>158</v>
      </c>
      <c r="BN15" t="s">
        <v>159</v>
      </c>
      <c r="BO15" t="s">
        <v>160</v>
      </c>
      <c r="BP15" t="s">
        <v>161</v>
      </c>
      <c r="BQ15" t="s">
        <v>162</v>
      </c>
      <c r="BR15" t="s">
        <v>163</v>
      </c>
      <c r="BS15" t="s">
        <v>164</v>
      </c>
      <c r="BT15" t="s">
        <v>165</v>
      </c>
      <c r="BU15" t="s">
        <v>102</v>
      </c>
      <c r="BV15" t="s">
        <v>166</v>
      </c>
      <c r="BW15" t="s">
        <v>167</v>
      </c>
      <c r="BX15" t="s">
        <v>168</v>
      </c>
      <c r="BY15" t="s">
        <v>169</v>
      </c>
      <c r="BZ15" t="s">
        <v>170</v>
      </c>
      <c r="CA15" t="s">
        <v>171</v>
      </c>
      <c r="CB15" t="s">
        <v>172</v>
      </c>
      <c r="CC15" t="s">
        <v>173</v>
      </c>
      <c r="CD15" t="s">
        <v>174</v>
      </c>
      <c r="CE15" t="s">
        <v>175</v>
      </c>
      <c r="CF15" t="s">
        <v>176</v>
      </c>
      <c r="CG15" t="s">
        <v>177</v>
      </c>
      <c r="CH15" t="s">
        <v>178</v>
      </c>
      <c r="CI15" t="s">
        <v>179</v>
      </c>
      <c r="CJ15" t="s">
        <v>180</v>
      </c>
      <c r="CK15" t="s">
        <v>181</v>
      </c>
      <c r="CL15" t="s">
        <v>182</v>
      </c>
      <c r="CM15" t="s">
        <v>183</v>
      </c>
      <c r="CN15" t="s">
        <v>184</v>
      </c>
      <c r="CO15" t="s">
        <v>185</v>
      </c>
      <c r="CP15" t="s">
        <v>186</v>
      </c>
      <c r="CQ15" t="s">
        <v>187</v>
      </c>
      <c r="CR15" t="s">
        <v>188</v>
      </c>
      <c r="CS15" t="s">
        <v>189</v>
      </c>
      <c r="CT15" t="s">
        <v>190</v>
      </c>
      <c r="CU15" t="s">
        <v>191</v>
      </c>
      <c r="CV15" t="s">
        <v>192</v>
      </c>
      <c r="CW15" t="s">
        <v>193</v>
      </c>
      <c r="CX15" t="s">
        <v>194</v>
      </c>
      <c r="CY15" t="s">
        <v>195</v>
      </c>
      <c r="CZ15" t="s">
        <v>196</v>
      </c>
      <c r="DA15" t="s">
        <v>197</v>
      </c>
      <c r="DB15" t="s">
        <v>198</v>
      </c>
      <c r="DC15" t="s">
        <v>199</v>
      </c>
      <c r="DD15" t="s">
        <v>200</v>
      </c>
      <c r="DE15" t="s">
        <v>201</v>
      </c>
      <c r="DF15" t="s">
        <v>202</v>
      </c>
      <c r="DG15" t="s">
        <v>203</v>
      </c>
      <c r="DH15" t="s">
        <v>204</v>
      </c>
      <c r="DI15" t="s">
        <v>205</v>
      </c>
      <c r="DJ15" t="s">
        <v>96</v>
      </c>
      <c r="DK15" t="s">
        <v>99</v>
      </c>
      <c r="DL15" t="s">
        <v>206</v>
      </c>
      <c r="DM15" t="s">
        <v>207</v>
      </c>
      <c r="DN15" t="s">
        <v>208</v>
      </c>
      <c r="DO15" t="s">
        <v>209</v>
      </c>
      <c r="DP15" t="s">
        <v>210</v>
      </c>
      <c r="DQ15" t="s">
        <v>211</v>
      </c>
      <c r="DR15" t="s">
        <v>212</v>
      </c>
      <c r="DS15" t="s">
        <v>213</v>
      </c>
      <c r="DT15" t="s">
        <v>214</v>
      </c>
      <c r="DU15" t="s">
        <v>215</v>
      </c>
      <c r="DV15" t="s">
        <v>216</v>
      </c>
      <c r="DW15" t="s">
        <v>217</v>
      </c>
      <c r="DX15" t="s">
        <v>218</v>
      </c>
      <c r="DY15" t="s">
        <v>219</v>
      </c>
      <c r="DZ15" t="s">
        <v>220</v>
      </c>
      <c r="EA15" t="s">
        <v>221</v>
      </c>
      <c r="EB15" t="s">
        <v>222</v>
      </c>
      <c r="EC15" t="s">
        <v>223</v>
      </c>
      <c r="ED15" t="s">
        <v>224</v>
      </c>
      <c r="EE15" t="s">
        <v>225</v>
      </c>
      <c r="EF15" t="s">
        <v>226</v>
      </c>
      <c r="EG15" t="s">
        <v>227</v>
      </c>
      <c r="EH15" t="s">
        <v>228</v>
      </c>
      <c r="EI15" t="s">
        <v>229</v>
      </c>
      <c r="EJ15" t="s">
        <v>230</v>
      </c>
      <c r="EK15" t="s">
        <v>231</v>
      </c>
      <c r="EL15" t="s">
        <v>232</v>
      </c>
      <c r="EM15" t="s">
        <v>233</v>
      </c>
      <c r="EN15" t="s">
        <v>234</v>
      </c>
      <c r="EO15" t="s">
        <v>235</v>
      </c>
      <c r="EP15" t="s">
        <v>236</v>
      </c>
      <c r="EQ15" t="s">
        <v>237</v>
      </c>
      <c r="ER15" t="s">
        <v>238</v>
      </c>
      <c r="ES15" t="s">
        <v>239</v>
      </c>
      <c r="ET15" t="s">
        <v>240</v>
      </c>
      <c r="EU15" t="s">
        <v>241</v>
      </c>
      <c r="EV15" t="s">
        <v>242</v>
      </c>
      <c r="EW15" t="s">
        <v>243</v>
      </c>
      <c r="EX15" t="s">
        <v>244</v>
      </c>
      <c r="EY15" t="s">
        <v>245</v>
      </c>
      <c r="EZ15" t="s">
        <v>246</v>
      </c>
      <c r="FA15" t="s">
        <v>247</v>
      </c>
      <c r="FB15" t="s">
        <v>248</v>
      </c>
      <c r="FC15" t="s">
        <v>249</v>
      </c>
      <c r="FD15" t="s">
        <v>250</v>
      </c>
      <c r="FE15" t="s">
        <v>251</v>
      </c>
      <c r="FF15" t="s">
        <v>252</v>
      </c>
      <c r="FG15" t="s">
        <v>253</v>
      </c>
      <c r="FH15" t="s">
        <v>254</v>
      </c>
      <c r="FI15" t="s">
        <v>255</v>
      </c>
      <c r="FJ15" t="s">
        <v>256</v>
      </c>
      <c r="FK15" t="s">
        <v>257</v>
      </c>
      <c r="FL15" t="s">
        <v>258</v>
      </c>
      <c r="FM15" t="s">
        <v>259</v>
      </c>
      <c r="FN15" t="s">
        <v>260</v>
      </c>
      <c r="FO15" t="s">
        <v>261</v>
      </c>
      <c r="FP15" t="s">
        <v>262</v>
      </c>
      <c r="FQ15" t="s">
        <v>263</v>
      </c>
      <c r="FR15" t="s">
        <v>264</v>
      </c>
      <c r="FS15" t="s">
        <v>265</v>
      </c>
    </row>
    <row r="16" spans="1:175">
      <c r="B16" t="s">
        <v>266</v>
      </c>
      <c r="C16" t="s">
        <v>266</v>
      </c>
      <c r="F16" t="s">
        <v>266</v>
      </c>
      <c r="H16" t="s">
        <v>266</v>
      </c>
      <c r="I16" t="s">
        <v>267</v>
      </c>
      <c r="J16" t="s">
        <v>268</v>
      </c>
      <c r="K16" t="s">
        <v>269</v>
      </c>
      <c r="L16" t="s">
        <v>270</v>
      </c>
      <c r="M16" t="s">
        <v>270</v>
      </c>
      <c r="N16" t="s">
        <v>173</v>
      </c>
      <c r="O16" t="s">
        <v>173</v>
      </c>
      <c r="P16" t="s">
        <v>267</v>
      </c>
      <c r="Q16" t="s">
        <v>267</v>
      </c>
      <c r="R16" t="s">
        <v>267</v>
      </c>
      <c r="S16" t="s">
        <v>267</v>
      </c>
      <c r="T16" t="s">
        <v>271</v>
      </c>
      <c r="U16" t="s">
        <v>272</v>
      </c>
      <c r="V16" t="s">
        <v>272</v>
      </c>
      <c r="W16" t="s">
        <v>273</v>
      </c>
      <c r="X16" t="s">
        <v>274</v>
      </c>
      <c r="Y16" t="s">
        <v>273</v>
      </c>
      <c r="Z16" t="s">
        <v>273</v>
      </c>
      <c r="AA16" t="s">
        <v>273</v>
      </c>
      <c r="AB16" t="s">
        <v>271</v>
      </c>
      <c r="AC16" t="s">
        <v>271</v>
      </c>
      <c r="AD16" t="s">
        <v>271</v>
      </c>
      <c r="AE16" t="s">
        <v>271</v>
      </c>
      <c r="AF16" t="s">
        <v>275</v>
      </c>
      <c r="AG16" t="s">
        <v>274</v>
      </c>
      <c r="AI16" t="s">
        <v>274</v>
      </c>
      <c r="AJ16" t="s">
        <v>275</v>
      </c>
      <c r="AP16" t="s">
        <v>269</v>
      </c>
      <c r="AW16" t="s">
        <v>269</v>
      </c>
      <c r="AX16" t="s">
        <v>269</v>
      </c>
      <c r="AY16" t="s">
        <v>269</v>
      </c>
      <c r="AZ16" t="s">
        <v>276</v>
      </c>
      <c r="BM16" t="s">
        <v>269</v>
      </c>
      <c r="BN16" t="s">
        <v>269</v>
      </c>
      <c r="BP16" t="s">
        <v>277</v>
      </c>
      <c r="BQ16" t="s">
        <v>278</v>
      </c>
      <c r="BT16" t="s">
        <v>267</v>
      </c>
      <c r="BU16" t="s">
        <v>266</v>
      </c>
      <c r="BV16" t="s">
        <v>270</v>
      </c>
      <c r="BW16" t="s">
        <v>270</v>
      </c>
      <c r="BX16" t="s">
        <v>279</v>
      </c>
      <c r="BY16" t="s">
        <v>279</v>
      </c>
      <c r="BZ16" t="s">
        <v>270</v>
      </c>
      <c r="CA16" t="s">
        <v>279</v>
      </c>
      <c r="CB16" t="s">
        <v>275</v>
      </c>
      <c r="CC16" t="s">
        <v>273</v>
      </c>
      <c r="CD16" t="s">
        <v>273</v>
      </c>
      <c r="CE16" t="s">
        <v>272</v>
      </c>
      <c r="CF16" t="s">
        <v>272</v>
      </c>
      <c r="CG16" t="s">
        <v>272</v>
      </c>
      <c r="CH16" t="s">
        <v>272</v>
      </c>
      <c r="CI16" t="s">
        <v>272</v>
      </c>
      <c r="CJ16" t="s">
        <v>280</v>
      </c>
      <c r="CK16" t="s">
        <v>269</v>
      </c>
      <c r="CL16" t="s">
        <v>269</v>
      </c>
      <c r="CM16" t="s">
        <v>269</v>
      </c>
      <c r="CR16" t="s">
        <v>269</v>
      </c>
      <c r="CU16" t="s">
        <v>272</v>
      </c>
      <c r="CV16" t="s">
        <v>272</v>
      </c>
      <c r="CW16" t="s">
        <v>272</v>
      </c>
      <c r="CX16" t="s">
        <v>272</v>
      </c>
      <c r="CY16" t="s">
        <v>272</v>
      </c>
      <c r="CZ16" t="s">
        <v>269</v>
      </c>
      <c r="DA16" t="s">
        <v>269</v>
      </c>
      <c r="DB16" t="s">
        <v>269</v>
      </c>
      <c r="DC16" t="s">
        <v>266</v>
      </c>
      <c r="DF16" t="s">
        <v>281</v>
      </c>
      <c r="DG16" t="s">
        <v>281</v>
      </c>
      <c r="DI16" t="s">
        <v>266</v>
      </c>
      <c r="DJ16" t="s">
        <v>282</v>
      </c>
      <c r="DL16" t="s">
        <v>266</v>
      </c>
      <c r="DM16" t="s">
        <v>266</v>
      </c>
      <c r="DO16" t="s">
        <v>283</v>
      </c>
      <c r="DP16" t="s">
        <v>284</v>
      </c>
      <c r="DQ16" t="s">
        <v>283</v>
      </c>
      <c r="DR16" t="s">
        <v>284</v>
      </c>
      <c r="DS16" t="s">
        <v>283</v>
      </c>
      <c r="DT16" t="s">
        <v>284</v>
      </c>
      <c r="DU16" t="s">
        <v>274</v>
      </c>
      <c r="DV16" t="s">
        <v>274</v>
      </c>
      <c r="DW16" t="s">
        <v>270</v>
      </c>
      <c r="DX16" t="s">
        <v>285</v>
      </c>
      <c r="DY16" t="s">
        <v>270</v>
      </c>
      <c r="EB16" t="s">
        <v>286</v>
      </c>
      <c r="EE16" t="s">
        <v>279</v>
      </c>
      <c r="EF16" t="s">
        <v>287</v>
      </c>
      <c r="EG16" t="s">
        <v>279</v>
      </c>
      <c r="EL16" t="s">
        <v>274</v>
      </c>
      <c r="EM16" t="s">
        <v>274</v>
      </c>
      <c r="EN16" t="s">
        <v>283</v>
      </c>
      <c r="EO16" t="s">
        <v>284</v>
      </c>
      <c r="EP16" t="s">
        <v>284</v>
      </c>
      <c r="ET16" t="s">
        <v>284</v>
      </c>
      <c r="EX16" t="s">
        <v>270</v>
      </c>
      <c r="EY16" t="s">
        <v>270</v>
      </c>
      <c r="EZ16" t="s">
        <v>279</v>
      </c>
      <c r="FA16" t="s">
        <v>279</v>
      </c>
      <c r="FB16" t="s">
        <v>288</v>
      </c>
      <c r="FC16" t="s">
        <v>288</v>
      </c>
      <c r="FE16" t="s">
        <v>275</v>
      </c>
      <c r="FF16" t="s">
        <v>275</v>
      </c>
      <c r="FG16" t="s">
        <v>272</v>
      </c>
      <c r="FH16" t="s">
        <v>272</v>
      </c>
      <c r="FI16" t="s">
        <v>272</v>
      </c>
      <c r="FJ16" t="s">
        <v>272</v>
      </c>
      <c r="FK16" t="s">
        <v>272</v>
      </c>
      <c r="FL16" t="s">
        <v>274</v>
      </c>
      <c r="FM16" t="s">
        <v>274</v>
      </c>
      <c r="FN16" t="s">
        <v>274</v>
      </c>
      <c r="FO16" t="s">
        <v>272</v>
      </c>
      <c r="FP16" t="s">
        <v>270</v>
      </c>
      <c r="FQ16" t="s">
        <v>279</v>
      </c>
      <c r="FR16" t="s">
        <v>274</v>
      </c>
      <c r="FS16" t="s">
        <v>274</v>
      </c>
    </row>
    <row r="17" spans="1:175">
      <c r="A17">
        <v>1</v>
      </c>
      <c r="B17">
        <v>1626465189.6</v>
      </c>
      <c r="C17">
        <v>0</v>
      </c>
      <c r="D17" t="s">
        <v>289</v>
      </c>
      <c r="E17" t="s">
        <v>290</v>
      </c>
      <c r="F17">
        <v>1</v>
      </c>
      <c r="G17" t="s">
        <v>291</v>
      </c>
      <c r="H17">
        <v>1626465188.85</v>
      </c>
      <c r="I17">
        <f>(J17)/1000</f>
        <v>0</v>
      </c>
      <c r="J17">
        <f>1000*CB17*AH17*(BX17-BY17)/(100*BQ17*(1000-AH17*BX17))</f>
        <v>0</v>
      </c>
      <c r="K17">
        <f>CB17*AH17*(BW17-BV17*(1000-AH17*BY17)/(1000-AH17*BX17))/(100*BQ17)</f>
        <v>0</v>
      </c>
      <c r="L17">
        <f>BV17 - IF(AH17&gt;1, K17*BQ17*100.0/(AJ17*CJ17), 0)</f>
        <v>0</v>
      </c>
      <c r="M17">
        <f>((S17-I17/2)*L17-K17)/(S17+I17/2)</f>
        <v>0</v>
      </c>
      <c r="N17">
        <f>M17*(CC17+CD17)/1000.0</f>
        <v>0</v>
      </c>
      <c r="O17">
        <f>(BV17 - IF(AH17&gt;1, K17*BQ17*100.0/(AJ17*CJ17), 0))*(CC17+CD17)/1000.0</f>
        <v>0</v>
      </c>
      <c r="P17">
        <f>2.0/((1/R17-1/Q17)+SIGN(R17)*SQRT((1/R17-1/Q17)*(1/R17-1/Q17) + 4*BR17/((BR17+1)*(BR17+1))*(2*1/R17*1/Q17-1/Q17*1/Q17)))</f>
        <v>0</v>
      </c>
      <c r="Q17">
        <f>IF(LEFT(BS17,1)&lt;&gt;"0",IF(LEFT(BS17,1)="1",3.0,BT17),$D$5+$E$5*(CJ17*CC17/($K$5*1000))+$F$5*(CJ17*CC17/($K$5*1000))*MAX(MIN(BQ17,$J$5),$I$5)*MAX(MIN(BQ17,$J$5),$I$5)+$G$5*MAX(MIN(BQ17,$J$5),$I$5)*(CJ17*CC17/($K$5*1000))+$H$5*(CJ17*CC17/($K$5*1000))*(CJ17*CC17/($K$5*1000)))</f>
        <v>0</v>
      </c>
      <c r="R17">
        <f>I17*(1000-(1000*0.61365*exp(17.502*V17/(240.97+V17))/(CC17+CD17)+BX17)/2)/(1000*0.61365*exp(17.502*V17/(240.97+V17))/(CC17+CD17)-BX17)</f>
        <v>0</v>
      </c>
      <c r="S17">
        <f>1/((BR17+1)/(P17/1.6)+1/(Q17/1.37)) + BR17/((BR17+1)/(P17/1.6) + BR17/(Q17/1.37))</f>
        <v>0</v>
      </c>
      <c r="T17">
        <f>(BM17*BP17)</f>
        <v>0</v>
      </c>
      <c r="U17">
        <f>(CE17+(T17+2*0.95*5.67E-8*(((CE17+$B$7)+273)^4-(CE17+273)^4)-44100*I17)/(1.84*29.3*Q17+8*0.95*5.67E-8*(CE17+273)^3))</f>
        <v>0</v>
      </c>
      <c r="V17">
        <f>($C$7*CF17+$D$7*CG17+$E$7*U17)</f>
        <v>0</v>
      </c>
      <c r="W17">
        <f>0.61365*exp(17.502*V17/(240.97+V17))</f>
        <v>0</v>
      </c>
      <c r="X17">
        <f>(Y17/Z17*100)</f>
        <v>0</v>
      </c>
      <c r="Y17">
        <f>BX17*(CC17+CD17)/1000</f>
        <v>0</v>
      </c>
      <c r="Z17">
        <f>0.61365*exp(17.502*CE17/(240.97+CE17))</f>
        <v>0</v>
      </c>
      <c r="AA17">
        <f>(W17-BX17*(CC17+CD17)/1000)</f>
        <v>0</v>
      </c>
      <c r="AB17">
        <f>(-I17*44100)</f>
        <v>0</v>
      </c>
      <c r="AC17">
        <f>2*29.3*Q17*0.92*(CE17-V17)</f>
        <v>0</v>
      </c>
      <c r="AD17">
        <f>2*0.95*5.67E-8*(((CE17+$B$7)+273)^4-(V17+273)^4)</f>
        <v>0</v>
      </c>
      <c r="AE17">
        <f>T17+AD17+AB17+AC17</f>
        <v>0</v>
      </c>
      <c r="AF17">
        <v>146</v>
      </c>
      <c r="AG17">
        <v>16</v>
      </c>
      <c r="AH17">
        <f>IF(AF17*$H$13&gt;=AJ17,1.0,(AJ17/(AJ17-AF17*$H$13)))</f>
        <v>0</v>
      </c>
      <c r="AI17">
        <f>(AH17-1)*100</f>
        <v>0</v>
      </c>
      <c r="AJ17">
        <f>MAX(0,($B$13+$C$13*CJ17)/(1+$D$13*CJ17)*CC17/(CE17+273)*$E$13)</f>
        <v>0</v>
      </c>
      <c r="AK17" t="s">
        <v>292</v>
      </c>
      <c r="AL17" t="s">
        <v>292</v>
      </c>
      <c r="AM17">
        <v>0</v>
      </c>
      <c r="AN17">
        <v>0</v>
      </c>
      <c r="AO17">
        <f>1-AM17/AN17</f>
        <v>0</v>
      </c>
      <c r="AP17">
        <v>0</v>
      </c>
      <c r="AQ17" t="s">
        <v>292</v>
      </c>
      <c r="AR17" t="s">
        <v>292</v>
      </c>
      <c r="AS17">
        <v>0</v>
      </c>
      <c r="AT17">
        <v>0</v>
      </c>
      <c r="AU17">
        <f>1-AS17/AT17</f>
        <v>0</v>
      </c>
      <c r="AV17">
        <v>0.5</v>
      </c>
      <c r="AW17">
        <f>BN17</f>
        <v>0</v>
      </c>
      <c r="AX17">
        <f>K17</f>
        <v>0</v>
      </c>
      <c r="AY17">
        <f>AU17*AV17*AW17</f>
        <v>0</v>
      </c>
      <c r="AZ17">
        <f>(AX17-AP17)/AW17</f>
        <v>0</v>
      </c>
      <c r="BA17">
        <f>(AN17-AT17)/AT17</f>
        <v>0</v>
      </c>
      <c r="BB17">
        <f>AM17/(AO17+AM17/AT17)</f>
        <v>0</v>
      </c>
      <c r="BC17" t="s">
        <v>292</v>
      </c>
      <c r="BD17">
        <v>0</v>
      </c>
      <c r="BE17">
        <f>IF(BD17&lt;&gt;0, BD17, BB17)</f>
        <v>0</v>
      </c>
      <c r="BF17">
        <f>1-BE17/AT17</f>
        <v>0</v>
      </c>
      <c r="BG17">
        <f>(AT17-AS17)/(AT17-BE17)</f>
        <v>0</v>
      </c>
      <c r="BH17">
        <f>(AN17-AT17)/(AN17-BE17)</f>
        <v>0</v>
      </c>
      <c r="BI17">
        <f>(AT17-AS17)/(AT17-AM17)</f>
        <v>0</v>
      </c>
      <c r="BJ17">
        <f>(AN17-AT17)/(AN17-AM17)</f>
        <v>0</v>
      </c>
      <c r="BK17">
        <f>(BG17*BE17/AS17)</f>
        <v>0</v>
      </c>
      <c r="BL17">
        <f>(1-BK17)</f>
        <v>0</v>
      </c>
      <c r="BM17">
        <f>$B$11*CK17+$C$11*CL17+$F$11*CM17*(1-CP17)</f>
        <v>0</v>
      </c>
      <c r="BN17">
        <f>BM17*BO17</f>
        <v>0</v>
      </c>
      <c r="BO17">
        <f>($B$11*$D$9+$C$11*$D$9+$F$11*((CZ17+CR17)/MAX(CZ17+CR17+DA17, 0.1)*$I$9+DA17/MAX(CZ17+CR17+DA17, 0.1)*$J$9))/($B$11+$C$11+$F$11)</f>
        <v>0</v>
      </c>
      <c r="BP17">
        <f>($B$11*$K$9+$C$11*$K$9+$F$11*((CZ17+CR17)/MAX(CZ17+CR17+DA17, 0.1)*$P$9+DA17/MAX(CZ17+CR17+DA17, 0.1)*$Q$9))/($B$11+$C$11+$F$11)</f>
        <v>0</v>
      </c>
      <c r="BQ17">
        <v>6</v>
      </c>
      <c r="BR17">
        <v>0.5</v>
      </c>
      <c r="BS17" t="s">
        <v>293</v>
      </c>
      <c r="BT17">
        <v>2</v>
      </c>
      <c r="BU17">
        <v>1626465188.85</v>
      </c>
      <c r="BV17">
        <v>401.3735</v>
      </c>
      <c r="BW17">
        <v>419.9765</v>
      </c>
      <c r="BX17">
        <v>5.998725</v>
      </c>
      <c r="BY17">
        <v>2.821615</v>
      </c>
      <c r="BZ17">
        <v>399.8155</v>
      </c>
      <c r="CA17">
        <v>6.066845</v>
      </c>
      <c r="CB17">
        <v>899.9815</v>
      </c>
      <c r="CC17">
        <v>100.749</v>
      </c>
      <c r="CD17">
        <v>0.0996559</v>
      </c>
      <c r="CE17">
        <v>15.2031</v>
      </c>
      <c r="CF17">
        <v>14.6</v>
      </c>
      <c r="CG17">
        <v>999.9</v>
      </c>
      <c r="CH17">
        <v>0</v>
      </c>
      <c r="CI17">
        <v>0</v>
      </c>
      <c r="CJ17">
        <v>9999.99</v>
      </c>
      <c r="CK17">
        <v>0</v>
      </c>
      <c r="CL17">
        <v>0.221023</v>
      </c>
      <c r="CM17">
        <v>1459.9</v>
      </c>
      <c r="CN17">
        <v>0.973007</v>
      </c>
      <c r="CO17">
        <v>0.0269931</v>
      </c>
      <c r="CP17">
        <v>0</v>
      </c>
      <c r="CQ17">
        <v>905.912</v>
      </c>
      <c r="CR17">
        <v>4.99999</v>
      </c>
      <c r="CS17">
        <v>13236.5</v>
      </c>
      <c r="CT17">
        <v>12727.5</v>
      </c>
      <c r="CU17">
        <v>38.812</v>
      </c>
      <c r="CV17">
        <v>41.062</v>
      </c>
      <c r="CW17">
        <v>40.062</v>
      </c>
      <c r="CX17">
        <v>40.312</v>
      </c>
      <c r="CY17">
        <v>40.312</v>
      </c>
      <c r="CZ17">
        <v>1415.63</v>
      </c>
      <c r="DA17">
        <v>39.27</v>
      </c>
      <c r="DB17">
        <v>0</v>
      </c>
      <c r="DC17">
        <v>1626465200.6</v>
      </c>
      <c r="DD17">
        <v>0</v>
      </c>
      <c r="DE17">
        <v>906.16</v>
      </c>
      <c r="DF17">
        <v>-1.43213676113052</v>
      </c>
      <c r="DG17">
        <v>-20.4341880605175</v>
      </c>
      <c r="DH17">
        <v>13239.7807692308</v>
      </c>
      <c r="DI17">
        <v>15</v>
      </c>
      <c r="DJ17">
        <v>1626465084.6</v>
      </c>
      <c r="DK17" t="s">
        <v>294</v>
      </c>
      <c r="DL17">
        <v>1626465076.6</v>
      </c>
      <c r="DM17">
        <v>1626465084.6</v>
      </c>
      <c r="DN17">
        <v>8</v>
      </c>
      <c r="DO17">
        <v>0.212</v>
      </c>
      <c r="DP17">
        <v>0.013</v>
      </c>
      <c r="DQ17">
        <v>1.588</v>
      </c>
      <c r="DR17">
        <v>-0.074</v>
      </c>
      <c r="DS17">
        <v>420</v>
      </c>
      <c r="DT17">
        <v>3</v>
      </c>
      <c r="DU17">
        <v>0.13</v>
      </c>
      <c r="DV17">
        <v>0.03</v>
      </c>
      <c r="DW17">
        <v>-18.6248487804878</v>
      </c>
      <c r="DX17">
        <v>0.0160829268292643</v>
      </c>
      <c r="DY17">
        <v>0.0216682652287853</v>
      </c>
      <c r="DZ17">
        <v>1</v>
      </c>
      <c r="EA17">
        <v>906.226085714286</v>
      </c>
      <c r="EB17">
        <v>-0.966481409001901</v>
      </c>
      <c r="EC17">
        <v>0.222672260306948</v>
      </c>
      <c r="ED17">
        <v>1</v>
      </c>
      <c r="EE17">
        <v>3.17825926829268</v>
      </c>
      <c r="EF17">
        <v>-0.0296410452961609</v>
      </c>
      <c r="EG17">
        <v>0.00368043766634131</v>
      </c>
      <c r="EH17">
        <v>1</v>
      </c>
      <c r="EI17">
        <v>3</v>
      </c>
      <c r="EJ17">
        <v>3</v>
      </c>
      <c r="EK17" t="s">
        <v>295</v>
      </c>
      <c r="EL17">
        <v>100</v>
      </c>
      <c r="EM17">
        <v>100</v>
      </c>
      <c r="EN17">
        <v>1.558</v>
      </c>
      <c r="EO17">
        <v>-0.0681</v>
      </c>
      <c r="EP17">
        <v>0.796380875196005</v>
      </c>
      <c r="EQ17">
        <v>0.00225868272383977</v>
      </c>
      <c r="ER17">
        <v>-9.96746185667655e-07</v>
      </c>
      <c r="ES17">
        <v>2.83711317370827e-10</v>
      </c>
      <c r="ET17">
        <v>-0.071317122073674</v>
      </c>
      <c r="EU17">
        <v>-0.00217948432402501</v>
      </c>
      <c r="EV17">
        <v>0.000453263451741206</v>
      </c>
      <c r="EW17">
        <v>-1.16319206543697e-06</v>
      </c>
      <c r="EX17">
        <v>-2</v>
      </c>
      <c r="EY17">
        <v>2196</v>
      </c>
      <c r="EZ17">
        <v>1</v>
      </c>
      <c r="FA17">
        <v>25</v>
      </c>
      <c r="FB17">
        <v>1.9</v>
      </c>
      <c r="FC17">
        <v>1.8</v>
      </c>
      <c r="FD17">
        <v>18</v>
      </c>
      <c r="FE17">
        <v>815.029</v>
      </c>
      <c r="FF17">
        <v>424.898</v>
      </c>
      <c r="FG17">
        <v>7.00431</v>
      </c>
      <c r="FH17">
        <v>25.9079</v>
      </c>
      <c r="FI17">
        <v>30.0001</v>
      </c>
      <c r="FJ17">
        <v>25.8141</v>
      </c>
      <c r="FK17">
        <v>25.8289</v>
      </c>
      <c r="FL17">
        <v>25.0177</v>
      </c>
      <c r="FM17">
        <v>75.8929</v>
      </c>
      <c r="FN17">
        <v>0</v>
      </c>
      <c r="FO17">
        <v>7.1</v>
      </c>
      <c r="FP17">
        <v>420</v>
      </c>
      <c r="FQ17">
        <v>2.80148</v>
      </c>
      <c r="FR17">
        <v>101.384</v>
      </c>
      <c r="FS17">
        <v>101.84</v>
      </c>
    </row>
    <row r="18" spans="1:175">
      <c r="A18">
        <v>2</v>
      </c>
      <c r="B18">
        <v>1626465191.6</v>
      </c>
      <c r="C18">
        <v>2</v>
      </c>
      <c r="D18" t="s">
        <v>296</v>
      </c>
      <c r="E18" t="s">
        <v>297</v>
      </c>
      <c r="F18">
        <v>1</v>
      </c>
      <c r="G18" t="s">
        <v>291</v>
      </c>
      <c r="H18">
        <v>1626465190.6</v>
      </c>
      <c r="I18">
        <f>(J18)/1000</f>
        <v>0</v>
      </c>
      <c r="J18">
        <f>1000*CB18*AH18*(BX18-BY18)/(100*BQ18*(1000-AH18*BX18))</f>
        <v>0</v>
      </c>
      <c r="K18">
        <f>CB18*AH18*(BW18-BV18*(1000-AH18*BY18)/(1000-AH18*BX18))/(100*BQ18)</f>
        <v>0</v>
      </c>
      <c r="L18">
        <f>BV18 - IF(AH18&gt;1, K18*BQ18*100.0/(AJ18*CJ18), 0)</f>
        <v>0</v>
      </c>
      <c r="M18">
        <f>((S18-I18/2)*L18-K18)/(S18+I18/2)</f>
        <v>0</v>
      </c>
      <c r="N18">
        <f>M18*(CC18+CD18)/1000.0</f>
        <v>0</v>
      </c>
      <c r="O18">
        <f>(BV18 - IF(AH18&gt;1, K18*BQ18*100.0/(AJ18*CJ18), 0))*(CC18+CD18)/1000.0</f>
        <v>0</v>
      </c>
      <c r="P18">
        <f>2.0/((1/R18-1/Q18)+SIGN(R18)*SQRT((1/R18-1/Q18)*(1/R18-1/Q18) + 4*BR18/((BR18+1)*(BR18+1))*(2*1/R18*1/Q18-1/Q18*1/Q18)))</f>
        <v>0</v>
      </c>
      <c r="Q18">
        <f>IF(LEFT(BS18,1)&lt;&gt;"0",IF(LEFT(BS18,1)="1",3.0,BT18),$D$5+$E$5*(CJ18*CC18/($K$5*1000))+$F$5*(CJ18*CC18/($K$5*1000))*MAX(MIN(BQ18,$J$5),$I$5)*MAX(MIN(BQ18,$J$5),$I$5)+$G$5*MAX(MIN(BQ18,$J$5),$I$5)*(CJ18*CC18/($K$5*1000))+$H$5*(CJ18*CC18/($K$5*1000))*(CJ18*CC18/($K$5*1000)))</f>
        <v>0</v>
      </c>
      <c r="R18">
        <f>I18*(1000-(1000*0.61365*exp(17.502*V18/(240.97+V18))/(CC18+CD18)+BX18)/2)/(1000*0.61365*exp(17.502*V18/(240.97+V18))/(CC18+CD18)-BX18)</f>
        <v>0</v>
      </c>
      <c r="S18">
        <f>1/((BR18+1)/(P18/1.6)+1/(Q18/1.37)) + BR18/((BR18+1)/(P18/1.6) + BR18/(Q18/1.37))</f>
        <v>0</v>
      </c>
      <c r="T18">
        <f>(BM18*BP18)</f>
        <v>0</v>
      </c>
      <c r="U18">
        <f>(CE18+(T18+2*0.95*5.67E-8*(((CE18+$B$7)+273)^4-(CE18+273)^4)-44100*I18)/(1.84*29.3*Q18+8*0.95*5.67E-8*(CE18+273)^3))</f>
        <v>0</v>
      </c>
      <c r="V18">
        <f>($C$7*CF18+$D$7*CG18+$E$7*U18)</f>
        <v>0</v>
      </c>
      <c r="W18">
        <f>0.61365*exp(17.502*V18/(240.97+V18))</f>
        <v>0</v>
      </c>
      <c r="X18">
        <f>(Y18/Z18*100)</f>
        <v>0</v>
      </c>
      <c r="Y18">
        <f>BX18*(CC18+CD18)/1000</f>
        <v>0</v>
      </c>
      <c r="Z18">
        <f>0.61365*exp(17.502*CE18/(240.97+CE18))</f>
        <v>0</v>
      </c>
      <c r="AA18">
        <f>(W18-BX18*(CC18+CD18)/1000)</f>
        <v>0</v>
      </c>
      <c r="AB18">
        <f>(-I18*44100)</f>
        <v>0</v>
      </c>
      <c r="AC18">
        <f>2*29.3*Q18*0.92*(CE18-V18)</f>
        <v>0</v>
      </c>
      <c r="AD18">
        <f>2*0.95*5.67E-8*(((CE18+$B$7)+273)^4-(V18+273)^4)</f>
        <v>0</v>
      </c>
      <c r="AE18">
        <f>T18+AD18+AB18+AC18</f>
        <v>0</v>
      </c>
      <c r="AF18">
        <v>147</v>
      </c>
      <c r="AG18">
        <v>16</v>
      </c>
      <c r="AH18">
        <f>IF(AF18*$H$13&gt;=AJ18,1.0,(AJ18/(AJ18-AF18*$H$13)))</f>
        <v>0</v>
      </c>
      <c r="AI18">
        <f>(AH18-1)*100</f>
        <v>0</v>
      </c>
      <c r="AJ18">
        <f>MAX(0,($B$13+$C$13*CJ18)/(1+$D$13*CJ18)*CC18/(CE18+273)*$E$13)</f>
        <v>0</v>
      </c>
      <c r="AK18" t="s">
        <v>292</v>
      </c>
      <c r="AL18" t="s">
        <v>292</v>
      </c>
      <c r="AM18">
        <v>0</v>
      </c>
      <c r="AN18">
        <v>0</v>
      </c>
      <c r="AO18">
        <f>1-AM18/AN18</f>
        <v>0</v>
      </c>
      <c r="AP18">
        <v>0</v>
      </c>
      <c r="AQ18" t="s">
        <v>292</v>
      </c>
      <c r="AR18" t="s">
        <v>292</v>
      </c>
      <c r="AS18">
        <v>0</v>
      </c>
      <c r="AT18">
        <v>0</v>
      </c>
      <c r="AU18">
        <f>1-AS18/AT18</f>
        <v>0</v>
      </c>
      <c r="AV18">
        <v>0.5</v>
      </c>
      <c r="AW18">
        <f>BN18</f>
        <v>0</v>
      </c>
      <c r="AX18">
        <f>K18</f>
        <v>0</v>
      </c>
      <c r="AY18">
        <f>AU18*AV18*AW18</f>
        <v>0</v>
      </c>
      <c r="AZ18">
        <f>(AX18-AP18)/AW18</f>
        <v>0</v>
      </c>
      <c r="BA18">
        <f>(AN18-AT18)/AT18</f>
        <v>0</v>
      </c>
      <c r="BB18">
        <f>AM18/(AO18+AM18/AT18)</f>
        <v>0</v>
      </c>
      <c r="BC18" t="s">
        <v>292</v>
      </c>
      <c r="BD18">
        <v>0</v>
      </c>
      <c r="BE18">
        <f>IF(BD18&lt;&gt;0, BD18, BB18)</f>
        <v>0</v>
      </c>
      <c r="BF18">
        <f>1-BE18/AT18</f>
        <v>0</v>
      </c>
      <c r="BG18">
        <f>(AT18-AS18)/(AT18-BE18)</f>
        <v>0</v>
      </c>
      <c r="BH18">
        <f>(AN18-AT18)/(AN18-BE18)</f>
        <v>0</v>
      </c>
      <c r="BI18">
        <f>(AT18-AS18)/(AT18-AM18)</f>
        <v>0</v>
      </c>
      <c r="BJ18">
        <f>(AN18-AT18)/(AN18-AM18)</f>
        <v>0</v>
      </c>
      <c r="BK18">
        <f>(BG18*BE18/AS18)</f>
        <v>0</v>
      </c>
      <c r="BL18">
        <f>(1-BK18)</f>
        <v>0</v>
      </c>
      <c r="BM18">
        <f>$B$11*CK18+$C$11*CL18+$F$11*CM18*(1-CP18)</f>
        <v>0</v>
      </c>
      <c r="BN18">
        <f>BM18*BO18</f>
        <v>0</v>
      </c>
      <c r="BO18">
        <f>($B$11*$D$9+$C$11*$D$9+$F$11*((CZ18+CR18)/MAX(CZ18+CR18+DA18, 0.1)*$I$9+DA18/MAX(CZ18+CR18+DA18, 0.1)*$J$9))/($B$11+$C$11+$F$11)</f>
        <v>0</v>
      </c>
      <c r="BP18">
        <f>($B$11*$K$9+$C$11*$K$9+$F$11*((CZ18+CR18)/MAX(CZ18+CR18+DA18, 0.1)*$P$9+DA18/MAX(CZ18+CR18+DA18, 0.1)*$Q$9))/($B$11+$C$11+$F$11)</f>
        <v>0</v>
      </c>
      <c r="BQ18">
        <v>6</v>
      </c>
      <c r="BR18">
        <v>0.5</v>
      </c>
      <c r="BS18" t="s">
        <v>293</v>
      </c>
      <c r="BT18">
        <v>2</v>
      </c>
      <c r="BU18">
        <v>1626465190.6</v>
      </c>
      <c r="BV18">
        <v>401.368</v>
      </c>
      <c r="BW18">
        <v>419.97</v>
      </c>
      <c r="BX18">
        <v>5.99896</v>
      </c>
      <c r="BY18">
        <v>2.82092666666667</v>
      </c>
      <c r="BZ18">
        <v>399.809666666667</v>
      </c>
      <c r="CA18">
        <v>6.06707666666667</v>
      </c>
      <c r="CB18">
        <v>899.993</v>
      </c>
      <c r="CC18">
        <v>100.75</v>
      </c>
      <c r="CD18">
        <v>0.0995009666666667</v>
      </c>
      <c r="CE18">
        <v>15.2037333333333</v>
      </c>
      <c r="CF18">
        <v>14.5998</v>
      </c>
      <c r="CG18">
        <v>999.9</v>
      </c>
      <c r="CH18">
        <v>0</v>
      </c>
      <c r="CI18">
        <v>0</v>
      </c>
      <c r="CJ18">
        <v>10006.8666666667</v>
      </c>
      <c r="CK18">
        <v>0</v>
      </c>
      <c r="CL18">
        <v>0.221023</v>
      </c>
      <c r="CM18">
        <v>1460.06666666667</v>
      </c>
      <c r="CN18">
        <v>0.973008333333333</v>
      </c>
      <c r="CO18">
        <v>0.0269915666666667</v>
      </c>
      <c r="CP18">
        <v>0</v>
      </c>
      <c r="CQ18">
        <v>906.026666666667</v>
      </c>
      <c r="CR18">
        <v>4.99999</v>
      </c>
      <c r="CS18">
        <v>13237.2666666667</v>
      </c>
      <c r="CT18">
        <v>12728.9666666667</v>
      </c>
      <c r="CU18">
        <v>38.812</v>
      </c>
      <c r="CV18">
        <v>41.062</v>
      </c>
      <c r="CW18">
        <v>40.062</v>
      </c>
      <c r="CX18">
        <v>40.25</v>
      </c>
      <c r="CY18">
        <v>40.375</v>
      </c>
      <c r="CZ18">
        <v>1415.79333333333</v>
      </c>
      <c r="DA18">
        <v>39.2733333333333</v>
      </c>
      <c r="DB18">
        <v>0</v>
      </c>
      <c r="DC18">
        <v>1626465202.4</v>
      </c>
      <c r="DD18">
        <v>0</v>
      </c>
      <c r="DE18">
        <v>906.13796</v>
      </c>
      <c r="DF18">
        <v>-1.77207692916386</v>
      </c>
      <c r="DG18">
        <v>-23.8230768636762</v>
      </c>
      <c r="DH18">
        <v>13239.276</v>
      </c>
      <c r="DI18">
        <v>15</v>
      </c>
      <c r="DJ18">
        <v>1626465084.6</v>
      </c>
      <c r="DK18" t="s">
        <v>294</v>
      </c>
      <c r="DL18">
        <v>1626465076.6</v>
      </c>
      <c r="DM18">
        <v>1626465084.6</v>
      </c>
      <c r="DN18">
        <v>8</v>
      </c>
      <c r="DO18">
        <v>0.212</v>
      </c>
      <c r="DP18">
        <v>0.013</v>
      </c>
      <c r="DQ18">
        <v>1.588</v>
      </c>
      <c r="DR18">
        <v>-0.074</v>
      </c>
      <c r="DS18">
        <v>420</v>
      </c>
      <c r="DT18">
        <v>3</v>
      </c>
      <c r="DU18">
        <v>0.13</v>
      </c>
      <c r="DV18">
        <v>0.03</v>
      </c>
      <c r="DW18">
        <v>-18.6218634146341</v>
      </c>
      <c r="DX18">
        <v>0.0306731707317197</v>
      </c>
      <c r="DY18">
        <v>0.0221011174653755</v>
      </c>
      <c r="DZ18">
        <v>1</v>
      </c>
      <c r="EA18">
        <v>906.186088235294</v>
      </c>
      <c r="EB18">
        <v>-1.21598597721295</v>
      </c>
      <c r="EC18">
        <v>0.237217741580211</v>
      </c>
      <c r="ED18">
        <v>1</v>
      </c>
      <c r="EE18">
        <v>3.17738658536585</v>
      </c>
      <c r="EF18">
        <v>-0.0142045296167279</v>
      </c>
      <c r="EG18">
        <v>0.00238459037721428</v>
      </c>
      <c r="EH18">
        <v>1</v>
      </c>
      <c r="EI18">
        <v>3</v>
      </c>
      <c r="EJ18">
        <v>3</v>
      </c>
      <c r="EK18" t="s">
        <v>295</v>
      </c>
      <c r="EL18">
        <v>100</v>
      </c>
      <c r="EM18">
        <v>100</v>
      </c>
      <c r="EN18">
        <v>1.559</v>
      </c>
      <c r="EO18">
        <v>-0.0681</v>
      </c>
      <c r="EP18">
        <v>0.796380875196005</v>
      </c>
      <c r="EQ18">
        <v>0.00225868272383977</v>
      </c>
      <c r="ER18">
        <v>-9.96746185667655e-07</v>
      </c>
      <c r="ES18">
        <v>2.83711317370827e-10</v>
      </c>
      <c r="ET18">
        <v>-0.071317122073674</v>
      </c>
      <c r="EU18">
        <v>-0.00217948432402501</v>
      </c>
      <c r="EV18">
        <v>0.000453263451741206</v>
      </c>
      <c r="EW18">
        <v>-1.16319206543697e-06</v>
      </c>
      <c r="EX18">
        <v>-2</v>
      </c>
      <c r="EY18">
        <v>2196</v>
      </c>
      <c r="EZ18">
        <v>1</v>
      </c>
      <c r="FA18">
        <v>25</v>
      </c>
      <c r="FB18">
        <v>1.9</v>
      </c>
      <c r="FC18">
        <v>1.8</v>
      </c>
      <c r="FD18">
        <v>18</v>
      </c>
      <c r="FE18">
        <v>814.697</v>
      </c>
      <c r="FF18">
        <v>425.016</v>
      </c>
      <c r="FG18">
        <v>7.02667</v>
      </c>
      <c r="FH18">
        <v>25.9079</v>
      </c>
      <c r="FI18">
        <v>29.9997</v>
      </c>
      <c r="FJ18">
        <v>25.8135</v>
      </c>
      <c r="FK18">
        <v>25.8289</v>
      </c>
      <c r="FL18">
        <v>25.0182</v>
      </c>
      <c r="FM18">
        <v>75.8929</v>
      </c>
      <c r="FN18">
        <v>0</v>
      </c>
      <c r="FO18">
        <v>7.2</v>
      </c>
      <c r="FP18">
        <v>420</v>
      </c>
      <c r="FQ18">
        <v>2.80148</v>
      </c>
      <c r="FR18">
        <v>101.384</v>
      </c>
      <c r="FS18">
        <v>101.84</v>
      </c>
    </row>
    <row r="19" spans="1:175">
      <c r="A19">
        <v>3</v>
      </c>
      <c r="B19">
        <v>1626465193.6</v>
      </c>
      <c r="C19">
        <v>4</v>
      </c>
      <c r="D19" t="s">
        <v>298</v>
      </c>
      <c r="E19" t="s">
        <v>299</v>
      </c>
      <c r="F19">
        <v>1</v>
      </c>
      <c r="G19" t="s">
        <v>291</v>
      </c>
      <c r="H19">
        <v>1626465192.6</v>
      </c>
      <c r="I19">
        <f>(J19)/1000</f>
        <v>0</v>
      </c>
      <c r="J19">
        <f>1000*CB19*AH19*(BX19-BY19)/(100*BQ19*(1000-AH19*BX19))</f>
        <v>0</v>
      </c>
      <c r="K19">
        <f>CB19*AH19*(BW19-BV19*(1000-AH19*BY19)/(1000-AH19*BX19))/(100*BQ19)</f>
        <v>0</v>
      </c>
      <c r="L19">
        <f>BV19 - IF(AH19&gt;1, K19*BQ19*100.0/(AJ19*CJ19), 0)</f>
        <v>0</v>
      </c>
      <c r="M19">
        <f>((S19-I19/2)*L19-K19)/(S19+I19/2)</f>
        <v>0</v>
      </c>
      <c r="N19">
        <f>M19*(CC19+CD19)/1000.0</f>
        <v>0</v>
      </c>
      <c r="O19">
        <f>(BV19 - IF(AH19&gt;1, K19*BQ19*100.0/(AJ19*CJ19), 0))*(CC19+CD19)/1000.0</f>
        <v>0</v>
      </c>
      <c r="P19">
        <f>2.0/((1/R19-1/Q19)+SIGN(R19)*SQRT((1/R19-1/Q19)*(1/R19-1/Q19) + 4*BR19/((BR19+1)*(BR19+1))*(2*1/R19*1/Q19-1/Q19*1/Q19)))</f>
        <v>0</v>
      </c>
      <c r="Q19">
        <f>IF(LEFT(BS19,1)&lt;&gt;"0",IF(LEFT(BS19,1)="1",3.0,BT19),$D$5+$E$5*(CJ19*CC19/($K$5*1000))+$F$5*(CJ19*CC19/($K$5*1000))*MAX(MIN(BQ19,$J$5),$I$5)*MAX(MIN(BQ19,$J$5),$I$5)+$G$5*MAX(MIN(BQ19,$J$5),$I$5)*(CJ19*CC19/($K$5*1000))+$H$5*(CJ19*CC19/($K$5*1000))*(CJ19*CC19/($K$5*1000)))</f>
        <v>0</v>
      </c>
      <c r="R19">
        <f>I19*(1000-(1000*0.61365*exp(17.502*V19/(240.97+V19))/(CC19+CD19)+BX19)/2)/(1000*0.61365*exp(17.502*V19/(240.97+V19))/(CC19+CD19)-BX19)</f>
        <v>0</v>
      </c>
      <c r="S19">
        <f>1/((BR19+1)/(P19/1.6)+1/(Q19/1.37)) + BR19/((BR19+1)/(P19/1.6) + BR19/(Q19/1.37))</f>
        <v>0</v>
      </c>
      <c r="T19">
        <f>(BM19*BP19)</f>
        <v>0</v>
      </c>
      <c r="U19">
        <f>(CE19+(T19+2*0.95*5.67E-8*(((CE19+$B$7)+273)^4-(CE19+273)^4)-44100*I19)/(1.84*29.3*Q19+8*0.95*5.67E-8*(CE19+273)^3))</f>
        <v>0</v>
      </c>
      <c r="V19">
        <f>($C$7*CF19+$D$7*CG19+$E$7*U19)</f>
        <v>0</v>
      </c>
      <c r="W19">
        <f>0.61365*exp(17.502*V19/(240.97+V19))</f>
        <v>0</v>
      </c>
      <c r="X19">
        <f>(Y19/Z19*100)</f>
        <v>0</v>
      </c>
      <c r="Y19">
        <f>BX19*(CC19+CD19)/1000</f>
        <v>0</v>
      </c>
      <c r="Z19">
        <f>0.61365*exp(17.502*CE19/(240.97+CE19))</f>
        <v>0</v>
      </c>
      <c r="AA19">
        <f>(W19-BX19*(CC19+CD19)/1000)</f>
        <v>0</v>
      </c>
      <c r="AB19">
        <f>(-I19*44100)</f>
        <v>0</v>
      </c>
      <c r="AC19">
        <f>2*29.3*Q19*0.92*(CE19-V19)</f>
        <v>0</v>
      </c>
      <c r="AD19">
        <f>2*0.95*5.67E-8*(((CE19+$B$7)+273)^4-(V19+273)^4)</f>
        <v>0</v>
      </c>
      <c r="AE19">
        <f>T19+AD19+AB19+AC19</f>
        <v>0</v>
      </c>
      <c r="AF19">
        <v>147</v>
      </c>
      <c r="AG19">
        <v>16</v>
      </c>
      <c r="AH19">
        <f>IF(AF19*$H$13&gt;=AJ19,1.0,(AJ19/(AJ19-AF19*$H$13)))</f>
        <v>0</v>
      </c>
      <c r="AI19">
        <f>(AH19-1)*100</f>
        <v>0</v>
      </c>
      <c r="AJ19">
        <f>MAX(0,($B$13+$C$13*CJ19)/(1+$D$13*CJ19)*CC19/(CE19+273)*$E$13)</f>
        <v>0</v>
      </c>
      <c r="AK19" t="s">
        <v>292</v>
      </c>
      <c r="AL19" t="s">
        <v>292</v>
      </c>
      <c r="AM19">
        <v>0</v>
      </c>
      <c r="AN19">
        <v>0</v>
      </c>
      <c r="AO19">
        <f>1-AM19/AN19</f>
        <v>0</v>
      </c>
      <c r="AP19">
        <v>0</v>
      </c>
      <c r="AQ19" t="s">
        <v>292</v>
      </c>
      <c r="AR19" t="s">
        <v>292</v>
      </c>
      <c r="AS19">
        <v>0</v>
      </c>
      <c r="AT19">
        <v>0</v>
      </c>
      <c r="AU19">
        <f>1-AS19/AT19</f>
        <v>0</v>
      </c>
      <c r="AV19">
        <v>0.5</v>
      </c>
      <c r="AW19">
        <f>BN19</f>
        <v>0</v>
      </c>
      <c r="AX19">
        <f>K19</f>
        <v>0</v>
      </c>
      <c r="AY19">
        <f>AU19*AV19*AW19</f>
        <v>0</v>
      </c>
      <c r="AZ19">
        <f>(AX19-AP19)/AW19</f>
        <v>0</v>
      </c>
      <c r="BA19">
        <f>(AN19-AT19)/AT19</f>
        <v>0</v>
      </c>
      <c r="BB19">
        <f>AM19/(AO19+AM19/AT19)</f>
        <v>0</v>
      </c>
      <c r="BC19" t="s">
        <v>292</v>
      </c>
      <c r="BD19">
        <v>0</v>
      </c>
      <c r="BE19">
        <f>IF(BD19&lt;&gt;0, BD19, BB19)</f>
        <v>0</v>
      </c>
      <c r="BF19">
        <f>1-BE19/AT19</f>
        <v>0</v>
      </c>
      <c r="BG19">
        <f>(AT19-AS19)/(AT19-BE19)</f>
        <v>0</v>
      </c>
      <c r="BH19">
        <f>(AN19-AT19)/(AN19-BE19)</f>
        <v>0</v>
      </c>
      <c r="BI19">
        <f>(AT19-AS19)/(AT19-AM19)</f>
        <v>0</v>
      </c>
      <c r="BJ19">
        <f>(AN19-AT19)/(AN19-AM19)</f>
        <v>0</v>
      </c>
      <c r="BK19">
        <f>(BG19*BE19/AS19)</f>
        <v>0</v>
      </c>
      <c r="BL19">
        <f>(1-BK19)</f>
        <v>0</v>
      </c>
      <c r="BM19">
        <f>$B$11*CK19+$C$11*CL19+$F$11*CM19*(1-CP19)</f>
        <v>0</v>
      </c>
      <c r="BN19">
        <f>BM19*BO19</f>
        <v>0</v>
      </c>
      <c r="BO19">
        <f>($B$11*$D$9+$C$11*$D$9+$F$11*((CZ19+CR19)/MAX(CZ19+CR19+DA19, 0.1)*$I$9+DA19/MAX(CZ19+CR19+DA19, 0.1)*$J$9))/($B$11+$C$11+$F$11)</f>
        <v>0</v>
      </c>
      <c r="BP19">
        <f>($B$11*$K$9+$C$11*$K$9+$F$11*((CZ19+CR19)/MAX(CZ19+CR19+DA19, 0.1)*$P$9+DA19/MAX(CZ19+CR19+DA19, 0.1)*$Q$9))/($B$11+$C$11+$F$11)</f>
        <v>0</v>
      </c>
      <c r="BQ19">
        <v>6</v>
      </c>
      <c r="BR19">
        <v>0.5</v>
      </c>
      <c r="BS19" t="s">
        <v>293</v>
      </c>
      <c r="BT19">
        <v>2</v>
      </c>
      <c r="BU19">
        <v>1626465192.6</v>
      </c>
      <c r="BV19">
        <v>401.365333333333</v>
      </c>
      <c r="BW19">
        <v>419.968666666667</v>
      </c>
      <c r="BX19">
        <v>6.00059</v>
      </c>
      <c r="BY19">
        <v>2.82064</v>
      </c>
      <c r="BZ19">
        <v>399.806333333333</v>
      </c>
      <c r="CA19">
        <v>6.0687</v>
      </c>
      <c r="CB19">
        <v>899.992</v>
      </c>
      <c r="CC19">
        <v>100.75</v>
      </c>
      <c r="CD19">
        <v>0.0994531666666667</v>
      </c>
      <c r="CE19">
        <v>15.2073</v>
      </c>
      <c r="CF19">
        <v>14.6025</v>
      </c>
      <c r="CG19">
        <v>999.9</v>
      </c>
      <c r="CH19">
        <v>0</v>
      </c>
      <c r="CI19">
        <v>0</v>
      </c>
      <c r="CJ19">
        <v>10011.2666666667</v>
      </c>
      <c r="CK19">
        <v>0</v>
      </c>
      <c r="CL19">
        <v>0.221023</v>
      </c>
      <c r="CM19">
        <v>1459.98333333333</v>
      </c>
      <c r="CN19">
        <v>0.973008333333333</v>
      </c>
      <c r="CO19">
        <v>0.0269915666666667</v>
      </c>
      <c r="CP19">
        <v>0</v>
      </c>
      <c r="CQ19">
        <v>906.021333333333</v>
      </c>
      <c r="CR19">
        <v>4.99999</v>
      </c>
      <c r="CS19">
        <v>13235.5</v>
      </c>
      <c r="CT19">
        <v>12728.2333333333</v>
      </c>
      <c r="CU19">
        <v>38.812</v>
      </c>
      <c r="CV19">
        <v>41.062</v>
      </c>
      <c r="CW19">
        <v>40.062</v>
      </c>
      <c r="CX19">
        <v>40.312</v>
      </c>
      <c r="CY19">
        <v>40.375</v>
      </c>
      <c r="CZ19">
        <v>1415.71333333333</v>
      </c>
      <c r="DA19">
        <v>39.27</v>
      </c>
      <c r="DB19">
        <v>0</v>
      </c>
      <c r="DC19">
        <v>1626465204.8</v>
      </c>
      <c r="DD19">
        <v>0</v>
      </c>
      <c r="DE19">
        <v>906.10544</v>
      </c>
      <c r="DF19">
        <v>-0.806538470648302</v>
      </c>
      <c r="DG19">
        <v>-25.5153846188018</v>
      </c>
      <c r="DH19">
        <v>13238.364</v>
      </c>
      <c r="DI19">
        <v>15</v>
      </c>
      <c r="DJ19">
        <v>1626465084.6</v>
      </c>
      <c r="DK19" t="s">
        <v>294</v>
      </c>
      <c r="DL19">
        <v>1626465076.6</v>
      </c>
      <c r="DM19">
        <v>1626465084.6</v>
      </c>
      <c r="DN19">
        <v>8</v>
      </c>
      <c r="DO19">
        <v>0.212</v>
      </c>
      <c r="DP19">
        <v>0.013</v>
      </c>
      <c r="DQ19">
        <v>1.588</v>
      </c>
      <c r="DR19">
        <v>-0.074</v>
      </c>
      <c r="DS19">
        <v>420</v>
      </c>
      <c r="DT19">
        <v>3</v>
      </c>
      <c r="DU19">
        <v>0.13</v>
      </c>
      <c r="DV19">
        <v>0.03</v>
      </c>
      <c r="DW19">
        <v>-18.6196975609756</v>
      </c>
      <c r="DX19">
        <v>0.0569310104529592</v>
      </c>
      <c r="DY19">
        <v>0.0228131486241756</v>
      </c>
      <c r="DZ19">
        <v>1</v>
      </c>
      <c r="EA19">
        <v>906.148529411765</v>
      </c>
      <c r="EB19">
        <v>-1.06384615384618</v>
      </c>
      <c r="EC19">
        <v>0.233182487902419</v>
      </c>
      <c r="ED19">
        <v>1</v>
      </c>
      <c r="EE19">
        <v>3.17697243902439</v>
      </c>
      <c r="EF19">
        <v>0.000388432055748331</v>
      </c>
      <c r="EG19">
        <v>0.00148438174776952</v>
      </c>
      <c r="EH19">
        <v>1</v>
      </c>
      <c r="EI19">
        <v>3</v>
      </c>
      <c r="EJ19">
        <v>3</v>
      </c>
      <c r="EK19" t="s">
        <v>295</v>
      </c>
      <c r="EL19">
        <v>100</v>
      </c>
      <c r="EM19">
        <v>100</v>
      </c>
      <c r="EN19">
        <v>1.559</v>
      </c>
      <c r="EO19">
        <v>-0.0681</v>
      </c>
      <c r="EP19">
        <v>0.796380875196005</v>
      </c>
      <c r="EQ19">
        <v>0.00225868272383977</v>
      </c>
      <c r="ER19">
        <v>-9.96746185667655e-07</v>
      </c>
      <c r="ES19">
        <v>2.83711317370827e-10</v>
      </c>
      <c r="ET19">
        <v>-0.071317122073674</v>
      </c>
      <c r="EU19">
        <v>-0.00217948432402501</v>
      </c>
      <c r="EV19">
        <v>0.000453263451741206</v>
      </c>
      <c r="EW19">
        <v>-1.16319206543697e-06</v>
      </c>
      <c r="EX19">
        <v>-2</v>
      </c>
      <c r="EY19">
        <v>2196</v>
      </c>
      <c r="EZ19">
        <v>1</v>
      </c>
      <c r="FA19">
        <v>25</v>
      </c>
      <c r="FB19">
        <v>1.9</v>
      </c>
      <c r="FC19">
        <v>1.8</v>
      </c>
      <c r="FD19">
        <v>18</v>
      </c>
      <c r="FE19">
        <v>814.475</v>
      </c>
      <c r="FF19">
        <v>424.969</v>
      </c>
      <c r="FG19">
        <v>7.06779</v>
      </c>
      <c r="FH19">
        <v>25.9074</v>
      </c>
      <c r="FI19">
        <v>29.9989</v>
      </c>
      <c r="FJ19">
        <v>25.8126</v>
      </c>
      <c r="FK19">
        <v>25.8286</v>
      </c>
      <c r="FL19">
        <v>25.0174</v>
      </c>
      <c r="FM19">
        <v>75.8929</v>
      </c>
      <c r="FN19">
        <v>0</v>
      </c>
      <c r="FO19">
        <v>7.3</v>
      </c>
      <c r="FP19">
        <v>420</v>
      </c>
      <c r="FQ19">
        <v>2.80148</v>
      </c>
      <c r="FR19">
        <v>101.383</v>
      </c>
      <c r="FS19">
        <v>101.839</v>
      </c>
    </row>
    <row r="20" spans="1:175">
      <c r="A20">
        <v>4</v>
      </c>
      <c r="B20">
        <v>1626465195.6</v>
      </c>
      <c r="C20">
        <v>6</v>
      </c>
      <c r="D20" t="s">
        <v>300</v>
      </c>
      <c r="E20" t="s">
        <v>301</v>
      </c>
      <c r="F20">
        <v>1</v>
      </c>
      <c r="G20" t="s">
        <v>291</v>
      </c>
      <c r="H20">
        <v>1626465194.6</v>
      </c>
      <c r="I20">
        <f>(J20)/1000</f>
        <v>0</v>
      </c>
      <c r="J20">
        <f>1000*CB20*AH20*(BX20-BY20)/(100*BQ20*(1000-AH20*BX20))</f>
        <v>0</v>
      </c>
      <c r="K20">
        <f>CB20*AH20*(BW20-BV20*(1000-AH20*BY20)/(1000-AH20*BX20))/(100*BQ20)</f>
        <v>0</v>
      </c>
      <c r="L20">
        <f>BV20 - IF(AH20&gt;1, K20*BQ20*100.0/(AJ20*CJ20), 0)</f>
        <v>0</v>
      </c>
      <c r="M20">
        <f>((S20-I20/2)*L20-K20)/(S20+I20/2)</f>
        <v>0</v>
      </c>
      <c r="N20">
        <f>M20*(CC20+CD20)/1000.0</f>
        <v>0</v>
      </c>
      <c r="O20">
        <f>(BV20 - IF(AH20&gt;1, K20*BQ20*100.0/(AJ20*CJ20), 0))*(CC20+CD20)/1000.0</f>
        <v>0</v>
      </c>
      <c r="P20">
        <f>2.0/((1/R20-1/Q20)+SIGN(R20)*SQRT((1/R20-1/Q20)*(1/R20-1/Q20) + 4*BR20/((BR20+1)*(BR20+1))*(2*1/R20*1/Q20-1/Q20*1/Q20)))</f>
        <v>0</v>
      </c>
      <c r="Q20">
        <f>IF(LEFT(BS20,1)&lt;&gt;"0",IF(LEFT(BS20,1)="1",3.0,BT20),$D$5+$E$5*(CJ20*CC20/($K$5*1000))+$F$5*(CJ20*CC20/($K$5*1000))*MAX(MIN(BQ20,$J$5),$I$5)*MAX(MIN(BQ20,$J$5),$I$5)+$G$5*MAX(MIN(BQ20,$J$5),$I$5)*(CJ20*CC20/($K$5*1000))+$H$5*(CJ20*CC20/($K$5*1000))*(CJ20*CC20/($K$5*1000)))</f>
        <v>0</v>
      </c>
      <c r="R20">
        <f>I20*(1000-(1000*0.61365*exp(17.502*V20/(240.97+V20))/(CC20+CD20)+BX20)/2)/(1000*0.61365*exp(17.502*V20/(240.97+V20))/(CC20+CD20)-BX20)</f>
        <v>0</v>
      </c>
      <c r="S20">
        <f>1/((BR20+1)/(P20/1.6)+1/(Q20/1.37)) + BR20/((BR20+1)/(P20/1.6) + BR20/(Q20/1.37))</f>
        <v>0</v>
      </c>
      <c r="T20">
        <f>(BM20*BP20)</f>
        <v>0</v>
      </c>
      <c r="U20">
        <f>(CE20+(T20+2*0.95*5.67E-8*(((CE20+$B$7)+273)^4-(CE20+273)^4)-44100*I20)/(1.84*29.3*Q20+8*0.95*5.67E-8*(CE20+273)^3))</f>
        <v>0</v>
      </c>
      <c r="V20">
        <f>($C$7*CF20+$D$7*CG20+$E$7*U20)</f>
        <v>0</v>
      </c>
      <c r="W20">
        <f>0.61365*exp(17.502*V20/(240.97+V20))</f>
        <v>0</v>
      </c>
      <c r="X20">
        <f>(Y20/Z20*100)</f>
        <v>0</v>
      </c>
      <c r="Y20">
        <f>BX20*(CC20+CD20)/1000</f>
        <v>0</v>
      </c>
      <c r="Z20">
        <f>0.61365*exp(17.502*CE20/(240.97+CE20))</f>
        <v>0</v>
      </c>
      <c r="AA20">
        <f>(W20-BX20*(CC20+CD20)/1000)</f>
        <v>0</v>
      </c>
      <c r="AB20">
        <f>(-I20*44100)</f>
        <v>0</v>
      </c>
      <c r="AC20">
        <f>2*29.3*Q20*0.92*(CE20-V20)</f>
        <v>0</v>
      </c>
      <c r="AD20">
        <f>2*0.95*5.67E-8*(((CE20+$B$7)+273)^4-(V20+273)^4)</f>
        <v>0</v>
      </c>
      <c r="AE20">
        <f>T20+AD20+AB20+AC20</f>
        <v>0</v>
      </c>
      <c r="AF20">
        <v>147</v>
      </c>
      <c r="AG20">
        <v>16</v>
      </c>
      <c r="AH20">
        <f>IF(AF20*$H$13&gt;=AJ20,1.0,(AJ20/(AJ20-AF20*$H$13)))</f>
        <v>0</v>
      </c>
      <c r="AI20">
        <f>(AH20-1)*100</f>
        <v>0</v>
      </c>
      <c r="AJ20">
        <f>MAX(0,($B$13+$C$13*CJ20)/(1+$D$13*CJ20)*CC20/(CE20+273)*$E$13)</f>
        <v>0</v>
      </c>
      <c r="AK20" t="s">
        <v>292</v>
      </c>
      <c r="AL20" t="s">
        <v>292</v>
      </c>
      <c r="AM20">
        <v>0</v>
      </c>
      <c r="AN20">
        <v>0</v>
      </c>
      <c r="AO20">
        <f>1-AM20/AN20</f>
        <v>0</v>
      </c>
      <c r="AP20">
        <v>0</v>
      </c>
      <c r="AQ20" t="s">
        <v>292</v>
      </c>
      <c r="AR20" t="s">
        <v>292</v>
      </c>
      <c r="AS20">
        <v>0</v>
      </c>
      <c r="AT20">
        <v>0</v>
      </c>
      <c r="AU20">
        <f>1-AS20/AT20</f>
        <v>0</v>
      </c>
      <c r="AV20">
        <v>0.5</v>
      </c>
      <c r="AW20">
        <f>BN20</f>
        <v>0</v>
      </c>
      <c r="AX20">
        <f>K20</f>
        <v>0</v>
      </c>
      <c r="AY20">
        <f>AU20*AV20*AW20</f>
        <v>0</v>
      </c>
      <c r="AZ20">
        <f>(AX20-AP20)/AW20</f>
        <v>0</v>
      </c>
      <c r="BA20">
        <f>(AN20-AT20)/AT20</f>
        <v>0</v>
      </c>
      <c r="BB20">
        <f>AM20/(AO20+AM20/AT20)</f>
        <v>0</v>
      </c>
      <c r="BC20" t="s">
        <v>292</v>
      </c>
      <c r="BD20">
        <v>0</v>
      </c>
      <c r="BE20">
        <f>IF(BD20&lt;&gt;0, BD20, BB20)</f>
        <v>0</v>
      </c>
      <c r="BF20">
        <f>1-BE20/AT20</f>
        <v>0</v>
      </c>
      <c r="BG20">
        <f>(AT20-AS20)/(AT20-BE20)</f>
        <v>0</v>
      </c>
      <c r="BH20">
        <f>(AN20-AT20)/(AN20-BE20)</f>
        <v>0</v>
      </c>
      <c r="BI20">
        <f>(AT20-AS20)/(AT20-AM20)</f>
        <v>0</v>
      </c>
      <c r="BJ20">
        <f>(AN20-AT20)/(AN20-AM20)</f>
        <v>0</v>
      </c>
      <c r="BK20">
        <f>(BG20*BE20/AS20)</f>
        <v>0</v>
      </c>
      <c r="BL20">
        <f>(1-BK20)</f>
        <v>0</v>
      </c>
      <c r="BM20">
        <f>$B$11*CK20+$C$11*CL20+$F$11*CM20*(1-CP20)</f>
        <v>0</v>
      </c>
      <c r="BN20">
        <f>BM20*BO20</f>
        <v>0</v>
      </c>
      <c r="BO20">
        <f>($B$11*$D$9+$C$11*$D$9+$F$11*((CZ20+CR20)/MAX(CZ20+CR20+DA20, 0.1)*$I$9+DA20/MAX(CZ20+CR20+DA20, 0.1)*$J$9))/($B$11+$C$11+$F$11)</f>
        <v>0</v>
      </c>
      <c r="BP20">
        <f>($B$11*$K$9+$C$11*$K$9+$F$11*((CZ20+CR20)/MAX(CZ20+CR20+DA20, 0.1)*$P$9+DA20/MAX(CZ20+CR20+DA20, 0.1)*$Q$9))/($B$11+$C$11+$F$11)</f>
        <v>0</v>
      </c>
      <c r="BQ20">
        <v>6</v>
      </c>
      <c r="BR20">
        <v>0.5</v>
      </c>
      <c r="BS20" t="s">
        <v>293</v>
      </c>
      <c r="BT20">
        <v>2</v>
      </c>
      <c r="BU20">
        <v>1626465194.6</v>
      </c>
      <c r="BV20">
        <v>401.372333333333</v>
      </c>
      <c r="BW20">
        <v>420.004666666667</v>
      </c>
      <c r="BX20">
        <v>6.00250333333333</v>
      </c>
      <c r="BY20">
        <v>2.82201</v>
      </c>
      <c r="BZ20">
        <v>399.813666666667</v>
      </c>
      <c r="CA20">
        <v>6.07061</v>
      </c>
      <c r="CB20">
        <v>899.925333333333</v>
      </c>
      <c r="CC20">
        <v>100.749</v>
      </c>
      <c r="CD20">
        <v>0.0995368666666667</v>
      </c>
      <c r="CE20">
        <v>15.2074666666667</v>
      </c>
      <c r="CF20">
        <v>14.6068</v>
      </c>
      <c r="CG20">
        <v>999.9</v>
      </c>
      <c r="CH20">
        <v>0</v>
      </c>
      <c r="CI20">
        <v>0</v>
      </c>
      <c r="CJ20">
        <v>9991.04333333333</v>
      </c>
      <c r="CK20">
        <v>0</v>
      </c>
      <c r="CL20">
        <v>0.221023</v>
      </c>
      <c r="CM20">
        <v>1460.06666666667</v>
      </c>
      <c r="CN20">
        <v>0.973009666666667</v>
      </c>
      <c r="CO20">
        <v>0.0269900333333333</v>
      </c>
      <c r="CP20">
        <v>0</v>
      </c>
      <c r="CQ20">
        <v>905.830666666667</v>
      </c>
      <c r="CR20">
        <v>4.99999</v>
      </c>
      <c r="CS20">
        <v>13235.5666666667</v>
      </c>
      <c r="CT20">
        <v>12728.9666666667</v>
      </c>
      <c r="CU20">
        <v>38.812</v>
      </c>
      <c r="CV20">
        <v>41.104</v>
      </c>
      <c r="CW20">
        <v>40.062</v>
      </c>
      <c r="CX20">
        <v>40.312</v>
      </c>
      <c r="CY20">
        <v>40.375</v>
      </c>
      <c r="CZ20">
        <v>1415.79666666667</v>
      </c>
      <c r="DA20">
        <v>39.27</v>
      </c>
      <c r="DB20">
        <v>0</v>
      </c>
      <c r="DC20">
        <v>1626465206.6</v>
      </c>
      <c r="DD20">
        <v>0</v>
      </c>
      <c r="DE20">
        <v>906.037538461539</v>
      </c>
      <c r="DF20">
        <v>-0.971965818826807</v>
      </c>
      <c r="DG20">
        <v>-22.5470085238357</v>
      </c>
      <c r="DH20">
        <v>13237.7346153846</v>
      </c>
      <c r="DI20">
        <v>15</v>
      </c>
      <c r="DJ20">
        <v>1626465084.6</v>
      </c>
      <c r="DK20" t="s">
        <v>294</v>
      </c>
      <c r="DL20">
        <v>1626465076.6</v>
      </c>
      <c r="DM20">
        <v>1626465084.6</v>
      </c>
      <c r="DN20">
        <v>8</v>
      </c>
      <c r="DO20">
        <v>0.212</v>
      </c>
      <c r="DP20">
        <v>0.013</v>
      </c>
      <c r="DQ20">
        <v>1.588</v>
      </c>
      <c r="DR20">
        <v>-0.074</v>
      </c>
      <c r="DS20">
        <v>420</v>
      </c>
      <c r="DT20">
        <v>3</v>
      </c>
      <c r="DU20">
        <v>0.13</v>
      </c>
      <c r="DV20">
        <v>0.03</v>
      </c>
      <c r="DW20">
        <v>-18.62</v>
      </c>
      <c r="DX20">
        <v>0.0594459930313771</v>
      </c>
      <c r="DY20">
        <v>0.0232540161755489</v>
      </c>
      <c r="DZ20">
        <v>1</v>
      </c>
      <c r="EA20">
        <v>906.132685714286</v>
      </c>
      <c r="EB20">
        <v>-0.875483365948094</v>
      </c>
      <c r="EC20">
        <v>0.242448435923257</v>
      </c>
      <c r="ED20">
        <v>1</v>
      </c>
      <c r="EE20">
        <v>3.17713414634146</v>
      </c>
      <c r="EF20">
        <v>0.00842090592334628</v>
      </c>
      <c r="EG20">
        <v>0.00164340066164093</v>
      </c>
      <c r="EH20">
        <v>1</v>
      </c>
      <c r="EI20">
        <v>3</v>
      </c>
      <c r="EJ20">
        <v>3</v>
      </c>
      <c r="EK20" t="s">
        <v>295</v>
      </c>
      <c r="EL20">
        <v>100</v>
      </c>
      <c r="EM20">
        <v>100</v>
      </c>
      <c r="EN20">
        <v>1.558</v>
      </c>
      <c r="EO20">
        <v>-0.0681</v>
      </c>
      <c r="EP20">
        <v>0.796380875196005</v>
      </c>
      <c r="EQ20">
        <v>0.00225868272383977</v>
      </c>
      <c r="ER20">
        <v>-9.96746185667655e-07</v>
      </c>
      <c r="ES20">
        <v>2.83711317370827e-10</v>
      </c>
      <c r="ET20">
        <v>-0.071317122073674</v>
      </c>
      <c r="EU20">
        <v>-0.00217948432402501</v>
      </c>
      <c r="EV20">
        <v>0.000453263451741206</v>
      </c>
      <c r="EW20">
        <v>-1.16319206543697e-06</v>
      </c>
      <c r="EX20">
        <v>-2</v>
      </c>
      <c r="EY20">
        <v>2196</v>
      </c>
      <c r="EZ20">
        <v>1</v>
      </c>
      <c r="FA20">
        <v>25</v>
      </c>
      <c r="FB20">
        <v>2</v>
      </c>
      <c r="FC20">
        <v>1.9</v>
      </c>
      <c r="FD20">
        <v>18</v>
      </c>
      <c r="FE20">
        <v>814.188</v>
      </c>
      <c r="FF20">
        <v>424.872</v>
      </c>
      <c r="FG20">
        <v>7.11549</v>
      </c>
      <c r="FH20">
        <v>25.9062</v>
      </c>
      <c r="FI20">
        <v>29.9985</v>
      </c>
      <c r="FJ20">
        <v>25.812</v>
      </c>
      <c r="FK20">
        <v>25.8274</v>
      </c>
      <c r="FL20">
        <v>25.0182</v>
      </c>
      <c r="FM20">
        <v>75.8929</v>
      </c>
      <c r="FN20">
        <v>0</v>
      </c>
      <c r="FO20">
        <v>7.3</v>
      </c>
      <c r="FP20">
        <v>420</v>
      </c>
      <c r="FQ20">
        <v>2.80148</v>
      </c>
      <c r="FR20">
        <v>101.384</v>
      </c>
      <c r="FS20">
        <v>101.839</v>
      </c>
    </row>
    <row r="21" spans="1:175">
      <c r="A21">
        <v>5</v>
      </c>
      <c r="B21">
        <v>1626465197.6</v>
      </c>
      <c r="C21">
        <v>8</v>
      </c>
      <c r="D21" t="s">
        <v>302</v>
      </c>
      <c r="E21" t="s">
        <v>303</v>
      </c>
      <c r="F21">
        <v>1</v>
      </c>
      <c r="G21" t="s">
        <v>291</v>
      </c>
      <c r="H21">
        <v>1626465196.6</v>
      </c>
      <c r="I21">
        <f>(J21)/1000</f>
        <v>0</v>
      </c>
      <c r="J21">
        <f>1000*CB21*AH21*(BX21-BY21)/(100*BQ21*(1000-AH21*BX21))</f>
        <v>0</v>
      </c>
      <c r="K21">
        <f>CB21*AH21*(BW21-BV21*(1000-AH21*BY21)/(1000-AH21*BX21))/(100*BQ21)</f>
        <v>0</v>
      </c>
      <c r="L21">
        <f>BV21 - IF(AH21&gt;1, K21*BQ21*100.0/(AJ21*CJ21), 0)</f>
        <v>0</v>
      </c>
      <c r="M21">
        <f>((S21-I21/2)*L21-K21)/(S21+I21/2)</f>
        <v>0</v>
      </c>
      <c r="N21">
        <f>M21*(CC21+CD21)/1000.0</f>
        <v>0</v>
      </c>
      <c r="O21">
        <f>(BV21 - IF(AH21&gt;1, K21*BQ21*100.0/(AJ21*CJ21), 0))*(CC21+CD21)/1000.0</f>
        <v>0</v>
      </c>
      <c r="P21">
        <f>2.0/((1/R21-1/Q21)+SIGN(R21)*SQRT((1/R21-1/Q21)*(1/R21-1/Q21) + 4*BR21/((BR21+1)*(BR21+1))*(2*1/R21*1/Q21-1/Q21*1/Q21)))</f>
        <v>0</v>
      </c>
      <c r="Q21">
        <f>IF(LEFT(BS21,1)&lt;&gt;"0",IF(LEFT(BS21,1)="1",3.0,BT21),$D$5+$E$5*(CJ21*CC21/($K$5*1000))+$F$5*(CJ21*CC21/($K$5*1000))*MAX(MIN(BQ21,$J$5),$I$5)*MAX(MIN(BQ21,$J$5),$I$5)+$G$5*MAX(MIN(BQ21,$J$5),$I$5)*(CJ21*CC21/($K$5*1000))+$H$5*(CJ21*CC21/($K$5*1000))*(CJ21*CC21/($K$5*1000)))</f>
        <v>0</v>
      </c>
      <c r="R21">
        <f>I21*(1000-(1000*0.61365*exp(17.502*V21/(240.97+V21))/(CC21+CD21)+BX21)/2)/(1000*0.61365*exp(17.502*V21/(240.97+V21))/(CC21+CD21)-BX21)</f>
        <v>0</v>
      </c>
      <c r="S21">
        <f>1/((BR21+1)/(P21/1.6)+1/(Q21/1.37)) + BR21/((BR21+1)/(P21/1.6) + BR21/(Q21/1.37))</f>
        <v>0</v>
      </c>
      <c r="T21">
        <f>(BM21*BP21)</f>
        <v>0</v>
      </c>
      <c r="U21">
        <f>(CE21+(T21+2*0.95*5.67E-8*(((CE21+$B$7)+273)^4-(CE21+273)^4)-44100*I21)/(1.84*29.3*Q21+8*0.95*5.67E-8*(CE21+273)^3))</f>
        <v>0</v>
      </c>
      <c r="V21">
        <f>($C$7*CF21+$D$7*CG21+$E$7*U21)</f>
        <v>0</v>
      </c>
      <c r="W21">
        <f>0.61365*exp(17.502*V21/(240.97+V21))</f>
        <v>0</v>
      </c>
      <c r="X21">
        <f>(Y21/Z21*100)</f>
        <v>0</v>
      </c>
      <c r="Y21">
        <f>BX21*(CC21+CD21)/1000</f>
        <v>0</v>
      </c>
      <c r="Z21">
        <f>0.61365*exp(17.502*CE21/(240.97+CE21))</f>
        <v>0</v>
      </c>
      <c r="AA21">
        <f>(W21-BX21*(CC21+CD21)/1000)</f>
        <v>0</v>
      </c>
      <c r="AB21">
        <f>(-I21*44100)</f>
        <v>0</v>
      </c>
      <c r="AC21">
        <f>2*29.3*Q21*0.92*(CE21-V21)</f>
        <v>0</v>
      </c>
      <c r="AD21">
        <f>2*0.95*5.67E-8*(((CE21+$B$7)+273)^4-(V21+273)^4)</f>
        <v>0</v>
      </c>
      <c r="AE21">
        <f>T21+AD21+AB21+AC21</f>
        <v>0</v>
      </c>
      <c r="AF21">
        <v>147</v>
      </c>
      <c r="AG21">
        <v>16</v>
      </c>
      <c r="AH21">
        <f>IF(AF21*$H$13&gt;=AJ21,1.0,(AJ21/(AJ21-AF21*$H$13)))</f>
        <v>0</v>
      </c>
      <c r="AI21">
        <f>(AH21-1)*100</f>
        <v>0</v>
      </c>
      <c r="AJ21">
        <f>MAX(0,($B$13+$C$13*CJ21)/(1+$D$13*CJ21)*CC21/(CE21+273)*$E$13)</f>
        <v>0</v>
      </c>
      <c r="AK21" t="s">
        <v>292</v>
      </c>
      <c r="AL21" t="s">
        <v>292</v>
      </c>
      <c r="AM21">
        <v>0</v>
      </c>
      <c r="AN21">
        <v>0</v>
      </c>
      <c r="AO21">
        <f>1-AM21/AN21</f>
        <v>0</v>
      </c>
      <c r="AP21">
        <v>0</v>
      </c>
      <c r="AQ21" t="s">
        <v>292</v>
      </c>
      <c r="AR21" t="s">
        <v>292</v>
      </c>
      <c r="AS21">
        <v>0</v>
      </c>
      <c r="AT21">
        <v>0</v>
      </c>
      <c r="AU21">
        <f>1-AS21/AT21</f>
        <v>0</v>
      </c>
      <c r="AV21">
        <v>0.5</v>
      </c>
      <c r="AW21">
        <f>BN21</f>
        <v>0</v>
      </c>
      <c r="AX21">
        <f>K21</f>
        <v>0</v>
      </c>
      <c r="AY21">
        <f>AU21*AV21*AW21</f>
        <v>0</v>
      </c>
      <c r="AZ21">
        <f>(AX21-AP21)/AW21</f>
        <v>0</v>
      </c>
      <c r="BA21">
        <f>(AN21-AT21)/AT21</f>
        <v>0</v>
      </c>
      <c r="BB21">
        <f>AM21/(AO21+AM21/AT21)</f>
        <v>0</v>
      </c>
      <c r="BC21" t="s">
        <v>292</v>
      </c>
      <c r="BD21">
        <v>0</v>
      </c>
      <c r="BE21">
        <f>IF(BD21&lt;&gt;0, BD21, BB21)</f>
        <v>0</v>
      </c>
      <c r="BF21">
        <f>1-BE21/AT21</f>
        <v>0</v>
      </c>
      <c r="BG21">
        <f>(AT21-AS21)/(AT21-BE21)</f>
        <v>0</v>
      </c>
      <c r="BH21">
        <f>(AN21-AT21)/(AN21-BE21)</f>
        <v>0</v>
      </c>
      <c r="BI21">
        <f>(AT21-AS21)/(AT21-AM21)</f>
        <v>0</v>
      </c>
      <c r="BJ21">
        <f>(AN21-AT21)/(AN21-AM21)</f>
        <v>0</v>
      </c>
      <c r="BK21">
        <f>(BG21*BE21/AS21)</f>
        <v>0</v>
      </c>
      <c r="BL21">
        <f>(1-BK21)</f>
        <v>0</v>
      </c>
      <c r="BM21">
        <f>$B$11*CK21+$C$11*CL21+$F$11*CM21*(1-CP21)</f>
        <v>0</v>
      </c>
      <c r="BN21">
        <f>BM21*BO21</f>
        <v>0</v>
      </c>
      <c r="BO21">
        <f>($B$11*$D$9+$C$11*$D$9+$F$11*((CZ21+CR21)/MAX(CZ21+CR21+DA21, 0.1)*$I$9+DA21/MAX(CZ21+CR21+DA21, 0.1)*$J$9))/($B$11+$C$11+$F$11)</f>
        <v>0</v>
      </c>
      <c r="BP21">
        <f>($B$11*$K$9+$C$11*$K$9+$F$11*((CZ21+CR21)/MAX(CZ21+CR21+DA21, 0.1)*$P$9+DA21/MAX(CZ21+CR21+DA21, 0.1)*$Q$9))/($B$11+$C$11+$F$11)</f>
        <v>0</v>
      </c>
      <c r="BQ21">
        <v>6</v>
      </c>
      <c r="BR21">
        <v>0.5</v>
      </c>
      <c r="BS21" t="s">
        <v>293</v>
      </c>
      <c r="BT21">
        <v>2</v>
      </c>
      <c r="BU21">
        <v>1626465196.6</v>
      </c>
      <c r="BV21">
        <v>401.376333333333</v>
      </c>
      <c r="BW21">
        <v>420.011666666667</v>
      </c>
      <c r="BX21">
        <v>6.00314666666667</v>
      </c>
      <c r="BY21">
        <v>2.82247</v>
      </c>
      <c r="BZ21">
        <v>399.818</v>
      </c>
      <c r="CA21">
        <v>6.07125</v>
      </c>
      <c r="CB21">
        <v>900.021</v>
      </c>
      <c r="CC21">
        <v>100.748666666667</v>
      </c>
      <c r="CD21">
        <v>0.100102966666667</v>
      </c>
      <c r="CE21">
        <v>15.2052666666667</v>
      </c>
      <c r="CF21">
        <v>14.6099333333333</v>
      </c>
      <c r="CG21">
        <v>999.9</v>
      </c>
      <c r="CH21">
        <v>0</v>
      </c>
      <c r="CI21">
        <v>0</v>
      </c>
      <c r="CJ21">
        <v>9993.75</v>
      </c>
      <c r="CK21">
        <v>0</v>
      </c>
      <c r="CL21">
        <v>0.221023</v>
      </c>
      <c r="CM21">
        <v>1459.90666666667</v>
      </c>
      <c r="CN21">
        <v>0.973007</v>
      </c>
      <c r="CO21">
        <v>0.0269931</v>
      </c>
      <c r="CP21">
        <v>0</v>
      </c>
      <c r="CQ21">
        <v>905.601</v>
      </c>
      <c r="CR21">
        <v>4.99999</v>
      </c>
      <c r="CS21">
        <v>13232.7</v>
      </c>
      <c r="CT21">
        <v>12727.5666666667</v>
      </c>
      <c r="CU21">
        <v>38.812</v>
      </c>
      <c r="CV21">
        <v>41.062</v>
      </c>
      <c r="CW21">
        <v>40.062</v>
      </c>
      <c r="CX21">
        <v>40.2913333333333</v>
      </c>
      <c r="CY21">
        <v>40.375</v>
      </c>
      <c r="CZ21">
        <v>1415.63666666667</v>
      </c>
      <c r="DA21">
        <v>39.27</v>
      </c>
      <c r="DB21">
        <v>0</v>
      </c>
      <c r="DC21">
        <v>1626465208.4</v>
      </c>
      <c r="DD21">
        <v>0</v>
      </c>
      <c r="DE21">
        <v>905.97352</v>
      </c>
      <c r="DF21">
        <v>-1.89176923688023</v>
      </c>
      <c r="DG21">
        <v>-25.6923076706023</v>
      </c>
      <c r="DH21">
        <v>13236.668</v>
      </c>
      <c r="DI21">
        <v>15</v>
      </c>
      <c r="DJ21">
        <v>1626465084.6</v>
      </c>
      <c r="DK21" t="s">
        <v>294</v>
      </c>
      <c r="DL21">
        <v>1626465076.6</v>
      </c>
      <c r="DM21">
        <v>1626465084.6</v>
      </c>
      <c r="DN21">
        <v>8</v>
      </c>
      <c r="DO21">
        <v>0.212</v>
      </c>
      <c r="DP21">
        <v>0.013</v>
      </c>
      <c r="DQ21">
        <v>1.588</v>
      </c>
      <c r="DR21">
        <v>-0.074</v>
      </c>
      <c r="DS21">
        <v>420</v>
      </c>
      <c r="DT21">
        <v>3</v>
      </c>
      <c r="DU21">
        <v>0.13</v>
      </c>
      <c r="DV21">
        <v>0.03</v>
      </c>
      <c r="DW21">
        <v>-18.6222414634146</v>
      </c>
      <c r="DX21">
        <v>0.0648501742159931</v>
      </c>
      <c r="DY21">
        <v>0.0231316589685849</v>
      </c>
      <c r="DZ21">
        <v>1</v>
      </c>
      <c r="EA21">
        <v>906.075147058824</v>
      </c>
      <c r="EB21">
        <v>-1.64507875297417</v>
      </c>
      <c r="EC21">
        <v>0.283089897626905</v>
      </c>
      <c r="ED21">
        <v>1</v>
      </c>
      <c r="EE21">
        <v>3.1775343902439</v>
      </c>
      <c r="EF21">
        <v>0.0107153310104497</v>
      </c>
      <c r="EG21">
        <v>0.00179927905451114</v>
      </c>
      <c r="EH21">
        <v>1</v>
      </c>
      <c r="EI21">
        <v>3</v>
      </c>
      <c r="EJ21">
        <v>3</v>
      </c>
      <c r="EK21" t="s">
        <v>295</v>
      </c>
      <c r="EL21">
        <v>100</v>
      </c>
      <c r="EM21">
        <v>100</v>
      </c>
      <c r="EN21">
        <v>1.558</v>
      </c>
      <c r="EO21">
        <v>-0.0681</v>
      </c>
      <c r="EP21">
        <v>0.796380875196005</v>
      </c>
      <c r="EQ21">
        <v>0.00225868272383977</v>
      </c>
      <c r="ER21">
        <v>-9.96746185667655e-07</v>
      </c>
      <c r="ES21">
        <v>2.83711317370827e-10</v>
      </c>
      <c r="ET21">
        <v>-0.071317122073674</v>
      </c>
      <c r="EU21">
        <v>-0.00217948432402501</v>
      </c>
      <c r="EV21">
        <v>0.000453263451741206</v>
      </c>
      <c r="EW21">
        <v>-1.16319206543697e-06</v>
      </c>
      <c r="EX21">
        <v>-2</v>
      </c>
      <c r="EY21">
        <v>2196</v>
      </c>
      <c r="EZ21">
        <v>1</v>
      </c>
      <c r="FA21">
        <v>25</v>
      </c>
      <c r="FB21">
        <v>2</v>
      </c>
      <c r="FC21">
        <v>1.9</v>
      </c>
      <c r="FD21">
        <v>18</v>
      </c>
      <c r="FE21">
        <v>814.28</v>
      </c>
      <c r="FF21">
        <v>424.881</v>
      </c>
      <c r="FG21">
        <v>7.18255</v>
      </c>
      <c r="FH21">
        <v>25.9057</v>
      </c>
      <c r="FI21">
        <v>29.9982</v>
      </c>
      <c r="FJ21">
        <v>25.812</v>
      </c>
      <c r="FK21">
        <v>25.8268</v>
      </c>
      <c r="FL21">
        <v>25.0174</v>
      </c>
      <c r="FM21">
        <v>75.8929</v>
      </c>
      <c r="FN21">
        <v>0</v>
      </c>
      <c r="FO21">
        <v>7.4</v>
      </c>
      <c r="FP21">
        <v>420</v>
      </c>
      <c r="FQ21">
        <v>2.80148</v>
      </c>
      <c r="FR21">
        <v>101.384</v>
      </c>
      <c r="FS21">
        <v>101.839</v>
      </c>
    </row>
    <row r="22" spans="1:175">
      <c r="A22">
        <v>6</v>
      </c>
      <c r="B22">
        <v>1626465199.6</v>
      </c>
      <c r="C22">
        <v>10</v>
      </c>
      <c r="D22" t="s">
        <v>304</v>
      </c>
      <c r="E22" t="s">
        <v>305</v>
      </c>
      <c r="F22">
        <v>1</v>
      </c>
      <c r="G22" t="s">
        <v>291</v>
      </c>
      <c r="H22">
        <v>1626465198.6</v>
      </c>
      <c r="I22">
        <f>(J22)/1000</f>
        <v>0</v>
      </c>
      <c r="J22">
        <f>1000*CB22*AH22*(BX22-BY22)/(100*BQ22*(1000-AH22*BX22))</f>
        <v>0</v>
      </c>
      <c r="K22">
        <f>CB22*AH22*(BW22-BV22*(1000-AH22*BY22)/(1000-AH22*BX22))/(100*BQ22)</f>
        <v>0</v>
      </c>
      <c r="L22">
        <f>BV22 - IF(AH22&gt;1, K22*BQ22*100.0/(AJ22*CJ22), 0)</f>
        <v>0</v>
      </c>
      <c r="M22">
        <f>((S22-I22/2)*L22-K22)/(S22+I22/2)</f>
        <v>0</v>
      </c>
      <c r="N22">
        <f>M22*(CC22+CD22)/1000.0</f>
        <v>0</v>
      </c>
      <c r="O22">
        <f>(BV22 - IF(AH22&gt;1, K22*BQ22*100.0/(AJ22*CJ22), 0))*(CC22+CD22)/1000.0</f>
        <v>0</v>
      </c>
      <c r="P22">
        <f>2.0/((1/R22-1/Q22)+SIGN(R22)*SQRT((1/R22-1/Q22)*(1/R22-1/Q22) + 4*BR22/((BR22+1)*(BR22+1))*(2*1/R22*1/Q22-1/Q22*1/Q22)))</f>
        <v>0</v>
      </c>
      <c r="Q22">
        <f>IF(LEFT(BS22,1)&lt;&gt;"0",IF(LEFT(BS22,1)="1",3.0,BT22),$D$5+$E$5*(CJ22*CC22/($K$5*1000))+$F$5*(CJ22*CC22/($K$5*1000))*MAX(MIN(BQ22,$J$5),$I$5)*MAX(MIN(BQ22,$J$5),$I$5)+$G$5*MAX(MIN(BQ22,$J$5),$I$5)*(CJ22*CC22/($K$5*1000))+$H$5*(CJ22*CC22/($K$5*1000))*(CJ22*CC22/($K$5*1000)))</f>
        <v>0</v>
      </c>
      <c r="R22">
        <f>I22*(1000-(1000*0.61365*exp(17.502*V22/(240.97+V22))/(CC22+CD22)+BX22)/2)/(1000*0.61365*exp(17.502*V22/(240.97+V22))/(CC22+CD22)-BX22)</f>
        <v>0</v>
      </c>
      <c r="S22">
        <f>1/((BR22+1)/(P22/1.6)+1/(Q22/1.37)) + BR22/((BR22+1)/(P22/1.6) + BR22/(Q22/1.37))</f>
        <v>0</v>
      </c>
      <c r="T22">
        <f>(BM22*BP22)</f>
        <v>0</v>
      </c>
      <c r="U22">
        <f>(CE22+(T22+2*0.95*5.67E-8*(((CE22+$B$7)+273)^4-(CE22+273)^4)-44100*I22)/(1.84*29.3*Q22+8*0.95*5.67E-8*(CE22+273)^3))</f>
        <v>0</v>
      </c>
      <c r="V22">
        <f>($C$7*CF22+$D$7*CG22+$E$7*U22)</f>
        <v>0</v>
      </c>
      <c r="W22">
        <f>0.61365*exp(17.502*V22/(240.97+V22))</f>
        <v>0</v>
      </c>
      <c r="X22">
        <f>(Y22/Z22*100)</f>
        <v>0</v>
      </c>
      <c r="Y22">
        <f>BX22*(CC22+CD22)/1000</f>
        <v>0</v>
      </c>
      <c r="Z22">
        <f>0.61365*exp(17.502*CE22/(240.97+CE22))</f>
        <v>0</v>
      </c>
      <c r="AA22">
        <f>(W22-BX22*(CC22+CD22)/1000)</f>
        <v>0</v>
      </c>
      <c r="AB22">
        <f>(-I22*44100)</f>
        <v>0</v>
      </c>
      <c r="AC22">
        <f>2*29.3*Q22*0.92*(CE22-V22)</f>
        <v>0</v>
      </c>
      <c r="AD22">
        <f>2*0.95*5.67E-8*(((CE22+$B$7)+273)^4-(V22+273)^4)</f>
        <v>0</v>
      </c>
      <c r="AE22">
        <f>T22+AD22+AB22+AC22</f>
        <v>0</v>
      </c>
      <c r="AF22">
        <v>147</v>
      </c>
      <c r="AG22">
        <v>16</v>
      </c>
      <c r="AH22">
        <f>IF(AF22*$H$13&gt;=AJ22,1.0,(AJ22/(AJ22-AF22*$H$13)))</f>
        <v>0</v>
      </c>
      <c r="AI22">
        <f>(AH22-1)*100</f>
        <v>0</v>
      </c>
      <c r="AJ22">
        <f>MAX(0,($B$13+$C$13*CJ22)/(1+$D$13*CJ22)*CC22/(CE22+273)*$E$13)</f>
        <v>0</v>
      </c>
      <c r="AK22" t="s">
        <v>292</v>
      </c>
      <c r="AL22" t="s">
        <v>292</v>
      </c>
      <c r="AM22">
        <v>0</v>
      </c>
      <c r="AN22">
        <v>0</v>
      </c>
      <c r="AO22">
        <f>1-AM22/AN22</f>
        <v>0</v>
      </c>
      <c r="AP22">
        <v>0</v>
      </c>
      <c r="AQ22" t="s">
        <v>292</v>
      </c>
      <c r="AR22" t="s">
        <v>292</v>
      </c>
      <c r="AS22">
        <v>0</v>
      </c>
      <c r="AT22">
        <v>0</v>
      </c>
      <c r="AU22">
        <f>1-AS22/AT22</f>
        <v>0</v>
      </c>
      <c r="AV22">
        <v>0.5</v>
      </c>
      <c r="AW22">
        <f>BN22</f>
        <v>0</v>
      </c>
      <c r="AX22">
        <f>K22</f>
        <v>0</v>
      </c>
      <c r="AY22">
        <f>AU22*AV22*AW22</f>
        <v>0</v>
      </c>
      <c r="AZ22">
        <f>(AX22-AP22)/AW22</f>
        <v>0</v>
      </c>
      <c r="BA22">
        <f>(AN22-AT22)/AT22</f>
        <v>0</v>
      </c>
      <c r="BB22">
        <f>AM22/(AO22+AM22/AT22)</f>
        <v>0</v>
      </c>
      <c r="BC22" t="s">
        <v>292</v>
      </c>
      <c r="BD22">
        <v>0</v>
      </c>
      <c r="BE22">
        <f>IF(BD22&lt;&gt;0, BD22, BB22)</f>
        <v>0</v>
      </c>
      <c r="BF22">
        <f>1-BE22/AT22</f>
        <v>0</v>
      </c>
      <c r="BG22">
        <f>(AT22-AS22)/(AT22-BE22)</f>
        <v>0</v>
      </c>
      <c r="BH22">
        <f>(AN22-AT22)/(AN22-BE22)</f>
        <v>0</v>
      </c>
      <c r="BI22">
        <f>(AT22-AS22)/(AT22-AM22)</f>
        <v>0</v>
      </c>
      <c r="BJ22">
        <f>(AN22-AT22)/(AN22-AM22)</f>
        <v>0</v>
      </c>
      <c r="BK22">
        <f>(BG22*BE22/AS22)</f>
        <v>0</v>
      </c>
      <c r="BL22">
        <f>(1-BK22)</f>
        <v>0</v>
      </c>
      <c r="BM22">
        <f>$B$11*CK22+$C$11*CL22+$F$11*CM22*(1-CP22)</f>
        <v>0</v>
      </c>
      <c r="BN22">
        <f>BM22*BO22</f>
        <v>0</v>
      </c>
      <c r="BO22">
        <f>($B$11*$D$9+$C$11*$D$9+$F$11*((CZ22+CR22)/MAX(CZ22+CR22+DA22, 0.1)*$I$9+DA22/MAX(CZ22+CR22+DA22, 0.1)*$J$9))/($B$11+$C$11+$F$11)</f>
        <v>0</v>
      </c>
      <c r="BP22">
        <f>($B$11*$K$9+$C$11*$K$9+$F$11*((CZ22+CR22)/MAX(CZ22+CR22+DA22, 0.1)*$P$9+DA22/MAX(CZ22+CR22+DA22, 0.1)*$Q$9))/($B$11+$C$11+$F$11)</f>
        <v>0</v>
      </c>
      <c r="BQ22">
        <v>6</v>
      </c>
      <c r="BR22">
        <v>0.5</v>
      </c>
      <c r="BS22" t="s">
        <v>293</v>
      </c>
      <c r="BT22">
        <v>2</v>
      </c>
      <c r="BU22">
        <v>1626465198.6</v>
      </c>
      <c r="BV22">
        <v>401.372333333333</v>
      </c>
      <c r="BW22">
        <v>420.005666666667</v>
      </c>
      <c r="BX22">
        <v>6.00587666666667</v>
      </c>
      <c r="BY22">
        <v>2.82236666666667</v>
      </c>
      <c r="BZ22">
        <v>399.814333333333</v>
      </c>
      <c r="CA22">
        <v>6.07397333333333</v>
      </c>
      <c r="CB22">
        <v>900.054333333333</v>
      </c>
      <c r="CC22">
        <v>100.746666666667</v>
      </c>
      <c r="CD22">
        <v>0.1000207</v>
      </c>
      <c r="CE22">
        <v>15.209</v>
      </c>
      <c r="CF22">
        <v>14.6108333333333</v>
      </c>
      <c r="CG22">
        <v>999.9</v>
      </c>
      <c r="CH22">
        <v>0</v>
      </c>
      <c r="CI22">
        <v>0</v>
      </c>
      <c r="CJ22">
        <v>9995</v>
      </c>
      <c r="CK22">
        <v>0</v>
      </c>
      <c r="CL22">
        <v>0.221023</v>
      </c>
      <c r="CM22">
        <v>1459.99</v>
      </c>
      <c r="CN22">
        <v>0.973008333333333</v>
      </c>
      <c r="CO22">
        <v>0.0269915666666667</v>
      </c>
      <c r="CP22">
        <v>0</v>
      </c>
      <c r="CQ22">
        <v>905.624</v>
      </c>
      <c r="CR22">
        <v>4.99999</v>
      </c>
      <c r="CS22">
        <v>13232.4</v>
      </c>
      <c r="CT22">
        <v>12728.2666666667</v>
      </c>
      <c r="CU22">
        <v>38.812</v>
      </c>
      <c r="CV22">
        <v>41.125</v>
      </c>
      <c r="CW22">
        <v>40.062</v>
      </c>
      <c r="CX22">
        <v>40.2706666666667</v>
      </c>
      <c r="CY22">
        <v>40.375</v>
      </c>
      <c r="CZ22">
        <v>1415.72</v>
      </c>
      <c r="DA22">
        <v>39.27</v>
      </c>
      <c r="DB22">
        <v>0</v>
      </c>
      <c r="DC22">
        <v>1626465210.8</v>
      </c>
      <c r="DD22">
        <v>0</v>
      </c>
      <c r="DE22">
        <v>905.89008</v>
      </c>
      <c r="DF22">
        <v>-2.27023078468473</v>
      </c>
      <c r="DG22">
        <v>-28.3615385036189</v>
      </c>
      <c r="DH22">
        <v>13235.672</v>
      </c>
      <c r="DI22">
        <v>15</v>
      </c>
      <c r="DJ22">
        <v>1626465084.6</v>
      </c>
      <c r="DK22" t="s">
        <v>294</v>
      </c>
      <c r="DL22">
        <v>1626465076.6</v>
      </c>
      <c r="DM22">
        <v>1626465084.6</v>
      </c>
      <c r="DN22">
        <v>8</v>
      </c>
      <c r="DO22">
        <v>0.212</v>
      </c>
      <c r="DP22">
        <v>0.013</v>
      </c>
      <c r="DQ22">
        <v>1.588</v>
      </c>
      <c r="DR22">
        <v>-0.074</v>
      </c>
      <c r="DS22">
        <v>420</v>
      </c>
      <c r="DT22">
        <v>3</v>
      </c>
      <c r="DU22">
        <v>0.13</v>
      </c>
      <c r="DV22">
        <v>0.03</v>
      </c>
      <c r="DW22">
        <v>-18.6226512195122</v>
      </c>
      <c r="DX22">
        <v>0.0379777003484379</v>
      </c>
      <c r="DY22">
        <v>0.0221041340571223</v>
      </c>
      <c r="DZ22">
        <v>1</v>
      </c>
      <c r="EA22">
        <v>906.014882352941</v>
      </c>
      <c r="EB22">
        <v>-1.8101944209628</v>
      </c>
      <c r="EC22">
        <v>0.287788194654857</v>
      </c>
      <c r="ED22">
        <v>1</v>
      </c>
      <c r="EE22">
        <v>3.17804902439024</v>
      </c>
      <c r="EF22">
        <v>0.0183873867595816</v>
      </c>
      <c r="EG22">
        <v>0.0023530631876894</v>
      </c>
      <c r="EH22">
        <v>1</v>
      </c>
      <c r="EI22">
        <v>3</v>
      </c>
      <c r="EJ22">
        <v>3</v>
      </c>
      <c r="EK22" t="s">
        <v>295</v>
      </c>
      <c r="EL22">
        <v>100</v>
      </c>
      <c r="EM22">
        <v>100</v>
      </c>
      <c r="EN22">
        <v>1.558</v>
      </c>
      <c r="EO22">
        <v>-0.0681</v>
      </c>
      <c r="EP22">
        <v>0.796380875196005</v>
      </c>
      <c r="EQ22">
        <v>0.00225868272383977</v>
      </c>
      <c r="ER22">
        <v>-9.96746185667655e-07</v>
      </c>
      <c r="ES22">
        <v>2.83711317370827e-10</v>
      </c>
      <c r="ET22">
        <v>-0.071317122073674</v>
      </c>
      <c r="EU22">
        <v>-0.00217948432402501</v>
      </c>
      <c r="EV22">
        <v>0.000453263451741206</v>
      </c>
      <c r="EW22">
        <v>-1.16319206543697e-06</v>
      </c>
      <c r="EX22">
        <v>-2</v>
      </c>
      <c r="EY22">
        <v>2196</v>
      </c>
      <c r="EZ22">
        <v>1</v>
      </c>
      <c r="FA22">
        <v>25</v>
      </c>
      <c r="FB22">
        <v>2</v>
      </c>
      <c r="FC22">
        <v>1.9</v>
      </c>
      <c r="FD22">
        <v>18</v>
      </c>
      <c r="FE22">
        <v>814.395</v>
      </c>
      <c r="FF22">
        <v>424.822</v>
      </c>
      <c r="FG22">
        <v>7.26317</v>
      </c>
      <c r="FH22">
        <v>25.9057</v>
      </c>
      <c r="FI22">
        <v>29.9978</v>
      </c>
      <c r="FJ22">
        <v>25.812</v>
      </c>
      <c r="FK22">
        <v>25.8268</v>
      </c>
      <c r="FL22">
        <v>25.0177</v>
      </c>
      <c r="FM22">
        <v>75.8929</v>
      </c>
      <c r="FN22">
        <v>0</v>
      </c>
      <c r="FO22">
        <v>7.5</v>
      </c>
      <c r="FP22">
        <v>420</v>
      </c>
      <c r="FQ22">
        <v>2.80148</v>
      </c>
      <c r="FR22">
        <v>101.384</v>
      </c>
      <c r="FS22">
        <v>101.84</v>
      </c>
    </row>
    <row r="23" spans="1:175">
      <c r="A23">
        <v>7</v>
      </c>
      <c r="B23">
        <v>1626465201.6</v>
      </c>
      <c r="C23">
        <v>12</v>
      </c>
      <c r="D23" t="s">
        <v>306</v>
      </c>
      <c r="E23" t="s">
        <v>307</v>
      </c>
      <c r="F23">
        <v>1</v>
      </c>
      <c r="G23" t="s">
        <v>291</v>
      </c>
      <c r="H23">
        <v>1626465200.6</v>
      </c>
      <c r="I23">
        <f>(J23)/1000</f>
        <v>0</v>
      </c>
      <c r="J23">
        <f>1000*CB23*AH23*(BX23-BY23)/(100*BQ23*(1000-AH23*BX23))</f>
        <v>0</v>
      </c>
      <c r="K23">
        <f>CB23*AH23*(BW23-BV23*(1000-AH23*BY23)/(1000-AH23*BX23))/(100*BQ23)</f>
        <v>0</v>
      </c>
      <c r="L23">
        <f>BV23 - IF(AH23&gt;1, K23*BQ23*100.0/(AJ23*CJ23), 0)</f>
        <v>0</v>
      </c>
      <c r="M23">
        <f>((S23-I23/2)*L23-K23)/(S23+I23/2)</f>
        <v>0</v>
      </c>
      <c r="N23">
        <f>M23*(CC23+CD23)/1000.0</f>
        <v>0</v>
      </c>
      <c r="O23">
        <f>(BV23 - IF(AH23&gt;1, K23*BQ23*100.0/(AJ23*CJ23), 0))*(CC23+CD23)/1000.0</f>
        <v>0</v>
      </c>
      <c r="P23">
        <f>2.0/((1/R23-1/Q23)+SIGN(R23)*SQRT((1/R23-1/Q23)*(1/R23-1/Q23) + 4*BR23/((BR23+1)*(BR23+1))*(2*1/R23*1/Q23-1/Q23*1/Q23)))</f>
        <v>0</v>
      </c>
      <c r="Q23">
        <f>IF(LEFT(BS23,1)&lt;&gt;"0",IF(LEFT(BS23,1)="1",3.0,BT23),$D$5+$E$5*(CJ23*CC23/($K$5*1000))+$F$5*(CJ23*CC23/($K$5*1000))*MAX(MIN(BQ23,$J$5),$I$5)*MAX(MIN(BQ23,$J$5),$I$5)+$G$5*MAX(MIN(BQ23,$J$5),$I$5)*(CJ23*CC23/($K$5*1000))+$H$5*(CJ23*CC23/($K$5*1000))*(CJ23*CC23/($K$5*1000)))</f>
        <v>0</v>
      </c>
      <c r="R23">
        <f>I23*(1000-(1000*0.61365*exp(17.502*V23/(240.97+V23))/(CC23+CD23)+BX23)/2)/(1000*0.61365*exp(17.502*V23/(240.97+V23))/(CC23+CD23)-BX23)</f>
        <v>0</v>
      </c>
      <c r="S23">
        <f>1/((BR23+1)/(P23/1.6)+1/(Q23/1.37)) + BR23/((BR23+1)/(P23/1.6) + BR23/(Q23/1.37))</f>
        <v>0</v>
      </c>
      <c r="T23">
        <f>(BM23*BP23)</f>
        <v>0</v>
      </c>
      <c r="U23">
        <f>(CE23+(T23+2*0.95*5.67E-8*(((CE23+$B$7)+273)^4-(CE23+273)^4)-44100*I23)/(1.84*29.3*Q23+8*0.95*5.67E-8*(CE23+273)^3))</f>
        <v>0</v>
      </c>
      <c r="V23">
        <f>($C$7*CF23+$D$7*CG23+$E$7*U23)</f>
        <v>0</v>
      </c>
      <c r="W23">
        <f>0.61365*exp(17.502*V23/(240.97+V23))</f>
        <v>0</v>
      </c>
      <c r="X23">
        <f>(Y23/Z23*100)</f>
        <v>0</v>
      </c>
      <c r="Y23">
        <f>BX23*(CC23+CD23)/1000</f>
        <v>0</v>
      </c>
      <c r="Z23">
        <f>0.61365*exp(17.502*CE23/(240.97+CE23))</f>
        <v>0</v>
      </c>
      <c r="AA23">
        <f>(W23-BX23*(CC23+CD23)/1000)</f>
        <v>0</v>
      </c>
      <c r="AB23">
        <f>(-I23*44100)</f>
        <v>0</v>
      </c>
      <c r="AC23">
        <f>2*29.3*Q23*0.92*(CE23-V23)</f>
        <v>0</v>
      </c>
      <c r="AD23">
        <f>2*0.95*5.67E-8*(((CE23+$B$7)+273)^4-(V23+273)^4)</f>
        <v>0</v>
      </c>
      <c r="AE23">
        <f>T23+AD23+AB23+AC23</f>
        <v>0</v>
      </c>
      <c r="AF23">
        <v>147</v>
      </c>
      <c r="AG23">
        <v>16</v>
      </c>
      <c r="AH23">
        <f>IF(AF23*$H$13&gt;=AJ23,1.0,(AJ23/(AJ23-AF23*$H$13)))</f>
        <v>0</v>
      </c>
      <c r="AI23">
        <f>(AH23-1)*100</f>
        <v>0</v>
      </c>
      <c r="AJ23">
        <f>MAX(0,($B$13+$C$13*CJ23)/(1+$D$13*CJ23)*CC23/(CE23+273)*$E$13)</f>
        <v>0</v>
      </c>
      <c r="AK23" t="s">
        <v>292</v>
      </c>
      <c r="AL23" t="s">
        <v>292</v>
      </c>
      <c r="AM23">
        <v>0</v>
      </c>
      <c r="AN23">
        <v>0</v>
      </c>
      <c r="AO23">
        <f>1-AM23/AN23</f>
        <v>0</v>
      </c>
      <c r="AP23">
        <v>0</v>
      </c>
      <c r="AQ23" t="s">
        <v>292</v>
      </c>
      <c r="AR23" t="s">
        <v>292</v>
      </c>
      <c r="AS23">
        <v>0</v>
      </c>
      <c r="AT23">
        <v>0</v>
      </c>
      <c r="AU23">
        <f>1-AS23/AT23</f>
        <v>0</v>
      </c>
      <c r="AV23">
        <v>0.5</v>
      </c>
      <c r="AW23">
        <f>BN23</f>
        <v>0</v>
      </c>
      <c r="AX23">
        <f>K23</f>
        <v>0</v>
      </c>
      <c r="AY23">
        <f>AU23*AV23*AW23</f>
        <v>0</v>
      </c>
      <c r="AZ23">
        <f>(AX23-AP23)/AW23</f>
        <v>0</v>
      </c>
      <c r="BA23">
        <f>(AN23-AT23)/AT23</f>
        <v>0</v>
      </c>
      <c r="BB23">
        <f>AM23/(AO23+AM23/AT23)</f>
        <v>0</v>
      </c>
      <c r="BC23" t="s">
        <v>292</v>
      </c>
      <c r="BD23">
        <v>0</v>
      </c>
      <c r="BE23">
        <f>IF(BD23&lt;&gt;0, BD23, BB23)</f>
        <v>0</v>
      </c>
      <c r="BF23">
        <f>1-BE23/AT23</f>
        <v>0</v>
      </c>
      <c r="BG23">
        <f>(AT23-AS23)/(AT23-BE23)</f>
        <v>0</v>
      </c>
      <c r="BH23">
        <f>(AN23-AT23)/(AN23-BE23)</f>
        <v>0</v>
      </c>
      <c r="BI23">
        <f>(AT23-AS23)/(AT23-AM23)</f>
        <v>0</v>
      </c>
      <c r="BJ23">
        <f>(AN23-AT23)/(AN23-AM23)</f>
        <v>0</v>
      </c>
      <c r="BK23">
        <f>(BG23*BE23/AS23)</f>
        <v>0</v>
      </c>
      <c r="BL23">
        <f>(1-BK23)</f>
        <v>0</v>
      </c>
      <c r="BM23">
        <f>$B$11*CK23+$C$11*CL23+$F$11*CM23*(1-CP23)</f>
        <v>0</v>
      </c>
      <c r="BN23">
        <f>BM23*BO23</f>
        <v>0</v>
      </c>
      <c r="BO23">
        <f>($B$11*$D$9+$C$11*$D$9+$F$11*((CZ23+CR23)/MAX(CZ23+CR23+DA23, 0.1)*$I$9+DA23/MAX(CZ23+CR23+DA23, 0.1)*$J$9))/($B$11+$C$11+$F$11)</f>
        <v>0</v>
      </c>
      <c r="BP23">
        <f>($B$11*$K$9+$C$11*$K$9+$F$11*((CZ23+CR23)/MAX(CZ23+CR23+DA23, 0.1)*$P$9+DA23/MAX(CZ23+CR23+DA23, 0.1)*$Q$9))/($B$11+$C$11+$F$11)</f>
        <v>0</v>
      </c>
      <c r="BQ23">
        <v>6</v>
      </c>
      <c r="BR23">
        <v>0.5</v>
      </c>
      <c r="BS23" t="s">
        <v>293</v>
      </c>
      <c r="BT23">
        <v>2</v>
      </c>
      <c r="BU23">
        <v>1626465200.6</v>
      </c>
      <c r="BV23">
        <v>401.370666666667</v>
      </c>
      <c r="BW23">
        <v>420.009333333333</v>
      </c>
      <c r="BX23">
        <v>6.00717333333333</v>
      </c>
      <c r="BY23">
        <v>2.82340333333333</v>
      </c>
      <c r="BZ23">
        <v>399.812666666667</v>
      </c>
      <c r="CA23">
        <v>6.07526333333333</v>
      </c>
      <c r="CB23">
        <v>899.982333333333</v>
      </c>
      <c r="CC23">
        <v>100.746666666667</v>
      </c>
      <c r="CD23">
        <v>0.099725</v>
      </c>
      <c r="CE23">
        <v>15.2153666666667</v>
      </c>
      <c r="CF23">
        <v>14.6118</v>
      </c>
      <c r="CG23">
        <v>999.9</v>
      </c>
      <c r="CH23">
        <v>0</v>
      </c>
      <c r="CI23">
        <v>0</v>
      </c>
      <c r="CJ23">
        <v>9987.5</v>
      </c>
      <c r="CK23">
        <v>0</v>
      </c>
      <c r="CL23">
        <v>0.221023</v>
      </c>
      <c r="CM23">
        <v>1459.90333333333</v>
      </c>
      <c r="CN23">
        <v>0.973007</v>
      </c>
      <c r="CO23">
        <v>0.0269931</v>
      </c>
      <c r="CP23">
        <v>0</v>
      </c>
      <c r="CQ23">
        <v>905.390333333333</v>
      </c>
      <c r="CR23">
        <v>4.99999</v>
      </c>
      <c r="CS23">
        <v>13230.4333333333</v>
      </c>
      <c r="CT23">
        <v>12727.5333333333</v>
      </c>
      <c r="CU23">
        <v>38.812</v>
      </c>
      <c r="CV23">
        <v>41.104</v>
      </c>
      <c r="CW23">
        <v>40.062</v>
      </c>
      <c r="CX23">
        <v>40.312</v>
      </c>
      <c r="CY23">
        <v>40.375</v>
      </c>
      <c r="CZ23">
        <v>1415.63333333333</v>
      </c>
      <c r="DA23">
        <v>39.27</v>
      </c>
      <c r="DB23">
        <v>0</v>
      </c>
      <c r="DC23">
        <v>1626465212.6</v>
      </c>
      <c r="DD23">
        <v>0</v>
      </c>
      <c r="DE23">
        <v>905.820615384615</v>
      </c>
      <c r="DF23">
        <v>-2.48711112311073</v>
      </c>
      <c r="DG23">
        <v>-29.7846153933537</v>
      </c>
      <c r="DH23">
        <v>13234.8461538462</v>
      </c>
      <c r="DI23">
        <v>15</v>
      </c>
      <c r="DJ23">
        <v>1626465084.6</v>
      </c>
      <c r="DK23" t="s">
        <v>294</v>
      </c>
      <c r="DL23">
        <v>1626465076.6</v>
      </c>
      <c r="DM23">
        <v>1626465084.6</v>
      </c>
      <c r="DN23">
        <v>8</v>
      </c>
      <c r="DO23">
        <v>0.212</v>
      </c>
      <c r="DP23">
        <v>0.013</v>
      </c>
      <c r="DQ23">
        <v>1.588</v>
      </c>
      <c r="DR23">
        <v>-0.074</v>
      </c>
      <c r="DS23">
        <v>420</v>
      </c>
      <c r="DT23">
        <v>3</v>
      </c>
      <c r="DU23">
        <v>0.13</v>
      </c>
      <c r="DV23">
        <v>0.03</v>
      </c>
      <c r="DW23">
        <v>-18.6203365853659</v>
      </c>
      <c r="DX23">
        <v>-0.0634202090592169</v>
      </c>
      <c r="DY23">
        <v>0.0183787888889123</v>
      </c>
      <c r="DZ23">
        <v>1</v>
      </c>
      <c r="EA23">
        <v>905.944142857143</v>
      </c>
      <c r="EB23">
        <v>-2.05221135029446</v>
      </c>
      <c r="EC23">
        <v>0.313049347352071</v>
      </c>
      <c r="ED23">
        <v>1</v>
      </c>
      <c r="EE23">
        <v>3.17865243902439</v>
      </c>
      <c r="EF23">
        <v>0.0270526829268362</v>
      </c>
      <c r="EG23">
        <v>0.00291985530921825</v>
      </c>
      <c r="EH23">
        <v>1</v>
      </c>
      <c r="EI23">
        <v>3</v>
      </c>
      <c r="EJ23">
        <v>3</v>
      </c>
      <c r="EK23" t="s">
        <v>295</v>
      </c>
      <c r="EL23">
        <v>100</v>
      </c>
      <c r="EM23">
        <v>100</v>
      </c>
      <c r="EN23">
        <v>1.558</v>
      </c>
      <c r="EO23">
        <v>-0.0681</v>
      </c>
      <c r="EP23">
        <v>0.796380875196005</v>
      </c>
      <c r="EQ23">
        <v>0.00225868272383977</v>
      </c>
      <c r="ER23">
        <v>-9.96746185667655e-07</v>
      </c>
      <c r="ES23">
        <v>2.83711317370827e-10</v>
      </c>
      <c r="ET23">
        <v>-0.071317122073674</v>
      </c>
      <c r="EU23">
        <v>-0.00217948432402501</v>
      </c>
      <c r="EV23">
        <v>0.000453263451741206</v>
      </c>
      <c r="EW23">
        <v>-1.16319206543697e-06</v>
      </c>
      <c r="EX23">
        <v>-2</v>
      </c>
      <c r="EY23">
        <v>2196</v>
      </c>
      <c r="EZ23">
        <v>1</v>
      </c>
      <c r="FA23">
        <v>25</v>
      </c>
      <c r="FB23">
        <v>2.1</v>
      </c>
      <c r="FC23">
        <v>1.9</v>
      </c>
      <c r="FD23">
        <v>18</v>
      </c>
      <c r="FE23">
        <v>814.379</v>
      </c>
      <c r="FF23">
        <v>424.734</v>
      </c>
      <c r="FG23">
        <v>7.3293</v>
      </c>
      <c r="FH23">
        <v>25.9057</v>
      </c>
      <c r="FI23">
        <v>29.9978</v>
      </c>
      <c r="FJ23">
        <v>25.8108</v>
      </c>
      <c r="FK23">
        <v>25.8268</v>
      </c>
      <c r="FL23">
        <v>25.0162</v>
      </c>
      <c r="FM23">
        <v>75.8929</v>
      </c>
      <c r="FN23">
        <v>0</v>
      </c>
      <c r="FO23">
        <v>7.5</v>
      </c>
      <c r="FP23">
        <v>420</v>
      </c>
      <c r="FQ23">
        <v>2.80148</v>
      </c>
      <c r="FR23">
        <v>101.385</v>
      </c>
      <c r="FS23">
        <v>101.84</v>
      </c>
    </row>
    <row r="24" spans="1:175">
      <c r="A24">
        <v>8</v>
      </c>
      <c r="B24">
        <v>1626465203.6</v>
      </c>
      <c r="C24">
        <v>14</v>
      </c>
      <c r="D24" t="s">
        <v>308</v>
      </c>
      <c r="E24" t="s">
        <v>309</v>
      </c>
      <c r="F24">
        <v>1</v>
      </c>
      <c r="G24" t="s">
        <v>291</v>
      </c>
      <c r="H24">
        <v>1626465202.6</v>
      </c>
      <c r="I24">
        <f>(J24)/1000</f>
        <v>0</v>
      </c>
      <c r="J24">
        <f>1000*CB24*AH24*(BX24-BY24)/(100*BQ24*(1000-AH24*BX24))</f>
        <v>0</v>
      </c>
      <c r="K24">
        <f>CB24*AH24*(BW24-BV24*(1000-AH24*BY24)/(1000-AH24*BX24))/(100*BQ24)</f>
        <v>0</v>
      </c>
      <c r="L24">
        <f>BV24 - IF(AH24&gt;1, K24*BQ24*100.0/(AJ24*CJ24), 0)</f>
        <v>0</v>
      </c>
      <c r="M24">
        <f>((S24-I24/2)*L24-K24)/(S24+I24/2)</f>
        <v>0</v>
      </c>
      <c r="N24">
        <f>M24*(CC24+CD24)/1000.0</f>
        <v>0</v>
      </c>
      <c r="O24">
        <f>(BV24 - IF(AH24&gt;1, K24*BQ24*100.0/(AJ24*CJ24), 0))*(CC24+CD24)/1000.0</f>
        <v>0</v>
      </c>
      <c r="P24">
        <f>2.0/((1/R24-1/Q24)+SIGN(R24)*SQRT((1/R24-1/Q24)*(1/R24-1/Q24) + 4*BR24/((BR24+1)*(BR24+1))*(2*1/R24*1/Q24-1/Q24*1/Q24)))</f>
        <v>0</v>
      </c>
      <c r="Q24">
        <f>IF(LEFT(BS24,1)&lt;&gt;"0",IF(LEFT(BS24,1)="1",3.0,BT24),$D$5+$E$5*(CJ24*CC24/($K$5*1000))+$F$5*(CJ24*CC24/($K$5*1000))*MAX(MIN(BQ24,$J$5),$I$5)*MAX(MIN(BQ24,$J$5),$I$5)+$G$5*MAX(MIN(BQ24,$J$5),$I$5)*(CJ24*CC24/($K$5*1000))+$H$5*(CJ24*CC24/($K$5*1000))*(CJ24*CC24/($K$5*1000)))</f>
        <v>0</v>
      </c>
      <c r="R24">
        <f>I24*(1000-(1000*0.61365*exp(17.502*V24/(240.97+V24))/(CC24+CD24)+BX24)/2)/(1000*0.61365*exp(17.502*V24/(240.97+V24))/(CC24+CD24)-BX24)</f>
        <v>0</v>
      </c>
      <c r="S24">
        <f>1/((BR24+1)/(P24/1.6)+1/(Q24/1.37)) + BR24/((BR24+1)/(P24/1.6) + BR24/(Q24/1.37))</f>
        <v>0</v>
      </c>
      <c r="T24">
        <f>(BM24*BP24)</f>
        <v>0</v>
      </c>
      <c r="U24">
        <f>(CE24+(T24+2*0.95*5.67E-8*(((CE24+$B$7)+273)^4-(CE24+273)^4)-44100*I24)/(1.84*29.3*Q24+8*0.95*5.67E-8*(CE24+273)^3))</f>
        <v>0</v>
      </c>
      <c r="V24">
        <f>($C$7*CF24+$D$7*CG24+$E$7*U24)</f>
        <v>0</v>
      </c>
      <c r="W24">
        <f>0.61365*exp(17.502*V24/(240.97+V24))</f>
        <v>0</v>
      </c>
      <c r="X24">
        <f>(Y24/Z24*100)</f>
        <v>0</v>
      </c>
      <c r="Y24">
        <f>BX24*(CC24+CD24)/1000</f>
        <v>0</v>
      </c>
      <c r="Z24">
        <f>0.61365*exp(17.502*CE24/(240.97+CE24))</f>
        <v>0</v>
      </c>
      <c r="AA24">
        <f>(W24-BX24*(CC24+CD24)/1000)</f>
        <v>0</v>
      </c>
      <c r="AB24">
        <f>(-I24*44100)</f>
        <v>0</v>
      </c>
      <c r="AC24">
        <f>2*29.3*Q24*0.92*(CE24-V24)</f>
        <v>0</v>
      </c>
      <c r="AD24">
        <f>2*0.95*5.67E-8*(((CE24+$B$7)+273)^4-(V24+273)^4)</f>
        <v>0</v>
      </c>
      <c r="AE24">
        <f>T24+AD24+AB24+AC24</f>
        <v>0</v>
      </c>
      <c r="AF24">
        <v>147</v>
      </c>
      <c r="AG24">
        <v>16</v>
      </c>
      <c r="AH24">
        <f>IF(AF24*$H$13&gt;=AJ24,1.0,(AJ24/(AJ24-AF24*$H$13)))</f>
        <v>0</v>
      </c>
      <c r="AI24">
        <f>(AH24-1)*100</f>
        <v>0</v>
      </c>
      <c r="AJ24">
        <f>MAX(0,($B$13+$C$13*CJ24)/(1+$D$13*CJ24)*CC24/(CE24+273)*$E$13)</f>
        <v>0</v>
      </c>
      <c r="AK24" t="s">
        <v>292</v>
      </c>
      <c r="AL24" t="s">
        <v>292</v>
      </c>
      <c r="AM24">
        <v>0</v>
      </c>
      <c r="AN24">
        <v>0</v>
      </c>
      <c r="AO24">
        <f>1-AM24/AN24</f>
        <v>0</v>
      </c>
      <c r="AP24">
        <v>0</v>
      </c>
      <c r="AQ24" t="s">
        <v>292</v>
      </c>
      <c r="AR24" t="s">
        <v>292</v>
      </c>
      <c r="AS24">
        <v>0</v>
      </c>
      <c r="AT24">
        <v>0</v>
      </c>
      <c r="AU24">
        <f>1-AS24/AT24</f>
        <v>0</v>
      </c>
      <c r="AV24">
        <v>0.5</v>
      </c>
      <c r="AW24">
        <f>BN24</f>
        <v>0</v>
      </c>
      <c r="AX24">
        <f>K24</f>
        <v>0</v>
      </c>
      <c r="AY24">
        <f>AU24*AV24*AW24</f>
        <v>0</v>
      </c>
      <c r="AZ24">
        <f>(AX24-AP24)/AW24</f>
        <v>0</v>
      </c>
      <c r="BA24">
        <f>(AN24-AT24)/AT24</f>
        <v>0</v>
      </c>
      <c r="BB24">
        <f>AM24/(AO24+AM24/AT24)</f>
        <v>0</v>
      </c>
      <c r="BC24" t="s">
        <v>292</v>
      </c>
      <c r="BD24">
        <v>0</v>
      </c>
      <c r="BE24">
        <f>IF(BD24&lt;&gt;0, BD24, BB24)</f>
        <v>0</v>
      </c>
      <c r="BF24">
        <f>1-BE24/AT24</f>
        <v>0</v>
      </c>
      <c r="BG24">
        <f>(AT24-AS24)/(AT24-BE24)</f>
        <v>0</v>
      </c>
      <c r="BH24">
        <f>(AN24-AT24)/(AN24-BE24)</f>
        <v>0</v>
      </c>
      <c r="BI24">
        <f>(AT24-AS24)/(AT24-AM24)</f>
        <v>0</v>
      </c>
      <c r="BJ24">
        <f>(AN24-AT24)/(AN24-AM24)</f>
        <v>0</v>
      </c>
      <c r="BK24">
        <f>(BG24*BE24/AS24)</f>
        <v>0</v>
      </c>
      <c r="BL24">
        <f>(1-BK24)</f>
        <v>0</v>
      </c>
      <c r="BM24">
        <f>$B$11*CK24+$C$11*CL24+$F$11*CM24*(1-CP24)</f>
        <v>0</v>
      </c>
      <c r="BN24">
        <f>BM24*BO24</f>
        <v>0</v>
      </c>
      <c r="BO24">
        <f>($B$11*$D$9+$C$11*$D$9+$F$11*((CZ24+CR24)/MAX(CZ24+CR24+DA24, 0.1)*$I$9+DA24/MAX(CZ24+CR24+DA24, 0.1)*$J$9))/($B$11+$C$11+$F$11)</f>
        <v>0</v>
      </c>
      <c r="BP24">
        <f>($B$11*$K$9+$C$11*$K$9+$F$11*((CZ24+CR24)/MAX(CZ24+CR24+DA24, 0.1)*$P$9+DA24/MAX(CZ24+CR24+DA24, 0.1)*$Q$9))/($B$11+$C$11+$F$11)</f>
        <v>0</v>
      </c>
      <c r="BQ24">
        <v>6</v>
      </c>
      <c r="BR24">
        <v>0.5</v>
      </c>
      <c r="BS24" t="s">
        <v>293</v>
      </c>
      <c r="BT24">
        <v>2</v>
      </c>
      <c r="BU24">
        <v>1626465202.6</v>
      </c>
      <c r="BV24">
        <v>401.376333333333</v>
      </c>
      <c r="BW24">
        <v>420.031</v>
      </c>
      <c r="BX24">
        <v>6.00776</v>
      </c>
      <c r="BY24">
        <v>2.82377666666667</v>
      </c>
      <c r="BZ24">
        <v>399.818</v>
      </c>
      <c r="CA24">
        <v>6.07584666666667</v>
      </c>
      <c r="CB24">
        <v>899.997666666667</v>
      </c>
      <c r="CC24">
        <v>100.748</v>
      </c>
      <c r="CD24">
        <v>0.0998840666666667</v>
      </c>
      <c r="CE24">
        <v>15.2217333333333</v>
      </c>
      <c r="CF24">
        <v>14.6146333333333</v>
      </c>
      <c r="CG24">
        <v>999.9</v>
      </c>
      <c r="CH24">
        <v>0</v>
      </c>
      <c r="CI24">
        <v>0</v>
      </c>
      <c r="CJ24">
        <v>10015.8333333333</v>
      </c>
      <c r="CK24">
        <v>0</v>
      </c>
      <c r="CL24">
        <v>0.221023</v>
      </c>
      <c r="CM24">
        <v>1459.99666666667</v>
      </c>
      <c r="CN24">
        <v>0.973008333333333</v>
      </c>
      <c r="CO24">
        <v>0.0269915666666667</v>
      </c>
      <c r="CP24">
        <v>0</v>
      </c>
      <c r="CQ24">
        <v>905.352666666667</v>
      </c>
      <c r="CR24">
        <v>4.99999</v>
      </c>
      <c r="CS24">
        <v>13231.8</v>
      </c>
      <c r="CT24">
        <v>12728.3333333333</v>
      </c>
      <c r="CU24">
        <v>38.812</v>
      </c>
      <c r="CV24">
        <v>41.104</v>
      </c>
      <c r="CW24">
        <v>40.062</v>
      </c>
      <c r="CX24">
        <v>40.312</v>
      </c>
      <c r="CY24">
        <v>40.375</v>
      </c>
      <c r="CZ24">
        <v>1415.72666666667</v>
      </c>
      <c r="DA24">
        <v>39.27</v>
      </c>
      <c r="DB24">
        <v>0</v>
      </c>
      <c r="DC24">
        <v>1626465214.4</v>
      </c>
      <c r="DD24">
        <v>0</v>
      </c>
      <c r="DE24">
        <v>905.73908</v>
      </c>
      <c r="DF24">
        <v>-3.26523077228038</v>
      </c>
      <c r="DG24">
        <v>-28.3692307020759</v>
      </c>
      <c r="DH24">
        <v>13234.008</v>
      </c>
      <c r="DI24">
        <v>15</v>
      </c>
      <c r="DJ24">
        <v>1626465084.6</v>
      </c>
      <c r="DK24" t="s">
        <v>294</v>
      </c>
      <c r="DL24">
        <v>1626465076.6</v>
      </c>
      <c r="DM24">
        <v>1626465084.6</v>
      </c>
      <c r="DN24">
        <v>8</v>
      </c>
      <c r="DO24">
        <v>0.212</v>
      </c>
      <c r="DP24">
        <v>0.013</v>
      </c>
      <c r="DQ24">
        <v>1.588</v>
      </c>
      <c r="DR24">
        <v>-0.074</v>
      </c>
      <c r="DS24">
        <v>420</v>
      </c>
      <c r="DT24">
        <v>3</v>
      </c>
      <c r="DU24">
        <v>0.13</v>
      </c>
      <c r="DV24">
        <v>0.03</v>
      </c>
      <c r="DW24">
        <v>-18.6232414634146</v>
      </c>
      <c r="DX24">
        <v>-0.114951219512233</v>
      </c>
      <c r="DY24">
        <v>0.0187033188082702</v>
      </c>
      <c r="DZ24">
        <v>1</v>
      </c>
      <c r="EA24">
        <v>905.853941176471</v>
      </c>
      <c r="EB24">
        <v>-2.37858269688267</v>
      </c>
      <c r="EC24">
        <v>0.324432349621574</v>
      </c>
      <c r="ED24">
        <v>1</v>
      </c>
      <c r="EE24">
        <v>3.17932512195122</v>
      </c>
      <c r="EF24">
        <v>0.0308295470383323</v>
      </c>
      <c r="EG24">
        <v>0.00316134204440354</v>
      </c>
      <c r="EH24">
        <v>1</v>
      </c>
      <c r="EI24">
        <v>3</v>
      </c>
      <c r="EJ24">
        <v>3</v>
      </c>
      <c r="EK24" t="s">
        <v>295</v>
      </c>
      <c r="EL24">
        <v>100</v>
      </c>
      <c r="EM24">
        <v>100</v>
      </c>
      <c r="EN24">
        <v>1.559</v>
      </c>
      <c r="EO24">
        <v>-0.0681</v>
      </c>
      <c r="EP24">
        <v>0.796380875196005</v>
      </c>
      <c r="EQ24">
        <v>0.00225868272383977</v>
      </c>
      <c r="ER24">
        <v>-9.96746185667655e-07</v>
      </c>
      <c r="ES24">
        <v>2.83711317370827e-10</v>
      </c>
      <c r="ET24">
        <v>-0.071317122073674</v>
      </c>
      <c r="EU24">
        <v>-0.00217948432402501</v>
      </c>
      <c r="EV24">
        <v>0.000453263451741206</v>
      </c>
      <c r="EW24">
        <v>-1.16319206543697e-06</v>
      </c>
      <c r="EX24">
        <v>-2</v>
      </c>
      <c r="EY24">
        <v>2196</v>
      </c>
      <c r="EZ24">
        <v>1</v>
      </c>
      <c r="FA24">
        <v>25</v>
      </c>
      <c r="FB24">
        <v>2.1</v>
      </c>
      <c r="FC24">
        <v>2</v>
      </c>
      <c r="FD24">
        <v>18</v>
      </c>
      <c r="FE24">
        <v>814.432</v>
      </c>
      <c r="FF24">
        <v>424.8</v>
      </c>
      <c r="FG24">
        <v>7.40537</v>
      </c>
      <c r="FH24">
        <v>25.9057</v>
      </c>
      <c r="FI24">
        <v>29.9979</v>
      </c>
      <c r="FJ24">
        <v>25.8098</v>
      </c>
      <c r="FK24">
        <v>25.8258</v>
      </c>
      <c r="FL24">
        <v>25.0165</v>
      </c>
      <c r="FM24">
        <v>75.8929</v>
      </c>
      <c r="FN24">
        <v>0</v>
      </c>
      <c r="FO24">
        <v>7.6</v>
      </c>
      <c r="FP24">
        <v>420</v>
      </c>
      <c r="FQ24">
        <v>2.80148</v>
      </c>
      <c r="FR24">
        <v>101.386</v>
      </c>
      <c r="FS24">
        <v>101.841</v>
      </c>
    </row>
    <row r="25" spans="1:175">
      <c r="A25">
        <v>9</v>
      </c>
      <c r="B25">
        <v>1626465205.6</v>
      </c>
      <c r="C25">
        <v>16</v>
      </c>
      <c r="D25" t="s">
        <v>310</v>
      </c>
      <c r="E25" t="s">
        <v>311</v>
      </c>
      <c r="F25">
        <v>1</v>
      </c>
      <c r="G25" t="s">
        <v>291</v>
      </c>
      <c r="H25">
        <v>1626465204.6</v>
      </c>
      <c r="I25">
        <f>(J25)/1000</f>
        <v>0</v>
      </c>
      <c r="J25">
        <f>1000*CB25*AH25*(BX25-BY25)/(100*BQ25*(1000-AH25*BX25))</f>
        <v>0</v>
      </c>
      <c r="K25">
        <f>CB25*AH25*(BW25-BV25*(1000-AH25*BY25)/(1000-AH25*BX25))/(100*BQ25)</f>
        <v>0</v>
      </c>
      <c r="L25">
        <f>BV25 - IF(AH25&gt;1, K25*BQ25*100.0/(AJ25*CJ25), 0)</f>
        <v>0</v>
      </c>
      <c r="M25">
        <f>((S25-I25/2)*L25-K25)/(S25+I25/2)</f>
        <v>0</v>
      </c>
      <c r="N25">
        <f>M25*(CC25+CD25)/1000.0</f>
        <v>0</v>
      </c>
      <c r="O25">
        <f>(BV25 - IF(AH25&gt;1, K25*BQ25*100.0/(AJ25*CJ25), 0))*(CC25+CD25)/1000.0</f>
        <v>0</v>
      </c>
      <c r="P25">
        <f>2.0/((1/R25-1/Q25)+SIGN(R25)*SQRT((1/R25-1/Q25)*(1/R25-1/Q25) + 4*BR25/((BR25+1)*(BR25+1))*(2*1/R25*1/Q25-1/Q25*1/Q25)))</f>
        <v>0</v>
      </c>
      <c r="Q25">
        <f>IF(LEFT(BS25,1)&lt;&gt;"0",IF(LEFT(BS25,1)="1",3.0,BT25),$D$5+$E$5*(CJ25*CC25/($K$5*1000))+$F$5*(CJ25*CC25/($K$5*1000))*MAX(MIN(BQ25,$J$5),$I$5)*MAX(MIN(BQ25,$J$5),$I$5)+$G$5*MAX(MIN(BQ25,$J$5),$I$5)*(CJ25*CC25/($K$5*1000))+$H$5*(CJ25*CC25/($K$5*1000))*(CJ25*CC25/($K$5*1000)))</f>
        <v>0</v>
      </c>
      <c r="R25">
        <f>I25*(1000-(1000*0.61365*exp(17.502*V25/(240.97+V25))/(CC25+CD25)+BX25)/2)/(1000*0.61365*exp(17.502*V25/(240.97+V25))/(CC25+CD25)-BX25)</f>
        <v>0</v>
      </c>
      <c r="S25">
        <f>1/((BR25+1)/(P25/1.6)+1/(Q25/1.37)) + BR25/((BR25+1)/(P25/1.6) + BR25/(Q25/1.37))</f>
        <v>0</v>
      </c>
      <c r="T25">
        <f>(BM25*BP25)</f>
        <v>0</v>
      </c>
      <c r="U25">
        <f>(CE25+(T25+2*0.95*5.67E-8*(((CE25+$B$7)+273)^4-(CE25+273)^4)-44100*I25)/(1.84*29.3*Q25+8*0.95*5.67E-8*(CE25+273)^3))</f>
        <v>0</v>
      </c>
      <c r="V25">
        <f>($C$7*CF25+$D$7*CG25+$E$7*U25)</f>
        <v>0</v>
      </c>
      <c r="W25">
        <f>0.61365*exp(17.502*V25/(240.97+V25))</f>
        <v>0</v>
      </c>
      <c r="X25">
        <f>(Y25/Z25*100)</f>
        <v>0</v>
      </c>
      <c r="Y25">
        <f>BX25*(CC25+CD25)/1000</f>
        <v>0</v>
      </c>
      <c r="Z25">
        <f>0.61365*exp(17.502*CE25/(240.97+CE25))</f>
        <v>0</v>
      </c>
      <c r="AA25">
        <f>(W25-BX25*(CC25+CD25)/1000)</f>
        <v>0</v>
      </c>
      <c r="AB25">
        <f>(-I25*44100)</f>
        <v>0</v>
      </c>
      <c r="AC25">
        <f>2*29.3*Q25*0.92*(CE25-V25)</f>
        <v>0</v>
      </c>
      <c r="AD25">
        <f>2*0.95*5.67E-8*(((CE25+$B$7)+273)^4-(V25+273)^4)</f>
        <v>0</v>
      </c>
      <c r="AE25">
        <f>T25+AD25+AB25+AC25</f>
        <v>0</v>
      </c>
      <c r="AF25">
        <v>147</v>
      </c>
      <c r="AG25">
        <v>16</v>
      </c>
      <c r="AH25">
        <f>IF(AF25*$H$13&gt;=AJ25,1.0,(AJ25/(AJ25-AF25*$H$13)))</f>
        <v>0</v>
      </c>
      <c r="AI25">
        <f>(AH25-1)*100</f>
        <v>0</v>
      </c>
      <c r="AJ25">
        <f>MAX(0,($B$13+$C$13*CJ25)/(1+$D$13*CJ25)*CC25/(CE25+273)*$E$13)</f>
        <v>0</v>
      </c>
      <c r="AK25" t="s">
        <v>292</v>
      </c>
      <c r="AL25" t="s">
        <v>292</v>
      </c>
      <c r="AM25">
        <v>0</v>
      </c>
      <c r="AN25">
        <v>0</v>
      </c>
      <c r="AO25">
        <f>1-AM25/AN25</f>
        <v>0</v>
      </c>
      <c r="AP25">
        <v>0</v>
      </c>
      <c r="AQ25" t="s">
        <v>292</v>
      </c>
      <c r="AR25" t="s">
        <v>292</v>
      </c>
      <c r="AS25">
        <v>0</v>
      </c>
      <c r="AT25">
        <v>0</v>
      </c>
      <c r="AU25">
        <f>1-AS25/AT25</f>
        <v>0</v>
      </c>
      <c r="AV25">
        <v>0.5</v>
      </c>
      <c r="AW25">
        <f>BN25</f>
        <v>0</v>
      </c>
      <c r="AX25">
        <f>K25</f>
        <v>0</v>
      </c>
      <c r="AY25">
        <f>AU25*AV25*AW25</f>
        <v>0</v>
      </c>
      <c r="AZ25">
        <f>(AX25-AP25)/AW25</f>
        <v>0</v>
      </c>
      <c r="BA25">
        <f>(AN25-AT25)/AT25</f>
        <v>0</v>
      </c>
      <c r="BB25">
        <f>AM25/(AO25+AM25/AT25)</f>
        <v>0</v>
      </c>
      <c r="BC25" t="s">
        <v>292</v>
      </c>
      <c r="BD25">
        <v>0</v>
      </c>
      <c r="BE25">
        <f>IF(BD25&lt;&gt;0, BD25, BB25)</f>
        <v>0</v>
      </c>
      <c r="BF25">
        <f>1-BE25/AT25</f>
        <v>0</v>
      </c>
      <c r="BG25">
        <f>(AT25-AS25)/(AT25-BE25)</f>
        <v>0</v>
      </c>
      <c r="BH25">
        <f>(AN25-AT25)/(AN25-BE25)</f>
        <v>0</v>
      </c>
      <c r="BI25">
        <f>(AT25-AS25)/(AT25-AM25)</f>
        <v>0</v>
      </c>
      <c r="BJ25">
        <f>(AN25-AT25)/(AN25-AM25)</f>
        <v>0</v>
      </c>
      <c r="BK25">
        <f>(BG25*BE25/AS25)</f>
        <v>0</v>
      </c>
      <c r="BL25">
        <f>(1-BK25)</f>
        <v>0</v>
      </c>
      <c r="BM25">
        <f>$B$11*CK25+$C$11*CL25+$F$11*CM25*(1-CP25)</f>
        <v>0</v>
      </c>
      <c r="BN25">
        <f>BM25*BO25</f>
        <v>0</v>
      </c>
      <c r="BO25">
        <f>($B$11*$D$9+$C$11*$D$9+$F$11*((CZ25+CR25)/MAX(CZ25+CR25+DA25, 0.1)*$I$9+DA25/MAX(CZ25+CR25+DA25, 0.1)*$J$9))/($B$11+$C$11+$F$11)</f>
        <v>0</v>
      </c>
      <c r="BP25">
        <f>($B$11*$K$9+$C$11*$K$9+$F$11*((CZ25+CR25)/MAX(CZ25+CR25+DA25, 0.1)*$P$9+DA25/MAX(CZ25+CR25+DA25, 0.1)*$Q$9))/($B$11+$C$11+$F$11)</f>
        <v>0</v>
      </c>
      <c r="BQ25">
        <v>6</v>
      </c>
      <c r="BR25">
        <v>0.5</v>
      </c>
      <c r="BS25" t="s">
        <v>293</v>
      </c>
      <c r="BT25">
        <v>2</v>
      </c>
      <c r="BU25">
        <v>1626465204.6</v>
      </c>
      <c r="BV25">
        <v>401.353666666667</v>
      </c>
      <c r="BW25">
        <v>420.018333333333</v>
      </c>
      <c r="BX25">
        <v>6.01098333333333</v>
      </c>
      <c r="BY25">
        <v>2.82407</v>
      </c>
      <c r="BZ25">
        <v>399.795</v>
      </c>
      <c r="CA25">
        <v>6.07906333333333</v>
      </c>
      <c r="CB25">
        <v>900.029</v>
      </c>
      <c r="CC25">
        <v>100.748</v>
      </c>
      <c r="CD25">
        <v>0.0997529</v>
      </c>
      <c r="CE25">
        <v>15.2277666666667</v>
      </c>
      <c r="CF25">
        <v>14.6212666666667</v>
      </c>
      <c r="CG25">
        <v>999.9</v>
      </c>
      <c r="CH25">
        <v>0</v>
      </c>
      <c r="CI25">
        <v>0</v>
      </c>
      <c r="CJ25">
        <v>10011.9</v>
      </c>
      <c r="CK25">
        <v>0</v>
      </c>
      <c r="CL25">
        <v>0.221023</v>
      </c>
      <c r="CM25">
        <v>1459.99</v>
      </c>
      <c r="CN25">
        <v>0.973008333333333</v>
      </c>
      <c r="CO25">
        <v>0.0269915666666667</v>
      </c>
      <c r="CP25">
        <v>0</v>
      </c>
      <c r="CQ25">
        <v>905.261</v>
      </c>
      <c r="CR25">
        <v>4.99999</v>
      </c>
      <c r="CS25">
        <v>13230.0666666667</v>
      </c>
      <c r="CT25">
        <v>12728.3</v>
      </c>
      <c r="CU25">
        <v>38.812</v>
      </c>
      <c r="CV25">
        <v>41.125</v>
      </c>
      <c r="CW25">
        <v>40.062</v>
      </c>
      <c r="CX25">
        <v>40.312</v>
      </c>
      <c r="CY25">
        <v>40.375</v>
      </c>
      <c r="CZ25">
        <v>1415.72</v>
      </c>
      <c r="DA25">
        <v>39.27</v>
      </c>
      <c r="DB25">
        <v>0</v>
      </c>
      <c r="DC25">
        <v>1626465216.8</v>
      </c>
      <c r="DD25">
        <v>0</v>
      </c>
      <c r="DE25">
        <v>905.625</v>
      </c>
      <c r="DF25">
        <v>-3.68092309799224</v>
      </c>
      <c r="DG25">
        <v>-31.52307699989</v>
      </c>
      <c r="DH25">
        <v>13232.888</v>
      </c>
      <c r="DI25">
        <v>15</v>
      </c>
      <c r="DJ25">
        <v>1626465084.6</v>
      </c>
      <c r="DK25" t="s">
        <v>294</v>
      </c>
      <c r="DL25">
        <v>1626465076.6</v>
      </c>
      <c r="DM25">
        <v>1626465084.6</v>
      </c>
      <c r="DN25">
        <v>8</v>
      </c>
      <c r="DO25">
        <v>0.212</v>
      </c>
      <c r="DP25">
        <v>0.013</v>
      </c>
      <c r="DQ25">
        <v>1.588</v>
      </c>
      <c r="DR25">
        <v>-0.074</v>
      </c>
      <c r="DS25">
        <v>420</v>
      </c>
      <c r="DT25">
        <v>3</v>
      </c>
      <c r="DU25">
        <v>0.13</v>
      </c>
      <c r="DV25">
        <v>0.03</v>
      </c>
      <c r="DW25">
        <v>-18.6291170731707</v>
      </c>
      <c r="DX25">
        <v>-0.123261324041823</v>
      </c>
      <c r="DY25">
        <v>0.019111507227502</v>
      </c>
      <c r="DZ25">
        <v>1</v>
      </c>
      <c r="EA25">
        <v>905.796735294118</v>
      </c>
      <c r="EB25">
        <v>-2.67096365173295</v>
      </c>
      <c r="EC25">
        <v>0.337641326298957</v>
      </c>
      <c r="ED25">
        <v>1</v>
      </c>
      <c r="EE25">
        <v>3.18028585365854</v>
      </c>
      <c r="EF25">
        <v>0.0343296167247443</v>
      </c>
      <c r="EG25">
        <v>0.00346048211473333</v>
      </c>
      <c r="EH25">
        <v>1</v>
      </c>
      <c r="EI25">
        <v>3</v>
      </c>
      <c r="EJ25">
        <v>3</v>
      </c>
      <c r="EK25" t="s">
        <v>295</v>
      </c>
      <c r="EL25">
        <v>100</v>
      </c>
      <c r="EM25">
        <v>100</v>
      </c>
      <c r="EN25">
        <v>1.558</v>
      </c>
      <c r="EO25">
        <v>-0.0681</v>
      </c>
      <c r="EP25">
        <v>0.796380875196005</v>
      </c>
      <c r="EQ25">
        <v>0.00225868272383977</v>
      </c>
      <c r="ER25">
        <v>-9.96746185667655e-07</v>
      </c>
      <c r="ES25">
        <v>2.83711317370827e-10</v>
      </c>
      <c r="ET25">
        <v>-0.071317122073674</v>
      </c>
      <c r="EU25">
        <v>-0.00217948432402501</v>
      </c>
      <c r="EV25">
        <v>0.000453263451741206</v>
      </c>
      <c r="EW25">
        <v>-1.16319206543697e-06</v>
      </c>
      <c r="EX25">
        <v>-2</v>
      </c>
      <c r="EY25">
        <v>2196</v>
      </c>
      <c r="EZ25">
        <v>1</v>
      </c>
      <c r="FA25">
        <v>25</v>
      </c>
      <c r="FB25">
        <v>2.1</v>
      </c>
      <c r="FC25">
        <v>2</v>
      </c>
      <c r="FD25">
        <v>18</v>
      </c>
      <c r="FE25">
        <v>814.294</v>
      </c>
      <c r="FF25">
        <v>424.865</v>
      </c>
      <c r="FG25">
        <v>7.48186</v>
      </c>
      <c r="FH25">
        <v>25.9057</v>
      </c>
      <c r="FI25">
        <v>29.998</v>
      </c>
      <c r="FJ25">
        <v>25.8098</v>
      </c>
      <c r="FK25">
        <v>25.8247</v>
      </c>
      <c r="FL25">
        <v>25.0159</v>
      </c>
      <c r="FM25">
        <v>75.8929</v>
      </c>
      <c r="FN25">
        <v>0</v>
      </c>
      <c r="FO25">
        <v>7.7</v>
      </c>
      <c r="FP25">
        <v>420</v>
      </c>
      <c r="FQ25">
        <v>2.80148</v>
      </c>
      <c r="FR25">
        <v>101.387</v>
      </c>
      <c r="FS25">
        <v>101.841</v>
      </c>
    </row>
    <row r="26" spans="1:175">
      <c r="A26">
        <v>10</v>
      </c>
      <c r="B26">
        <v>1626465207.6</v>
      </c>
      <c r="C26">
        <v>18</v>
      </c>
      <c r="D26" t="s">
        <v>312</v>
      </c>
      <c r="E26" t="s">
        <v>313</v>
      </c>
      <c r="F26">
        <v>1</v>
      </c>
      <c r="G26" t="s">
        <v>291</v>
      </c>
      <c r="H26">
        <v>1626465206.6</v>
      </c>
      <c r="I26">
        <f>(J26)/1000</f>
        <v>0</v>
      </c>
      <c r="J26">
        <f>1000*CB26*AH26*(BX26-BY26)/(100*BQ26*(1000-AH26*BX26))</f>
        <v>0</v>
      </c>
      <c r="K26">
        <f>CB26*AH26*(BW26-BV26*(1000-AH26*BY26)/(1000-AH26*BX26))/(100*BQ26)</f>
        <v>0</v>
      </c>
      <c r="L26">
        <f>BV26 - IF(AH26&gt;1, K26*BQ26*100.0/(AJ26*CJ26), 0)</f>
        <v>0</v>
      </c>
      <c r="M26">
        <f>((S26-I26/2)*L26-K26)/(S26+I26/2)</f>
        <v>0</v>
      </c>
      <c r="N26">
        <f>M26*(CC26+CD26)/1000.0</f>
        <v>0</v>
      </c>
      <c r="O26">
        <f>(BV26 - IF(AH26&gt;1, K26*BQ26*100.0/(AJ26*CJ26), 0))*(CC26+CD26)/1000.0</f>
        <v>0</v>
      </c>
      <c r="P26">
        <f>2.0/((1/R26-1/Q26)+SIGN(R26)*SQRT((1/R26-1/Q26)*(1/R26-1/Q26) + 4*BR26/((BR26+1)*(BR26+1))*(2*1/R26*1/Q26-1/Q26*1/Q26)))</f>
        <v>0</v>
      </c>
      <c r="Q26">
        <f>IF(LEFT(BS26,1)&lt;&gt;"0",IF(LEFT(BS26,1)="1",3.0,BT26),$D$5+$E$5*(CJ26*CC26/($K$5*1000))+$F$5*(CJ26*CC26/($K$5*1000))*MAX(MIN(BQ26,$J$5),$I$5)*MAX(MIN(BQ26,$J$5),$I$5)+$G$5*MAX(MIN(BQ26,$J$5),$I$5)*(CJ26*CC26/($K$5*1000))+$H$5*(CJ26*CC26/($K$5*1000))*(CJ26*CC26/($K$5*1000)))</f>
        <v>0</v>
      </c>
      <c r="R26">
        <f>I26*(1000-(1000*0.61365*exp(17.502*V26/(240.97+V26))/(CC26+CD26)+BX26)/2)/(1000*0.61365*exp(17.502*V26/(240.97+V26))/(CC26+CD26)-BX26)</f>
        <v>0</v>
      </c>
      <c r="S26">
        <f>1/((BR26+1)/(P26/1.6)+1/(Q26/1.37)) + BR26/((BR26+1)/(P26/1.6) + BR26/(Q26/1.37))</f>
        <v>0</v>
      </c>
      <c r="T26">
        <f>(BM26*BP26)</f>
        <v>0</v>
      </c>
      <c r="U26">
        <f>(CE26+(T26+2*0.95*5.67E-8*(((CE26+$B$7)+273)^4-(CE26+273)^4)-44100*I26)/(1.84*29.3*Q26+8*0.95*5.67E-8*(CE26+273)^3))</f>
        <v>0</v>
      </c>
      <c r="V26">
        <f>($C$7*CF26+$D$7*CG26+$E$7*U26)</f>
        <v>0</v>
      </c>
      <c r="W26">
        <f>0.61365*exp(17.502*V26/(240.97+V26))</f>
        <v>0</v>
      </c>
      <c r="X26">
        <f>(Y26/Z26*100)</f>
        <v>0</v>
      </c>
      <c r="Y26">
        <f>BX26*(CC26+CD26)/1000</f>
        <v>0</v>
      </c>
      <c r="Z26">
        <f>0.61365*exp(17.502*CE26/(240.97+CE26))</f>
        <v>0</v>
      </c>
      <c r="AA26">
        <f>(W26-BX26*(CC26+CD26)/1000)</f>
        <v>0</v>
      </c>
      <c r="AB26">
        <f>(-I26*44100)</f>
        <v>0</v>
      </c>
      <c r="AC26">
        <f>2*29.3*Q26*0.92*(CE26-V26)</f>
        <v>0</v>
      </c>
      <c r="AD26">
        <f>2*0.95*5.67E-8*(((CE26+$B$7)+273)^4-(V26+273)^4)</f>
        <v>0</v>
      </c>
      <c r="AE26">
        <f>T26+AD26+AB26+AC26</f>
        <v>0</v>
      </c>
      <c r="AF26">
        <v>147</v>
      </c>
      <c r="AG26">
        <v>16</v>
      </c>
      <c r="AH26">
        <f>IF(AF26*$H$13&gt;=AJ26,1.0,(AJ26/(AJ26-AF26*$H$13)))</f>
        <v>0</v>
      </c>
      <c r="AI26">
        <f>(AH26-1)*100</f>
        <v>0</v>
      </c>
      <c r="AJ26">
        <f>MAX(0,($B$13+$C$13*CJ26)/(1+$D$13*CJ26)*CC26/(CE26+273)*$E$13)</f>
        <v>0</v>
      </c>
      <c r="AK26" t="s">
        <v>292</v>
      </c>
      <c r="AL26" t="s">
        <v>292</v>
      </c>
      <c r="AM26">
        <v>0</v>
      </c>
      <c r="AN26">
        <v>0</v>
      </c>
      <c r="AO26">
        <f>1-AM26/AN26</f>
        <v>0</v>
      </c>
      <c r="AP26">
        <v>0</v>
      </c>
      <c r="AQ26" t="s">
        <v>292</v>
      </c>
      <c r="AR26" t="s">
        <v>292</v>
      </c>
      <c r="AS26">
        <v>0</v>
      </c>
      <c r="AT26">
        <v>0</v>
      </c>
      <c r="AU26">
        <f>1-AS26/AT26</f>
        <v>0</v>
      </c>
      <c r="AV26">
        <v>0.5</v>
      </c>
      <c r="AW26">
        <f>BN26</f>
        <v>0</v>
      </c>
      <c r="AX26">
        <f>K26</f>
        <v>0</v>
      </c>
      <c r="AY26">
        <f>AU26*AV26*AW26</f>
        <v>0</v>
      </c>
      <c r="AZ26">
        <f>(AX26-AP26)/AW26</f>
        <v>0</v>
      </c>
      <c r="BA26">
        <f>(AN26-AT26)/AT26</f>
        <v>0</v>
      </c>
      <c r="BB26">
        <f>AM26/(AO26+AM26/AT26)</f>
        <v>0</v>
      </c>
      <c r="BC26" t="s">
        <v>292</v>
      </c>
      <c r="BD26">
        <v>0</v>
      </c>
      <c r="BE26">
        <f>IF(BD26&lt;&gt;0, BD26, BB26)</f>
        <v>0</v>
      </c>
      <c r="BF26">
        <f>1-BE26/AT26</f>
        <v>0</v>
      </c>
      <c r="BG26">
        <f>(AT26-AS26)/(AT26-BE26)</f>
        <v>0</v>
      </c>
      <c r="BH26">
        <f>(AN26-AT26)/(AN26-BE26)</f>
        <v>0</v>
      </c>
      <c r="BI26">
        <f>(AT26-AS26)/(AT26-AM26)</f>
        <v>0</v>
      </c>
      <c r="BJ26">
        <f>(AN26-AT26)/(AN26-AM26)</f>
        <v>0</v>
      </c>
      <c r="BK26">
        <f>(BG26*BE26/AS26)</f>
        <v>0</v>
      </c>
      <c r="BL26">
        <f>(1-BK26)</f>
        <v>0</v>
      </c>
      <c r="BM26">
        <f>$B$11*CK26+$C$11*CL26+$F$11*CM26*(1-CP26)</f>
        <v>0</v>
      </c>
      <c r="BN26">
        <f>BM26*BO26</f>
        <v>0</v>
      </c>
      <c r="BO26">
        <f>($B$11*$D$9+$C$11*$D$9+$F$11*((CZ26+CR26)/MAX(CZ26+CR26+DA26, 0.1)*$I$9+DA26/MAX(CZ26+CR26+DA26, 0.1)*$J$9))/($B$11+$C$11+$F$11)</f>
        <v>0</v>
      </c>
      <c r="BP26">
        <f>($B$11*$K$9+$C$11*$K$9+$F$11*((CZ26+CR26)/MAX(CZ26+CR26+DA26, 0.1)*$P$9+DA26/MAX(CZ26+CR26+DA26, 0.1)*$Q$9))/($B$11+$C$11+$F$11)</f>
        <v>0</v>
      </c>
      <c r="BQ26">
        <v>6</v>
      </c>
      <c r="BR26">
        <v>0.5</v>
      </c>
      <c r="BS26" t="s">
        <v>293</v>
      </c>
      <c r="BT26">
        <v>2</v>
      </c>
      <c r="BU26">
        <v>1626465206.6</v>
      </c>
      <c r="BV26">
        <v>401.329</v>
      </c>
      <c r="BW26">
        <v>420.016333333333</v>
      </c>
      <c r="BX26">
        <v>6.01456333333333</v>
      </c>
      <c r="BY26">
        <v>2.82417666666667</v>
      </c>
      <c r="BZ26">
        <v>399.771</v>
      </c>
      <c r="CA26">
        <v>6.08262666666667</v>
      </c>
      <c r="CB26">
        <v>899.978666666667</v>
      </c>
      <c r="CC26">
        <v>100.748666666667</v>
      </c>
      <c r="CD26">
        <v>0.0997335333333333</v>
      </c>
      <c r="CE26">
        <v>15.2320333333333</v>
      </c>
      <c r="CF26">
        <v>14.6272333333333</v>
      </c>
      <c r="CG26">
        <v>999.9</v>
      </c>
      <c r="CH26">
        <v>0</v>
      </c>
      <c r="CI26">
        <v>0</v>
      </c>
      <c r="CJ26">
        <v>9988.54333333333</v>
      </c>
      <c r="CK26">
        <v>0</v>
      </c>
      <c r="CL26">
        <v>0.221023</v>
      </c>
      <c r="CM26">
        <v>1459.99333333333</v>
      </c>
      <c r="CN26">
        <v>0.973008333333333</v>
      </c>
      <c r="CO26">
        <v>0.0269915666666667</v>
      </c>
      <c r="CP26">
        <v>0</v>
      </c>
      <c r="CQ26">
        <v>904.784</v>
      </c>
      <c r="CR26">
        <v>4.99999</v>
      </c>
      <c r="CS26">
        <v>13228.4666666667</v>
      </c>
      <c r="CT26">
        <v>12728.3333333333</v>
      </c>
      <c r="CU26">
        <v>38.812</v>
      </c>
      <c r="CV26">
        <v>41.125</v>
      </c>
      <c r="CW26">
        <v>40.062</v>
      </c>
      <c r="CX26">
        <v>40.312</v>
      </c>
      <c r="CY26">
        <v>40.375</v>
      </c>
      <c r="CZ26">
        <v>1415.72333333333</v>
      </c>
      <c r="DA26">
        <v>39.27</v>
      </c>
      <c r="DB26">
        <v>0</v>
      </c>
      <c r="DC26">
        <v>1626465218.6</v>
      </c>
      <c r="DD26">
        <v>0</v>
      </c>
      <c r="DE26">
        <v>905.530346153846</v>
      </c>
      <c r="DF26">
        <v>-4.23025642991532</v>
      </c>
      <c r="DG26">
        <v>-29.9794872147628</v>
      </c>
      <c r="DH26">
        <v>13231.9576923077</v>
      </c>
      <c r="DI26">
        <v>15</v>
      </c>
      <c r="DJ26">
        <v>1626465084.6</v>
      </c>
      <c r="DK26" t="s">
        <v>294</v>
      </c>
      <c r="DL26">
        <v>1626465076.6</v>
      </c>
      <c r="DM26">
        <v>1626465084.6</v>
      </c>
      <c r="DN26">
        <v>8</v>
      </c>
      <c r="DO26">
        <v>0.212</v>
      </c>
      <c r="DP26">
        <v>0.013</v>
      </c>
      <c r="DQ26">
        <v>1.588</v>
      </c>
      <c r="DR26">
        <v>-0.074</v>
      </c>
      <c r="DS26">
        <v>420</v>
      </c>
      <c r="DT26">
        <v>3</v>
      </c>
      <c r="DU26">
        <v>0.13</v>
      </c>
      <c r="DV26">
        <v>0.03</v>
      </c>
      <c r="DW26">
        <v>-18.6327853658537</v>
      </c>
      <c r="DX26">
        <v>-0.200437630662031</v>
      </c>
      <c r="DY26">
        <v>0.0230117420819602</v>
      </c>
      <c r="DZ26">
        <v>1</v>
      </c>
      <c r="EA26">
        <v>905.701885714286</v>
      </c>
      <c r="EB26">
        <v>-3.10722504892383</v>
      </c>
      <c r="EC26">
        <v>0.388315907582522</v>
      </c>
      <c r="ED26">
        <v>1</v>
      </c>
      <c r="EE26">
        <v>3.18165682926829</v>
      </c>
      <c r="EF26">
        <v>0.0382802090592385</v>
      </c>
      <c r="EG26">
        <v>0.00388808651854983</v>
      </c>
      <c r="EH26">
        <v>1</v>
      </c>
      <c r="EI26">
        <v>3</v>
      </c>
      <c r="EJ26">
        <v>3</v>
      </c>
      <c r="EK26" t="s">
        <v>295</v>
      </c>
      <c r="EL26">
        <v>100</v>
      </c>
      <c r="EM26">
        <v>100</v>
      </c>
      <c r="EN26">
        <v>1.558</v>
      </c>
      <c r="EO26">
        <v>-0.0681</v>
      </c>
      <c r="EP26">
        <v>0.796380875196005</v>
      </c>
      <c r="EQ26">
        <v>0.00225868272383977</v>
      </c>
      <c r="ER26">
        <v>-9.96746185667655e-07</v>
      </c>
      <c r="ES26">
        <v>2.83711317370827e-10</v>
      </c>
      <c r="ET26">
        <v>-0.071317122073674</v>
      </c>
      <c r="EU26">
        <v>-0.00217948432402501</v>
      </c>
      <c r="EV26">
        <v>0.000453263451741206</v>
      </c>
      <c r="EW26">
        <v>-1.16319206543697e-06</v>
      </c>
      <c r="EX26">
        <v>-2</v>
      </c>
      <c r="EY26">
        <v>2196</v>
      </c>
      <c r="EZ26">
        <v>1</v>
      </c>
      <c r="FA26">
        <v>25</v>
      </c>
      <c r="FB26">
        <v>2.2</v>
      </c>
      <c r="FC26">
        <v>2</v>
      </c>
      <c r="FD26">
        <v>18</v>
      </c>
      <c r="FE26">
        <v>813.925</v>
      </c>
      <c r="FF26">
        <v>424.879</v>
      </c>
      <c r="FG26">
        <v>7.56063</v>
      </c>
      <c r="FH26">
        <v>25.9057</v>
      </c>
      <c r="FI26">
        <v>29.9982</v>
      </c>
      <c r="FJ26">
        <v>25.8098</v>
      </c>
      <c r="FK26">
        <v>25.8246</v>
      </c>
      <c r="FL26">
        <v>25.0149</v>
      </c>
      <c r="FM26">
        <v>75.8929</v>
      </c>
      <c r="FN26">
        <v>0</v>
      </c>
      <c r="FO26">
        <v>7.7</v>
      </c>
      <c r="FP26">
        <v>420</v>
      </c>
      <c r="FQ26">
        <v>2.80148</v>
      </c>
      <c r="FR26">
        <v>101.388</v>
      </c>
      <c r="FS26">
        <v>101.842</v>
      </c>
    </row>
    <row r="27" spans="1:175">
      <c r="A27">
        <v>11</v>
      </c>
      <c r="B27">
        <v>1626465209.6</v>
      </c>
      <c r="C27">
        <v>20</v>
      </c>
      <c r="D27" t="s">
        <v>314</v>
      </c>
      <c r="E27" t="s">
        <v>315</v>
      </c>
      <c r="F27">
        <v>1</v>
      </c>
      <c r="G27" t="s">
        <v>291</v>
      </c>
      <c r="H27">
        <v>1626465208.6</v>
      </c>
      <c r="I27">
        <f>(J27)/1000</f>
        <v>0</v>
      </c>
      <c r="J27">
        <f>1000*CB27*AH27*(BX27-BY27)/(100*BQ27*(1000-AH27*BX27))</f>
        <v>0</v>
      </c>
      <c r="K27">
        <f>CB27*AH27*(BW27-BV27*(1000-AH27*BY27)/(1000-AH27*BX27))/(100*BQ27)</f>
        <v>0</v>
      </c>
      <c r="L27">
        <f>BV27 - IF(AH27&gt;1, K27*BQ27*100.0/(AJ27*CJ27), 0)</f>
        <v>0</v>
      </c>
      <c r="M27">
        <f>((S27-I27/2)*L27-K27)/(S27+I27/2)</f>
        <v>0</v>
      </c>
      <c r="N27">
        <f>M27*(CC27+CD27)/1000.0</f>
        <v>0</v>
      </c>
      <c r="O27">
        <f>(BV27 - IF(AH27&gt;1, K27*BQ27*100.0/(AJ27*CJ27), 0))*(CC27+CD27)/1000.0</f>
        <v>0</v>
      </c>
      <c r="P27">
        <f>2.0/((1/R27-1/Q27)+SIGN(R27)*SQRT((1/R27-1/Q27)*(1/R27-1/Q27) + 4*BR27/((BR27+1)*(BR27+1))*(2*1/R27*1/Q27-1/Q27*1/Q27)))</f>
        <v>0</v>
      </c>
      <c r="Q27">
        <f>IF(LEFT(BS27,1)&lt;&gt;"0",IF(LEFT(BS27,1)="1",3.0,BT27),$D$5+$E$5*(CJ27*CC27/($K$5*1000))+$F$5*(CJ27*CC27/($K$5*1000))*MAX(MIN(BQ27,$J$5),$I$5)*MAX(MIN(BQ27,$J$5),$I$5)+$G$5*MAX(MIN(BQ27,$J$5),$I$5)*(CJ27*CC27/($K$5*1000))+$H$5*(CJ27*CC27/($K$5*1000))*(CJ27*CC27/($K$5*1000)))</f>
        <v>0</v>
      </c>
      <c r="R27">
        <f>I27*(1000-(1000*0.61365*exp(17.502*V27/(240.97+V27))/(CC27+CD27)+BX27)/2)/(1000*0.61365*exp(17.502*V27/(240.97+V27))/(CC27+CD27)-BX27)</f>
        <v>0</v>
      </c>
      <c r="S27">
        <f>1/((BR27+1)/(P27/1.6)+1/(Q27/1.37)) + BR27/((BR27+1)/(P27/1.6) + BR27/(Q27/1.37))</f>
        <v>0</v>
      </c>
      <c r="T27">
        <f>(BM27*BP27)</f>
        <v>0</v>
      </c>
      <c r="U27">
        <f>(CE27+(T27+2*0.95*5.67E-8*(((CE27+$B$7)+273)^4-(CE27+273)^4)-44100*I27)/(1.84*29.3*Q27+8*0.95*5.67E-8*(CE27+273)^3))</f>
        <v>0</v>
      </c>
      <c r="V27">
        <f>($C$7*CF27+$D$7*CG27+$E$7*U27)</f>
        <v>0</v>
      </c>
      <c r="W27">
        <f>0.61365*exp(17.502*V27/(240.97+V27))</f>
        <v>0</v>
      </c>
      <c r="X27">
        <f>(Y27/Z27*100)</f>
        <v>0</v>
      </c>
      <c r="Y27">
        <f>BX27*(CC27+CD27)/1000</f>
        <v>0</v>
      </c>
      <c r="Z27">
        <f>0.61365*exp(17.502*CE27/(240.97+CE27))</f>
        <v>0</v>
      </c>
      <c r="AA27">
        <f>(W27-BX27*(CC27+CD27)/1000)</f>
        <v>0</v>
      </c>
      <c r="AB27">
        <f>(-I27*44100)</f>
        <v>0</v>
      </c>
      <c r="AC27">
        <f>2*29.3*Q27*0.92*(CE27-V27)</f>
        <v>0</v>
      </c>
      <c r="AD27">
        <f>2*0.95*5.67E-8*(((CE27+$B$7)+273)^4-(V27+273)^4)</f>
        <v>0</v>
      </c>
      <c r="AE27">
        <f>T27+AD27+AB27+AC27</f>
        <v>0</v>
      </c>
      <c r="AF27">
        <v>147</v>
      </c>
      <c r="AG27">
        <v>16</v>
      </c>
      <c r="AH27">
        <f>IF(AF27*$H$13&gt;=AJ27,1.0,(AJ27/(AJ27-AF27*$H$13)))</f>
        <v>0</v>
      </c>
      <c r="AI27">
        <f>(AH27-1)*100</f>
        <v>0</v>
      </c>
      <c r="AJ27">
        <f>MAX(0,($B$13+$C$13*CJ27)/(1+$D$13*CJ27)*CC27/(CE27+273)*$E$13)</f>
        <v>0</v>
      </c>
      <c r="AK27" t="s">
        <v>292</v>
      </c>
      <c r="AL27" t="s">
        <v>292</v>
      </c>
      <c r="AM27">
        <v>0</v>
      </c>
      <c r="AN27">
        <v>0</v>
      </c>
      <c r="AO27">
        <f>1-AM27/AN27</f>
        <v>0</v>
      </c>
      <c r="AP27">
        <v>0</v>
      </c>
      <c r="AQ27" t="s">
        <v>292</v>
      </c>
      <c r="AR27" t="s">
        <v>292</v>
      </c>
      <c r="AS27">
        <v>0</v>
      </c>
      <c r="AT27">
        <v>0</v>
      </c>
      <c r="AU27">
        <f>1-AS27/AT27</f>
        <v>0</v>
      </c>
      <c r="AV27">
        <v>0.5</v>
      </c>
      <c r="AW27">
        <f>BN27</f>
        <v>0</v>
      </c>
      <c r="AX27">
        <f>K27</f>
        <v>0</v>
      </c>
      <c r="AY27">
        <f>AU27*AV27*AW27</f>
        <v>0</v>
      </c>
      <c r="AZ27">
        <f>(AX27-AP27)/AW27</f>
        <v>0</v>
      </c>
      <c r="BA27">
        <f>(AN27-AT27)/AT27</f>
        <v>0</v>
      </c>
      <c r="BB27">
        <f>AM27/(AO27+AM27/AT27)</f>
        <v>0</v>
      </c>
      <c r="BC27" t="s">
        <v>292</v>
      </c>
      <c r="BD27">
        <v>0</v>
      </c>
      <c r="BE27">
        <f>IF(BD27&lt;&gt;0, BD27, BB27)</f>
        <v>0</v>
      </c>
      <c r="BF27">
        <f>1-BE27/AT27</f>
        <v>0</v>
      </c>
      <c r="BG27">
        <f>(AT27-AS27)/(AT27-BE27)</f>
        <v>0</v>
      </c>
      <c r="BH27">
        <f>(AN27-AT27)/(AN27-BE27)</f>
        <v>0</v>
      </c>
      <c r="BI27">
        <f>(AT27-AS27)/(AT27-AM27)</f>
        <v>0</v>
      </c>
      <c r="BJ27">
        <f>(AN27-AT27)/(AN27-AM27)</f>
        <v>0</v>
      </c>
      <c r="BK27">
        <f>(BG27*BE27/AS27)</f>
        <v>0</v>
      </c>
      <c r="BL27">
        <f>(1-BK27)</f>
        <v>0</v>
      </c>
      <c r="BM27">
        <f>$B$11*CK27+$C$11*CL27+$F$11*CM27*(1-CP27)</f>
        <v>0</v>
      </c>
      <c r="BN27">
        <f>BM27*BO27</f>
        <v>0</v>
      </c>
      <c r="BO27">
        <f>($B$11*$D$9+$C$11*$D$9+$F$11*((CZ27+CR27)/MAX(CZ27+CR27+DA27, 0.1)*$I$9+DA27/MAX(CZ27+CR27+DA27, 0.1)*$J$9))/($B$11+$C$11+$F$11)</f>
        <v>0</v>
      </c>
      <c r="BP27">
        <f>($B$11*$K$9+$C$11*$K$9+$F$11*((CZ27+CR27)/MAX(CZ27+CR27+DA27, 0.1)*$P$9+DA27/MAX(CZ27+CR27+DA27, 0.1)*$Q$9))/($B$11+$C$11+$F$11)</f>
        <v>0</v>
      </c>
      <c r="BQ27">
        <v>6</v>
      </c>
      <c r="BR27">
        <v>0.5</v>
      </c>
      <c r="BS27" t="s">
        <v>293</v>
      </c>
      <c r="BT27">
        <v>2</v>
      </c>
      <c r="BU27">
        <v>1626465208.6</v>
      </c>
      <c r="BV27">
        <v>401.339666666667</v>
      </c>
      <c r="BW27">
        <v>420.042</v>
      </c>
      <c r="BX27">
        <v>6.01731666666667</v>
      </c>
      <c r="BY27">
        <v>2.8243</v>
      </c>
      <c r="BZ27">
        <v>399.781666666667</v>
      </c>
      <c r="CA27">
        <v>6.08537333333333</v>
      </c>
      <c r="CB27">
        <v>899.972666666667</v>
      </c>
      <c r="CC27">
        <v>100.748333333333</v>
      </c>
      <c r="CD27">
        <v>0.100152466666667</v>
      </c>
      <c r="CE27">
        <v>15.2397</v>
      </c>
      <c r="CF27">
        <v>14.6356333333333</v>
      </c>
      <c r="CG27">
        <v>999.9</v>
      </c>
      <c r="CH27">
        <v>0</v>
      </c>
      <c r="CI27">
        <v>0</v>
      </c>
      <c r="CJ27">
        <v>9991.87333333333</v>
      </c>
      <c r="CK27">
        <v>0</v>
      </c>
      <c r="CL27">
        <v>0.221023</v>
      </c>
      <c r="CM27">
        <v>1460.08333333333</v>
      </c>
      <c r="CN27">
        <v>0.973008333333333</v>
      </c>
      <c r="CO27">
        <v>0.0269915666666667</v>
      </c>
      <c r="CP27">
        <v>0</v>
      </c>
      <c r="CQ27">
        <v>905.173</v>
      </c>
      <c r="CR27">
        <v>4.99999</v>
      </c>
      <c r="CS27">
        <v>13227.4333333333</v>
      </c>
      <c r="CT27">
        <v>12729.1</v>
      </c>
      <c r="CU27">
        <v>38.812</v>
      </c>
      <c r="CV27">
        <v>41.083</v>
      </c>
      <c r="CW27">
        <v>40.062</v>
      </c>
      <c r="CX27">
        <v>40.312</v>
      </c>
      <c r="CY27">
        <v>40.375</v>
      </c>
      <c r="CZ27">
        <v>1415.81</v>
      </c>
      <c r="DA27">
        <v>39.2733333333333</v>
      </c>
      <c r="DB27">
        <v>0</v>
      </c>
      <c r="DC27">
        <v>1626465221</v>
      </c>
      <c r="DD27">
        <v>0</v>
      </c>
      <c r="DE27">
        <v>905.378923076923</v>
      </c>
      <c r="DF27">
        <v>-2.99610257003074</v>
      </c>
      <c r="DG27">
        <v>-32.2529914881551</v>
      </c>
      <c r="DH27">
        <v>13230.6153846154</v>
      </c>
      <c r="DI27">
        <v>15</v>
      </c>
      <c r="DJ27">
        <v>1626465084.6</v>
      </c>
      <c r="DK27" t="s">
        <v>294</v>
      </c>
      <c r="DL27">
        <v>1626465076.6</v>
      </c>
      <c r="DM27">
        <v>1626465084.6</v>
      </c>
      <c r="DN27">
        <v>8</v>
      </c>
      <c r="DO27">
        <v>0.212</v>
      </c>
      <c r="DP27">
        <v>0.013</v>
      </c>
      <c r="DQ27">
        <v>1.588</v>
      </c>
      <c r="DR27">
        <v>-0.074</v>
      </c>
      <c r="DS27">
        <v>420</v>
      </c>
      <c r="DT27">
        <v>3</v>
      </c>
      <c r="DU27">
        <v>0.13</v>
      </c>
      <c r="DV27">
        <v>0.03</v>
      </c>
      <c r="DW27">
        <v>-18.640843902439</v>
      </c>
      <c r="DX27">
        <v>-0.298254355400682</v>
      </c>
      <c r="DY27">
        <v>0.0312795113240828</v>
      </c>
      <c r="DZ27">
        <v>1</v>
      </c>
      <c r="EA27">
        <v>905.581970588235</v>
      </c>
      <c r="EB27">
        <v>-3.39105847001243</v>
      </c>
      <c r="EC27">
        <v>0.399076764345952</v>
      </c>
      <c r="ED27">
        <v>1</v>
      </c>
      <c r="EE27">
        <v>3.18327195121951</v>
      </c>
      <c r="EF27">
        <v>0.0429273867595787</v>
      </c>
      <c r="EG27">
        <v>0.00441632184422364</v>
      </c>
      <c r="EH27">
        <v>1</v>
      </c>
      <c r="EI27">
        <v>3</v>
      </c>
      <c r="EJ27">
        <v>3</v>
      </c>
      <c r="EK27" t="s">
        <v>295</v>
      </c>
      <c r="EL27">
        <v>100</v>
      </c>
      <c r="EM27">
        <v>100</v>
      </c>
      <c r="EN27">
        <v>1.558</v>
      </c>
      <c r="EO27">
        <v>-0.0681</v>
      </c>
      <c r="EP27">
        <v>0.796380875196005</v>
      </c>
      <c r="EQ27">
        <v>0.00225868272383977</v>
      </c>
      <c r="ER27">
        <v>-9.96746185667655e-07</v>
      </c>
      <c r="ES27">
        <v>2.83711317370827e-10</v>
      </c>
      <c r="ET27">
        <v>-0.071317122073674</v>
      </c>
      <c r="EU27">
        <v>-0.00217948432402501</v>
      </c>
      <c r="EV27">
        <v>0.000453263451741206</v>
      </c>
      <c r="EW27">
        <v>-1.16319206543697e-06</v>
      </c>
      <c r="EX27">
        <v>-2</v>
      </c>
      <c r="EY27">
        <v>2196</v>
      </c>
      <c r="EZ27">
        <v>1</v>
      </c>
      <c r="FA27">
        <v>25</v>
      </c>
      <c r="FB27">
        <v>2.2</v>
      </c>
      <c r="FC27">
        <v>2.1</v>
      </c>
      <c r="FD27">
        <v>18</v>
      </c>
      <c r="FE27">
        <v>813.924</v>
      </c>
      <c r="FF27">
        <v>425.07</v>
      </c>
      <c r="FG27">
        <v>7.63672</v>
      </c>
      <c r="FH27">
        <v>25.9046</v>
      </c>
      <c r="FI27">
        <v>29.9984</v>
      </c>
      <c r="FJ27">
        <v>25.8097</v>
      </c>
      <c r="FK27">
        <v>25.8246</v>
      </c>
      <c r="FL27">
        <v>25.0167</v>
      </c>
      <c r="FM27">
        <v>75.8929</v>
      </c>
      <c r="FN27">
        <v>0</v>
      </c>
      <c r="FO27">
        <v>7.81</v>
      </c>
      <c r="FP27">
        <v>420</v>
      </c>
      <c r="FQ27">
        <v>2.80148</v>
      </c>
      <c r="FR27">
        <v>101.39</v>
      </c>
      <c r="FS27">
        <v>101.842</v>
      </c>
    </row>
    <row r="28" spans="1:175">
      <c r="A28">
        <v>12</v>
      </c>
      <c r="B28">
        <v>1626465211.6</v>
      </c>
      <c r="C28">
        <v>22</v>
      </c>
      <c r="D28" t="s">
        <v>316</v>
      </c>
      <c r="E28" t="s">
        <v>317</v>
      </c>
      <c r="F28">
        <v>1</v>
      </c>
      <c r="G28" t="s">
        <v>291</v>
      </c>
      <c r="H28">
        <v>1626465210.6</v>
      </c>
      <c r="I28">
        <f>(J28)/1000</f>
        <v>0</v>
      </c>
      <c r="J28">
        <f>1000*CB28*AH28*(BX28-BY28)/(100*BQ28*(1000-AH28*BX28))</f>
        <v>0</v>
      </c>
      <c r="K28">
        <f>CB28*AH28*(BW28-BV28*(1000-AH28*BY28)/(1000-AH28*BX28))/(100*BQ28)</f>
        <v>0</v>
      </c>
      <c r="L28">
        <f>BV28 - IF(AH28&gt;1, K28*BQ28*100.0/(AJ28*CJ28), 0)</f>
        <v>0</v>
      </c>
      <c r="M28">
        <f>((S28-I28/2)*L28-K28)/(S28+I28/2)</f>
        <v>0</v>
      </c>
      <c r="N28">
        <f>M28*(CC28+CD28)/1000.0</f>
        <v>0</v>
      </c>
      <c r="O28">
        <f>(BV28 - IF(AH28&gt;1, K28*BQ28*100.0/(AJ28*CJ28), 0))*(CC28+CD28)/1000.0</f>
        <v>0</v>
      </c>
      <c r="P28">
        <f>2.0/((1/R28-1/Q28)+SIGN(R28)*SQRT((1/R28-1/Q28)*(1/R28-1/Q28) + 4*BR28/((BR28+1)*(BR28+1))*(2*1/R28*1/Q28-1/Q28*1/Q28)))</f>
        <v>0</v>
      </c>
      <c r="Q28">
        <f>IF(LEFT(BS28,1)&lt;&gt;"0",IF(LEFT(BS28,1)="1",3.0,BT28),$D$5+$E$5*(CJ28*CC28/($K$5*1000))+$F$5*(CJ28*CC28/($K$5*1000))*MAX(MIN(BQ28,$J$5),$I$5)*MAX(MIN(BQ28,$J$5),$I$5)+$G$5*MAX(MIN(BQ28,$J$5),$I$5)*(CJ28*CC28/($K$5*1000))+$H$5*(CJ28*CC28/($K$5*1000))*(CJ28*CC28/($K$5*1000)))</f>
        <v>0</v>
      </c>
      <c r="R28">
        <f>I28*(1000-(1000*0.61365*exp(17.502*V28/(240.97+V28))/(CC28+CD28)+BX28)/2)/(1000*0.61365*exp(17.502*V28/(240.97+V28))/(CC28+CD28)-BX28)</f>
        <v>0</v>
      </c>
      <c r="S28">
        <f>1/((BR28+1)/(P28/1.6)+1/(Q28/1.37)) + BR28/((BR28+1)/(P28/1.6) + BR28/(Q28/1.37))</f>
        <v>0</v>
      </c>
      <c r="T28">
        <f>(BM28*BP28)</f>
        <v>0</v>
      </c>
      <c r="U28">
        <f>(CE28+(T28+2*0.95*5.67E-8*(((CE28+$B$7)+273)^4-(CE28+273)^4)-44100*I28)/(1.84*29.3*Q28+8*0.95*5.67E-8*(CE28+273)^3))</f>
        <v>0</v>
      </c>
      <c r="V28">
        <f>($C$7*CF28+$D$7*CG28+$E$7*U28)</f>
        <v>0</v>
      </c>
      <c r="W28">
        <f>0.61365*exp(17.502*V28/(240.97+V28))</f>
        <v>0</v>
      </c>
      <c r="X28">
        <f>(Y28/Z28*100)</f>
        <v>0</v>
      </c>
      <c r="Y28">
        <f>BX28*(CC28+CD28)/1000</f>
        <v>0</v>
      </c>
      <c r="Z28">
        <f>0.61365*exp(17.502*CE28/(240.97+CE28))</f>
        <v>0</v>
      </c>
      <c r="AA28">
        <f>(W28-BX28*(CC28+CD28)/1000)</f>
        <v>0</v>
      </c>
      <c r="AB28">
        <f>(-I28*44100)</f>
        <v>0</v>
      </c>
      <c r="AC28">
        <f>2*29.3*Q28*0.92*(CE28-V28)</f>
        <v>0</v>
      </c>
      <c r="AD28">
        <f>2*0.95*5.67E-8*(((CE28+$B$7)+273)^4-(V28+273)^4)</f>
        <v>0</v>
      </c>
      <c r="AE28">
        <f>T28+AD28+AB28+AC28</f>
        <v>0</v>
      </c>
      <c r="AF28">
        <v>147</v>
      </c>
      <c r="AG28">
        <v>16</v>
      </c>
      <c r="AH28">
        <f>IF(AF28*$H$13&gt;=AJ28,1.0,(AJ28/(AJ28-AF28*$H$13)))</f>
        <v>0</v>
      </c>
      <c r="AI28">
        <f>(AH28-1)*100</f>
        <v>0</v>
      </c>
      <c r="AJ28">
        <f>MAX(0,($B$13+$C$13*CJ28)/(1+$D$13*CJ28)*CC28/(CE28+273)*$E$13)</f>
        <v>0</v>
      </c>
      <c r="AK28" t="s">
        <v>292</v>
      </c>
      <c r="AL28" t="s">
        <v>292</v>
      </c>
      <c r="AM28">
        <v>0</v>
      </c>
      <c r="AN28">
        <v>0</v>
      </c>
      <c r="AO28">
        <f>1-AM28/AN28</f>
        <v>0</v>
      </c>
      <c r="AP28">
        <v>0</v>
      </c>
      <c r="AQ28" t="s">
        <v>292</v>
      </c>
      <c r="AR28" t="s">
        <v>292</v>
      </c>
      <c r="AS28">
        <v>0</v>
      </c>
      <c r="AT28">
        <v>0</v>
      </c>
      <c r="AU28">
        <f>1-AS28/AT28</f>
        <v>0</v>
      </c>
      <c r="AV28">
        <v>0.5</v>
      </c>
      <c r="AW28">
        <f>BN28</f>
        <v>0</v>
      </c>
      <c r="AX28">
        <f>K28</f>
        <v>0</v>
      </c>
      <c r="AY28">
        <f>AU28*AV28*AW28</f>
        <v>0</v>
      </c>
      <c r="AZ28">
        <f>(AX28-AP28)/AW28</f>
        <v>0</v>
      </c>
      <c r="BA28">
        <f>(AN28-AT28)/AT28</f>
        <v>0</v>
      </c>
      <c r="BB28">
        <f>AM28/(AO28+AM28/AT28)</f>
        <v>0</v>
      </c>
      <c r="BC28" t="s">
        <v>292</v>
      </c>
      <c r="BD28">
        <v>0</v>
      </c>
      <c r="BE28">
        <f>IF(BD28&lt;&gt;0, BD28, BB28)</f>
        <v>0</v>
      </c>
      <c r="BF28">
        <f>1-BE28/AT28</f>
        <v>0</v>
      </c>
      <c r="BG28">
        <f>(AT28-AS28)/(AT28-BE28)</f>
        <v>0</v>
      </c>
      <c r="BH28">
        <f>(AN28-AT28)/(AN28-BE28)</f>
        <v>0</v>
      </c>
      <c r="BI28">
        <f>(AT28-AS28)/(AT28-AM28)</f>
        <v>0</v>
      </c>
      <c r="BJ28">
        <f>(AN28-AT28)/(AN28-AM28)</f>
        <v>0</v>
      </c>
      <c r="BK28">
        <f>(BG28*BE28/AS28)</f>
        <v>0</v>
      </c>
      <c r="BL28">
        <f>(1-BK28)</f>
        <v>0</v>
      </c>
      <c r="BM28">
        <f>$B$11*CK28+$C$11*CL28+$F$11*CM28*(1-CP28)</f>
        <v>0</v>
      </c>
      <c r="BN28">
        <f>BM28*BO28</f>
        <v>0</v>
      </c>
      <c r="BO28">
        <f>($B$11*$D$9+$C$11*$D$9+$F$11*((CZ28+CR28)/MAX(CZ28+CR28+DA28, 0.1)*$I$9+DA28/MAX(CZ28+CR28+DA28, 0.1)*$J$9))/($B$11+$C$11+$F$11)</f>
        <v>0</v>
      </c>
      <c r="BP28">
        <f>($B$11*$K$9+$C$11*$K$9+$F$11*((CZ28+CR28)/MAX(CZ28+CR28+DA28, 0.1)*$P$9+DA28/MAX(CZ28+CR28+DA28, 0.1)*$Q$9))/($B$11+$C$11+$F$11)</f>
        <v>0</v>
      </c>
      <c r="BQ28">
        <v>6</v>
      </c>
      <c r="BR28">
        <v>0.5</v>
      </c>
      <c r="BS28" t="s">
        <v>293</v>
      </c>
      <c r="BT28">
        <v>2</v>
      </c>
      <c r="BU28">
        <v>1626465210.6</v>
      </c>
      <c r="BV28">
        <v>401.330666666667</v>
      </c>
      <c r="BW28">
        <v>419.982</v>
      </c>
      <c r="BX28">
        <v>6.01993333333333</v>
      </c>
      <c r="BY28">
        <v>2.82469</v>
      </c>
      <c r="BZ28">
        <v>399.772666666667</v>
      </c>
      <c r="CA28">
        <v>6.08798</v>
      </c>
      <c r="CB28">
        <v>899.975</v>
      </c>
      <c r="CC28">
        <v>100.747666666667</v>
      </c>
      <c r="CD28">
        <v>0.100144666666667</v>
      </c>
      <c r="CE28">
        <v>15.2484666666667</v>
      </c>
      <c r="CF28">
        <v>14.6410666666667</v>
      </c>
      <c r="CG28">
        <v>999.9</v>
      </c>
      <c r="CH28">
        <v>0</v>
      </c>
      <c r="CI28">
        <v>0</v>
      </c>
      <c r="CJ28">
        <v>10003.54</v>
      </c>
      <c r="CK28">
        <v>0</v>
      </c>
      <c r="CL28">
        <v>0.221023</v>
      </c>
      <c r="CM28">
        <v>1460.08666666667</v>
      </c>
      <c r="CN28">
        <v>0.973008333333333</v>
      </c>
      <c r="CO28">
        <v>0.0269915666666667</v>
      </c>
      <c r="CP28">
        <v>0</v>
      </c>
      <c r="CQ28">
        <v>904.992</v>
      </c>
      <c r="CR28">
        <v>4.99999</v>
      </c>
      <c r="CS28">
        <v>13225.7666666667</v>
      </c>
      <c r="CT28">
        <v>12729.1333333333</v>
      </c>
      <c r="CU28">
        <v>38.812</v>
      </c>
      <c r="CV28">
        <v>41.125</v>
      </c>
      <c r="CW28">
        <v>40.062</v>
      </c>
      <c r="CX28">
        <v>40.312</v>
      </c>
      <c r="CY28">
        <v>40.375</v>
      </c>
      <c r="CZ28">
        <v>1415.81333333333</v>
      </c>
      <c r="DA28">
        <v>39.2733333333333</v>
      </c>
      <c r="DB28">
        <v>0</v>
      </c>
      <c r="DC28">
        <v>1626465222.8</v>
      </c>
      <c r="DD28">
        <v>0</v>
      </c>
      <c r="DE28">
        <v>905.2642</v>
      </c>
      <c r="DF28">
        <v>-3.30100002166687</v>
      </c>
      <c r="DG28">
        <v>-35.5923077992959</v>
      </c>
      <c r="DH28">
        <v>13229.452</v>
      </c>
      <c r="DI28">
        <v>15</v>
      </c>
      <c r="DJ28">
        <v>1626465084.6</v>
      </c>
      <c r="DK28" t="s">
        <v>294</v>
      </c>
      <c r="DL28">
        <v>1626465076.6</v>
      </c>
      <c r="DM28">
        <v>1626465084.6</v>
      </c>
      <c r="DN28">
        <v>8</v>
      </c>
      <c r="DO28">
        <v>0.212</v>
      </c>
      <c r="DP28">
        <v>0.013</v>
      </c>
      <c r="DQ28">
        <v>1.588</v>
      </c>
      <c r="DR28">
        <v>-0.074</v>
      </c>
      <c r="DS28">
        <v>420</v>
      </c>
      <c r="DT28">
        <v>3</v>
      </c>
      <c r="DU28">
        <v>0.13</v>
      </c>
      <c r="DV28">
        <v>0.03</v>
      </c>
      <c r="DW28">
        <v>-18.6480365853659</v>
      </c>
      <c r="DX28">
        <v>-0.283371428571455</v>
      </c>
      <c r="DY28">
        <v>0.0308606842478051</v>
      </c>
      <c r="DZ28">
        <v>1</v>
      </c>
      <c r="EA28">
        <v>905.491515151515</v>
      </c>
      <c r="EB28">
        <v>-3.38546437110078</v>
      </c>
      <c r="EC28">
        <v>0.388592964674703</v>
      </c>
      <c r="ED28">
        <v>1</v>
      </c>
      <c r="EE28">
        <v>3.18495</v>
      </c>
      <c r="EF28">
        <v>0.0496068292682926</v>
      </c>
      <c r="EG28">
        <v>0.00510233423387239</v>
      </c>
      <c r="EH28">
        <v>1</v>
      </c>
      <c r="EI28">
        <v>3</v>
      </c>
      <c r="EJ28">
        <v>3</v>
      </c>
      <c r="EK28" t="s">
        <v>295</v>
      </c>
      <c r="EL28">
        <v>100</v>
      </c>
      <c r="EM28">
        <v>100</v>
      </c>
      <c r="EN28">
        <v>1.558</v>
      </c>
      <c r="EO28">
        <v>-0.0681</v>
      </c>
      <c r="EP28">
        <v>0.796380875196005</v>
      </c>
      <c r="EQ28">
        <v>0.00225868272383977</v>
      </c>
      <c r="ER28">
        <v>-9.96746185667655e-07</v>
      </c>
      <c r="ES28">
        <v>2.83711317370827e-10</v>
      </c>
      <c r="ET28">
        <v>-0.071317122073674</v>
      </c>
      <c r="EU28">
        <v>-0.00217948432402501</v>
      </c>
      <c r="EV28">
        <v>0.000453263451741206</v>
      </c>
      <c r="EW28">
        <v>-1.16319206543697e-06</v>
      </c>
      <c r="EX28">
        <v>-2</v>
      </c>
      <c r="EY28">
        <v>2196</v>
      </c>
      <c r="EZ28">
        <v>1</v>
      </c>
      <c r="FA28">
        <v>25</v>
      </c>
      <c r="FB28">
        <v>2.2</v>
      </c>
      <c r="FC28">
        <v>2.1</v>
      </c>
      <c r="FD28">
        <v>18</v>
      </c>
      <c r="FE28">
        <v>813.931</v>
      </c>
      <c r="FF28">
        <v>425.026</v>
      </c>
      <c r="FG28">
        <v>7.7134</v>
      </c>
      <c r="FH28">
        <v>25.9036</v>
      </c>
      <c r="FI28">
        <v>29.9984</v>
      </c>
      <c r="FJ28">
        <v>25.8086</v>
      </c>
      <c r="FK28">
        <v>25.8246</v>
      </c>
      <c r="FL28">
        <v>25.0169</v>
      </c>
      <c r="FM28">
        <v>75.8929</v>
      </c>
      <c r="FN28">
        <v>0</v>
      </c>
      <c r="FO28">
        <v>7.81</v>
      </c>
      <c r="FP28">
        <v>420</v>
      </c>
      <c r="FQ28">
        <v>2.80148</v>
      </c>
      <c r="FR28">
        <v>101.39</v>
      </c>
      <c r="FS28">
        <v>101.841</v>
      </c>
    </row>
    <row r="29" spans="1:175">
      <c r="A29">
        <v>13</v>
      </c>
      <c r="B29">
        <v>1626465213.6</v>
      </c>
      <c r="C29">
        <v>24</v>
      </c>
      <c r="D29" t="s">
        <v>318</v>
      </c>
      <c r="E29" t="s">
        <v>319</v>
      </c>
      <c r="F29">
        <v>1</v>
      </c>
      <c r="G29" t="s">
        <v>291</v>
      </c>
      <c r="H29">
        <v>1626465212.6</v>
      </c>
      <c r="I29">
        <f>(J29)/1000</f>
        <v>0</v>
      </c>
      <c r="J29">
        <f>1000*CB29*AH29*(BX29-BY29)/(100*BQ29*(1000-AH29*BX29))</f>
        <v>0</v>
      </c>
      <c r="K29">
        <f>CB29*AH29*(BW29-BV29*(1000-AH29*BY29)/(1000-AH29*BX29))/(100*BQ29)</f>
        <v>0</v>
      </c>
      <c r="L29">
        <f>BV29 - IF(AH29&gt;1, K29*BQ29*100.0/(AJ29*CJ29), 0)</f>
        <v>0</v>
      </c>
      <c r="M29">
        <f>((S29-I29/2)*L29-K29)/(S29+I29/2)</f>
        <v>0</v>
      </c>
      <c r="N29">
        <f>M29*(CC29+CD29)/1000.0</f>
        <v>0</v>
      </c>
      <c r="O29">
        <f>(BV29 - IF(AH29&gt;1, K29*BQ29*100.0/(AJ29*CJ29), 0))*(CC29+CD29)/1000.0</f>
        <v>0</v>
      </c>
      <c r="P29">
        <f>2.0/((1/R29-1/Q29)+SIGN(R29)*SQRT((1/R29-1/Q29)*(1/R29-1/Q29) + 4*BR29/((BR29+1)*(BR29+1))*(2*1/R29*1/Q29-1/Q29*1/Q29)))</f>
        <v>0</v>
      </c>
      <c r="Q29">
        <f>IF(LEFT(BS29,1)&lt;&gt;"0",IF(LEFT(BS29,1)="1",3.0,BT29),$D$5+$E$5*(CJ29*CC29/($K$5*1000))+$F$5*(CJ29*CC29/($K$5*1000))*MAX(MIN(BQ29,$J$5),$I$5)*MAX(MIN(BQ29,$J$5),$I$5)+$G$5*MAX(MIN(BQ29,$J$5),$I$5)*(CJ29*CC29/($K$5*1000))+$H$5*(CJ29*CC29/($K$5*1000))*(CJ29*CC29/($K$5*1000)))</f>
        <v>0</v>
      </c>
      <c r="R29">
        <f>I29*(1000-(1000*0.61365*exp(17.502*V29/(240.97+V29))/(CC29+CD29)+BX29)/2)/(1000*0.61365*exp(17.502*V29/(240.97+V29))/(CC29+CD29)-BX29)</f>
        <v>0</v>
      </c>
      <c r="S29">
        <f>1/((BR29+1)/(P29/1.6)+1/(Q29/1.37)) + BR29/((BR29+1)/(P29/1.6) + BR29/(Q29/1.37))</f>
        <v>0</v>
      </c>
      <c r="T29">
        <f>(BM29*BP29)</f>
        <v>0</v>
      </c>
      <c r="U29">
        <f>(CE29+(T29+2*0.95*5.67E-8*(((CE29+$B$7)+273)^4-(CE29+273)^4)-44100*I29)/(1.84*29.3*Q29+8*0.95*5.67E-8*(CE29+273)^3))</f>
        <v>0</v>
      </c>
      <c r="V29">
        <f>($C$7*CF29+$D$7*CG29+$E$7*U29)</f>
        <v>0</v>
      </c>
      <c r="W29">
        <f>0.61365*exp(17.502*V29/(240.97+V29))</f>
        <v>0</v>
      </c>
      <c r="X29">
        <f>(Y29/Z29*100)</f>
        <v>0</v>
      </c>
      <c r="Y29">
        <f>BX29*(CC29+CD29)/1000</f>
        <v>0</v>
      </c>
      <c r="Z29">
        <f>0.61365*exp(17.502*CE29/(240.97+CE29))</f>
        <v>0</v>
      </c>
      <c r="AA29">
        <f>(W29-BX29*(CC29+CD29)/1000)</f>
        <v>0</v>
      </c>
      <c r="AB29">
        <f>(-I29*44100)</f>
        <v>0</v>
      </c>
      <c r="AC29">
        <f>2*29.3*Q29*0.92*(CE29-V29)</f>
        <v>0</v>
      </c>
      <c r="AD29">
        <f>2*0.95*5.67E-8*(((CE29+$B$7)+273)^4-(V29+273)^4)</f>
        <v>0</v>
      </c>
      <c r="AE29">
        <f>T29+AD29+AB29+AC29</f>
        <v>0</v>
      </c>
      <c r="AF29">
        <v>147</v>
      </c>
      <c r="AG29">
        <v>16</v>
      </c>
      <c r="AH29">
        <f>IF(AF29*$H$13&gt;=AJ29,1.0,(AJ29/(AJ29-AF29*$H$13)))</f>
        <v>0</v>
      </c>
      <c r="AI29">
        <f>(AH29-1)*100</f>
        <v>0</v>
      </c>
      <c r="AJ29">
        <f>MAX(0,($B$13+$C$13*CJ29)/(1+$D$13*CJ29)*CC29/(CE29+273)*$E$13)</f>
        <v>0</v>
      </c>
      <c r="AK29" t="s">
        <v>292</v>
      </c>
      <c r="AL29" t="s">
        <v>292</v>
      </c>
      <c r="AM29">
        <v>0</v>
      </c>
      <c r="AN29">
        <v>0</v>
      </c>
      <c r="AO29">
        <f>1-AM29/AN29</f>
        <v>0</v>
      </c>
      <c r="AP29">
        <v>0</v>
      </c>
      <c r="AQ29" t="s">
        <v>292</v>
      </c>
      <c r="AR29" t="s">
        <v>292</v>
      </c>
      <c r="AS29">
        <v>0</v>
      </c>
      <c r="AT29">
        <v>0</v>
      </c>
      <c r="AU29">
        <f>1-AS29/AT29</f>
        <v>0</v>
      </c>
      <c r="AV29">
        <v>0.5</v>
      </c>
      <c r="AW29">
        <f>BN29</f>
        <v>0</v>
      </c>
      <c r="AX29">
        <f>K29</f>
        <v>0</v>
      </c>
      <c r="AY29">
        <f>AU29*AV29*AW29</f>
        <v>0</v>
      </c>
      <c r="AZ29">
        <f>(AX29-AP29)/AW29</f>
        <v>0</v>
      </c>
      <c r="BA29">
        <f>(AN29-AT29)/AT29</f>
        <v>0</v>
      </c>
      <c r="BB29">
        <f>AM29/(AO29+AM29/AT29)</f>
        <v>0</v>
      </c>
      <c r="BC29" t="s">
        <v>292</v>
      </c>
      <c r="BD29">
        <v>0</v>
      </c>
      <c r="BE29">
        <f>IF(BD29&lt;&gt;0, BD29, BB29)</f>
        <v>0</v>
      </c>
      <c r="BF29">
        <f>1-BE29/AT29</f>
        <v>0</v>
      </c>
      <c r="BG29">
        <f>(AT29-AS29)/(AT29-BE29)</f>
        <v>0</v>
      </c>
      <c r="BH29">
        <f>(AN29-AT29)/(AN29-BE29)</f>
        <v>0</v>
      </c>
      <c r="BI29">
        <f>(AT29-AS29)/(AT29-AM29)</f>
        <v>0</v>
      </c>
      <c r="BJ29">
        <f>(AN29-AT29)/(AN29-AM29)</f>
        <v>0</v>
      </c>
      <c r="BK29">
        <f>(BG29*BE29/AS29)</f>
        <v>0</v>
      </c>
      <c r="BL29">
        <f>(1-BK29)</f>
        <v>0</v>
      </c>
      <c r="BM29">
        <f>$B$11*CK29+$C$11*CL29+$F$11*CM29*(1-CP29)</f>
        <v>0</v>
      </c>
      <c r="BN29">
        <f>BM29*BO29</f>
        <v>0</v>
      </c>
      <c r="BO29">
        <f>($B$11*$D$9+$C$11*$D$9+$F$11*((CZ29+CR29)/MAX(CZ29+CR29+DA29, 0.1)*$I$9+DA29/MAX(CZ29+CR29+DA29, 0.1)*$J$9))/($B$11+$C$11+$F$11)</f>
        <v>0</v>
      </c>
      <c r="BP29">
        <f>($B$11*$K$9+$C$11*$K$9+$F$11*((CZ29+CR29)/MAX(CZ29+CR29+DA29, 0.1)*$P$9+DA29/MAX(CZ29+CR29+DA29, 0.1)*$Q$9))/($B$11+$C$11+$F$11)</f>
        <v>0</v>
      </c>
      <c r="BQ29">
        <v>6</v>
      </c>
      <c r="BR29">
        <v>0.5</v>
      </c>
      <c r="BS29" t="s">
        <v>293</v>
      </c>
      <c r="BT29">
        <v>2</v>
      </c>
      <c r="BU29">
        <v>1626465212.6</v>
      </c>
      <c r="BV29">
        <v>401.306666666667</v>
      </c>
      <c r="BW29">
        <v>419.945666666667</v>
      </c>
      <c r="BX29">
        <v>6.02184666666667</v>
      </c>
      <c r="BY29">
        <v>2.82484333333333</v>
      </c>
      <c r="BZ29">
        <v>399.748333333333</v>
      </c>
      <c r="CA29">
        <v>6.08988666666667</v>
      </c>
      <c r="CB29">
        <v>899.995666666667</v>
      </c>
      <c r="CC29">
        <v>100.747</v>
      </c>
      <c r="CD29">
        <v>0.0998599</v>
      </c>
      <c r="CE29">
        <v>15.2515333333333</v>
      </c>
      <c r="CF29">
        <v>14.6461</v>
      </c>
      <c r="CG29">
        <v>999.9</v>
      </c>
      <c r="CH29">
        <v>0</v>
      </c>
      <c r="CI29">
        <v>0</v>
      </c>
      <c r="CJ29">
        <v>10015.6333333333</v>
      </c>
      <c r="CK29">
        <v>0</v>
      </c>
      <c r="CL29">
        <v>0.221023</v>
      </c>
      <c r="CM29">
        <v>1459.99666666667</v>
      </c>
      <c r="CN29">
        <v>0.973007</v>
      </c>
      <c r="CO29">
        <v>0.0269931</v>
      </c>
      <c r="CP29">
        <v>0</v>
      </c>
      <c r="CQ29">
        <v>904.473666666667</v>
      </c>
      <c r="CR29">
        <v>4.99999</v>
      </c>
      <c r="CS29">
        <v>13223.4666666667</v>
      </c>
      <c r="CT29">
        <v>12728.3333333333</v>
      </c>
      <c r="CU29">
        <v>38.812</v>
      </c>
      <c r="CV29">
        <v>41.125</v>
      </c>
      <c r="CW29">
        <v>40.062</v>
      </c>
      <c r="CX29">
        <v>40.312</v>
      </c>
      <c r="CY29">
        <v>40.375</v>
      </c>
      <c r="CZ29">
        <v>1415.72333333333</v>
      </c>
      <c r="DA29">
        <v>39.2733333333333</v>
      </c>
      <c r="DB29">
        <v>0</v>
      </c>
      <c r="DC29">
        <v>1626465224.6</v>
      </c>
      <c r="DD29">
        <v>0</v>
      </c>
      <c r="DE29">
        <v>905.157384615385</v>
      </c>
      <c r="DF29">
        <v>-3.55220514710071</v>
      </c>
      <c r="DG29">
        <v>-36.9709402237616</v>
      </c>
      <c r="DH29">
        <v>13228.4923076923</v>
      </c>
      <c r="DI29">
        <v>15</v>
      </c>
      <c r="DJ29">
        <v>1626465084.6</v>
      </c>
      <c r="DK29" t="s">
        <v>294</v>
      </c>
      <c r="DL29">
        <v>1626465076.6</v>
      </c>
      <c r="DM29">
        <v>1626465084.6</v>
      </c>
      <c r="DN29">
        <v>8</v>
      </c>
      <c r="DO29">
        <v>0.212</v>
      </c>
      <c r="DP29">
        <v>0.013</v>
      </c>
      <c r="DQ29">
        <v>1.588</v>
      </c>
      <c r="DR29">
        <v>-0.074</v>
      </c>
      <c r="DS29">
        <v>420</v>
      </c>
      <c r="DT29">
        <v>3</v>
      </c>
      <c r="DU29">
        <v>0.13</v>
      </c>
      <c r="DV29">
        <v>0.03</v>
      </c>
      <c r="DW29">
        <v>-18.6510390243902</v>
      </c>
      <c r="DX29">
        <v>-0.182255749128942</v>
      </c>
      <c r="DY29">
        <v>0.0278323016238747</v>
      </c>
      <c r="DZ29">
        <v>1</v>
      </c>
      <c r="EA29">
        <v>905.403</v>
      </c>
      <c r="EB29">
        <v>-3.82570374204108</v>
      </c>
      <c r="EC29">
        <v>0.445776561583425</v>
      </c>
      <c r="ED29">
        <v>1</v>
      </c>
      <c r="EE29">
        <v>3.18666341463415</v>
      </c>
      <c r="EF29">
        <v>0.0554314285714323</v>
      </c>
      <c r="EG29">
        <v>0.0056435512992355</v>
      </c>
      <c r="EH29">
        <v>1</v>
      </c>
      <c r="EI29">
        <v>3</v>
      </c>
      <c r="EJ29">
        <v>3</v>
      </c>
      <c r="EK29" t="s">
        <v>295</v>
      </c>
      <c r="EL29">
        <v>100</v>
      </c>
      <c r="EM29">
        <v>100</v>
      </c>
      <c r="EN29">
        <v>1.558</v>
      </c>
      <c r="EO29">
        <v>-0.068</v>
      </c>
      <c r="EP29">
        <v>0.796380875196005</v>
      </c>
      <c r="EQ29">
        <v>0.00225868272383977</v>
      </c>
      <c r="ER29">
        <v>-9.96746185667655e-07</v>
      </c>
      <c r="ES29">
        <v>2.83711317370827e-10</v>
      </c>
      <c r="ET29">
        <v>-0.071317122073674</v>
      </c>
      <c r="EU29">
        <v>-0.00217948432402501</v>
      </c>
      <c r="EV29">
        <v>0.000453263451741206</v>
      </c>
      <c r="EW29">
        <v>-1.16319206543697e-06</v>
      </c>
      <c r="EX29">
        <v>-2</v>
      </c>
      <c r="EY29">
        <v>2196</v>
      </c>
      <c r="EZ29">
        <v>1</v>
      </c>
      <c r="FA29">
        <v>25</v>
      </c>
      <c r="FB29">
        <v>2.3</v>
      </c>
      <c r="FC29">
        <v>2.1</v>
      </c>
      <c r="FD29">
        <v>18</v>
      </c>
      <c r="FE29">
        <v>813.892</v>
      </c>
      <c r="FF29">
        <v>424.905</v>
      </c>
      <c r="FG29">
        <v>7.7874</v>
      </c>
      <c r="FH29">
        <v>25.9036</v>
      </c>
      <c r="FI29">
        <v>29.9985</v>
      </c>
      <c r="FJ29">
        <v>25.8076</v>
      </c>
      <c r="FK29">
        <v>25.8241</v>
      </c>
      <c r="FL29">
        <v>25.0177</v>
      </c>
      <c r="FM29">
        <v>75.8929</v>
      </c>
      <c r="FN29">
        <v>0</v>
      </c>
      <c r="FO29">
        <v>7.91</v>
      </c>
      <c r="FP29">
        <v>420</v>
      </c>
      <c r="FQ29">
        <v>2.80148</v>
      </c>
      <c r="FR29">
        <v>101.39</v>
      </c>
      <c r="FS29">
        <v>101.841</v>
      </c>
    </row>
    <row r="30" spans="1:175">
      <c r="A30">
        <v>14</v>
      </c>
      <c r="B30">
        <v>1626465215.6</v>
      </c>
      <c r="C30">
        <v>26</v>
      </c>
      <c r="D30" t="s">
        <v>320</v>
      </c>
      <c r="E30" t="s">
        <v>321</v>
      </c>
      <c r="F30">
        <v>1</v>
      </c>
      <c r="G30" t="s">
        <v>291</v>
      </c>
      <c r="H30">
        <v>1626465214.6</v>
      </c>
      <c r="I30">
        <f>(J30)/1000</f>
        <v>0</v>
      </c>
      <c r="J30">
        <f>1000*CB30*AH30*(BX30-BY30)/(100*BQ30*(1000-AH30*BX30))</f>
        <v>0</v>
      </c>
      <c r="K30">
        <f>CB30*AH30*(BW30-BV30*(1000-AH30*BY30)/(1000-AH30*BX30))/(100*BQ30)</f>
        <v>0</v>
      </c>
      <c r="L30">
        <f>BV30 - IF(AH30&gt;1, K30*BQ30*100.0/(AJ30*CJ30), 0)</f>
        <v>0</v>
      </c>
      <c r="M30">
        <f>((S30-I30/2)*L30-K30)/(S30+I30/2)</f>
        <v>0</v>
      </c>
      <c r="N30">
        <f>M30*(CC30+CD30)/1000.0</f>
        <v>0</v>
      </c>
      <c r="O30">
        <f>(BV30 - IF(AH30&gt;1, K30*BQ30*100.0/(AJ30*CJ30), 0))*(CC30+CD30)/1000.0</f>
        <v>0</v>
      </c>
      <c r="P30">
        <f>2.0/((1/R30-1/Q30)+SIGN(R30)*SQRT((1/R30-1/Q30)*(1/R30-1/Q30) + 4*BR30/((BR30+1)*(BR30+1))*(2*1/R30*1/Q30-1/Q30*1/Q30)))</f>
        <v>0</v>
      </c>
      <c r="Q30">
        <f>IF(LEFT(BS30,1)&lt;&gt;"0",IF(LEFT(BS30,1)="1",3.0,BT30),$D$5+$E$5*(CJ30*CC30/($K$5*1000))+$F$5*(CJ30*CC30/($K$5*1000))*MAX(MIN(BQ30,$J$5),$I$5)*MAX(MIN(BQ30,$J$5),$I$5)+$G$5*MAX(MIN(BQ30,$J$5),$I$5)*(CJ30*CC30/($K$5*1000))+$H$5*(CJ30*CC30/($K$5*1000))*(CJ30*CC30/($K$5*1000)))</f>
        <v>0</v>
      </c>
      <c r="R30">
        <f>I30*(1000-(1000*0.61365*exp(17.502*V30/(240.97+V30))/(CC30+CD30)+BX30)/2)/(1000*0.61365*exp(17.502*V30/(240.97+V30))/(CC30+CD30)-BX30)</f>
        <v>0</v>
      </c>
      <c r="S30">
        <f>1/((BR30+1)/(P30/1.6)+1/(Q30/1.37)) + BR30/((BR30+1)/(P30/1.6) + BR30/(Q30/1.37))</f>
        <v>0</v>
      </c>
      <c r="T30">
        <f>(BM30*BP30)</f>
        <v>0</v>
      </c>
      <c r="U30">
        <f>(CE30+(T30+2*0.95*5.67E-8*(((CE30+$B$7)+273)^4-(CE30+273)^4)-44100*I30)/(1.84*29.3*Q30+8*0.95*5.67E-8*(CE30+273)^3))</f>
        <v>0</v>
      </c>
      <c r="V30">
        <f>($C$7*CF30+$D$7*CG30+$E$7*U30)</f>
        <v>0</v>
      </c>
      <c r="W30">
        <f>0.61365*exp(17.502*V30/(240.97+V30))</f>
        <v>0</v>
      </c>
      <c r="X30">
        <f>(Y30/Z30*100)</f>
        <v>0</v>
      </c>
      <c r="Y30">
        <f>BX30*(CC30+CD30)/1000</f>
        <v>0</v>
      </c>
      <c r="Z30">
        <f>0.61365*exp(17.502*CE30/(240.97+CE30))</f>
        <v>0</v>
      </c>
      <c r="AA30">
        <f>(W30-BX30*(CC30+CD30)/1000)</f>
        <v>0</v>
      </c>
      <c r="AB30">
        <f>(-I30*44100)</f>
        <v>0</v>
      </c>
      <c r="AC30">
        <f>2*29.3*Q30*0.92*(CE30-V30)</f>
        <v>0</v>
      </c>
      <c r="AD30">
        <f>2*0.95*5.67E-8*(((CE30+$B$7)+273)^4-(V30+273)^4)</f>
        <v>0</v>
      </c>
      <c r="AE30">
        <f>T30+AD30+AB30+AC30</f>
        <v>0</v>
      </c>
      <c r="AF30">
        <v>148</v>
      </c>
      <c r="AG30">
        <v>16</v>
      </c>
      <c r="AH30">
        <f>IF(AF30*$H$13&gt;=AJ30,1.0,(AJ30/(AJ30-AF30*$H$13)))</f>
        <v>0</v>
      </c>
      <c r="AI30">
        <f>(AH30-1)*100</f>
        <v>0</v>
      </c>
      <c r="AJ30">
        <f>MAX(0,($B$13+$C$13*CJ30)/(1+$D$13*CJ30)*CC30/(CE30+273)*$E$13)</f>
        <v>0</v>
      </c>
      <c r="AK30" t="s">
        <v>292</v>
      </c>
      <c r="AL30" t="s">
        <v>292</v>
      </c>
      <c r="AM30">
        <v>0</v>
      </c>
      <c r="AN30">
        <v>0</v>
      </c>
      <c r="AO30">
        <f>1-AM30/AN30</f>
        <v>0</v>
      </c>
      <c r="AP30">
        <v>0</v>
      </c>
      <c r="AQ30" t="s">
        <v>292</v>
      </c>
      <c r="AR30" t="s">
        <v>292</v>
      </c>
      <c r="AS30">
        <v>0</v>
      </c>
      <c r="AT30">
        <v>0</v>
      </c>
      <c r="AU30">
        <f>1-AS30/AT30</f>
        <v>0</v>
      </c>
      <c r="AV30">
        <v>0.5</v>
      </c>
      <c r="AW30">
        <f>BN30</f>
        <v>0</v>
      </c>
      <c r="AX30">
        <f>K30</f>
        <v>0</v>
      </c>
      <c r="AY30">
        <f>AU30*AV30*AW30</f>
        <v>0</v>
      </c>
      <c r="AZ30">
        <f>(AX30-AP30)/AW30</f>
        <v>0</v>
      </c>
      <c r="BA30">
        <f>(AN30-AT30)/AT30</f>
        <v>0</v>
      </c>
      <c r="BB30">
        <f>AM30/(AO30+AM30/AT30)</f>
        <v>0</v>
      </c>
      <c r="BC30" t="s">
        <v>292</v>
      </c>
      <c r="BD30">
        <v>0</v>
      </c>
      <c r="BE30">
        <f>IF(BD30&lt;&gt;0, BD30, BB30)</f>
        <v>0</v>
      </c>
      <c r="BF30">
        <f>1-BE30/AT30</f>
        <v>0</v>
      </c>
      <c r="BG30">
        <f>(AT30-AS30)/(AT30-BE30)</f>
        <v>0</v>
      </c>
      <c r="BH30">
        <f>(AN30-AT30)/(AN30-BE30)</f>
        <v>0</v>
      </c>
      <c r="BI30">
        <f>(AT30-AS30)/(AT30-AM30)</f>
        <v>0</v>
      </c>
      <c r="BJ30">
        <f>(AN30-AT30)/(AN30-AM30)</f>
        <v>0</v>
      </c>
      <c r="BK30">
        <f>(BG30*BE30/AS30)</f>
        <v>0</v>
      </c>
      <c r="BL30">
        <f>(1-BK30)</f>
        <v>0</v>
      </c>
      <c r="BM30">
        <f>$B$11*CK30+$C$11*CL30+$F$11*CM30*(1-CP30)</f>
        <v>0</v>
      </c>
      <c r="BN30">
        <f>BM30*BO30</f>
        <v>0</v>
      </c>
      <c r="BO30">
        <f>($B$11*$D$9+$C$11*$D$9+$F$11*((CZ30+CR30)/MAX(CZ30+CR30+DA30, 0.1)*$I$9+DA30/MAX(CZ30+CR30+DA30, 0.1)*$J$9))/($B$11+$C$11+$F$11)</f>
        <v>0</v>
      </c>
      <c r="BP30">
        <f>($B$11*$K$9+$C$11*$K$9+$F$11*((CZ30+CR30)/MAX(CZ30+CR30+DA30, 0.1)*$P$9+DA30/MAX(CZ30+CR30+DA30, 0.1)*$Q$9))/($B$11+$C$11+$F$11)</f>
        <v>0</v>
      </c>
      <c r="BQ30">
        <v>6</v>
      </c>
      <c r="BR30">
        <v>0.5</v>
      </c>
      <c r="BS30" t="s">
        <v>293</v>
      </c>
      <c r="BT30">
        <v>2</v>
      </c>
      <c r="BU30">
        <v>1626465214.6</v>
      </c>
      <c r="BV30">
        <v>401.277333333333</v>
      </c>
      <c r="BW30">
        <v>419.962</v>
      </c>
      <c r="BX30">
        <v>6.02525</v>
      </c>
      <c r="BY30">
        <v>2.82564</v>
      </c>
      <c r="BZ30">
        <v>399.719</v>
      </c>
      <c r="CA30">
        <v>6.09328333333333</v>
      </c>
      <c r="CB30">
        <v>900.060666666667</v>
      </c>
      <c r="CC30">
        <v>100.746666666667</v>
      </c>
      <c r="CD30">
        <v>0.0999976666666667</v>
      </c>
      <c r="CE30">
        <v>15.2596666666667</v>
      </c>
      <c r="CF30">
        <v>14.6584</v>
      </c>
      <c r="CG30">
        <v>999.9</v>
      </c>
      <c r="CH30">
        <v>0</v>
      </c>
      <c r="CI30">
        <v>0</v>
      </c>
      <c r="CJ30">
        <v>10003.3266666667</v>
      </c>
      <c r="CK30">
        <v>0</v>
      </c>
      <c r="CL30">
        <v>0.221023</v>
      </c>
      <c r="CM30">
        <v>1459.99666666667</v>
      </c>
      <c r="CN30">
        <v>0.973007</v>
      </c>
      <c r="CO30">
        <v>0.0269931</v>
      </c>
      <c r="CP30">
        <v>0</v>
      </c>
      <c r="CQ30">
        <v>904.595</v>
      </c>
      <c r="CR30">
        <v>4.99999</v>
      </c>
      <c r="CS30">
        <v>13221.1</v>
      </c>
      <c r="CT30">
        <v>12728.3666666667</v>
      </c>
      <c r="CU30">
        <v>38.833</v>
      </c>
      <c r="CV30">
        <v>41.125</v>
      </c>
      <c r="CW30">
        <v>40.062</v>
      </c>
      <c r="CX30">
        <v>40.2706666666667</v>
      </c>
      <c r="CY30">
        <v>40.375</v>
      </c>
      <c r="CZ30">
        <v>1415.72333333333</v>
      </c>
      <c r="DA30">
        <v>39.2733333333333</v>
      </c>
      <c r="DB30">
        <v>0</v>
      </c>
      <c r="DC30">
        <v>1626465226.4</v>
      </c>
      <c r="DD30">
        <v>0</v>
      </c>
      <c r="DE30">
        <v>905.04124</v>
      </c>
      <c r="DF30">
        <v>-4.07784616559106</v>
      </c>
      <c r="DG30">
        <v>-46.4615384215884</v>
      </c>
      <c r="DH30">
        <v>13227.112</v>
      </c>
      <c r="DI30">
        <v>15</v>
      </c>
      <c r="DJ30">
        <v>1626465084.6</v>
      </c>
      <c r="DK30" t="s">
        <v>294</v>
      </c>
      <c r="DL30">
        <v>1626465076.6</v>
      </c>
      <c r="DM30">
        <v>1626465084.6</v>
      </c>
      <c r="DN30">
        <v>8</v>
      </c>
      <c r="DO30">
        <v>0.212</v>
      </c>
      <c r="DP30">
        <v>0.013</v>
      </c>
      <c r="DQ30">
        <v>1.588</v>
      </c>
      <c r="DR30">
        <v>-0.074</v>
      </c>
      <c r="DS30">
        <v>420</v>
      </c>
      <c r="DT30">
        <v>3</v>
      </c>
      <c r="DU30">
        <v>0.13</v>
      </c>
      <c r="DV30">
        <v>0.03</v>
      </c>
      <c r="DW30">
        <v>-18.6557707317073</v>
      </c>
      <c r="DX30">
        <v>-0.116406271777034</v>
      </c>
      <c r="DY30">
        <v>0.0244974189173256</v>
      </c>
      <c r="DZ30">
        <v>1</v>
      </c>
      <c r="EA30">
        <v>905.225764705882</v>
      </c>
      <c r="EB30">
        <v>-3.44521838632473</v>
      </c>
      <c r="EC30">
        <v>0.393954465779062</v>
      </c>
      <c r="ED30">
        <v>1</v>
      </c>
      <c r="EE30">
        <v>3.1884556097561</v>
      </c>
      <c r="EF30">
        <v>0.0613547038327446</v>
      </c>
      <c r="EG30">
        <v>0.00616588017129217</v>
      </c>
      <c r="EH30">
        <v>1</v>
      </c>
      <c r="EI30">
        <v>3</v>
      </c>
      <c r="EJ30">
        <v>3</v>
      </c>
      <c r="EK30" t="s">
        <v>295</v>
      </c>
      <c r="EL30">
        <v>100</v>
      </c>
      <c r="EM30">
        <v>100</v>
      </c>
      <c r="EN30">
        <v>1.558</v>
      </c>
      <c r="EO30">
        <v>-0.068</v>
      </c>
      <c r="EP30">
        <v>0.796380875196005</v>
      </c>
      <c r="EQ30">
        <v>0.00225868272383977</v>
      </c>
      <c r="ER30">
        <v>-9.96746185667655e-07</v>
      </c>
      <c r="ES30">
        <v>2.83711317370827e-10</v>
      </c>
      <c r="ET30">
        <v>-0.071317122073674</v>
      </c>
      <c r="EU30">
        <v>-0.00217948432402501</v>
      </c>
      <c r="EV30">
        <v>0.000453263451741206</v>
      </c>
      <c r="EW30">
        <v>-1.16319206543697e-06</v>
      </c>
      <c r="EX30">
        <v>-2</v>
      </c>
      <c r="EY30">
        <v>2196</v>
      </c>
      <c r="EZ30">
        <v>1</v>
      </c>
      <c r="FA30">
        <v>25</v>
      </c>
      <c r="FB30">
        <v>2.3</v>
      </c>
      <c r="FC30">
        <v>2.2</v>
      </c>
      <c r="FD30">
        <v>18</v>
      </c>
      <c r="FE30">
        <v>813.776</v>
      </c>
      <c r="FF30">
        <v>424.999</v>
      </c>
      <c r="FG30">
        <v>7.85967</v>
      </c>
      <c r="FH30">
        <v>25.9036</v>
      </c>
      <c r="FI30">
        <v>29.9988</v>
      </c>
      <c r="FJ30">
        <v>25.8076</v>
      </c>
      <c r="FK30">
        <v>25.823</v>
      </c>
      <c r="FL30">
        <v>25.0179</v>
      </c>
      <c r="FM30">
        <v>75.8929</v>
      </c>
      <c r="FN30">
        <v>0</v>
      </c>
      <c r="FO30">
        <v>8.01</v>
      </c>
      <c r="FP30">
        <v>420</v>
      </c>
      <c r="FQ30">
        <v>2.80148</v>
      </c>
      <c r="FR30">
        <v>101.389</v>
      </c>
      <c r="FS30">
        <v>101.841</v>
      </c>
    </row>
    <row r="31" spans="1:175">
      <c r="A31">
        <v>15</v>
      </c>
      <c r="B31">
        <v>1626465217.6</v>
      </c>
      <c r="C31">
        <v>28</v>
      </c>
      <c r="D31" t="s">
        <v>322</v>
      </c>
      <c r="E31" t="s">
        <v>323</v>
      </c>
      <c r="F31">
        <v>1</v>
      </c>
      <c r="G31" t="s">
        <v>291</v>
      </c>
      <c r="H31">
        <v>1626465216.6</v>
      </c>
      <c r="I31">
        <f>(J31)/1000</f>
        <v>0</v>
      </c>
      <c r="J31">
        <f>1000*CB31*AH31*(BX31-BY31)/(100*BQ31*(1000-AH31*BX31))</f>
        <v>0</v>
      </c>
      <c r="K31">
        <f>CB31*AH31*(BW31-BV31*(1000-AH31*BY31)/(1000-AH31*BX31))/(100*BQ31)</f>
        <v>0</v>
      </c>
      <c r="L31">
        <f>BV31 - IF(AH31&gt;1, K31*BQ31*100.0/(AJ31*CJ31), 0)</f>
        <v>0</v>
      </c>
      <c r="M31">
        <f>((S31-I31/2)*L31-K31)/(S31+I31/2)</f>
        <v>0</v>
      </c>
      <c r="N31">
        <f>M31*(CC31+CD31)/1000.0</f>
        <v>0</v>
      </c>
      <c r="O31">
        <f>(BV31 - IF(AH31&gt;1, K31*BQ31*100.0/(AJ31*CJ31), 0))*(CC31+CD31)/1000.0</f>
        <v>0</v>
      </c>
      <c r="P31">
        <f>2.0/((1/R31-1/Q31)+SIGN(R31)*SQRT((1/R31-1/Q31)*(1/R31-1/Q31) + 4*BR31/((BR31+1)*(BR31+1))*(2*1/R31*1/Q31-1/Q31*1/Q31)))</f>
        <v>0</v>
      </c>
      <c r="Q31">
        <f>IF(LEFT(BS31,1)&lt;&gt;"0",IF(LEFT(BS31,1)="1",3.0,BT31),$D$5+$E$5*(CJ31*CC31/($K$5*1000))+$F$5*(CJ31*CC31/($K$5*1000))*MAX(MIN(BQ31,$J$5),$I$5)*MAX(MIN(BQ31,$J$5),$I$5)+$G$5*MAX(MIN(BQ31,$J$5),$I$5)*(CJ31*CC31/($K$5*1000))+$H$5*(CJ31*CC31/($K$5*1000))*(CJ31*CC31/($K$5*1000)))</f>
        <v>0</v>
      </c>
      <c r="R31">
        <f>I31*(1000-(1000*0.61365*exp(17.502*V31/(240.97+V31))/(CC31+CD31)+BX31)/2)/(1000*0.61365*exp(17.502*V31/(240.97+V31))/(CC31+CD31)-BX31)</f>
        <v>0</v>
      </c>
      <c r="S31">
        <f>1/((BR31+1)/(P31/1.6)+1/(Q31/1.37)) + BR31/((BR31+1)/(P31/1.6) + BR31/(Q31/1.37))</f>
        <v>0</v>
      </c>
      <c r="T31">
        <f>(BM31*BP31)</f>
        <v>0</v>
      </c>
      <c r="U31">
        <f>(CE31+(T31+2*0.95*5.67E-8*(((CE31+$B$7)+273)^4-(CE31+273)^4)-44100*I31)/(1.84*29.3*Q31+8*0.95*5.67E-8*(CE31+273)^3))</f>
        <v>0</v>
      </c>
      <c r="V31">
        <f>($C$7*CF31+$D$7*CG31+$E$7*U31)</f>
        <v>0</v>
      </c>
      <c r="W31">
        <f>0.61365*exp(17.502*V31/(240.97+V31))</f>
        <v>0</v>
      </c>
      <c r="X31">
        <f>(Y31/Z31*100)</f>
        <v>0</v>
      </c>
      <c r="Y31">
        <f>BX31*(CC31+CD31)/1000</f>
        <v>0</v>
      </c>
      <c r="Z31">
        <f>0.61365*exp(17.502*CE31/(240.97+CE31))</f>
        <v>0</v>
      </c>
      <c r="AA31">
        <f>(W31-BX31*(CC31+CD31)/1000)</f>
        <v>0</v>
      </c>
      <c r="AB31">
        <f>(-I31*44100)</f>
        <v>0</v>
      </c>
      <c r="AC31">
        <f>2*29.3*Q31*0.92*(CE31-V31)</f>
        <v>0</v>
      </c>
      <c r="AD31">
        <f>2*0.95*5.67E-8*(((CE31+$B$7)+273)^4-(V31+273)^4)</f>
        <v>0</v>
      </c>
      <c r="AE31">
        <f>T31+AD31+AB31+AC31</f>
        <v>0</v>
      </c>
      <c r="AF31">
        <v>148</v>
      </c>
      <c r="AG31">
        <v>16</v>
      </c>
      <c r="AH31">
        <f>IF(AF31*$H$13&gt;=AJ31,1.0,(AJ31/(AJ31-AF31*$H$13)))</f>
        <v>0</v>
      </c>
      <c r="AI31">
        <f>(AH31-1)*100</f>
        <v>0</v>
      </c>
      <c r="AJ31">
        <f>MAX(0,($B$13+$C$13*CJ31)/(1+$D$13*CJ31)*CC31/(CE31+273)*$E$13)</f>
        <v>0</v>
      </c>
      <c r="AK31" t="s">
        <v>292</v>
      </c>
      <c r="AL31" t="s">
        <v>292</v>
      </c>
      <c r="AM31">
        <v>0</v>
      </c>
      <c r="AN31">
        <v>0</v>
      </c>
      <c r="AO31">
        <f>1-AM31/AN31</f>
        <v>0</v>
      </c>
      <c r="AP31">
        <v>0</v>
      </c>
      <c r="AQ31" t="s">
        <v>292</v>
      </c>
      <c r="AR31" t="s">
        <v>292</v>
      </c>
      <c r="AS31">
        <v>0</v>
      </c>
      <c r="AT31">
        <v>0</v>
      </c>
      <c r="AU31">
        <f>1-AS31/AT31</f>
        <v>0</v>
      </c>
      <c r="AV31">
        <v>0.5</v>
      </c>
      <c r="AW31">
        <f>BN31</f>
        <v>0</v>
      </c>
      <c r="AX31">
        <f>K31</f>
        <v>0</v>
      </c>
      <c r="AY31">
        <f>AU31*AV31*AW31</f>
        <v>0</v>
      </c>
      <c r="AZ31">
        <f>(AX31-AP31)/AW31</f>
        <v>0</v>
      </c>
      <c r="BA31">
        <f>(AN31-AT31)/AT31</f>
        <v>0</v>
      </c>
      <c r="BB31">
        <f>AM31/(AO31+AM31/AT31)</f>
        <v>0</v>
      </c>
      <c r="BC31" t="s">
        <v>292</v>
      </c>
      <c r="BD31">
        <v>0</v>
      </c>
      <c r="BE31">
        <f>IF(BD31&lt;&gt;0, BD31, BB31)</f>
        <v>0</v>
      </c>
      <c r="BF31">
        <f>1-BE31/AT31</f>
        <v>0</v>
      </c>
      <c r="BG31">
        <f>(AT31-AS31)/(AT31-BE31)</f>
        <v>0</v>
      </c>
      <c r="BH31">
        <f>(AN31-AT31)/(AN31-BE31)</f>
        <v>0</v>
      </c>
      <c r="BI31">
        <f>(AT31-AS31)/(AT31-AM31)</f>
        <v>0</v>
      </c>
      <c r="BJ31">
        <f>(AN31-AT31)/(AN31-AM31)</f>
        <v>0</v>
      </c>
      <c r="BK31">
        <f>(BG31*BE31/AS31)</f>
        <v>0</v>
      </c>
      <c r="BL31">
        <f>(1-BK31)</f>
        <v>0</v>
      </c>
      <c r="BM31">
        <f>$B$11*CK31+$C$11*CL31+$F$11*CM31*(1-CP31)</f>
        <v>0</v>
      </c>
      <c r="BN31">
        <f>BM31*BO31</f>
        <v>0</v>
      </c>
      <c r="BO31">
        <f>($B$11*$D$9+$C$11*$D$9+$F$11*((CZ31+CR31)/MAX(CZ31+CR31+DA31, 0.1)*$I$9+DA31/MAX(CZ31+CR31+DA31, 0.1)*$J$9))/($B$11+$C$11+$F$11)</f>
        <v>0</v>
      </c>
      <c r="BP31">
        <f>($B$11*$K$9+$C$11*$K$9+$F$11*((CZ31+CR31)/MAX(CZ31+CR31+DA31, 0.1)*$P$9+DA31/MAX(CZ31+CR31+DA31, 0.1)*$Q$9))/($B$11+$C$11+$F$11)</f>
        <v>0</v>
      </c>
      <c r="BQ31">
        <v>6</v>
      </c>
      <c r="BR31">
        <v>0.5</v>
      </c>
      <c r="BS31" t="s">
        <v>293</v>
      </c>
      <c r="BT31">
        <v>2</v>
      </c>
      <c r="BU31">
        <v>1626465216.6</v>
      </c>
      <c r="BV31">
        <v>401.228666666667</v>
      </c>
      <c r="BW31">
        <v>419.981</v>
      </c>
      <c r="BX31">
        <v>6.02849</v>
      </c>
      <c r="BY31">
        <v>2.82601666666667</v>
      </c>
      <c r="BZ31">
        <v>399.670666666667</v>
      </c>
      <c r="CA31">
        <v>6.09651333333333</v>
      </c>
      <c r="CB31">
        <v>899.968666666667</v>
      </c>
      <c r="CC31">
        <v>100.746</v>
      </c>
      <c r="CD31">
        <v>0.0997598</v>
      </c>
      <c r="CE31">
        <v>15.2719666666667</v>
      </c>
      <c r="CF31">
        <v>14.6691333333333</v>
      </c>
      <c r="CG31">
        <v>999.9</v>
      </c>
      <c r="CH31">
        <v>0</v>
      </c>
      <c r="CI31">
        <v>0</v>
      </c>
      <c r="CJ31">
        <v>10001.8733333333</v>
      </c>
      <c r="CK31">
        <v>0</v>
      </c>
      <c r="CL31">
        <v>0.221023</v>
      </c>
      <c r="CM31">
        <v>1460</v>
      </c>
      <c r="CN31">
        <v>0.973008333333333</v>
      </c>
      <c r="CO31">
        <v>0.0269915666666667</v>
      </c>
      <c r="CP31">
        <v>0</v>
      </c>
      <c r="CQ31">
        <v>904.527666666667</v>
      </c>
      <c r="CR31">
        <v>4.99999</v>
      </c>
      <c r="CS31">
        <v>13219.1</v>
      </c>
      <c r="CT31">
        <v>12728.4</v>
      </c>
      <c r="CU31">
        <v>38.812</v>
      </c>
      <c r="CV31">
        <v>41.125</v>
      </c>
      <c r="CW31">
        <v>40.062</v>
      </c>
      <c r="CX31">
        <v>40.312</v>
      </c>
      <c r="CY31">
        <v>40.375</v>
      </c>
      <c r="CZ31">
        <v>1415.73</v>
      </c>
      <c r="DA31">
        <v>39.27</v>
      </c>
      <c r="DB31">
        <v>0</v>
      </c>
      <c r="DC31">
        <v>1626465228.8</v>
      </c>
      <c r="DD31">
        <v>0</v>
      </c>
      <c r="DE31">
        <v>904.89468</v>
      </c>
      <c r="DF31">
        <v>-3.62738463895638</v>
      </c>
      <c r="DG31">
        <v>-50.9000001335789</v>
      </c>
      <c r="DH31">
        <v>13225.096</v>
      </c>
      <c r="DI31">
        <v>15</v>
      </c>
      <c r="DJ31">
        <v>1626465084.6</v>
      </c>
      <c r="DK31" t="s">
        <v>294</v>
      </c>
      <c r="DL31">
        <v>1626465076.6</v>
      </c>
      <c r="DM31">
        <v>1626465084.6</v>
      </c>
      <c r="DN31">
        <v>8</v>
      </c>
      <c r="DO31">
        <v>0.212</v>
      </c>
      <c r="DP31">
        <v>0.013</v>
      </c>
      <c r="DQ31">
        <v>1.588</v>
      </c>
      <c r="DR31">
        <v>-0.074</v>
      </c>
      <c r="DS31">
        <v>420</v>
      </c>
      <c r="DT31">
        <v>3</v>
      </c>
      <c r="DU31">
        <v>0.13</v>
      </c>
      <c r="DV31">
        <v>0.03</v>
      </c>
      <c r="DW31">
        <v>-18.6659853658537</v>
      </c>
      <c r="DX31">
        <v>-0.19109477351919</v>
      </c>
      <c r="DY31">
        <v>0.0327390090361793</v>
      </c>
      <c r="DZ31">
        <v>1</v>
      </c>
      <c r="EA31">
        <v>905.109029411765</v>
      </c>
      <c r="EB31">
        <v>-3.6410899685218</v>
      </c>
      <c r="EC31">
        <v>0.409922624355469</v>
      </c>
      <c r="ED31">
        <v>1</v>
      </c>
      <c r="EE31">
        <v>3.19055487804878</v>
      </c>
      <c r="EF31">
        <v>0.0660119163763015</v>
      </c>
      <c r="EG31">
        <v>0.0066076179693616</v>
      </c>
      <c r="EH31">
        <v>1</v>
      </c>
      <c r="EI31">
        <v>3</v>
      </c>
      <c r="EJ31">
        <v>3</v>
      </c>
      <c r="EK31" t="s">
        <v>295</v>
      </c>
      <c r="EL31">
        <v>100</v>
      </c>
      <c r="EM31">
        <v>100</v>
      </c>
      <c r="EN31">
        <v>1.558</v>
      </c>
      <c r="EO31">
        <v>-0.068</v>
      </c>
      <c r="EP31">
        <v>0.796380875196005</v>
      </c>
      <c r="EQ31">
        <v>0.00225868272383977</v>
      </c>
      <c r="ER31">
        <v>-9.96746185667655e-07</v>
      </c>
      <c r="ES31">
        <v>2.83711317370827e-10</v>
      </c>
      <c r="ET31">
        <v>-0.071317122073674</v>
      </c>
      <c r="EU31">
        <v>-0.00217948432402501</v>
      </c>
      <c r="EV31">
        <v>0.000453263451741206</v>
      </c>
      <c r="EW31">
        <v>-1.16319206543697e-06</v>
      </c>
      <c r="EX31">
        <v>-2</v>
      </c>
      <c r="EY31">
        <v>2196</v>
      </c>
      <c r="EZ31">
        <v>1</v>
      </c>
      <c r="FA31">
        <v>25</v>
      </c>
      <c r="FB31">
        <v>2.4</v>
      </c>
      <c r="FC31">
        <v>2.2</v>
      </c>
      <c r="FD31">
        <v>18</v>
      </c>
      <c r="FE31">
        <v>813.591</v>
      </c>
      <c r="FF31">
        <v>424.803</v>
      </c>
      <c r="FG31">
        <v>7.9311</v>
      </c>
      <c r="FH31">
        <v>25.9035</v>
      </c>
      <c r="FI31">
        <v>29.9991</v>
      </c>
      <c r="FJ31">
        <v>25.8076</v>
      </c>
      <c r="FK31">
        <v>25.8224</v>
      </c>
      <c r="FL31">
        <v>25.0175</v>
      </c>
      <c r="FM31">
        <v>75.8929</v>
      </c>
      <c r="FN31">
        <v>0</v>
      </c>
      <c r="FO31">
        <v>8.01</v>
      </c>
      <c r="FP31">
        <v>420</v>
      </c>
      <c r="FQ31">
        <v>2.80148</v>
      </c>
      <c r="FR31">
        <v>101.387</v>
      </c>
      <c r="FS31">
        <v>101.841</v>
      </c>
    </row>
    <row r="32" spans="1:175">
      <c r="A32">
        <v>16</v>
      </c>
      <c r="B32">
        <v>1626465219.6</v>
      </c>
      <c r="C32">
        <v>30</v>
      </c>
      <c r="D32" t="s">
        <v>324</v>
      </c>
      <c r="E32" t="s">
        <v>325</v>
      </c>
      <c r="F32">
        <v>1</v>
      </c>
      <c r="G32" t="s">
        <v>291</v>
      </c>
      <c r="H32">
        <v>1626465218.6</v>
      </c>
      <c r="I32">
        <f>(J32)/1000</f>
        <v>0</v>
      </c>
      <c r="J32">
        <f>1000*CB32*AH32*(BX32-BY32)/(100*BQ32*(1000-AH32*BX32))</f>
        <v>0</v>
      </c>
      <c r="K32">
        <f>CB32*AH32*(BW32-BV32*(1000-AH32*BY32)/(1000-AH32*BX32))/(100*BQ32)</f>
        <v>0</v>
      </c>
      <c r="L32">
        <f>BV32 - IF(AH32&gt;1, K32*BQ32*100.0/(AJ32*CJ32), 0)</f>
        <v>0</v>
      </c>
      <c r="M32">
        <f>((S32-I32/2)*L32-K32)/(S32+I32/2)</f>
        <v>0</v>
      </c>
      <c r="N32">
        <f>M32*(CC32+CD32)/1000.0</f>
        <v>0</v>
      </c>
      <c r="O32">
        <f>(BV32 - IF(AH32&gt;1, K32*BQ32*100.0/(AJ32*CJ32), 0))*(CC32+CD32)/1000.0</f>
        <v>0</v>
      </c>
      <c r="P32">
        <f>2.0/((1/R32-1/Q32)+SIGN(R32)*SQRT((1/R32-1/Q32)*(1/R32-1/Q32) + 4*BR32/((BR32+1)*(BR32+1))*(2*1/R32*1/Q32-1/Q32*1/Q32)))</f>
        <v>0</v>
      </c>
      <c r="Q32">
        <f>IF(LEFT(BS32,1)&lt;&gt;"0",IF(LEFT(BS32,1)="1",3.0,BT32),$D$5+$E$5*(CJ32*CC32/($K$5*1000))+$F$5*(CJ32*CC32/($K$5*1000))*MAX(MIN(BQ32,$J$5),$I$5)*MAX(MIN(BQ32,$J$5),$I$5)+$G$5*MAX(MIN(BQ32,$J$5),$I$5)*(CJ32*CC32/($K$5*1000))+$H$5*(CJ32*CC32/($K$5*1000))*(CJ32*CC32/($K$5*1000)))</f>
        <v>0</v>
      </c>
      <c r="R32">
        <f>I32*(1000-(1000*0.61365*exp(17.502*V32/(240.97+V32))/(CC32+CD32)+BX32)/2)/(1000*0.61365*exp(17.502*V32/(240.97+V32))/(CC32+CD32)-BX32)</f>
        <v>0</v>
      </c>
      <c r="S32">
        <f>1/((BR32+1)/(P32/1.6)+1/(Q32/1.37)) + BR32/((BR32+1)/(P32/1.6) + BR32/(Q32/1.37))</f>
        <v>0</v>
      </c>
      <c r="T32">
        <f>(BM32*BP32)</f>
        <v>0</v>
      </c>
      <c r="U32">
        <f>(CE32+(T32+2*0.95*5.67E-8*(((CE32+$B$7)+273)^4-(CE32+273)^4)-44100*I32)/(1.84*29.3*Q32+8*0.95*5.67E-8*(CE32+273)^3))</f>
        <v>0</v>
      </c>
      <c r="V32">
        <f>($C$7*CF32+$D$7*CG32+$E$7*U32)</f>
        <v>0</v>
      </c>
      <c r="W32">
        <f>0.61365*exp(17.502*V32/(240.97+V32))</f>
        <v>0</v>
      </c>
      <c r="X32">
        <f>(Y32/Z32*100)</f>
        <v>0</v>
      </c>
      <c r="Y32">
        <f>BX32*(CC32+CD32)/1000</f>
        <v>0</v>
      </c>
      <c r="Z32">
        <f>0.61365*exp(17.502*CE32/(240.97+CE32))</f>
        <v>0</v>
      </c>
      <c r="AA32">
        <f>(W32-BX32*(CC32+CD32)/1000)</f>
        <v>0</v>
      </c>
      <c r="AB32">
        <f>(-I32*44100)</f>
        <v>0</v>
      </c>
      <c r="AC32">
        <f>2*29.3*Q32*0.92*(CE32-V32)</f>
        <v>0</v>
      </c>
      <c r="AD32">
        <f>2*0.95*5.67E-8*(((CE32+$B$7)+273)^4-(V32+273)^4)</f>
        <v>0</v>
      </c>
      <c r="AE32">
        <f>T32+AD32+AB32+AC32</f>
        <v>0</v>
      </c>
      <c r="AF32">
        <v>148</v>
      </c>
      <c r="AG32">
        <v>16</v>
      </c>
      <c r="AH32">
        <f>IF(AF32*$H$13&gt;=AJ32,1.0,(AJ32/(AJ32-AF32*$H$13)))</f>
        <v>0</v>
      </c>
      <c r="AI32">
        <f>(AH32-1)*100</f>
        <v>0</v>
      </c>
      <c r="AJ32">
        <f>MAX(0,($B$13+$C$13*CJ32)/(1+$D$13*CJ32)*CC32/(CE32+273)*$E$13)</f>
        <v>0</v>
      </c>
      <c r="AK32" t="s">
        <v>292</v>
      </c>
      <c r="AL32" t="s">
        <v>292</v>
      </c>
      <c r="AM32">
        <v>0</v>
      </c>
      <c r="AN32">
        <v>0</v>
      </c>
      <c r="AO32">
        <f>1-AM32/AN32</f>
        <v>0</v>
      </c>
      <c r="AP32">
        <v>0</v>
      </c>
      <c r="AQ32" t="s">
        <v>292</v>
      </c>
      <c r="AR32" t="s">
        <v>292</v>
      </c>
      <c r="AS32">
        <v>0</v>
      </c>
      <c r="AT32">
        <v>0</v>
      </c>
      <c r="AU32">
        <f>1-AS32/AT32</f>
        <v>0</v>
      </c>
      <c r="AV32">
        <v>0.5</v>
      </c>
      <c r="AW32">
        <f>BN32</f>
        <v>0</v>
      </c>
      <c r="AX32">
        <f>K32</f>
        <v>0</v>
      </c>
      <c r="AY32">
        <f>AU32*AV32*AW32</f>
        <v>0</v>
      </c>
      <c r="AZ32">
        <f>(AX32-AP32)/AW32</f>
        <v>0</v>
      </c>
      <c r="BA32">
        <f>(AN32-AT32)/AT32</f>
        <v>0</v>
      </c>
      <c r="BB32">
        <f>AM32/(AO32+AM32/AT32)</f>
        <v>0</v>
      </c>
      <c r="BC32" t="s">
        <v>292</v>
      </c>
      <c r="BD32">
        <v>0</v>
      </c>
      <c r="BE32">
        <f>IF(BD32&lt;&gt;0, BD32, BB32)</f>
        <v>0</v>
      </c>
      <c r="BF32">
        <f>1-BE32/AT32</f>
        <v>0</v>
      </c>
      <c r="BG32">
        <f>(AT32-AS32)/(AT32-BE32)</f>
        <v>0</v>
      </c>
      <c r="BH32">
        <f>(AN32-AT32)/(AN32-BE32)</f>
        <v>0</v>
      </c>
      <c r="BI32">
        <f>(AT32-AS32)/(AT32-AM32)</f>
        <v>0</v>
      </c>
      <c r="BJ32">
        <f>(AN32-AT32)/(AN32-AM32)</f>
        <v>0</v>
      </c>
      <c r="BK32">
        <f>(BG32*BE32/AS32)</f>
        <v>0</v>
      </c>
      <c r="BL32">
        <f>(1-BK32)</f>
        <v>0</v>
      </c>
      <c r="BM32">
        <f>$B$11*CK32+$C$11*CL32+$F$11*CM32*(1-CP32)</f>
        <v>0</v>
      </c>
      <c r="BN32">
        <f>BM32*BO32</f>
        <v>0</v>
      </c>
      <c r="BO32">
        <f>($B$11*$D$9+$C$11*$D$9+$F$11*((CZ32+CR32)/MAX(CZ32+CR32+DA32, 0.1)*$I$9+DA32/MAX(CZ32+CR32+DA32, 0.1)*$J$9))/($B$11+$C$11+$F$11)</f>
        <v>0</v>
      </c>
      <c r="BP32">
        <f>($B$11*$K$9+$C$11*$K$9+$F$11*((CZ32+CR32)/MAX(CZ32+CR32+DA32, 0.1)*$P$9+DA32/MAX(CZ32+CR32+DA32, 0.1)*$Q$9))/($B$11+$C$11+$F$11)</f>
        <v>0</v>
      </c>
      <c r="BQ32">
        <v>6</v>
      </c>
      <c r="BR32">
        <v>0.5</v>
      </c>
      <c r="BS32" t="s">
        <v>293</v>
      </c>
      <c r="BT32">
        <v>2</v>
      </c>
      <c r="BU32">
        <v>1626465218.6</v>
      </c>
      <c r="BV32">
        <v>401.245666666667</v>
      </c>
      <c r="BW32">
        <v>420.018666666667</v>
      </c>
      <c r="BX32">
        <v>6.02935666666667</v>
      </c>
      <c r="BY32">
        <v>2.82558</v>
      </c>
      <c r="BZ32">
        <v>399.687666666667</v>
      </c>
      <c r="CA32">
        <v>6.09737666666667</v>
      </c>
      <c r="CB32">
        <v>899.967</v>
      </c>
      <c r="CC32">
        <v>100.745666666667</v>
      </c>
      <c r="CD32">
        <v>0.099635</v>
      </c>
      <c r="CE32">
        <v>15.2782</v>
      </c>
      <c r="CF32">
        <v>14.6784333333333</v>
      </c>
      <c r="CG32">
        <v>999.9</v>
      </c>
      <c r="CH32">
        <v>0</v>
      </c>
      <c r="CI32">
        <v>0</v>
      </c>
      <c r="CJ32">
        <v>9997.3</v>
      </c>
      <c r="CK32">
        <v>0</v>
      </c>
      <c r="CL32">
        <v>0.221023</v>
      </c>
      <c r="CM32">
        <v>1460.08</v>
      </c>
      <c r="CN32">
        <v>0.973009666666667</v>
      </c>
      <c r="CO32">
        <v>0.0269900333333333</v>
      </c>
      <c r="CP32">
        <v>0</v>
      </c>
      <c r="CQ32">
        <v>904.251333333333</v>
      </c>
      <c r="CR32">
        <v>4.99999</v>
      </c>
      <c r="CS32">
        <v>13218.5666666667</v>
      </c>
      <c r="CT32">
        <v>12729.1</v>
      </c>
      <c r="CU32">
        <v>38.854</v>
      </c>
      <c r="CV32">
        <v>41.125</v>
      </c>
      <c r="CW32">
        <v>40.062</v>
      </c>
      <c r="CX32">
        <v>40.312</v>
      </c>
      <c r="CY32">
        <v>40.375</v>
      </c>
      <c r="CZ32">
        <v>1415.81</v>
      </c>
      <c r="DA32">
        <v>39.27</v>
      </c>
      <c r="DB32">
        <v>0</v>
      </c>
      <c r="DC32">
        <v>1626465230.6</v>
      </c>
      <c r="DD32">
        <v>0</v>
      </c>
      <c r="DE32">
        <v>904.796730769231</v>
      </c>
      <c r="DF32">
        <v>-3.48550429410533</v>
      </c>
      <c r="DG32">
        <v>-55.7025640984658</v>
      </c>
      <c r="DH32">
        <v>13223.7807692308</v>
      </c>
      <c r="DI32">
        <v>15</v>
      </c>
      <c r="DJ32">
        <v>1626465084.6</v>
      </c>
      <c r="DK32" t="s">
        <v>294</v>
      </c>
      <c r="DL32">
        <v>1626465076.6</v>
      </c>
      <c r="DM32">
        <v>1626465084.6</v>
      </c>
      <c r="DN32">
        <v>8</v>
      </c>
      <c r="DO32">
        <v>0.212</v>
      </c>
      <c r="DP32">
        <v>0.013</v>
      </c>
      <c r="DQ32">
        <v>1.588</v>
      </c>
      <c r="DR32">
        <v>-0.074</v>
      </c>
      <c r="DS32">
        <v>420</v>
      </c>
      <c r="DT32">
        <v>3</v>
      </c>
      <c r="DU32">
        <v>0.13</v>
      </c>
      <c r="DV32">
        <v>0.03</v>
      </c>
      <c r="DW32">
        <v>-18.6787512195122</v>
      </c>
      <c r="DX32">
        <v>-0.293318466898935</v>
      </c>
      <c r="DY32">
        <v>0.0428657297989398</v>
      </c>
      <c r="DZ32">
        <v>1</v>
      </c>
      <c r="EA32">
        <v>905.034</v>
      </c>
      <c r="EB32">
        <v>-3.81304897986465</v>
      </c>
      <c r="EC32">
        <v>0.433655953163663</v>
      </c>
      <c r="ED32">
        <v>1</v>
      </c>
      <c r="EE32">
        <v>3.19265146341463</v>
      </c>
      <c r="EF32">
        <v>0.0694131010452956</v>
      </c>
      <c r="EG32">
        <v>0.00691444707451164</v>
      </c>
      <c r="EH32">
        <v>1</v>
      </c>
      <c r="EI32">
        <v>3</v>
      </c>
      <c r="EJ32">
        <v>3</v>
      </c>
      <c r="EK32" t="s">
        <v>295</v>
      </c>
      <c r="EL32">
        <v>100</v>
      </c>
      <c r="EM32">
        <v>100</v>
      </c>
      <c r="EN32">
        <v>1.558</v>
      </c>
      <c r="EO32">
        <v>-0.068</v>
      </c>
      <c r="EP32">
        <v>0.796380875196005</v>
      </c>
      <c r="EQ32">
        <v>0.00225868272383977</v>
      </c>
      <c r="ER32">
        <v>-9.96746185667655e-07</v>
      </c>
      <c r="ES32">
        <v>2.83711317370827e-10</v>
      </c>
      <c r="ET32">
        <v>-0.071317122073674</v>
      </c>
      <c r="EU32">
        <v>-0.00217948432402501</v>
      </c>
      <c r="EV32">
        <v>0.000453263451741206</v>
      </c>
      <c r="EW32">
        <v>-1.16319206543697e-06</v>
      </c>
      <c r="EX32">
        <v>-2</v>
      </c>
      <c r="EY32">
        <v>2196</v>
      </c>
      <c r="EZ32">
        <v>1</v>
      </c>
      <c r="FA32">
        <v>25</v>
      </c>
      <c r="FB32">
        <v>2.4</v>
      </c>
      <c r="FC32">
        <v>2.2</v>
      </c>
      <c r="FD32">
        <v>18</v>
      </c>
      <c r="FE32">
        <v>813.707</v>
      </c>
      <c r="FF32">
        <v>424.7</v>
      </c>
      <c r="FG32">
        <v>7.9997</v>
      </c>
      <c r="FH32">
        <v>25.9024</v>
      </c>
      <c r="FI32">
        <v>29.9992</v>
      </c>
      <c r="FJ32">
        <v>25.8075</v>
      </c>
      <c r="FK32">
        <v>25.8224</v>
      </c>
      <c r="FL32">
        <v>25.0169</v>
      </c>
      <c r="FM32">
        <v>75.8929</v>
      </c>
      <c r="FN32">
        <v>0</v>
      </c>
      <c r="FO32">
        <v>8.11</v>
      </c>
      <c r="FP32">
        <v>420</v>
      </c>
      <c r="FQ32">
        <v>2.80148</v>
      </c>
      <c r="FR32">
        <v>101.387</v>
      </c>
      <c r="FS32">
        <v>101.841</v>
      </c>
    </row>
    <row r="33" spans="1:175">
      <c r="A33">
        <v>17</v>
      </c>
      <c r="B33">
        <v>1626465221.6</v>
      </c>
      <c r="C33">
        <v>32</v>
      </c>
      <c r="D33" t="s">
        <v>326</v>
      </c>
      <c r="E33" t="s">
        <v>327</v>
      </c>
      <c r="F33">
        <v>1</v>
      </c>
      <c r="G33" t="s">
        <v>291</v>
      </c>
      <c r="H33">
        <v>1626465220.6</v>
      </c>
      <c r="I33">
        <f>(J33)/1000</f>
        <v>0</v>
      </c>
      <c r="J33">
        <f>1000*CB33*AH33*(BX33-BY33)/(100*BQ33*(1000-AH33*BX33))</f>
        <v>0</v>
      </c>
      <c r="K33">
        <f>CB33*AH33*(BW33-BV33*(1000-AH33*BY33)/(1000-AH33*BX33))/(100*BQ33)</f>
        <v>0</v>
      </c>
      <c r="L33">
        <f>BV33 - IF(AH33&gt;1, K33*BQ33*100.0/(AJ33*CJ33), 0)</f>
        <v>0</v>
      </c>
      <c r="M33">
        <f>((S33-I33/2)*L33-K33)/(S33+I33/2)</f>
        <v>0</v>
      </c>
      <c r="N33">
        <f>M33*(CC33+CD33)/1000.0</f>
        <v>0</v>
      </c>
      <c r="O33">
        <f>(BV33 - IF(AH33&gt;1, K33*BQ33*100.0/(AJ33*CJ33), 0))*(CC33+CD33)/1000.0</f>
        <v>0</v>
      </c>
      <c r="P33">
        <f>2.0/((1/R33-1/Q33)+SIGN(R33)*SQRT((1/R33-1/Q33)*(1/R33-1/Q33) + 4*BR33/((BR33+1)*(BR33+1))*(2*1/R33*1/Q33-1/Q33*1/Q33)))</f>
        <v>0</v>
      </c>
      <c r="Q33">
        <f>IF(LEFT(BS33,1)&lt;&gt;"0",IF(LEFT(BS33,1)="1",3.0,BT33),$D$5+$E$5*(CJ33*CC33/($K$5*1000))+$F$5*(CJ33*CC33/($K$5*1000))*MAX(MIN(BQ33,$J$5),$I$5)*MAX(MIN(BQ33,$J$5),$I$5)+$G$5*MAX(MIN(BQ33,$J$5),$I$5)*(CJ33*CC33/($K$5*1000))+$H$5*(CJ33*CC33/($K$5*1000))*(CJ33*CC33/($K$5*1000)))</f>
        <v>0</v>
      </c>
      <c r="R33">
        <f>I33*(1000-(1000*0.61365*exp(17.502*V33/(240.97+V33))/(CC33+CD33)+BX33)/2)/(1000*0.61365*exp(17.502*V33/(240.97+V33))/(CC33+CD33)-BX33)</f>
        <v>0</v>
      </c>
      <c r="S33">
        <f>1/((BR33+1)/(P33/1.6)+1/(Q33/1.37)) + BR33/((BR33+1)/(P33/1.6) + BR33/(Q33/1.37))</f>
        <v>0</v>
      </c>
      <c r="T33">
        <f>(BM33*BP33)</f>
        <v>0</v>
      </c>
      <c r="U33">
        <f>(CE33+(T33+2*0.95*5.67E-8*(((CE33+$B$7)+273)^4-(CE33+273)^4)-44100*I33)/(1.84*29.3*Q33+8*0.95*5.67E-8*(CE33+273)^3))</f>
        <v>0</v>
      </c>
      <c r="V33">
        <f>($C$7*CF33+$D$7*CG33+$E$7*U33)</f>
        <v>0</v>
      </c>
      <c r="W33">
        <f>0.61365*exp(17.502*V33/(240.97+V33))</f>
        <v>0</v>
      </c>
      <c r="X33">
        <f>(Y33/Z33*100)</f>
        <v>0</v>
      </c>
      <c r="Y33">
        <f>BX33*(CC33+CD33)/1000</f>
        <v>0</v>
      </c>
      <c r="Z33">
        <f>0.61365*exp(17.502*CE33/(240.97+CE33))</f>
        <v>0</v>
      </c>
      <c r="AA33">
        <f>(W33-BX33*(CC33+CD33)/1000)</f>
        <v>0</v>
      </c>
      <c r="AB33">
        <f>(-I33*44100)</f>
        <v>0</v>
      </c>
      <c r="AC33">
        <f>2*29.3*Q33*0.92*(CE33-V33)</f>
        <v>0</v>
      </c>
      <c r="AD33">
        <f>2*0.95*5.67E-8*(((CE33+$B$7)+273)^4-(V33+273)^4)</f>
        <v>0</v>
      </c>
      <c r="AE33">
        <f>T33+AD33+AB33+AC33</f>
        <v>0</v>
      </c>
      <c r="AF33">
        <v>147</v>
      </c>
      <c r="AG33">
        <v>16</v>
      </c>
      <c r="AH33">
        <f>IF(AF33*$H$13&gt;=AJ33,1.0,(AJ33/(AJ33-AF33*$H$13)))</f>
        <v>0</v>
      </c>
      <c r="AI33">
        <f>(AH33-1)*100</f>
        <v>0</v>
      </c>
      <c r="AJ33">
        <f>MAX(0,($B$13+$C$13*CJ33)/(1+$D$13*CJ33)*CC33/(CE33+273)*$E$13)</f>
        <v>0</v>
      </c>
      <c r="AK33" t="s">
        <v>292</v>
      </c>
      <c r="AL33" t="s">
        <v>292</v>
      </c>
      <c r="AM33">
        <v>0</v>
      </c>
      <c r="AN33">
        <v>0</v>
      </c>
      <c r="AO33">
        <f>1-AM33/AN33</f>
        <v>0</v>
      </c>
      <c r="AP33">
        <v>0</v>
      </c>
      <c r="AQ33" t="s">
        <v>292</v>
      </c>
      <c r="AR33" t="s">
        <v>292</v>
      </c>
      <c r="AS33">
        <v>0</v>
      </c>
      <c r="AT33">
        <v>0</v>
      </c>
      <c r="AU33">
        <f>1-AS33/AT33</f>
        <v>0</v>
      </c>
      <c r="AV33">
        <v>0.5</v>
      </c>
      <c r="AW33">
        <f>BN33</f>
        <v>0</v>
      </c>
      <c r="AX33">
        <f>K33</f>
        <v>0</v>
      </c>
      <c r="AY33">
        <f>AU33*AV33*AW33</f>
        <v>0</v>
      </c>
      <c r="AZ33">
        <f>(AX33-AP33)/AW33</f>
        <v>0</v>
      </c>
      <c r="BA33">
        <f>(AN33-AT33)/AT33</f>
        <v>0</v>
      </c>
      <c r="BB33">
        <f>AM33/(AO33+AM33/AT33)</f>
        <v>0</v>
      </c>
      <c r="BC33" t="s">
        <v>292</v>
      </c>
      <c r="BD33">
        <v>0</v>
      </c>
      <c r="BE33">
        <f>IF(BD33&lt;&gt;0, BD33, BB33)</f>
        <v>0</v>
      </c>
      <c r="BF33">
        <f>1-BE33/AT33</f>
        <v>0</v>
      </c>
      <c r="BG33">
        <f>(AT33-AS33)/(AT33-BE33)</f>
        <v>0</v>
      </c>
      <c r="BH33">
        <f>(AN33-AT33)/(AN33-BE33)</f>
        <v>0</v>
      </c>
      <c r="BI33">
        <f>(AT33-AS33)/(AT33-AM33)</f>
        <v>0</v>
      </c>
      <c r="BJ33">
        <f>(AN33-AT33)/(AN33-AM33)</f>
        <v>0</v>
      </c>
      <c r="BK33">
        <f>(BG33*BE33/AS33)</f>
        <v>0</v>
      </c>
      <c r="BL33">
        <f>(1-BK33)</f>
        <v>0</v>
      </c>
      <c r="BM33">
        <f>$B$11*CK33+$C$11*CL33+$F$11*CM33*(1-CP33)</f>
        <v>0</v>
      </c>
      <c r="BN33">
        <f>BM33*BO33</f>
        <v>0</v>
      </c>
      <c r="BO33">
        <f>($B$11*$D$9+$C$11*$D$9+$F$11*((CZ33+CR33)/MAX(CZ33+CR33+DA33, 0.1)*$I$9+DA33/MAX(CZ33+CR33+DA33, 0.1)*$J$9))/($B$11+$C$11+$F$11)</f>
        <v>0</v>
      </c>
      <c r="BP33">
        <f>($B$11*$K$9+$C$11*$K$9+$F$11*((CZ33+CR33)/MAX(CZ33+CR33+DA33, 0.1)*$P$9+DA33/MAX(CZ33+CR33+DA33, 0.1)*$Q$9))/($B$11+$C$11+$F$11)</f>
        <v>0</v>
      </c>
      <c r="BQ33">
        <v>6</v>
      </c>
      <c r="BR33">
        <v>0.5</v>
      </c>
      <c r="BS33" t="s">
        <v>293</v>
      </c>
      <c r="BT33">
        <v>2</v>
      </c>
      <c r="BU33">
        <v>1626465220.6</v>
      </c>
      <c r="BV33">
        <v>401.287666666667</v>
      </c>
      <c r="BW33">
        <v>420.038333333333</v>
      </c>
      <c r="BX33">
        <v>6.03191333333333</v>
      </c>
      <c r="BY33">
        <v>2.82576666666667</v>
      </c>
      <c r="BZ33">
        <v>399.729666666667</v>
      </c>
      <c r="CA33">
        <v>6.09992333333333</v>
      </c>
      <c r="CB33">
        <v>900.075</v>
      </c>
      <c r="CC33">
        <v>100.746333333333</v>
      </c>
      <c r="CD33">
        <v>0.100315</v>
      </c>
      <c r="CE33">
        <v>15.2886333333333</v>
      </c>
      <c r="CF33">
        <v>14.6849</v>
      </c>
      <c r="CG33">
        <v>999.9</v>
      </c>
      <c r="CH33">
        <v>0</v>
      </c>
      <c r="CI33">
        <v>0</v>
      </c>
      <c r="CJ33">
        <v>9978.96</v>
      </c>
      <c r="CK33">
        <v>0</v>
      </c>
      <c r="CL33">
        <v>0.221023</v>
      </c>
      <c r="CM33">
        <v>1460.07333333333</v>
      </c>
      <c r="CN33">
        <v>0.973008333333333</v>
      </c>
      <c r="CO33">
        <v>0.0269915666666667</v>
      </c>
      <c r="CP33">
        <v>0</v>
      </c>
      <c r="CQ33">
        <v>904.141666666667</v>
      </c>
      <c r="CR33">
        <v>4.99999</v>
      </c>
      <c r="CS33">
        <v>13215.9</v>
      </c>
      <c r="CT33">
        <v>12729.0333333333</v>
      </c>
      <c r="CU33">
        <v>38.875</v>
      </c>
      <c r="CV33">
        <v>41.125</v>
      </c>
      <c r="CW33">
        <v>40.062</v>
      </c>
      <c r="CX33">
        <v>40.312</v>
      </c>
      <c r="CY33">
        <v>40.375</v>
      </c>
      <c r="CZ33">
        <v>1415.8</v>
      </c>
      <c r="DA33">
        <v>39.2733333333333</v>
      </c>
      <c r="DB33">
        <v>0</v>
      </c>
      <c r="DC33">
        <v>1626465232.4</v>
      </c>
      <c r="DD33">
        <v>0</v>
      </c>
      <c r="DE33">
        <v>904.67104</v>
      </c>
      <c r="DF33">
        <v>-4.22569231424828</v>
      </c>
      <c r="DG33">
        <v>-58.8538460479232</v>
      </c>
      <c r="DH33">
        <v>13221.988</v>
      </c>
      <c r="DI33">
        <v>15</v>
      </c>
      <c r="DJ33">
        <v>1626465084.6</v>
      </c>
      <c r="DK33" t="s">
        <v>294</v>
      </c>
      <c r="DL33">
        <v>1626465076.6</v>
      </c>
      <c r="DM33">
        <v>1626465084.6</v>
      </c>
      <c r="DN33">
        <v>8</v>
      </c>
      <c r="DO33">
        <v>0.212</v>
      </c>
      <c r="DP33">
        <v>0.013</v>
      </c>
      <c r="DQ33">
        <v>1.588</v>
      </c>
      <c r="DR33">
        <v>-0.074</v>
      </c>
      <c r="DS33">
        <v>420</v>
      </c>
      <c r="DT33">
        <v>3</v>
      </c>
      <c r="DU33">
        <v>0.13</v>
      </c>
      <c r="DV33">
        <v>0.03</v>
      </c>
      <c r="DW33">
        <v>-18.6899268292683</v>
      </c>
      <c r="DX33">
        <v>-0.324263414634121</v>
      </c>
      <c r="DY33">
        <v>0.0452541011449156</v>
      </c>
      <c r="DZ33">
        <v>1</v>
      </c>
      <c r="EA33">
        <v>904.875235294118</v>
      </c>
      <c r="EB33">
        <v>-3.83918633381067</v>
      </c>
      <c r="EC33">
        <v>0.423946795969907</v>
      </c>
      <c r="ED33">
        <v>1</v>
      </c>
      <c r="EE33">
        <v>3.19470219512195</v>
      </c>
      <c r="EF33">
        <v>0.0720524738675966</v>
      </c>
      <c r="EG33">
        <v>0.00713821474989271</v>
      </c>
      <c r="EH33">
        <v>1</v>
      </c>
      <c r="EI33">
        <v>3</v>
      </c>
      <c r="EJ33">
        <v>3</v>
      </c>
      <c r="EK33" t="s">
        <v>295</v>
      </c>
      <c r="EL33">
        <v>100</v>
      </c>
      <c r="EM33">
        <v>100</v>
      </c>
      <c r="EN33">
        <v>1.558</v>
      </c>
      <c r="EO33">
        <v>-0.068</v>
      </c>
      <c r="EP33">
        <v>0.796380875196005</v>
      </c>
      <c r="EQ33">
        <v>0.00225868272383977</v>
      </c>
      <c r="ER33">
        <v>-9.96746185667655e-07</v>
      </c>
      <c r="ES33">
        <v>2.83711317370827e-10</v>
      </c>
      <c r="ET33">
        <v>-0.071317122073674</v>
      </c>
      <c r="EU33">
        <v>-0.00217948432402501</v>
      </c>
      <c r="EV33">
        <v>0.000453263451741206</v>
      </c>
      <c r="EW33">
        <v>-1.16319206543697e-06</v>
      </c>
      <c r="EX33">
        <v>-2</v>
      </c>
      <c r="EY33">
        <v>2196</v>
      </c>
      <c r="EZ33">
        <v>1</v>
      </c>
      <c r="FA33">
        <v>25</v>
      </c>
      <c r="FB33">
        <v>2.4</v>
      </c>
      <c r="FC33">
        <v>2.3</v>
      </c>
      <c r="FD33">
        <v>18</v>
      </c>
      <c r="FE33">
        <v>813.875</v>
      </c>
      <c r="FF33">
        <v>424.858</v>
      </c>
      <c r="FG33">
        <v>8.06883</v>
      </c>
      <c r="FH33">
        <v>25.9014</v>
      </c>
      <c r="FI33">
        <v>29.9993</v>
      </c>
      <c r="FJ33">
        <v>25.8065</v>
      </c>
      <c r="FK33">
        <v>25.8219</v>
      </c>
      <c r="FL33">
        <v>25.0172</v>
      </c>
      <c r="FM33">
        <v>75.8929</v>
      </c>
      <c r="FN33">
        <v>0</v>
      </c>
      <c r="FO33">
        <v>8.21</v>
      </c>
      <c r="FP33">
        <v>420</v>
      </c>
      <c r="FQ33">
        <v>2.80148</v>
      </c>
      <c r="FR33">
        <v>101.387</v>
      </c>
      <c r="FS33">
        <v>101.841</v>
      </c>
    </row>
    <row r="34" spans="1:175">
      <c r="A34">
        <v>18</v>
      </c>
      <c r="B34">
        <v>1626465223.6</v>
      </c>
      <c r="C34">
        <v>34</v>
      </c>
      <c r="D34" t="s">
        <v>328</v>
      </c>
      <c r="E34" t="s">
        <v>329</v>
      </c>
      <c r="F34">
        <v>1</v>
      </c>
      <c r="G34" t="s">
        <v>291</v>
      </c>
      <c r="H34">
        <v>1626465222.6</v>
      </c>
      <c r="I34">
        <f>(J34)/1000</f>
        <v>0</v>
      </c>
      <c r="J34">
        <f>1000*CB34*AH34*(BX34-BY34)/(100*BQ34*(1000-AH34*BX34))</f>
        <v>0</v>
      </c>
      <c r="K34">
        <f>CB34*AH34*(BW34-BV34*(1000-AH34*BY34)/(1000-AH34*BX34))/(100*BQ34)</f>
        <v>0</v>
      </c>
      <c r="L34">
        <f>BV34 - IF(AH34&gt;1, K34*BQ34*100.0/(AJ34*CJ34), 0)</f>
        <v>0</v>
      </c>
      <c r="M34">
        <f>((S34-I34/2)*L34-K34)/(S34+I34/2)</f>
        <v>0</v>
      </c>
      <c r="N34">
        <f>M34*(CC34+CD34)/1000.0</f>
        <v>0</v>
      </c>
      <c r="O34">
        <f>(BV34 - IF(AH34&gt;1, K34*BQ34*100.0/(AJ34*CJ34), 0))*(CC34+CD34)/1000.0</f>
        <v>0</v>
      </c>
      <c r="P34">
        <f>2.0/((1/R34-1/Q34)+SIGN(R34)*SQRT((1/R34-1/Q34)*(1/R34-1/Q34) + 4*BR34/((BR34+1)*(BR34+1))*(2*1/R34*1/Q34-1/Q34*1/Q34)))</f>
        <v>0</v>
      </c>
      <c r="Q34">
        <f>IF(LEFT(BS34,1)&lt;&gt;"0",IF(LEFT(BS34,1)="1",3.0,BT34),$D$5+$E$5*(CJ34*CC34/($K$5*1000))+$F$5*(CJ34*CC34/($K$5*1000))*MAX(MIN(BQ34,$J$5),$I$5)*MAX(MIN(BQ34,$J$5),$I$5)+$G$5*MAX(MIN(BQ34,$J$5),$I$5)*(CJ34*CC34/($K$5*1000))+$H$5*(CJ34*CC34/($K$5*1000))*(CJ34*CC34/($K$5*1000)))</f>
        <v>0</v>
      </c>
      <c r="R34">
        <f>I34*(1000-(1000*0.61365*exp(17.502*V34/(240.97+V34))/(CC34+CD34)+BX34)/2)/(1000*0.61365*exp(17.502*V34/(240.97+V34))/(CC34+CD34)-BX34)</f>
        <v>0</v>
      </c>
      <c r="S34">
        <f>1/((BR34+1)/(P34/1.6)+1/(Q34/1.37)) + BR34/((BR34+1)/(P34/1.6) + BR34/(Q34/1.37))</f>
        <v>0</v>
      </c>
      <c r="T34">
        <f>(BM34*BP34)</f>
        <v>0</v>
      </c>
      <c r="U34">
        <f>(CE34+(T34+2*0.95*5.67E-8*(((CE34+$B$7)+273)^4-(CE34+273)^4)-44100*I34)/(1.84*29.3*Q34+8*0.95*5.67E-8*(CE34+273)^3))</f>
        <v>0</v>
      </c>
      <c r="V34">
        <f>($C$7*CF34+$D$7*CG34+$E$7*U34)</f>
        <v>0</v>
      </c>
      <c r="W34">
        <f>0.61365*exp(17.502*V34/(240.97+V34))</f>
        <v>0</v>
      </c>
      <c r="X34">
        <f>(Y34/Z34*100)</f>
        <v>0</v>
      </c>
      <c r="Y34">
        <f>BX34*(CC34+CD34)/1000</f>
        <v>0</v>
      </c>
      <c r="Z34">
        <f>0.61365*exp(17.502*CE34/(240.97+CE34))</f>
        <v>0</v>
      </c>
      <c r="AA34">
        <f>(W34-BX34*(CC34+CD34)/1000)</f>
        <v>0</v>
      </c>
      <c r="AB34">
        <f>(-I34*44100)</f>
        <v>0</v>
      </c>
      <c r="AC34">
        <f>2*29.3*Q34*0.92*(CE34-V34)</f>
        <v>0</v>
      </c>
      <c r="AD34">
        <f>2*0.95*5.67E-8*(((CE34+$B$7)+273)^4-(V34+273)^4)</f>
        <v>0</v>
      </c>
      <c r="AE34">
        <f>T34+AD34+AB34+AC34</f>
        <v>0</v>
      </c>
      <c r="AF34">
        <v>147</v>
      </c>
      <c r="AG34">
        <v>16</v>
      </c>
      <c r="AH34">
        <f>IF(AF34*$H$13&gt;=AJ34,1.0,(AJ34/(AJ34-AF34*$H$13)))</f>
        <v>0</v>
      </c>
      <c r="AI34">
        <f>(AH34-1)*100</f>
        <v>0</v>
      </c>
      <c r="AJ34">
        <f>MAX(0,($B$13+$C$13*CJ34)/(1+$D$13*CJ34)*CC34/(CE34+273)*$E$13)</f>
        <v>0</v>
      </c>
      <c r="AK34" t="s">
        <v>292</v>
      </c>
      <c r="AL34" t="s">
        <v>292</v>
      </c>
      <c r="AM34">
        <v>0</v>
      </c>
      <c r="AN34">
        <v>0</v>
      </c>
      <c r="AO34">
        <f>1-AM34/AN34</f>
        <v>0</v>
      </c>
      <c r="AP34">
        <v>0</v>
      </c>
      <c r="AQ34" t="s">
        <v>292</v>
      </c>
      <c r="AR34" t="s">
        <v>292</v>
      </c>
      <c r="AS34">
        <v>0</v>
      </c>
      <c r="AT34">
        <v>0</v>
      </c>
      <c r="AU34">
        <f>1-AS34/AT34</f>
        <v>0</v>
      </c>
      <c r="AV34">
        <v>0.5</v>
      </c>
      <c r="AW34">
        <f>BN34</f>
        <v>0</v>
      </c>
      <c r="AX34">
        <f>K34</f>
        <v>0</v>
      </c>
      <c r="AY34">
        <f>AU34*AV34*AW34</f>
        <v>0</v>
      </c>
      <c r="AZ34">
        <f>(AX34-AP34)/AW34</f>
        <v>0</v>
      </c>
      <c r="BA34">
        <f>(AN34-AT34)/AT34</f>
        <v>0</v>
      </c>
      <c r="BB34">
        <f>AM34/(AO34+AM34/AT34)</f>
        <v>0</v>
      </c>
      <c r="BC34" t="s">
        <v>292</v>
      </c>
      <c r="BD34">
        <v>0</v>
      </c>
      <c r="BE34">
        <f>IF(BD34&lt;&gt;0, BD34, BB34)</f>
        <v>0</v>
      </c>
      <c r="BF34">
        <f>1-BE34/AT34</f>
        <v>0</v>
      </c>
      <c r="BG34">
        <f>(AT34-AS34)/(AT34-BE34)</f>
        <v>0</v>
      </c>
      <c r="BH34">
        <f>(AN34-AT34)/(AN34-BE34)</f>
        <v>0</v>
      </c>
      <c r="BI34">
        <f>(AT34-AS34)/(AT34-AM34)</f>
        <v>0</v>
      </c>
      <c r="BJ34">
        <f>(AN34-AT34)/(AN34-AM34)</f>
        <v>0</v>
      </c>
      <c r="BK34">
        <f>(BG34*BE34/AS34)</f>
        <v>0</v>
      </c>
      <c r="BL34">
        <f>(1-BK34)</f>
        <v>0</v>
      </c>
      <c r="BM34">
        <f>$B$11*CK34+$C$11*CL34+$F$11*CM34*(1-CP34)</f>
        <v>0</v>
      </c>
      <c r="BN34">
        <f>BM34*BO34</f>
        <v>0</v>
      </c>
      <c r="BO34">
        <f>($B$11*$D$9+$C$11*$D$9+$F$11*((CZ34+CR34)/MAX(CZ34+CR34+DA34, 0.1)*$I$9+DA34/MAX(CZ34+CR34+DA34, 0.1)*$J$9))/($B$11+$C$11+$F$11)</f>
        <v>0</v>
      </c>
      <c r="BP34">
        <f>($B$11*$K$9+$C$11*$K$9+$F$11*((CZ34+CR34)/MAX(CZ34+CR34+DA34, 0.1)*$P$9+DA34/MAX(CZ34+CR34+DA34, 0.1)*$Q$9))/($B$11+$C$11+$F$11)</f>
        <v>0</v>
      </c>
      <c r="BQ34">
        <v>6</v>
      </c>
      <c r="BR34">
        <v>0.5</v>
      </c>
      <c r="BS34" t="s">
        <v>293</v>
      </c>
      <c r="BT34">
        <v>2</v>
      </c>
      <c r="BU34">
        <v>1626465222.6</v>
      </c>
      <c r="BV34">
        <v>401.279</v>
      </c>
      <c r="BW34">
        <v>420.008666666667</v>
      </c>
      <c r="BX34">
        <v>6.03487333333333</v>
      </c>
      <c r="BY34">
        <v>2.82609333333333</v>
      </c>
      <c r="BZ34">
        <v>399.721</v>
      </c>
      <c r="CA34">
        <v>6.10287333333333</v>
      </c>
      <c r="CB34">
        <v>900.054666666667</v>
      </c>
      <c r="CC34">
        <v>100.747666666667</v>
      </c>
      <c r="CD34">
        <v>0.100200066666667</v>
      </c>
      <c r="CE34">
        <v>15.3018</v>
      </c>
      <c r="CF34">
        <v>14.6966333333333</v>
      </c>
      <c r="CG34">
        <v>999.9</v>
      </c>
      <c r="CH34">
        <v>0</v>
      </c>
      <c r="CI34">
        <v>0</v>
      </c>
      <c r="CJ34">
        <v>9994.79333333333</v>
      </c>
      <c r="CK34">
        <v>0</v>
      </c>
      <c r="CL34">
        <v>0.221023</v>
      </c>
      <c r="CM34">
        <v>1460.07333333333</v>
      </c>
      <c r="CN34">
        <v>0.973008333333333</v>
      </c>
      <c r="CO34">
        <v>0.0269915666666667</v>
      </c>
      <c r="CP34">
        <v>0</v>
      </c>
      <c r="CQ34">
        <v>904.029666666667</v>
      </c>
      <c r="CR34">
        <v>4.99999</v>
      </c>
      <c r="CS34">
        <v>13213.6666666667</v>
      </c>
      <c r="CT34">
        <v>12729</v>
      </c>
      <c r="CU34">
        <v>38.812</v>
      </c>
      <c r="CV34">
        <v>41.125</v>
      </c>
      <c r="CW34">
        <v>40.062</v>
      </c>
      <c r="CX34">
        <v>40.312</v>
      </c>
      <c r="CY34">
        <v>40.375</v>
      </c>
      <c r="CZ34">
        <v>1415.8</v>
      </c>
      <c r="DA34">
        <v>39.2733333333333</v>
      </c>
      <c r="DB34">
        <v>0</v>
      </c>
      <c r="DC34">
        <v>1626465234.8</v>
      </c>
      <c r="DD34">
        <v>0</v>
      </c>
      <c r="DE34">
        <v>904.49172</v>
      </c>
      <c r="DF34">
        <v>-4.45292309585093</v>
      </c>
      <c r="DG34">
        <v>-59.184615474453</v>
      </c>
      <c r="DH34">
        <v>13219.488</v>
      </c>
      <c r="DI34">
        <v>15</v>
      </c>
      <c r="DJ34">
        <v>1626465084.6</v>
      </c>
      <c r="DK34" t="s">
        <v>294</v>
      </c>
      <c r="DL34">
        <v>1626465076.6</v>
      </c>
      <c r="DM34">
        <v>1626465084.6</v>
      </c>
      <c r="DN34">
        <v>8</v>
      </c>
      <c r="DO34">
        <v>0.212</v>
      </c>
      <c r="DP34">
        <v>0.013</v>
      </c>
      <c r="DQ34">
        <v>1.588</v>
      </c>
      <c r="DR34">
        <v>-0.074</v>
      </c>
      <c r="DS34">
        <v>420</v>
      </c>
      <c r="DT34">
        <v>3</v>
      </c>
      <c r="DU34">
        <v>0.13</v>
      </c>
      <c r="DV34">
        <v>0.03</v>
      </c>
      <c r="DW34">
        <v>-18.7000268292683</v>
      </c>
      <c r="DX34">
        <v>-0.325762369337979</v>
      </c>
      <c r="DY34">
        <v>0.0455778349232158</v>
      </c>
      <c r="DZ34">
        <v>1</v>
      </c>
      <c r="EA34">
        <v>904.747470588235</v>
      </c>
      <c r="EB34">
        <v>-3.85073936041841</v>
      </c>
      <c r="EC34">
        <v>0.426511308400817</v>
      </c>
      <c r="ED34">
        <v>1</v>
      </c>
      <c r="EE34">
        <v>3.19709073170732</v>
      </c>
      <c r="EF34">
        <v>0.071424041811858</v>
      </c>
      <c r="EG34">
        <v>0.00707064642928913</v>
      </c>
      <c r="EH34">
        <v>1</v>
      </c>
      <c r="EI34">
        <v>3</v>
      </c>
      <c r="EJ34">
        <v>3</v>
      </c>
      <c r="EK34" t="s">
        <v>295</v>
      </c>
      <c r="EL34">
        <v>100</v>
      </c>
      <c r="EM34">
        <v>100</v>
      </c>
      <c r="EN34">
        <v>1.558</v>
      </c>
      <c r="EO34">
        <v>-0.068</v>
      </c>
      <c r="EP34">
        <v>0.796380875196005</v>
      </c>
      <c r="EQ34">
        <v>0.00225868272383977</v>
      </c>
      <c r="ER34">
        <v>-9.96746185667655e-07</v>
      </c>
      <c r="ES34">
        <v>2.83711317370827e-10</v>
      </c>
      <c r="ET34">
        <v>-0.071317122073674</v>
      </c>
      <c r="EU34">
        <v>-0.00217948432402501</v>
      </c>
      <c r="EV34">
        <v>0.000453263451741206</v>
      </c>
      <c r="EW34">
        <v>-1.16319206543697e-06</v>
      </c>
      <c r="EX34">
        <v>-2</v>
      </c>
      <c r="EY34">
        <v>2196</v>
      </c>
      <c r="EZ34">
        <v>1</v>
      </c>
      <c r="FA34">
        <v>25</v>
      </c>
      <c r="FB34">
        <v>2.5</v>
      </c>
      <c r="FC34">
        <v>2.3</v>
      </c>
      <c r="FD34">
        <v>18</v>
      </c>
      <c r="FE34">
        <v>813.905</v>
      </c>
      <c r="FF34">
        <v>424.864</v>
      </c>
      <c r="FG34">
        <v>8.1374</v>
      </c>
      <c r="FH34">
        <v>25.9014</v>
      </c>
      <c r="FI34">
        <v>29.9993</v>
      </c>
      <c r="FJ34">
        <v>25.8054</v>
      </c>
      <c r="FK34">
        <v>25.8209</v>
      </c>
      <c r="FL34">
        <v>25.0168</v>
      </c>
      <c r="FM34">
        <v>75.8929</v>
      </c>
      <c r="FN34">
        <v>0</v>
      </c>
      <c r="FO34">
        <v>8.21</v>
      </c>
      <c r="FP34">
        <v>420</v>
      </c>
      <c r="FQ34">
        <v>2.80148</v>
      </c>
      <c r="FR34">
        <v>101.389</v>
      </c>
      <c r="FS34">
        <v>101.84</v>
      </c>
    </row>
    <row r="35" spans="1:175">
      <c r="A35">
        <v>19</v>
      </c>
      <c r="B35">
        <v>1626465225.6</v>
      </c>
      <c r="C35">
        <v>36</v>
      </c>
      <c r="D35" t="s">
        <v>330</v>
      </c>
      <c r="E35" t="s">
        <v>331</v>
      </c>
      <c r="F35">
        <v>1</v>
      </c>
      <c r="G35" t="s">
        <v>291</v>
      </c>
      <c r="H35">
        <v>1626465224.6</v>
      </c>
      <c r="I35">
        <f>(J35)/1000</f>
        <v>0</v>
      </c>
      <c r="J35">
        <f>1000*CB35*AH35*(BX35-BY35)/(100*BQ35*(1000-AH35*BX35))</f>
        <v>0</v>
      </c>
      <c r="K35">
        <f>CB35*AH35*(BW35-BV35*(1000-AH35*BY35)/(1000-AH35*BX35))/(100*BQ35)</f>
        <v>0</v>
      </c>
      <c r="L35">
        <f>BV35 - IF(AH35&gt;1, K35*BQ35*100.0/(AJ35*CJ35), 0)</f>
        <v>0</v>
      </c>
      <c r="M35">
        <f>((S35-I35/2)*L35-K35)/(S35+I35/2)</f>
        <v>0</v>
      </c>
      <c r="N35">
        <f>M35*(CC35+CD35)/1000.0</f>
        <v>0</v>
      </c>
      <c r="O35">
        <f>(BV35 - IF(AH35&gt;1, K35*BQ35*100.0/(AJ35*CJ35), 0))*(CC35+CD35)/1000.0</f>
        <v>0</v>
      </c>
      <c r="P35">
        <f>2.0/((1/R35-1/Q35)+SIGN(R35)*SQRT((1/R35-1/Q35)*(1/R35-1/Q35) + 4*BR35/((BR35+1)*(BR35+1))*(2*1/R35*1/Q35-1/Q35*1/Q35)))</f>
        <v>0</v>
      </c>
      <c r="Q35">
        <f>IF(LEFT(BS35,1)&lt;&gt;"0",IF(LEFT(BS35,1)="1",3.0,BT35),$D$5+$E$5*(CJ35*CC35/($K$5*1000))+$F$5*(CJ35*CC35/($K$5*1000))*MAX(MIN(BQ35,$J$5),$I$5)*MAX(MIN(BQ35,$J$5),$I$5)+$G$5*MAX(MIN(BQ35,$J$5),$I$5)*(CJ35*CC35/($K$5*1000))+$H$5*(CJ35*CC35/($K$5*1000))*(CJ35*CC35/($K$5*1000)))</f>
        <v>0</v>
      </c>
      <c r="R35">
        <f>I35*(1000-(1000*0.61365*exp(17.502*V35/(240.97+V35))/(CC35+CD35)+BX35)/2)/(1000*0.61365*exp(17.502*V35/(240.97+V35))/(CC35+CD35)-BX35)</f>
        <v>0</v>
      </c>
      <c r="S35">
        <f>1/((BR35+1)/(P35/1.6)+1/(Q35/1.37)) + BR35/((BR35+1)/(P35/1.6) + BR35/(Q35/1.37))</f>
        <v>0</v>
      </c>
      <c r="T35">
        <f>(BM35*BP35)</f>
        <v>0</v>
      </c>
      <c r="U35">
        <f>(CE35+(T35+2*0.95*5.67E-8*(((CE35+$B$7)+273)^4-(CE35+273)^4)-44100*I35)/(1.84*29.3*Q35+8*0.95*5.67E-8*(CE35+273)^3))</f>
        <v>0</v>
      </c>
      <c r="V35">
        <f>($C$7*CF35+$D$7*CG35+$E$7*U35)</f>
        <v>0</v>
      </c>
      <c r="W35">
        <f>0.61365*exp(17.502*V35/(240.97+V35))</f>
        <v>0</v>
      </c>
      <c r="X35">
        <f>(Y35/Z35*100)</f>
        <v>0</v>
      </c>
      <c r="Y35">
        <f>BX35*(CC35+CD35)/1000</f>
        <v>0</v>
      </c>
      <c r="Z35">
        <f>0.61365*exp(17.502*CE35/(240.97+CE35))</f>
        <v>0</v>
      </c>
      <c r="AA35">
        <f>(W35-BX35*(CC35+CD35)/1000)</f>
        <v>0</v>
      </c>
      <c r="AB35">
        <f>(-I35*44100)</f>
        <v>0</v>
      </c>
      <c r="AC35">
        <f>2*29.3*Q35*0.92*(CE35-V35)</f>
        <v>0</v>
      </c>
      <c r="AD35">
        <f>2*0.95*5.67E-8*(((CE35+$B$7)+273)^4-(V35+273)^4)</f>
        <v>0</v>
      </c>
      <c r="AE35">
        <f>T35+AD35+AB35+AC35</f>
        <v>0</v>
      </c>
      <c r="AF35">
        <v>147</v>
      </c>
      <c r="AG35">
        <v>16</v>
      </c>
      <c r="AH35">
        <f>IF(AF35*$H$13&gt;=AJ35,1.0,(AJ35/(AJ35-AF35*$H$13)))</f>
        <v>0</v>
      </c>
      <c r="AI35">
        <f>(AH35-1)*100</f>
        <v>0</v>
      </c>
      <c r="AJ35">
        <f>MAX(0,($B$13+$C$13*CJ35)/(1+$D$13*CJ35)*CC35/(CE35+273)*$E$13)</f>
        <v>0</v>
      </c>
      <c r="AK35" t="s">
        <v>292</v>
      </c>
      <c r="AL35" t="s">
        <v>292</v>
      </c>
      <c r="AM35">
        <v>0</v>
      </c>
      <c r="AN35">
        <v>0</v>
      </c>
      <c r="AO35">
        <f>1-AM35/AN35</f>
        <v>0</v>
      </c>
      <c r="AP35">
        <v>0</v>
      </c>
      <c r="AQ35" t="s">
        <v>292</v>
      </c>
      <c r="AR35" t="s">
        <v>292</v>
      </c>
      <c r="AS35">
        <v>0</v>
      </c>
      <c r="AT35">
        <v>0</v>
      </c>
      <c r="AU35">
        <f>1-AS35/AT35</f>
        <v>0</v>
      </c>
      <c r="AV35">
        <v>0.5</v>
      </c>
      <c r="AW35">
        <f>BN35</f>
        <v>0</v>
      </c>
      <c r="AX35">
        <f>K35</f>
        <v>0</v>
      </c>
      <c r="AY35">
        <f>AU35*AV35*AW35</f>
        <v>0</v>
      </c>
      <c r="AZ35">
        <f>(AX35-AP35)/AW35</f>
        <v>0</v>
      </c>
      <c r="BA35">
        <f>(AN35-AT35)/AT35</f>
        <v>0</v>
      </c>
      <c r="BB35">
        <f>AM35/(AO35+AM35/AT35)</f>
        <v>0</v>
      </c>
      <c r="BC35" t="s">
        <v>292</v>
      </c>
      <c r="BD35">
        <v>0</v>
      </c>
      <c r="BE35">
        <f>IF(BD35&lt;&gt;0, BD35, BB35)</f>
        <v>0</v>
      </c>
      <c r="BF35">
        <f>1-BE35/AT35</f>
        <v>0</v>
      </c>
      <c r="BG35">
        <f>(AT35-AS35)/(AT35-BE35)</f>
        <v>0</v>
      </c>
      <c r="BH35">
        <f>(AN35-AT35)/(AN35-BE35)</f>
        <v>0</v>
      </c>
      <c r="BI35">
        <f>(AT35-AS35)/(AT35-AM35)</f>
        <v>0</v>
      </c>
      <c r="BJ35">
        <f>(AN35-AT35)/(AN35-AM35)</f>
        <v>0</v>
      </c>
      <c r="BK35">
        <f>(BG35*BE35/AS35)</f>
        <v>0</v>
      </c>
      <c r="BL35">
        <f>(1-BK35)</f>
        <v>0</v>
      </c>
      <c r="BM35">
        <f>$B$11*CK35+$C$11*CL35+$F$11*CM35*(1-CP35)</f>
        <v>0</v>
      </c>
      <c r="BN35">
        <f>BM35*BO35</f>
        <v>0</v>
      </c>
      <c r="BO35">
        <f>($B$11*$D$9+$C$11*$D$9+$F$11*((CZ35+CR35)/MAX(CZ35+CR35+DA35, 0.1)*$I$9+DA35/MAX(CZ35+CR35+DA35, 0.1)*$J$9))/($B$11+$C$11+$F$11)</f>
        <v>0</v>
      </c>
      <c r="BP35">
        <f>($B$11*$K$9+$C$11*$K$9+$F$11*((CZ35+CR35)/MAX(CZ35+CR35+DA35, 0.1)*$P$9+DA35/MAX(CZ35+CR35+DA35, 0.1)*$Q$9))/($B$11+$C$11+$F$11)</f>
        <v>0</v>
      </c>
      <c r="BQ35">
        <v>6</v>
      </c>
      <c r="BR35">
        <v>0.5</v>
      </c>
      <c r="BS35" t="s">
        <v>293</v>
      </c>
      <c r="BT35">
        <v>2</v>
      </c>
      <c r="BU35">
        <v>1626465224.6</v>
      </c>
      <c r="BV35">
        <v>401.271333333333</v>
      </c>
      <c r="BW35">
        <v>419.977333333333</v>
      </c>
      <c r="BX35">
        <v>6.0383</v>
      </c>
      <c r="BY35">
        <v>2.82672666666667</v>
      </c>
      <c r="BZ35">
        <v>399.713333333333</v>
      </c>
      <c r="CA35">
        <v>6.10628666666667</v>
      </c>
      <c r="CB35">
        <v>900.003666666667</v>
      </c>
      <c r="CC35">
        <v>100.748666666667</v>
      </c>
      <c r="CD35">
        <v>0.1000043</v>
      </c>
      <c r="CE35">
        <v>15.3183</v>
      </c>
      <c r="CF35">
        <v>14.7080666666667</v>
      </c>
      <c r="CG35">
        <v>999.9</v>
      </c>
      <c r="CH35">
        <v>0</v>
      </c>
      <c r="CI35">
        <v>0</v>
      </c>
      <c r="CJ35">
        <v>10005.2066666667</v>
      </c>
      <c r="CK35">
        <v>0</v>
      </c>
      <c r="CL35">
        <v>0.221023</v>
      </c>
      <c r="CM35">
        <v>1460</v>
      </c>
      <c r="CN35">
        <v>0.973007</v>
      </c>
      <c r="CO35">
        <v>0.0269931</v>
      </c>
      <c r="CP35">
        <v>0</v>
      </c>
      <c r="CQ35">
        <v>903.816</v>
      </c>
      <c r="CR35">
        <v>4.99999</v>
      </c>
      <c r="CS35">
        <v>13210.7</v>
      </c>
      <c r="CT35">
        <v>12728.4</v>
      </c>
      <c r="CU35">
        <v>38.812</v>
      </c>
      <c r="CV35">
        <v>41.125</v>
      </c>
      <c r="CW35">
        <v>40.083</v>
      </c>
      <c r="CX35">
        <v>40.312</v>
      </c>
      <c r="CY35">
        <v>40.375</v>
      </c>
      <c r="CZ35">
        <v>1415.72666666667</v>
      </c>
      <c r="DA35">
        <v>39.2733333333333</v>
      </c>
      <c r="DB35">
        <v>0</v>
      </c>
      <c r="DC35">
        <v>1626465236.6</v>
      </c>
      <c r="DD35">
        <v>0</v>
      </c>
      <c r="DE35">
        <v>904.360884615385</v>
      </c>
      <c r="DF35">
        <v>-4.34882052676571</v>
      </c>
      <c r="DG35">
        <v>-61.8871794971778</v>
      </c>
      <c r="DH35">
        <v>13218.1307692308</v>
      </c>
      <c r="DI35">
        <v>15</v>
      </c>
      <c r="DJ35">
        <v>1626465084.6</v>
      </c>
      <c r="DK35" t="s">
        <v>294</v>
      </c>
      <c r="DL35">
        <v>1626465076.6</v>
      </c>
      <c r="DM35">
        <v>1626465084.6</v>
      </c>
      <c r="DN35">
        <v>8</v>
      </c>
      <c r="DO35">
        <v>0.212</v>
      </c>
      <c r="DP35">
        <v>0.013</v>
      </c>
      <c r="DQ35">
        <v>1.588</v>
      </c>
      <c r="DR35">
        <v>-0.074</v>
      </c>
      <c r="DS35">
        <v>420</v>
      </c>
      <c r="DT35">
        <v>3</v>
      </c>
      <c r="DU35">
        <v>0.13</v>
      </c>
      <c r="DV35">
        <v>0.03</v>
      </c>
      <c r="DW35">
        <v>-18.7051317073171</v>
      </c>
      <c r="DX35">
        <v>-0.265262717770051</v>
      </c>
      <c r="DY35">
        <v>0.0436171337951004</v>
      </c>
      <c r="DZ35">
        <v>1</v>
      </c>
      <c r="EA35">
        <v>904.638942857143</v>
      </c>
      <c r="EB35">
        <v>-4.15883083301574</v>
      </c>
      <c r="EC35">
        <v>0.463502192496415</v>
      </c>
      <c r="ED35">
        <v>1</v>
      </c>
      <c r="EE35">
        <v>3.19957585365854</v>
      </c>
      <c r="EF35">
        <v>0.0694087108013933</v>
      </c>
      <c r="EG35">
        <v>0.006860767210035</v>
      </c>
      <c r="EH35">
        <v>1</v>
      </c>
      <c r="EI35">
        <v>3</v>
      </c>
      <c r="EJ35">
        <v>3</v>
      </c>
      <c r="EK35" t="s">
        <v>295</v>
      </c>
      <c r="EL35">
        <v>100</v>
      </c>
      <c r="EM35">
        <v>100</v>
      </c>
      <c r="EN35">
        <v>1.558</v>
      </c>
      <c r="EO35">
        <v>-0.068</v>
      </c>
      <c r="EP35">
        <v>0.796380875196005</v>
      </c>
      <c r="EQ35">
        <v>0.00225868272383977</v>
      </c>
      <c r="ER35">
        <v>-9.96746185667655e-07</v>
      </c>
      <c r="ES35">
        <v>2.83711317370827e-10</v>
      </c>
      <c r="ET35">
        <v>-0.071317122073674</v>
      </c>
      <c r="EU35">
        <v>-0.00217948432402501</v>
      </c>
      <c r="EV35">
        <v>0.000453263451741206</v>
      </c>
      <c r="EW35">
        <v>-1.16319206543697e-06</v>
      </c>
      <c r="EX35">
        <v>-2</v>
      </c>
      <c r="EY35">
        <v>2196</v>
      </c>
      <c r="EZ35">
        <v>1</v>
      </c>
      <c r="FA35">
        <v>25</v>
      </c>
      <c r="FB35">
        <v>2.5</v>
      </c>
      <c r="FC35">
        <v>2.4</v>
      </c>
      <c r="FD35">
        <v>18</v>
      </c>
      <c r="FE35">
        <v>813.928</v>
      </c>
      <c r="FF35">
        <v>424.918</v>
      </c>
      <c r="FG35">
        <v>8.20185</v>
      </c>
      <c r="FH35">
        <v>25.9008</v>
      </c>
      <c r="FI35">
        <v>29.9995</v>
      </c>
      <c r="FJ35">
        <v>25.8054</v>
      </c>
      <c r="FK35">
        <v>25.8203</v>
      </c>
      <c r="FL35">
        <v>25.017</v>
      </c>
      <c r="FM35">
        <v>75.8929</v>
      </c>
      <c r="FN35">
        <v>0</v>
      </c>
      <c r="FO35">
        <v>8.31</v>
      </c>
      <c r="FP35">
        <v>420</v>
      </c>
      <c r="FQ35">
        <v>2.80148</v>
      </c>
      <c r="FR35">
        <v>101.389</v>
      </c>
      <c r="FS35">
        <v>101.84</v>
      </c>
    </row>
    <row r="36" spans="1:175">
      <c r="A36">
        <v>20</v>
      </c>
      <c r="B36">
        <v>1626465227.6</v>
      </c>
      <c r="C36">
        <v>38</v>
      </c>
      <c r="D36" t="s">
        <v>332</v>
      </c>
      <c r="E36" t="s">
        <v>333</v>
      </c>
      <c r="F36">
        <v>1</v>
      </c>
      <c r="G36" t="s">
        <v>291</v>
      </c>
      <c r="H36">
        <v>1626465226.6</v>
      </c>
      <c r="I36">
        <f>(J36)/1000</f>
        <v>0</v>
      </c>
      <c r="J36">
        <f>1000*CB36*AH36*(BX36-BY36)/(100*BQ36*(1000-AH36*BX36))</f>
        <v>0</v>
      </c>
      <c r="K36">
        <f>CB36*AH36*(BW36-BV36*(1000-AH36*BY36)/(1000-AH36*BX36))/(100*BQ36)</f>
        <v>0</v>
      </c>
      <c r="L36">
        <f>BV36 - IF(AH36&gt;1, K36*BQ36*100.0/(AJ36*CJ36), 0)</f>
        <v>0</v>
      </c>
      <c r="M36">
        <f>((S36-I36/2)*L36-K36)/(S36+I36/2)</f>
        <v>0</v>
      </c>
      <c r="N36">
        <f>M36*(CC36+CD36)/1000.0</f>
        <v>0</v>
      </c>
      <c r="O36">
        <f>(BV36 - IF(AH36&gt;1, K36*BQ36*100.0/(AJ36*CJ36), 0))*(CC36+CD36)/1000.0</f>
        <v>0</v>
      </c>
      <c r="P36">
        <f>2.0/((1/R36-1/Q36)+SIGN(R36)*SQRT((1/R36-1/Q36)*(1/R36-1/Q36) + 4*BR36/((BR36+1)*(BR36+1))*(2*1/R36*1/Q36-1/Q36*1/Q36)))</f>
        <v>0</v>
      </c>
      <c r="Q36">
        <f>IF(LEFT(BS36,1)&lt;&gt;"0",IF(LEFT(BS36,1)="1",3.0,BT36),$D$5+$E$5*(CJ36*CC36/($K$5*1000))+$F$5*(CJ36*CC36/($K$5*1000))*MAX(MIN(BQ36,$J$5),$I$5)*MAX(MIN(BQ36,$J$5),$I$5)+$G$5*MAX(MIN(BQ36,$J$5),$I$5)*(CJ36*CC36/($K$5*1000))+$H$5*(CJ36*CC36/($K$5*1000))*(CJ36*CC36/($K$5*1000)))</f>
        <v>0</v>
      </c>
      <c r="R36">
        <f>I36*(1000-(1000*0.61365*exp(17.502*V36/(240.97+V36))/(CC36+CD36)+BX36)/2)/(1000*0.61365*exp(17.502*V36/(240.97+V36))/(CC36+CD36)-BX36)</f>
        <v>0</v>
      </c>
      <c r="S36">
        <f>1/((BR36+1)/(P36/1.6)+1/(Q36/1.37)) + BR36/((BR36+1)/(P36/1.6) + BR36/(Q36/1.37))</f>
        <v>0</v>
      </c>
      <c r="T36">
        <f>(BM36*BP36)</f>
        <v>0</v>
      </c>
      <c r="U36">
        <f>(CE36+(T36+2*0.95*5.67E-8*(((CE36+$B$7)+273)^4-(CE36+273)^4)-44100*I36)/(1.84*29.3*Q36+8*0.95*5.67E-8*(CE36+273)^3))</f>
        <v>0</v>
      </c>
      <c r="V36">
        <f>($C$7*CF36+$D$7*CG36+$E$7*U36)</f>
        <v>0</v>
      </c>
      <c r="W36">
        <f>0.61365*exp(17.502*V36/(240.97+V36))</f>
        <v>0</v>
      </c>
      <c r="X36">
        <f>(Y36/Z36*100)</f>
        <v>0</v>
      </c>
      <c r="Y36">
        <f>BX36*(CC36+CD36)/1000</f>
        <v>0</v>
      </c>
      <c r="Z36">
        <f>0.61365*exp(17.502*CE36/(240.97+CE36))</f>
        <v>0</v>
      </c>
      <c r="AA36">
        <f>(W36-BX36*(CC36+CD36)/1000)</f>
        <v>0</v>
      </c>
      <c r="AB36">
        <f>(-I36*44100)</f>
        <v>0</v>
      </c>
      <c r="AC36">
        <f>2*29.3*Q36*0.92*(CE36-V36)</f>
        <v>0</v>
      </c>
      <c r="AD36">
        <f>2*0.95*5.67E-8*(((CE36+$B$7)+273)^4-(V36+273)^4)</f>
        <v>0</v>
      </c>
      <c r="AE36">
        <f>T36+AD36+AB36+AC36</f>
        <v>0</v>
      </c>
      <c r="AF36">
        <v>147</v>
      </c>
      <c r="AG36">
        <v>16</v>
      </c>
      <c r="AH36">
        <f>IF(AF36*$H$13&gt;=AJ36,1.0,(AJ36/(AJ36-AF36*$H$13)))</f>
        <v>0</v>
      </c>
      <c r="AI36">
        <f>(AH36-1)*100</f>
        <v>0</v>
      </c>
      <c r="AJ36">
        <f>MAX(0,($B$13+$C$13*CJ36)/(1+$D$13*CJ36)*CC36/(CE36+273)*$E$13)</f>
        <v>0</v>
      </c>
      <c r="AK36" t="s">
        <v>292</v>
      </c>
      <c r="AL36" t="s">
        <v>292</v>
      </c>
      <c r="AM36">
        <v>0</v>
      </c>
      <c r="AN36">
        <v>0</v>
      </c>
      <c r="AO36">
        <f>1-AM36/AN36</f>
        <v>0</v>
      </c>
      <c r="AP36">
        <v>0</v>
      </c>
      <c r="AQ36" t="s">
        <v>292</v>
      </c>
      <c r="AR36" t="s">
        <v>292</v>
      </c>
      <c r="AS36">
        <v>0</v>
      </c>
      <c r="AT36">
        <v>0</v>
      </c>
      <c r="AU36">
        <f>1-AS36/AT36</f>
        <v>0</v>
      </c>
      <c r="AV36">
        <v>0.5</v>
      </c>
      <c r="AW36">
        <f>BN36</f>
        <v>0</v>
      </c>
      <c r="AX36">
        <f>K36</f>
        <v>0</v>
      </c>
      <c r="AY36">
        <f>AU36*AV36*AW36</f>
        <v>0</v>
      </c>
      <c r="AZ36">
        <f>(AX36-AP36)/AW36</f>
        <v>0</v>
      </c>
      <c r="BA36">
        <f>(AN36-AT36)/AT36</f>
        <v>0</v>
      </c>
      <c r="BB36">
        <f>AM36/(AO36+AM36/AT36)</f>
        <v>0</v>
      </c>
      <c r="BC36" t="s">
        <v>292</v>
      </c>
      <c r="BD36">
        <v>0</v>
      </c>
      <c r="BE36">
        <f>IF(BD36&lt;&gt;0, BD36, BB36)</f>
        <v>0</v>
      </c>
      <c r="BF36">
        <f>1-BE36/AT36</f>
        <v>0</v>
      </c>
      <c r="BG36">
        <f>(AT36-AS36)/(AT36-BE36)</f>
        <v>0</v>
      </c>
      <c r="BH36">
        <f>(AN36-AT36)/(AN36-BE36)</f>
        <v>0</v>
      </c>
      <c r="BI36">
        <f>(AT36-AS36)/(AT36-AM36)</f>
        <v>0</v>
      </c>
      <c r="BJ36">
        <f>(AN36-AT36)/(AN36-AM36)</f>
        <v>0</v>
      </c>
      <c r="BK36">
        <f>(BG36*BE36/AS36)</f>
        <v>0</v>
      </c>
      <c r="BL36">
        <f>(1-BK36)</f>
        <v>0</v>
      </c>
      <c r="BM36">
        <f>$B$11*CK36+$C$11*CL36+$F$11*CM36*(1-CP36)</f>
        <v>0</v>
      </c>
      <c r="BN36">
        <f>BM36*BO36</f>
        <v>0</v>
      </c>
      <c r="BO36">
        <f>($B$11*$D$9+$C$11*$D$9+$F$11*((CZ36+CR36)/MAX(CZ36+CR36+DA36, 0.1)*$I$9+DA36/MAX(CZ36+CR36+DA36, 0.1)*$J$9))/($B$11+$C$11+$F$11)</f>
        <v>0</v>
      </c>
      <c r="BP36">
        <f>($B$11*$K$9+$C$11*$K$9+$F$11*((CZ36+CR36)/MAX(CZ36+CR36+DA36, 0.1)*$P$9+DA36/MAX(CZ36+CR36+DA36, 0.1)*$Q$9))/($B$11+$C$11+$F$11)</f>
        <v>0</v>
      </c>
      <c r="BQ36">
        <v>6</v>
      </c>
      <c r="BR36">
        <v>0.5</v>
      </c>
      <c r="BS36" t="s">
        <v>293</v>
      </c>
      <c r="BT36">
        <v>2</v>
      </c>
      <c r="BU36">
        <v>1626465226.6</v>
      </c>
      <c r="BV36">
        <v>401.257</v>
      </c>
      <c r="BW36">
        <v>419.988333333333</v>
      </c>
      <c r="BX36">
        <v>6.04191</v>
      </c>
      <c r="BY36">
        <v>2.82716666666667</v>
      </c>
      <c r="BZ36">
        <v>399.698666666667</v>
      </c>
      <c r="CA36">
        <v>6.10988666666667</v>
      </c>
      <c r="CB36">
        <v>900.009666666667</v>
      </c>
      <c r="CC36">
        <v>100.749666666667</v>
      </c>
      <c r="CD36">
        <v>0.100255666666667</v>
      </c>
      <c r="CE36">
        <v>15.3301</v>
      </c>
      <c r="CF36">
        <v>14.7140666666667</v>
      </c>
      <c r="CG36">
        <v>999.9</v>
      </c>
      <c r="CH36">
        <v>0</v>
      </c>
      <c r="CI36">
        <v>0</v>
      </c>
      <c r="CJ36">
        <v>9987.5</v>
      </c>
      <c r="CK36">
        <v>0</v>
      </c>
      <c r="CL36">
        <v>0.221023</v>
      </c>
      <c r="CM36">
        <v>1459.99</v>
      </c>
      <c r="CN36">
        <v>0.973007</v>
      </c>
      <c r="CO36">
        <v>0.0269931</v>
      </c>
      <c r="CP36">
        <v>0</v>
      </c>
      <c r="CQ36">
        <v>903.715</v>
      </c>
      <c r="CR36">
        <v>4.99999</v>
      </c>
      <c r="CS36">
        <v>13208.4</v>
      </c>
      <c r="CT36">
        <v>12728.2666666667</v>
      </c>
      <c r="CU36">
        <v>38.812</v>
      </c>
      <c r="CV36">
        <v>41.125</v>
      </c>
      <c r="CW36">
        <v>40.104</v>
      </c>
      <c r="CX36">
        <v>40.312</v>
      </c>
      <c r="CY36">
        <v>40.375</v>
      </c>
      <c r="CZ36">
        <v>1415.71666666667</v>
      </c>
      <c r="DA36">
        <v>39.2733333333333</v>
      </c>
      <c r="DB36">
        <v>0</v>
      </c>
      <c r="DC36">
        <v>1626465238.4</v>
      </c>
      <c r="DD36">
        <v>0</v>
      </c>
      <c r="DE36">
        <v>904.22368</v>
      </c>
      <c r="DF36">
        <v>-4.7600769228958</v>
      </c>
      <c r="DG36">
        <v>-64.7076921985695</v>
      </c>
      <c r="DH36">
        <v>13215.924</v>
      </c>
      <c r="DI36">
        <v>15</v>
      </c>
      <c r="DJ36">
        <v>1626465084.6</v>
      </c>
      <c r="DK36" t="s">
        <v>294</v>
      </c>
      <c r="DL36">
        <v>1626465076.6</v>
      </c>
      <c r="DM36">
        <v>1626465084.6</v>
      </c>
      <c r="DN36">
        <v>8</v>
      </c>
      <c r="DO36">
        <v>0.212</v>
      </c>
      <c r="DP36">
        <v>0.013</v>
      </c>
      <c r="DQ36">
        <v>1.588</v>
      </c>
      <c r="DR36">
        <v>-0.074</v>
      </c>
      <c r="DS36">
        <v>420</v>
      </c>
      <c r="DT36">
        <v>3</v>
      </c>
      <c r="DU36">
        <v>0.13</v>
      </c>
      <c r="DV36">
        <v>0.03</v>
      </c>
      <c r="DW36">
        <v>-18.7096658536585</v>
      </c>
      <c r="DX36">
        <v>-0.216317770034906</v>
      </c>
      <c r="DY36">
        <v>0.0421858756258542</v>
      </c>
      <c r="DZ36">
        <v>1</v>
      </c>
      <c r="EA36">
        <v>904.453882352941</v>
      </c>
      <c r="EB36">
        <v>-4.58923434048147</v>
      </c>
      <c r="EC36">
        <v>0.480900672433933</v>
      </c>
      <c r="ED36">
        <v>1</v>
      </c>
      <c r="EE36">
        <v>3.20201585365854</v>
      </c>
      <c r="EF36">
        <v>0.0693597909407749</v>
      </c>
      <c r="EG36">
        <v>0.00685532727709954</v>
      </c>
      <c r="EH36">
        <v>1</v>
      </c>
      <c r="EI36">
        <v>3</v>
      </c>
      <c r="EJ36">
        <v>3</v>
      </c>
      <c r="EK36" t="s">
        <v>295</v>
      </c>
      <c r="EL36">
        <v>100</v>
      </c>
      <c r="EM36">
        <v>100</v>
      </c>
      <c r="EN36">
        <v>1.559</v>
      </c>
      <c r="EO36">
        <v>-0.068</v>
      </c>
      <c r="EP36">
        <v>0.796380875196005</v>
      </c>
      <c r="EQ36">
        <v>0.00225868272383977</v>
      </c>
      <c r="ER36">
        <v>-9.96746185667655e-07</v>
      </c>
      <c r="ES36">
        <v>2.83711317370827e-10</v>
      </c>
      <c r="ET36">
        <v>-0.071317122073674</v>
      </c>
      <c r="EU36">
        <v>-0.00217948432402501</v>
      </c>
      <c r="EV36">
        <v>0.000453263451741206</v>
      </c>
      <c r="EW36">
        <v>-1.16319206543697e-06</v>
      </c>
      <c r="EX36">
        <v>-2</v>
      </c>
      <c r="EY36">
        <v>2196</v>
      </c>
      <c r="EZ36">
        <v>1</v>
      </c>
      <c r="FA36">
        <v>25</v>
      </c>
      <c r="FB36">
        <v>2.5</v>
      </c>
      <c r="FC36">
        <v>2.4</v>
      </c>
      <c r="FD36">
        <v>18</v>
      </c>
      <c r="FE36">
        <v>814.39</v>
      </c>
      <c r="FF36">
        <v>424.918</v>
      </c>
      <c r="FG36">
        <v>8.26452</v>
      </c>
      <c r="FH36">
        <v>25.8997</v>
      </c>
      <c r="FI36">
        <v>29.9995</v>
      </c>
      <c r="FJ36">
        <v>25.8054</v>
      </c>
      <c r="FK36">
        <v>25.8203</v>
      </c>
      <c r="FL36">
        <v>25.0175</v>
      </c>
      <c r="FM36">
        <v>75.8929</v>
      </c>
      <c r="FN36">
        <v>0</v>
      </c>
      <c r="FO36">
        <v>8.41</v>
      </c>
      <c r="FP36">
        <v>420</v>
      </c>
      <c r="FQ36">
        <v>2.80148</v>
      </c>
      <c r="FR36">
        <v>101.388</v>
      </c>
      <c r="FS36">
        <v>101.841</v>
      </c>
    </row>
    <row r="37" spans="1:175">
      <c r="A37">
        <v>21</v>
      </c>
      <c r="B37">
        <v>1626465229.6</v>
      </c>
      <c r="C37">
        <v>40</v>
      </c>
      <c r="D37" t="s">
        <v>334</v>
      </c>
      <c r="E37" t="s">
        <v>335</v>
      </c>
      <c r="F37">
        <v>1</v>
      </c>
      <c r="G37" t="s">
        <v>291</v>
      </c>
      <c r="H37">
        <v>1626465228.6</v>
      </c>
      <c r="I37">
        <f>(J37)/1000</f>
        <v>0</v>
      </c>
      <c r="J37">
        <f>1000*CB37*AH37*(BX37-BY37)/(100*BQ37*(1000-AH37*BX37))</f>
        <v>0</v>
      </c>
      <c r="K37">
        <f>CB37*AH37*(BW37-BV37*(1000-AH37*BY37)/(1000-AH37*BX37))/(100*BQ37)</f>
        <v>0</v>
      </c>
      <c r="L37">
        <f>BV37 - IF(AH37&gt;1, K37*BQ37*100.0/(AJ37*CJ37), 0)</f>
        <v>0</v>
      </c>
      <c r="M37">
        <f>((S37-I37/2)*L37-K37)/(S37+I37/2)</f>
        <v>0</v>
      </c>
      <c r="N37">
        <f>M37*(CC37+CD37)/1000.0</f>
        <v>0</v>
      </c>
      <c r="O37">
        <f>(BV37 - IF(AH37&gt;1, K37*BQ37*100.0/(AJ37*CJ37), 0))*(CC37+CD37)/1000.0</f>
        <v>0</v>
      </c>
      <c r="P37">
        <f>2.0/((1/R37-1/Q37)+SIGN(R37)*SQRT((1/R37-1/Q37)*(1/R37-1/Q37) + 4*BR37/((BR37+1)*(BR37+1))*(2*1/R37*1/Q37-1/Q37*1/Q37)))</f>
        <v>0</v>
      </c>
      <c r="Q37">
        <f>IF(LEFT(BS37,1)&lt;&gt;"0",IF(LEFT(BS37,1)="1",3.0,BT37),$D$5+$E$5*(CJ37*CC37/($K$5*1000))+$F$5*(CJ37*CC37/($K$5*1000))*MAX(MIN(BQ37,$J$5),$I$5)*MAX(MIN(BQ37,$J$5),$I$5)+$G$5*MAX(MIN(BQ37,$J$5),$I$5)*(CJ37*CC37/($K$5*1000))+$H$5*(CJ37*CC37/($K$5*1000))*(CJ37*CC37/($K$5*1000)))</f>
        <v>0</v>
      </c>
      <c r="R37">
        <f>I37*(1000-(1000*0.61365*exp(17.502*V37/(240.97+V37))/(CC37+CD37)+BX37)/2)/(1000*0.61365*exp(17.502*V37/(240.97+V37))/(CC37+CD37)-BX37)</f>
        <v>0</v>
      </c>
      <c r="S37">
        <f>1/((BR37+1)/(P37/1.6)+1/(Q37/1.37)) + BR37/((BR37+1)/(P37/1.6) + BR37/(Q37/1.37))</f>
        <v>0</v>
      </c>
      <c r="T37">
        <f>(BM37*BP37)</f>
        <v>0</v>
      </c>
      <c r="U37">
        <f>(CE37+(T37+2*0.95*5.67E-8*(((CE37+$B$7)+273)^4-(CE37+273)^4)-44100*I37)/(1.84*29.3*Q37+8*0.95*5.67E-8*(CE37+273)^3))</f>
        <v>0</v>
      </c>
      <c r="V37">
        <f>($C$7*CF37+$D$7*CG37+$E$7*U37)</f>
        <v>0</v>
      </c>
      <c r="W37">
        <f>0.61365*exp(17.502*V37/(240.97+V37))</f>
        <v>0</v>
      </c>
      <c r="X37">
        <f>(Y37/Z37*100)</f>
        <v>0</v>
      </c>
      <c r="Y37">
        <f>BX37*(CC37+CD37)/1000</f>
        <v>0</v>
      </c>
      <c r="Z37">
        <f>0.61365*exp(17.502*CE37/(240.97+CE37))</f>
        <v>0</v>
      </c>
      <c r="AA37">
        <f>(W37-BX37*(CC37+CD37)/1000)</f>
        <v>0</v>
      </c>
      <c r="AB37">
        <f>(-I37*44100)</f>
        <v>0</v>
      </c>
      <c r="AC37">
        <f>2*29.3*Q37*0.92*(CE37-V37)</f>
        <v>0</v>
      </c>
      <c r="AD37">
        <f>2*0.95*5.67E-8*(((CE37+$B$7)+273)^4-(V37+273)^4)</f>
        <v>0</v>
      </c>
      <c r="AE37">
        <f>T37+AD37+AB37+AC37</f>
        <v>0</v>
      </c>
      <c r="AF37">
        <v>147</v>
      </c>
      <c r="AG37">
        <v>16</v>
      </c>
      <c r="AH37">
        <f>IF(AF37*$H$13&gt;=AJ37,1.0,(AJ37/(AJ37-AF37*$H$13)))</f>
        <v>0</v>
      </c>
      <c r="AI37">
        <f>(AH37-1)*100</f>
        <v>0</v>
      </c>
      <c r="AJ37">
        <f>MAX(0,($B$13+$C$13*CJ37)/(1+$D$13*CJ37)*CC37/(CE37+273)*$E$13)</f>
        <v>0</v>
      </c>
      <c r="AK37" t="s">
        <v>292</v>
      </c>
      <c r="AL37" t="s">
        <v>292</v>
      </c>
      <c r="AM37">
        <v>0</v>
      </c>
      <c r="AN37">
        <v>0</v>
      </c>
      <c r="AO37">
        <f>1-AM37/AN37</f>
        <v>0</v>
      </c>
      <c r="AP37">
        <v>0</v>
      </c>
      <c r="AQ37" t="s">
        <v>292</v>
      </c>
      <c r="AR37" t="s">
        <v>292</v>
      </c>
      <c r="AS37">
        <v>0</v>
      </c>
      <c r="AT37">
        <v>0</v>
      </c>
      <c r="AU37">
        <f>1-AS37/AT37</f>
        <v>0</v>
      </c>
      <c r="AV37">
        <v>0.5</v>
      </c>
      <c r="AW37">
        <f>BN37</f>
        <v>0</v>
      </c>
      <c r="AX37">
        <f>K37</f>
        <v>0</v>
      </c>
      <c r="AY37">
        <f>AU37*AV37*AW37</f>
        <v>0</v>
      </c>
      <c r="AZ37">
        <f>(AX37-AP37)/AW37</f>
        <v>0</v>
      </c>
      <c r="BA37">
        <f>(AN37-AT37)/AT37</f>
        <v>0</v>
      </c>
      <c r="BB37">
        <f>AM37/(AO37+AM37/AT37)</f>
        <v>0</v>
      </c>
      <c r="BC37" t="s">
        <v>292</v>
      </c>
      <c r="BD37">
        <v>0</v>
      </c>
      <c r="BE37">
        <f>IF(BD37&lt;&gt;0, BD37, BB37)</f>
        <v>0</v>
      </c>
      <c r="BF37">
        <f>1-BE37/AT37</f>
        <v>0</v>
      </c>
      <c r="BG37">
        <f>(AT37-AS37)/(AT37-BE37)</f>
        <v>0</v>
      </c>
      <c r="BH37">
        <f>(AN37-AT37)/(AN37-BE37)</f>
        <v>0</v>
      </c>
      <c r="BI37">
        <f>(AT37-AS37)/(AT37-AM37)</f>
        <v>0</v>
      </c>
      <c r="BJ37">
        <f>(AN37-AT37)/(AN37-AM37)</f>
        <v>0</v>
      </c>
      <c r="BK37">
        <f>(BG37*BE37/AS37)</f>
        <v>0</v>
      </c>
      <c r="BL37">
        <f>(1-BK37)</f>
        <v>0</v>
      </c>
      <c r="BM37">
        <f>$B$11*CK37+$C$11*CL37+$F$11*CM37*(1-CP37)</f>
        <v>0</v>
      </c>
      <c r="BN37">
        <f>BM37*BO37</f>
        <v>0</v>
      </c>
      <c r="BO37">
        <f>($B$11*$D$9+$C$11*$D$9+$F$11*((CZ37+CR37)/MAX(CZ37+CR37+DA37, 0.1)*$I$9+DA37/MAX(CZ37+CR37+DA37, 0.1)*$J$9))/($B$11+$C$11+$F$11)</f>
        <v>0</v>
      </c>
      <c r="BP37">
        <f>($B$11*$K$9+$C$11*$K$9+$F$11*((CZ37+CR37)/MAX(CZ37+CR37+DA37, 0.1)*$P$9+DA37/MAX(CZ37+CR37+DA37, 0.1)*$Q$9))/($B$11+$C$11+$F$11)</f>
        <v>0</v>
      </c>
      <c r="BQ37">
        <v>6</v>
      </c>
      <c r="BR37">
        <v>0.5</v>
      </c>
      <c r="BS37" t="s">
        <v>293</v>
      </c>
      <c r="BT37">
        <v>2</v>
      </c>
      <c r="BU37">
        <v>1626465228.6</v>
      </c>
      <c r="BV37">
        <v>401.236</v>
      </c>
      <c r="BW37">
        <v>420.003</v>
      </c>
      <c r="BX37">
        <v>6.04320666666667</v>
      </c>
      <c r="BY37">
        <v>2.82673666666667</v>
      </c>
      <c r="BZ37">
        <v>399.678</v>
      </c>
      <c r="CA37">
        <v>6.11118333333333</v>
      </c>
      <c r="CB37">
        <v>900.018666666667</v>
      </c>
      <c r="CC37">
        <v>100.75</v>
      </c>
      <c r="CD37">
        <v>0.0998972333333333</v>
      </c>
      <c r="CE37">
        <v>15.3333666666667</v>
      </c>
      <c r="CF37">
        <v>14.7235666666667</v>
      </c>
      <c r="CG37">
        <v>999.9</v>
      </c>
      <c r="CH37">
        <v>0</v>
      </c>
      <c r="CI37">
        <v>0</v>
      </c>
      <c r="CJ37">
        <v>9992.08333333333</v>
      </c>
      <c r="CK37">
        <v>0</v>
      </c>
      <c r="CL37">
        <v>0.221023</v>
      </c>
      <c r="CM37">
        <v>1460.07333333333</v>
      </c>
      <c r="CN37">
        <v>0.973009666666667</v>
      </c>
      <c r="CO37">
        <v>0.0269900333333333</v>
      </c>
      <c r="CP37">
        <v>0</v>
      </c>
      <c r="CQ37">
        <v>903.624</v>
      </c>
      <c r="CR37">
        <v>4.99999</v>
      </c>
      <c r="CS37">
        <v>13207.2</v>
      </c>
      <c r="CT37">
        <v>12729.0333333333</v>
      </c>
      <c r="CU37">
        <v>38.854</v>
      </c>
      <c r="CV37">
        <v>41.125</v>
      </c>
      <c r="CW37">
        <v>40.062</v>
      </c>
      <c r="CX37">
        <v>40.312</v>
      </c>
      <c r="CY37">
        <v>40.375</v>
      </c>
      <c r="CZ37">
        <v>1415.80333333333</v>
      </c>
      <c r="DA37">
        <v>39.27</v>
      </c>
      <c r="DB37">
        <v>0</v>
      </c>
      <c r="DC37">
        <v>1626465240.8</v>
      </c>
      <c r="DD37">
        <v>0</v>
      </c>
      <c r="DE37">
        <v>904.06108</v>
      </c>
      <c r="DF37">
        <v>-4.20323078914044</v>
      </c>
      <c r="DG37">
        <v>-66.238461581943</v>
      </c>
      <c r="DH37">
        <v>13213.344</v>
      </c>
      <c r="DI37">
        <v>15</v>
      </c>
      <c r="DJ37">
        <v>1626465084.6</v>
      </c>
      <c r="DK37" t="s">
        <v>294</v>
      </c>
      <c r="DL37">
        <v>1626465076.6</v>
      </c>
      <c r="DM37">
        <v>1626465084.6</v>
      </c>
      <c r="DN37">
        <v>8</v>
      </c>
      <c r="DO37">
        <v>0.212</v>
      </c>
      <c r="DP37">
        <v>0.013</v>
      </c>
      <c r="DQ37">
        <v>1.588</v>
      </c>
      <c r="DR37">
        <v>-0.074</v>
      </c>
      <c r="DS37">
        <v>420</v>
      </c>
      <c r="DT37">
        <v>3</v>
      </c>
      <c r="DU37">
        <v>0.13</v>
      </c>
      <c r="DV37">
        <v>0.03</v>
      </c>
      <c r="DW37">
        <v>-18.7154682926829</v>
      </c>
      <c r="DX37">
        <v>-0.277375609756137</v>
      </c>
      <c r="DY37">
        <v>0.0444079999331277</v>
      </c>
      <c r="DZ37">
        <v>1</v>
      </c>
      <c r="EA37">
        <v>904.337323529412</v>
      </c>
      <c r="EB37">
        <v>-4.30889194641999</v>
      </c>
      <c r="EC37">
        <v>0.456588224873822</v>
      </c>
      <c r="ED37">
        <v>1</v>
      </c>
      <c r="EE37">
        <v>3.20443390243902</v>
      </c>
      <c r="EF37">
        <v>0.0712281533101032</v>
      </c>
      <c r="EG37">
        <v>0.00704569298571959</v>
      </c>
      <c r="EH37">
        <v>1</v>
      </c>
      <c r="EI37">
        <v>3</v>
      </c>
      <c r="EJ37">
        <v>3</v>
      </c>
      <c r="EK37" t="s">
        <v>295</v>
      </c>
      <c r="EL37">
        <v>100</v>
      </c>
      <c r="EM37">
        <v>100</v>
      </c>
      <c r="EN37">
        <v>1.558</v>
      </c>
      <c r="EO37">
        <v>-0.068</v>
      </c>
      <c r="EP37">
        <v>0.796380875196005</v>
      </c>
      <c r="EQ37">
        <v>0.00225868272383977</v>
      </c>
      <c r="ER37">
        <v>-9.96746185667655e-07</v>
      </c>
      <c r="ES37">
        <v>2.83711317370827e-10</v>
      </c>
      <c r="ET37">
        <v>-0.071317122073674</v>
      </c>
      <c r="EU37">
        <v>-0.00217948432402501</v>
      </c>
      <c r="EV37">
        <v>0.000453263451741206</v>
      </c>
      <c r="EW37">
        <v>-1.16319206543697e-06</v>
      </c>
      <c r="EX37">
        <v>-2</v>
      </c>
      <c r="EY37">
        <v>2196</v>
      </c>
      <c r="EZ37">
        <v>1</v>
      </c>
      <c r="FA37">
        <v>25</v>
      </c>
      <c r="FB37">
        <v>2.5</v>
      </c>
      <c r="FC37">
        <v>2.4</v>
      </c>
      <c r="FD37">
        <v>18</v>
      </c>
      <c r="FE37">
        <v>814.505</v>
      </c>
      <c r="FF37">
        <v>424.962</v>
      </c>
      <c r="FG37">
        <v>8.33158</v>
      </c>
      <c r="FH37">
        <v>25.8992</v>
      </c>
      <c r="FI37">
        <v>29.9993</v>
      </c>
      <c r="FJ37">
        <v>25.8054</v>
      </c>
      <c r="FK37">
        <v>25.8203</v>
      </c>
      <c r="FL37">
        <v>25.0175</v>
      </c>
      <c r="FM37">
        <v>75.8929</v>
      </c>
      <c r="FN37">
        <v>0</v>
      </c>
      <c r="FO37">
        <v>8.41</v>
      </c>
      <c r="FP37">
        <v>420</v>
      </c>
      <c r="FQ37">
        <v>2.80148</v>
      </c>
      <c r="FR37">
        <v>101.387</v>
      </c>
      <c r="FS37">
        <v>101.84</v>
      </c>
    </row>
    <row r="38" spans="1:175">
      <c r="A38">
        <v>22</v>
      </c>
      <c r="B38">
        <v>1626465231.6</v>
      </c>
      <c r="C38">
        <v>42</v>
      </c>
      <c r="D38" t="s">
        <v>336</v>
      </c>
      <c r="E38" t="s">
        <v>337</v>
      </c>
      <c r="F38">
        <v>1</v>
      </c>
      <c r="G38" t="s">
        <v>291</v>
      </c>
      <c r="H38">
        <v>1626465230.6</v>
      </c>
      <c r="I38">
        <f>(J38)/1000</f>
        <v>0</v>
      </c>
      <c r="J38">
        <f>1000*CB38*AH38*(BX38-BY38)/(100*BQ38*(1000-AH38*BX38))</f>
        <v>0</v>
      </c>
      <c r="K38">
        <f>CB38*AH38*(BW38-BV38*(1000-AH38*BY38)/(1000-AH38*BX38))/(100*BQ38)</f>
        <v>0</v>
      </c>
      <c r="L38">
        <f>BV38 - IF(AH38&gt;1, K38*BQ38*100.0/(AJ38*CJ38), 0)</f>
        <v>0</v>
      </c>
      <c r="M38">
        <f>((S38-I38/2)*L38-K38)/(S38+I38/2)</f>
        <v>0</v>
      </c>
      <c r="N38">
        <f>M38*(CC38+CD38)/1000.0</f>
        <v>0</v>
      </c>
      <c r="O38">
        <f>(BV38 - IF(AH38&gt;1, K38*BQ38*100.0/(AJ38*CJ38), 0))*(CC38+CD38)/1000.0</f>
        <v>0</v>
      </c>
      <c r="P38">
        <f>2.0/((1/R38-1/Q38)+SIGN(R38)*SQRT((1/R38-1/Q38)*(1/R38-1/Q38) + 4*BR38/((BR38+1)*(BR38+1))*(2*1/R38*1/Q38-1/Q38*1/Q38)))</f>
        <v>0</v>
      </c>
      <c r="Q38">
        <f>IF(LEFT(BS38,1)&lt;&gt;"0",IF(LEFT(BS38,1)="1",3.0,BT38),$D$5+$E$5*(CJ38*CC38/($K$5*1000))+$F$5*(CJ38*CC38/($K$5*1000))*MAX(MIN(BQ38,$J$5),$I$5)*MAX(MIN(BQ38,$J$5),$I$5)+$G$5*MAX(MIN(BQ38,$J$5),$I$5)*(CJ38*CC38/($K$5*1000))+$H$5*(CJ38*CC38/($K$5*1000))*(CJ38*CC38/($K$5*1000)))</f>
        <v>0</v>
      </c>
      <c r="R38">
        <f>I38*(1000-(1000*0.61365*exp(17.502*V38/(240.97+V38))/(CC38+CD38)+BX38)/2)/(1000*0.61365*exp(17.502*V38/(240.97+V38))/(CC38+CD38)-BX38)</f>
        <v>0</v>
      </c>
      <c r="S38">
        <f>1/((BR38+1)/(P38/1.6)+1/(Q38/1.37)) + BR38/((BR38+1)/(P38/1.6) + BR38/(Q38/1.37))</f>
        <v>0</v>
      </c>
      <c r="T38">
        <f>(BM38*BP38)</f>
        <v>0</v>
      </c>
      <c r="U38">
        <f>(CE38+(T38+2*0.95*5.67E-8*(((CE38+$B$7)+273)^4-(CE38+273)^4)-44100*I38)/(1.84*29.3*Q38+8*0.95*5.67E-8*(CE38+273)^3))</f>
        <v>0</v>
      </c>
      <c r="V38">
        <f>($C$7*CF38+$D$7*CG38+$E$7*U38)</f>
        <v>0</v>
      </c>
      <c r="W38">
        <f>0.61365*exp(17.502*V38/(240.97+V38))</f>
        <v>0</v>
      </c>
      <c r="X38">
        <f>(Y38/Z38*100)</f>
        <v>0</v>
      </c>
      <c r="Y38">
        <f>BX38*(CC38+CD38)/1000</f>
        <v>0</v>
      </c>
      <c r="Z38">
        <f>0.61365*exp(17.502*CE38/(240.97+CE38))</f>
        <v>0</v>
      </c>
      <c r="AA38">
        <f>(W38-BX38*(CC38+CD38)/1000)</f>
        <v>0</v>
      </c>
      <c r="AB38">
        <f>(-I38*44100)</f>
        <v>0</v>
      </c>
      <c r="AC38">
        <f>2*29.3*Q38*0.92*(CE38-V38)</f>
        <v>0</v>
      </c>
      <c r="AD38">
        <f>2*0.95*5.67E-8*(((CE38+$B$7)+273)^4-(V38+273)^4)</f>
        <v>0</v>
      </c>
      <c r="AE38">
        <f>T38+AD38+AB38+AC38</f>
        <v>0</v>
      </c>
      <c r="AF38">
        <v>147</v>
      </c>
      <c r="AG38">
        <v>16</v>
      </c>
      <c r="AH38">
        <f>IF(AF38*$H$13&gt;=AJ38,1.0,(AJ38/(AJ38-AF38*$H$13)))</f>
        <v>0</v>
      </c>
      <c r="AI38">
        <f>(AH38-1)*100</f>
        <v>0</v>
      </c>
      <c r="AJ38">
        <f>MAX(0,($B$13+$C$13*CJ38)/(1+$D$13*CJ38)*CC38/(CE38+273)*$E$13)</f>
        <v>0</v>
      </c>
      <c r="AK38" t="s">
        <v>292</v>
      </c>
      <c r="AL38" t="s">
        <v>292</v>
      </c>
      <c r="AM38">
        <v>0</v>
      </c>
      <c r="AN38">
        <v>0</v>
      </c>
      <c r="AO38">
        <f>1-AM38/AN38</f>
        <v>0</v>
      </c>
      <c r="AP38">
        <v>0</v>
      </c>
      <c r="AQ38" t="s">
        <v>292</v>
      </c>
      <c r="AR38" t="s">
        <v>292</v>
      </c>
      <c r="AS38">
        <v>0</v>
      </c>
      <c r="AT38">
        <v>0</v>
      </c>
      <c r="AU38">
        <f>1-AS38/AT38</f>
        <v>0</v>
      </c>
      <c r="AV38">
        <v>0.5</v>
      </c>
      <c r="AW38">
        <f>BN38</f>
        <v>0</v>
      </c>
      <c r="AX38">
        <f>K38</f>
        <v>0</v>
      </c>
      <c r="AY38">
        <f>AU38*AV38*AW38</f>
        <v>0</v>
      </c>
      <c r="AZ38">
        <f>(AX38-AP38)/AW38</f>
        <v>0</v>
      </c>
      <c r="BA38">
        <f>(AN38-AT38)/AT38</f>
        <v>0</v>
      </c>
      <c r="BB38">
        <f>AM38/(AO38+AM38/AT38)</f>
        <v>0</v>
      </c>
      <c r="BC38" t="s">
        <v>292</v>
      </c>
      <c r="BD38">
        <v>0</v>
      </c>
      <c r="BE38">
        <f>IF(BD38&lt;&gt;0, BD38, BB38)</f>
        <v>0</v>
      </c>
      <c r="BF38">
        <f>1-BE38/AT38</f>
        <v>0</v>
      </c>
      <c r="BG38">
        <f>(AT38-AS38)/(AT38-BE38)</f>
        <v>0</v>
      </c>
      <c r="BH38">
        <f>(AN38-AT38)/(AN38-BE38)</f>
        <v>0</v>
      </c>
      <c r="BI38">
        <f>(AT38-AS38)/(AT38-AM38)</f>
        <v>0</v>
      </c>
      <c r="BJ38">
        <f>(AN38-AT38)/(AN38-AM38)</f>
        <v>0</v>
      </c>
      <c r="BK38">
        <f>(BG38*BE38/AS38)</f>
        <v>0</v>
      </c>
      <c r="BL38">
        <f>(1-BK38)</f>
        <v>0</v>
      </c>
      <c r="BM38">
        <f>$B$11*CK38+$C$11*CL38+$F$11*CM38*(1-CP38)</f>
        <v>0</v>
      </c>
      <c r="BN38">
        <f>BM38*BO38</f>
        <v>0</v>
      </c>
      <c r="BO38">
        <f>($B$11*$D$9+$C$11*$D$9+$F$11*((CZ38+CR38)/MAX(CZ38+CR38+DA38, 0.1)*$I$9+DA38/MAX(CZ38+CR38+DA38, 0.1)*$J$9))/($B$11+$C$11+$F$11)</f>
        <v>0</v>
      </c>
      <c r="BP38">
        <f>($B$11*$K$9+$C$11*$K$9+$F$11*((CZ38+CR38)/MAX(CZ38+CR38+DA38, 0.1)*$P$9+DA38/MAX(CZ38+CR38+DA38, 0.1)*$Q$9))/($B$11+$C$11+$F$11)</f>
        <v>0</v>
      </c>
      <c r="BQ38">
        <v>6</v>
      </c>
      <c r="BR38">
        <v>0.5</v>
      </c>
      <c r="BS38" t="s">
        <v>293</v>
      </c>
      <c r="BT38">
        <v>2</v>
      </c>
      <c r="BU38">
        <v>1626465230.6</v>
      </c>
      <c r="BV38">
        <v>401.245333333333</v>
      </c>
      <c r="BW38">
        <v>420.000333333333</v>
      </c>
      <c r="BX38">
        <v>6.04583</v>
      </c>
      <c r="BY38">
        <v>2.82721666666667</v>
      </c>
      <c r="BZ38">
        <v>399.687333333333</v>
      </c>
      <c r="CA38">
        <v>6.11379</v>
      </c>
      <c r="CB38">
        <v>900.013333333333</v>
      </c>
      <c r="CC38">
        <v>100.749</v>
      </c>
      <c r="CD38">
        <v>0.1000584</v>
      </c>
      <c r="CE38">
        <v>15.3431333333333</v>
      </c>
      <c r="CF38">
        <v>14.7375</v>
      </c>
      <c r="CG38">
        <v>999.9</v>
      </c>
      <c r="CH38">
        <v>0</v>
      </c>
      <c r="CI38">
        <v>0</v>
      </c>
      <c r="CJ38">
        <v>9986.25</v>
      </c>
      <c r="CK38">
        <v>0</v>
      </c>
      <c r="CL38">
        <v>0.221023</v>
      </c>
      <c r="CM38">
        <v>1459.90333333333</v>
      </c>
      <c r="CN38">
        <v>0.973007</v>
      </c>
      <c r="CO38">
        <v>0.0269931</v>
      </c>
      <c r="CP38">
        <v>0</v>
      </c>
      <c r="CQ38">
        <v>903.515</v>
      </c>
      <c r="CR38">
        <v>4.99999</v>
      </c>
      <c r="CS38">
        <v>13202.8</v>
      </c>
      <c r="CT38">
        <v>12727.5333333333</v>
      </c>
      <c r="CU38">
        <v>38.812</v>
      </c>
      <c r="CV38">
        <v>41.125</v>
      </c>
      <c r="CW38">
        <v>40.062</v>
      </c>
      <c r="CX38">
        <v>40.312</v>
      </c>
      <c r="CY38">
        <v>40.375</v>
      </c>
      <c r="CZ38">
        <v>1415.63333333333</v>
      </c>
      <c r="DA38">
        <v>39.27</v>
      </c>
      <c r="DB38">
        <v>0</v>
      </c>
      <c r="DC38">
        <v>1626465242.6</v>
      </c>
      <c r="DD38">
        <v>0</v>
      </c>
      <c r="DE38">
        <v>903.961730769231</v>
      </c>
      <c r="DF38">
        <v>-4.61001710034457</v>
      </c>
      <c r="DG38">
        <v>-65.3401709341138</v>
      </c>
      <c r="DH38">
        <v>13211.5615384615</v>
      </c>
      <c r="DI38">
        <v>15</v>
      </c>
      <c r="DJ38">
        <v>1626465084.6</v>
      </c>
      <c r="DK38" t="s">
        <v>294</v>
      </c>
      <c r="DL38">
        <v>1626465076.6</v>
      </c>
      <c r="DM38">
        <v>1626465084.6</v>
      </c>
      <c r="DN38">
        <v>8</v>
      </c>
      <c r="DO38">
        <v>0.212</v>
      </c>
      <c r="DP38">
        <v>0.013</v>
      </c>
      <c r="DQ38">
        <v>1.588</v>
      </c>
      <c r="DR38">
        <v>-0.074</v>
      </c>
      <c r="DS38">
        <v>420</v>
      </c>
      <c r="DT38">
        <v>3</v>
      </c>
      <c r="DU38">
        <v>0.13</v>
      </c>
      <c r="DV38">
        <v>0.03</v>
      </c>
      <c r="DW38">
        <v>-18.7219170731707</v>
      </c>
      <c r="DX38">
        <v>-0.288407665505179</v>
      </c>
      <c r="DY38">
        <v>0.0447697518880391</v>
      </c>
      <c r="DZ38">
        <v>1</v>
      </c>
      <c r="EA38">
        <v>904.184</v>
      </c>
      <c r="EB38">
        <v>-4.07031085529875</v>
      </c>
      <c r="EC38">
        <v>0.447404961975166</v>
      </c>
      <c r="ED38">
        <v>1</v>
      </c>
      <c r="EE38">
        <v>3.20671512195122</v>
      </c>
      <c r="EF38">
        <v>0.0721549128919882</v>
      </c>
      <c r="EG38">
        <v>0.00713291618328792</v>
      </c>
      <c r="EH38">
        <v>1</v>
      </c>
      <c r="EI38">
        <v>3</v>
      </c>
      <c r="EJ38">
        <v>3</v>
      </c>
      <c r="EK38" t="s">
        <v>295</v>
      </c>
      <c r="EL38">
        <v>100</v>
      </c>
      <c r="EM38">
        <v>100</v>
      </c>
      <c r="EN38">
        <v>1.558</v>
      </c>
      <c r="EO38">
        <v>-0.068</v>
      </c>
      <c r="EP38">
        <v>0.796380875196005</v>
      </c>
      <c r="EQ38">
        <v>0.00225868272383977</v>
      </c>
      <c r="ER38">
        <v>-9.96746185667655e-07</v>
      </c>
      <c r="ES38">
        <v>2.83711317370827e-10</v>
      </c>
      <c r="ET38">
        <v>-0.071317122073674</v>
      </c>
      <c r="EU38">
        <v>-0.00217948432402501</v>
      </c>
      <c r="EV38">
        <v>0.000453263451741206</v>
      </c>
      <c r="EW38">
        <v>-1.16319206543697e-06</v>
      </c>
      <c r="EX38">
        <v>-2</v>
      </c>
      <c r="EY38">
        <v>2196</v>
      </c>
      <c r="EZ38">
        <v>1</v>
      </c>
      <c r="FA38">
        <v>25</v>
      </c>
      <c r="FB38">
        <v>2.6</v>
      </c>
      <c r="FC38">
        <v>2.5</v>
      </c>
      <c r="FD38">
        <v>18</v>
      </c>
      <c r="FE38">
        <v>814.266</v>
      </c>
      <c r="FF38">
        <v>425.036</v>
      </c>
      <c r="FG38">
        <v>8.39902</v>
      </c>
      <c r="FH38">
        <v>25.8991</v>
      </c>
      <c r="FI38">
        <v>29.9994</v>
      </c>
      <c r="FJ38">
        <v>25.8048</v>
      </c>
      <c r="FK38">
        <v>25.8203</v>
      </c>
      <c r="FL38">
        <v>25.0168</v>
      </c>
      <c r="FM38">
        <v>75.8929</v>
      </c>
      <c r="FN38">
        <v>0</v>
      </c>
      <c r="FO38">
        <v>8.51</v>
      </c>
      <c r="FP38">
        <v>420</v>
      </c>
      <c r="FQ38">
        <v>2.80148</v>
      </c>
      <c r="FR38">
        <v>101.387</v>
      </c>
      <c r="FS38">
        <v>101.84</v>
      </c>
    </row>
    <row r="39" spans="1:175">
      <c r="A39">
        <v>23</v>
      </c>
      <c r="B39">
        <v>1626465233.6</v>
      </c>
      <c r="C39">
        <v>44</v>
      </c>
      <c r="D39" t="s">
        <v>338</v>
      </c>
      <c r="E39" t="s">
        <v>339</v>
      </c>
      <c r="F39">
        <v>1</v>
      </c>
      <c r="G39" t="s">
        <v>291</v>
      </c>
      <c r="H39">
        <v>1626465232.6</v>
      </c>
      <c r="I39">
        <f>(J39)/1000</f>
        <v>0</v>
      </c>
      <c r="J39">
        <f>1000*CB39*AH39*(BX39-BY39)/(100*BQ39*(1000-AH39*BX39))</f>
        <v>0</v>
      </c>
      <c r="K39">
        <f>CB39*AH39*(BW39-BV39*(1000-AH39*BY39)/(1000-AH39*BX39))/(100*BQ39)</f>
        <v>0</v>
      </c>
      <c r="L39">
        <f>BV39 - IF(AH39&gt;1, K39*BQ39*100.0/(AJ39*CJ39), 0)</f>
        <v>0</v>
      </c>
      <c r="M39">
        <f>((S39-I39/2)*L39-K39)/(S39+I39/2)</f>
        <v>0</v>
      </c>
      <c r="N39">
        <f>M39*(CC39+CD39)/1000.0</f>
        <v>0</v>
      </c>
      <c r="O39">
        <f>(BV39 - IF(AH39&gt;1, K39*BQ39*100.0/(AJ39*CJ39), 0))*(CC39+CD39)/1000.0</f>
        <v>0</v>
      </c>
      <c r="P39">
        <f>2.0/((1/R39-1/Q39)+SIGN(R39)*SQRT((1/R39-1/Q39)*(1/R39-1/Q39) + 4*BR39/((BR39+1)*(BR39+1))*(2*1/R39*1/Q39-1/Q39*1/Q39)))</f>
        <v>0</v>
      </c>
      <c r="Q39">
        <f>IF(LEFT(BS39,1)&lt;&gt;"0",IF(LEFT(BS39,1)="1",3.0,BT39),$D$5+$E$5*(CJ39*CC39/($K$5*1000))+$F$5*(CJ39*CC39/($K$5*1000))*MAX(MIN(BQ39,$J$5),$I$5)*MAX(MIN(BQ39,$J$5),$I$5)+$G$5*MAX(MIN(BQ39,$J$5),$I$5)*(CJ39*CC39/($K$5*1000))+$H$5*(CJ39*CC39/($K$5*1000))*(CJ39*CC39/($K$5*1000)))</f>
        <v>0</v>
      </c>
      <c r="R39">
        <f>I39*(1000-(1000*0.61365*exp(17.502*V39/(240.97+V39))/(CC39+CD39)+BX39)/2)/(1000*0.61365*exp(17.502*V39/(240.97+V39))/(CC39+CD39)-BX39)</f>
        <v>0</v>
      </c>
      <c r="S39">
        <f>1/((BR39+1)/(P39/1.6)+1/(Q39/1.37)) + BR39/((BR39+1)/(P39/1.6) + BR39/(Q39/1.37))</f>
        <v>0</v>
      </c>
      <c r="T39">
        <f>(BM39*BP39)</f>
        <v>0</v>
      </c>
      <c r="U39">
        <f>(CE39+(T39+2*0.95*5.67E-8*(((CE39+$B$7)+273)^4-(CE39+273)^4)-44100*I39)/(1.84*29.3*Q39+8*0.95*5.67E-8*(CE39+273)^3))</f>
        <v>0</v>
      </c>
      <c r="V39">
        <f>($C$7*CF39+$D$7*CG39+$E$7*U39)</f>
        <v>0</v>
      </c>
      <c r="W39">
        <f>0.61365*exp(17.502*V39/(240.97+V39))</f>
        <v>0</v>
      </c>
      <c r="X39">
        <f>(Y39/Z39*100)</f>
        <v>0</v>
      </c>
      <c r="Y39">
        <f>BX39*(CC39+CD39)/1000</f>
        <v>0</v>
      </c>
      <c r="Z39">
        <f>0.61365*exp(17.502*CE39/(240.97+CE39))</f>
        <v>0</v>
      </c>
      <c r="AA39">
        <f>(W39-BX39*(CC39+CD39)/1000)</f>
        <v>0</v>
      </c>
      <c r="AB39">
        <f>(-I39*44100)</f>
        <v>0</v>
      </c>
      <c r="AC39">
        <f>2*29.3*Q39*0.92*(CE39-V39)</f>
        <v>0</v>
      </c>
      <c r="AD39">
        <f>2*0.95*5.67E-8*(((CE39+$B$7)+273)^4-(V39+273)^4)</f>
        <v>0</v>
      </c>
      <c r="AE39">
        <f>T39+AD39+AB39+AC39</f>
        <v>0</v>
      </c>
      <c r="AF39">
        <v>147</v>
      </c>
      <c r="AG39">
        <v>16</v>
      </c>
      <c r="AH39">
        <f>IF(AF39*$H$13&gt;=AJ39,1.0,(AJ39/(AJ39-AF39*$H$13)))</f>
        <v>0</v>
      </c>
      <c r="AI39">
        <f>(AH39-1)*100</f>
        <v>0</v>
      </c>
      <c r="AJ39">
        <f>MAX(0,($B$13+$C$13*CJ39)/(1+$D$13*CJ39)*CC39/(CE39+273)*$E$13)</f>
        <v>0</v>
      </c>
      <c r="AK39" t="s">
        <v>292</v>
      </c>
      <c r="AL39" t="s">
        <v>292</v>
      </c>
      <c r="AM39">
        <v>0</v>
      </c>
      <c r="AN39">
        <v>0</v>
      </c>
      <c r="AO39">
        <f>1-AM39/AN39</f>
        <v>0</v>
      </c>
      <c r="AP39">
        <v>0</v>
      </c>
      <c r="AQ39" t="s">
        <v>292</v>
      </c>
      <c r="AR39" t="s">
        <v>292</v>
      </c>
      <c r="AS39">
        <v>0</v>
      </c>
      <c r="AT39">
        <v>0</v>
      </c>
      <c r="AU39">
        <f>1-AS39/AT39</f>
        <v>0</v>
      </c>
      <c r="AV39">
        <v>0.5</v>
      </c>
      <c r="AW39">
        <f>BN39</f>
        <v>0</v>
      </c>
      <c r="AX39">
        <f>K39</f>
        <v>0</v>
      </c>
      <c r="AY39">
        <f>AU39*AV39*AW39</f>
        <v>0</v>
      </c>
      <c r="AZ39">
        <f>(AX39-AP39)/AW39</f>
        <v>0</v>
      </c>
      <c r="BA39">
        <f>(AN39-AT39)/AT39</f>
        <v>0</v>
      </c>
      <c r="BB39">
        <f>AM39/(AO39+AM39/AT39)</f>
        <v>0</v>
      </c>
      <c r="BC39" t="s">
        <v>292</v>
      </c>
      <c r="BD39">
        <v>0</v>
      </c>
      <c r="BE39">
        <f>IF(BD39&lt;&gt;0, BD39, BB39)</f>
        <v>0</v>
      </c>
      <c r="BF39">
        <f>1-BE39/AT39</f>
        <v>0</v>
      </c>
      <c r="BG39">
        <f>(AT39-AS39)/(AT39-BE39)</f>
        <v>0</v>
      </c>
      <c r="BH39">
        <f>(AN39-AT39)/(AN39-BE39)</f>
        <v>0</v>
      </c>
      <c r="BI39">
        <f>(AT39-AS39)/(AT39-AM39)</f>
        <v>0</v>
      </c>
      <c r="BJ39">
        <f>(AN39-AT39)/(AN39-AM39)</f>
        <v>0</v>
      </c>
      <c r="BK39">
        <f>(BG39*BE39/AS39)</f>
        <v>0</v>
      </c>
      <c r="BL39">
        <f>(1-BK39)</f>
        <v>0</v>
      </c>
      <c r="BM39">
        <f>$B$11*CK39+$C$11*CL39+$F$11*CM39*(1-CP39)</f>
        <v>0</v>
      </c>
      <c r="BN39">
        <f>BM39*BO39</f>
        <v>0</v>
      </c>
      <c r="BO39">
        <f>($B$11*$D$9+$C$11*$D$9+$F$11*((CZ39+CR39)/MAX(CZ39+CR39+DA39, 0.1)*$I$9+DA39/MAX(CZ39+CR39+DA39, 0.1)*$J$9))/($B$11+$C$11+$F$11)</f>
        <v>0</v>
      </c>
      <c r="BP39">
        <f>($B$11*$K$9+$C$11*$K$9+$F$11*((CZ39+CR39)/MAX(CZ39+CR39+DA39, 0.1)*$P$9+DA39/MAX(CZ39+CR39+DA39, 0.1)*$Q$9))/($B$11+$C$11+$F$11)</f>
        <v>0</v>
      </c>
      <c r="BQ39">
        <v>6</v>
      </c>
      <c r="BR39">
        <v>0.5</v>
      </c>
      <c r="BS39" t="s">
        <v>293</v>
      </c>
      <c r="BT39">
        <v>2</v>
      </c>
      <c r="BU39">
        <v>1626465232.6</v>
      </c>
      <c r="BV39">
        <v>401.262333333333</v>
      </c>
      <c r="BW39">
        <v>419.998333333333</v>
      </c>
      <c r="BX39">
        <v>6.04999666666667</v>
      </c>
      <c r="BY39">
        <v>2.82782</v>
      </c>
      <c r="BZ39">
        <v>399.704333333333</v>
      </c>
      <c r="CA39">
        <v>6.11794666666667</v>
      </c>
      <c r="CB39">
        <v>900.031666666667</v>
      </c>
      <c r="CC39">
        <v>100.749</v>
      </c>
      <c r="CD39">
        <v>0.100229</v>
      </c>
      <c r="CE39">
        <v>15.3580666666667</v>
      </c>
      <c r="CF39">
        <v>14.7490666666667</v>
      </c>
      <c r="CG39">
        <v>999.9</v>
      </c>
      <c r="CH39">
        <v>0</v>
      </c>
      <c r="CI39">
        <v>0</v>
      </c>
      <c r="CJ39">
        <v>9987.08333333333</v>
      </c>
      <c r="CK39">
        <v>0</v>
      </c>
      <c r="CL39">
        <v>0.221023</v>
      </c>
      <c r="CM39">
        <v>1459.90666666667</v>
      </c>
      <c r="CN39">
        <v>0.973007</v>
      </c>
      <c r="CO39">
        <v>0.0269931</v>
      </c>
      <c r="CP39">
        <v>0</v>
      </c>
      <c r="CQ39">
        <v>903.261</v>
      </c>
      <c r="CR39">
        <v>4.99999</v>
      </c>
      <c r="CS39">
        <v>13200.4333333333</v>
      </c>
      <c r="CT39">
        <v>12727.5666666667</v>
      </c>
      <c r="CU39">
        <v>38.833</v>
      </c>
      <c r="CV39">
        <v>41.125</v>
      </c>
      <c r="CW39">
        <v>40.062</v>
      </c>
      <c r="CX39">
        <v>40.312</v>
      </c>
      <c r="CY39">
        <v>40.375</v>
      </c>
      <c r="CZ39">
        <v>1415.63666666667</v>
      </c>
      <c r="DA39">
        <v>39.27</v>
      </c>
      <c r="DB39">
        <v>0</v>
      </c>
      <c r="DC39">
        <v>1626465244.4</v>
      </c>
      <c r="DD39">
        <v>0</v>
      </c>
      <c r="DE39">
        <v>903.79288</v>
      </c>
      <c r="DF39">
        <v>-4.53184615188316</v>
      </c>
      <c r="DG39">
        <v>-69.6230768435119</v>
      </c>
      <c r="DH39">
        <v>13209.06</v>
      </c>
      <c r="DI39">
        <v>15</v>
      </c>
      <c r="DJ39">
        <v>1626465084.6</v>
      </c>
      <c r="DK39" t="s">
        <v>294</v>
      </c>
      <c r="DL39">
        <v>1626465076.6</v>
      </c>
      <c r="DM39">
        <v>1626465084.6</v>
      </c>
      <c r="DN39">
        <v>8</v>
      </c>
      <c r="DO39">
        <v>0.212</v>
      </c>
      <c r="DP39">
        <v>0.013</v>
      </c>
      <c r="DQ39">
        <v>1.588</v>
      </c>
      <c r="DR39">
        <v>-0.074</v>
      </c>
      <c r="DS39">
        <v>420</v>
      </c>
      <c r="DT39">
        <v>3</v>
      </c>
      <c r="DU39">
        <v>0.13</v>
      </c>
      <c r="DV39">
        <v>0.03</v>
      </c>
      <c r="DW39">
        <v>-18.7329658536585</v>
      </c>
      <c r="DX39">
        <v>-0.176805574912886</v>
      </c>
      <c r="DY39">
        <v>0.0360647358993624</v>
      </c>
      <c r="DZ39">
        <v>1</v>
      </c>
      <c r="EA39">
        <v>904.032647058823</v>
      </c>
      <c r="EB39">
        <v>-4.53169226890045</v>
      </c>
      <c r="EC39">
        <v>0.474867652296118</v>
      </c>
      <c r="ED39">
        <v>1</v>
      </c>
      <c r="EE39">
        <v>3.20915658536585</v>
      </c>
      <c r="EF39">
        <v>0.0738229965156751</v>
      </c>
      <c r="EG39">
        <v>0.00729778804100892</v>
      </c>
      <c r="EH39">
        <v>1</v>
      </c>
      <c r="EI39">
        <v>3</v>
      </c>
      <c r="EJ39">
        <v>3</v>
      </c>
      <c r="EK39" t="s">
        <v>295</v>
      </c>
      <c r="EL39">
        <v>100</v>
      </c>
      <c r="EM39">
        <v>100</v>
      </c>
      <c r="EN39">
        <v>1.558</v>
      </c>
      <c r="EO39">
        <v>-0.0679</v>
      </c>
      <c r="EP39">
        <v>0.796380875196005</v>
      </c>
      <c r="EQ39">
        <v>0.00225868272383977</v>
      </c>
      <c r="ER39">
        <v>-9.96746185667655e-07</v>
      </c>
      <c r="ES39">
        <v>2.83711317370827e-10</v>
      </c>
      <c r="ET39">
        <v>-0.071317122073674</v>
      </c>
      <c r="EU39">
        <v>-0.00217948432402501</v>
      </c>
      <c r="EV39">
        <v>0.000453263451741206</v>
      </c>
      <c r="EW39">
        <v>-1.16319206543697e-06</v>
      </c>
      <c r="EX39">
        <v>-2</v>
      </c>
      <c r="EY39">
        <v>2196</v>
      </c>
      <c r="EZ39">
        <v>1</v>
      </c>
      <c r="FA39">
        <v>25</v>
      </c>
      <c r="FB39">
        <v>2.6</v>
      </c>
      <c r="FC39">
        <v>2.5</v>
      </c>
      <c r="FD39">
        <v>18</v>
      </c>
      <c r="FE39">
        <v>814.226</v>
      </c>
      <c r="FF39">
        <v>424.969</v>
      </c>
      <c r="FG39">
        <v>8.46207</v>
      </c>
      <c r="FH39">
        <v>25.898</v>
      </c>
      <c r="FI39">
        <v>29.9995</v>
      </c>
      <c r="FJ39">
        <v>25.8037</v>
      </c>
      <c r="FK39">
        <v>25.8192</v>
      </c>
      <c r="FL39">
        <v>25.0171</v>
      </c>
      <c r="FM39">
        <v>75.8929</v>
      </c>
      <c r="FN39">
        <v>0</v>
      </c>
      <c r="FO39">
        <v>8.62</v>
      </c>
      <c r="FP39">
        <v>420</v>
      </c>
      <c r="FQ39">
        <v>2.80148</v>
      </c>
      <c r="FR39">
        <v>101.387</v>
      </c>
      <c r="FS39">
        <v>101.84</v>
      </c>
    </row>
    <row r="40" spans="1:175">
      <c r="A40">
        <v>24</v>
      </c>
      <c r="B40">
        <v>1626465235.6</v>
      </c>
      <c r="C40">
        <v>46</v>
      </c>
      <c r="D40" t="s">
        <v>340</v>
      </c>
      <c r="E40" t="s">
        <v>341</v>
      </c>
      <c r="F40">
        <v>1</v>
      </c>
      <c r="G40" t="s">
        <v>291</v>
      </c>
      <c r="H40">
        <v>1626465234.6</v>
      </c>
      <c r="I40">
        <f>(J40)/1000</f>
        <v>0</v>
      </c>
      <c r="J40">
        <f>1000*CB40*AH40*(BX40-BY40)/(100*BQ40*(1000-AH40*BX40))</f>
        <v>0</v>
      </c>
      <c r="K40">
        <f>CB40*AH40*(BW40-BV40*(1000-AH40*BY40)/(1000-AH40*BX40))/(100*BQ40)</f>
        <v>0</v>
      </c>
      <c r="L40">
        <f>BV40 - IF(AH40&gt;1, K40*BQ40*100.0/(AJ40*CJ40), 0)</f>
        <v>0</v>
      </c>
      <c r="M40">
        <f>((S40-I40/2)*L40-K40)/(S40+I40/2)</f>
        <v>0</v>
      </c>
      <c r="N40">
        <f>M40*(CC40+CD40)/1000.0</f>
        <v>0</v>
      </c>
      <c r="O40">
        <f>(BV40 - IF(AH40&gt;1, K40*BQ40*100.0/(AJ40*CJ40), 0))*(CC40+CD40)/1000.0</f>
        <v>0</v>
      </c>
      <c r="P40">
        <f>2.0/((1/R40-1/Q40)+SIGN(R40)*SQRT((1/R40-1/Q40)*(1/R40-1/Q40) + 4*BR40/((BR40+1)*(BR40+1))*(2*1/R40*1/Q40-1/Q40*1/Q40)))</f>
        <v>0</v>
      </c>
      <c r="Q40">
        <f>IF(LEFT(BS40,1)&lt;&gt;"0",IF(LEFT(BS40,1)="1",3.0,BT40),$D$5+$E$5*(CJ40*CC40/($K$5*1000))+$F$5*(CJ40*CC40/($K$5*1000))*MAX(MIN(BQ40,$J$5),$I$5)*MAX(MIN(BQ40,$J$5),$I$5)+$G$5*MAX(MIN(BQ40,$J$5),$I$5)*(CJ40*CC40/($K$5*1000))+$H$5*(CJ40*CC40/($K$5*1000))*(CJ40*CC40/($K$5*1000)))</f>
        <v>0</v>
      </c>
      <c r="R40">
        <f>I40*(1000-(1000*0.61365*exp(17.502*V40/(240.97+V40))/(CC40+CD40)+BX40)/2)/(1000*0.61365*exp(17.502*V40/(240.97+V40))/(CC40+CD40)-BX40)</f>
        <v>0</v>
      </c>
      <c r="S40">
        <f>1/((BR40+1)/(P40/1.6)+1/(Q40/1.37)) + BR40/((BR40+1)/(P40/1.6) + BR40/(Q40/1.37))</f>
        <v>0</v>
      </c>
      <c r="T40">
        <f>(BM40*BP40)</f>
        <v>0</v>
      </c>
      <c r="U40">
        <f>(CE40+(T40+2*0.95*5.67E-8*(((CE40+$B$7)+273)^4-(CE40+273)^4)-44100*I40)/(1.84*29.3*Q40+8*0.95*5.67E-8*(CE40+273)^3))</f>
        <v>0</v>
      </c>
      <c r="V40">
        <f>($C$7*CF40+$D$7*CG40+$E$7*U40)</f>
        <v>0</v>
      </c>
      <c r="W40">
        <f>0.61365*exp(17.502*V40/(240.97+V40))</f>
        <v>0</v>
      </c>
      <c r="X40">
        <f>(Y40/Z40*100)</f>
        <v>0</v>
      </c>
      <c r="Y40">
        <f>BX40*(CC40+CD40)/1000</f>
        <v>0</v>
      </c>
      <c r="Z40">
        <f>0.61365*exp(17.502*CE40/(240.97+CE40))</f>
        <v>0</v>
      </c>
      <c r="AA40">
        <f>(W40-BX40*(CC40+CD40)/1000)</f>
        <v>0</v>
      </c>
      <c r="AB40">
        <f>(-I40*44100)</f>
        <v>0</v>
      </c>
      <c r="AC40">
        <f>2*29.3*Q40*0.92*(CE40-V40)</f>
        <v>0</v>
      </c>
      <c r="AD40">
        <f>2*0.95*5.67E-8*(((CE40+$B$7)+273)^4-(V40+273)^4)</f>
        <v>0</v>
      </c>
      <c r="AE40">
        <f>T40+AD40+AB40+AC40</f>
        <v>0</v>
      </c>
      <c r="AF40">
        <v>147</v>
      </c>
      <c r="AG40">
        <v>16</v>
      </c>
      <c r="AH40">
        <f>IF(AF40*$H$13&gt;=AJ40,1.0,(AJ40/(AJ40-AF40*$H$13)))</f>
        <v>0</v>
      </c>
      <c r="AI40">
        <f>(AH40-1)*100</f>
        <v>0</v>
      </c>
      <c r="AJ40">
        <f>MAX(0,($B$13+$C$13*CJ40)/(1+$D$13*CJ40)*CC40/(CE40+273)*$E$13)</f>
        <v>0</v>
      </c>
      <c r="AK40" t="s">
        <v>292</v>
      </c>
      <c r="AL40" t="s">
        <v>292</v>
      </c>
      <c r="AM40">
        <v>0</v>
      </c>
      <c r="AN40">
        <v>0</v>
      </c>
      <c r="AO40">
        <f>1-AM40/AN40</f>
        <v>0</v>
      </c>
      <c r="AP40">
        <v>0</v>
      </c>
      <c r="AQ40" t="s">
        <v>292</v>
      </c>
      <c r="AR40" t="s">
        <v>292</v>
      </c>
      <c r="AS40">
        <v>0</v>
      </c>
      <c r="AT40">
        <v>0</v>
      </c>
      <c r="AU40">
        <f>1-AS40/AT40</f>
        <v>0</v>
      </c>
      <c r="AV40">
        <v>0.5</v>
      </c>
      <c r="AW40">
        <f>BN40</f>
        <v>0</v>
      </c>
      <c r="AX40">
        <f>K40</f>
        <v>0</v>
      </c>
      <c r="AY40">
        <f>AU40*AV40*AW40</f>
        <v>0</v>
      </c>
      <c r="AZ40">
        <f>(AX40-AP40)/AW40</f>
        <v>0</v>
      </c>
      <c r="BA40">
        <f>(AN40-AT40)/AT40</f>
        <v>0</v>
      </c>
      <c r="BB40">
        <f>AM40/(AO40+AM40/AT40)</f>
        <v>0</v>
      </c>
      <c r="BC40" t="s">
        <v>292</v>
      </c>
      <c r="BD40">
        <v>0</v>
      </c>
      <c r="BE40">
        <f>IF(BD40&lt;&gt;0, BD40, BB40)</f>
        <v>0</v>
      </c>
      <c r="BF40">
        <f>1-BE40/AT40</f>
        <v>0</v>
      </c>
      <c r="BG40">
        <f>(AT40-AS40)/(AT40-BE40)</f>
        <v>0</v>
      </c>
      <c r="BH40">
        <f>(AN40-AT40)/(AN40-BE40)</f>
        <v>0</v>
      </c>
      <c r="BI40">
        <f>(AT40-AS40)/(AT40-AM40)</f>
        <v>0</v>
      </c>
      <c r="BJ40">
        <f>(AN40-AT40)/(AN40-AM40)</f>
        <v>0</v>
      </c>
      <c r="BK40">
        <f>(BG40*BE40/AS40)</f>
        <v>0</v>
      </c>
      <c r="BL40">
        <f>(1-BK40)</f>
        <v>0</v>
      </c>
      <c r="BM40">
        <f>$B$11*CK40+$C$11*CL40+$F$11*CM40*(1-CP40)</f>
        <v>0</v>
      </c>
      <c r="BN40">
        <f>BM40*BO40</f>
        <v>0</v>
      </c>
      <c r="BO40">
        <f>($B$11*$D$9+$C$11*$D$9+$F$11*((CZ40+CR40)/MAX(CZ40+CR40+DA40, 0.1)*$I$9+DA40/MAX(CZ40+CR40+DA40, 0.1)*$J$9))/($B$11+$C$11+$F$11)</f>
        <v>0</v>
      </c>
      <c r="BP40">
        <f>($B$11*$K$9+$C$11*$K$9+$F$11*((CZ40+CR40)/MAX(CZ40+CR40+DA40, 0.1)*$P$9+DA40/MAX(CZ40+CR40+DA40, 0.1)*$Q$9))/($B$11+$C$11+$F$11)</f>
        <v>0</v>
      </c>
      <c r="BQ40">
        <v>6</v>
      </c>
      <c r="BR40">
        <v>0.5</v>
      </c>
      <c r="BS40" t="s">
        <v>293</v>
      </c>
      <c r="BT40">
        <v>2</v>
      </c>
      <c r="BU40">
        <v>1626465234.6</v>
      </c>
      <c r="BV40">
        <v>401.248666666667</v>
      </c>
      <c r="BW40">
        <v>420.006</v>
      </c>
      <c r="BX40">
        <v>6.05365666666667</v>
      </c>
      <c r="BY40">
        <v>2.82765</v>
      </c>
      <c r="BZ40">
        <v>399.690666666667</v>
      </c>
      <c r="CA40">
        <v>6.12159666666667</v>
      </c>
      <c r="CB40">
        <v>899.986333333333</v>
      </c>
      <c r="CC40">
        <v>100.749333333333</v>
      </c>
      <c r="CD40">
        <v>0.0993323333333333</v>
      </c>
      <c r="CE40">
        <v>15.3705333333333</v>
      </c>
      <c r="CF40">
        <v>14.7566666666667</v>
      </c>
      <c r="CG40">
        <v>999.9</v>
      </c>
      <c r="CH40">
        <v>0</v>
      </c>
      <c r="CI40">
        <v>0</v>
      </c>
      <c r="CJ40">
        <v>10018.7666666667</v>
      </c>
      <c r="CK40">
        <v>0</v>
      </c>
      <c r="CL40">
        <v>0.221023</v>
      </c>
      <c r="CM40">
        <v>1459.99333333333</v>
      </c>
      <c r="CN40">
        <v>0.973008333333333</v>
      </c>
      <c r="CO40">
        <v>0.0269915666666667</v>
      </c>
      <c r="CP40">
        <v>0</v>
      </c>
      <c r="CQ40">
        <v>903.126333333333</v>
      </c>
      <c r="CR40">
        <v>4.99999</v>
      </c>
      <c r="CS40">
        <v>13199.3666666667</v>
      </c>
      <c r="CT40">
        <v>12728.3333333333</v>
      </c>
      <c r="CU40">
        <v>38.812</v>
      </c>
      <c r="CV40">
        <v>41.125</v>
      </c>
      <c r="CW40">
        <v>40.104</v>
      </c>
      <c r="CX40">
        <v>40.312</v>
      </c>
      <c r="CY40">
        <v>40.375</v>
      </c>
      <c r="CZ40">
        <v>1415.72333333333</v>
      </c>
      <c r="DA40">
        <v>39.27</v>
      </c>
      <c r="DB40">
        <v>0</v>
      </c>
      <c r="DC40">
        <v>1626465246.8</v>
      </c>
      <c r="DD40">
        <v>0</v>
      </c>
      <c r="DE40">
        <v>903.60572</v>
      </c>
      <c r="DF40">
        <v>-4.0467692404153</v>
      </c>
      <c r="DG40">
        <v>-69.1538463138824</v>
      </c>
      <c r="DH40">
        <v>13206.352</v>
      </c>
      <c r="DI40">
        <v>15</v>
      </c>
      <c r="DJ40">
        <v>1626465084.6</v>
      </c>
      <c r="DK40" t="s">
        <v>294</v>
      </c>
      <c r="DL40">
        <v>1626465076.6</v>
      </c>
      <c r="DM40">
        <v>1626465084.6</v>
      </c>
      <c r="DN40">
        <v>8</v>
      </c>
      <c r="DO40">
        <v>0.212</v>
      </c>
      <c r="DP40">
        <v>0.013</v>
      </c>
      <c r="DQ40">
        <v>1.588</v>
      </c>
      <c r="DR40">
        <v>-0.074</v>
      </c>
      <c r="DS40">
        <v>420</v>
      </c>
      <c r="DT40">
        <v>3</v>
      </c>
      <c r="DU40">
        <v>0.13</v>
      </c>
      <c r="DV40">
        <v>0.03</v>
      </c>
      <c r="DW40">
        <v>-18.7429414634146</v>
      </c>
      <c r="DX40">
        <v>-0.0386153310104532</v>
      </c>
      <c r="DY40">
        <v>0.0224030700815296</v>
      </c>
      <c r="DZ40">
        <v>1</v>
      </c>
      <c r="EA40">
        <v>903.899176470588</v>
      </c>
      <c r="EB40">
        <v>-4.37167355049273</v>
      </c>
      <c r="EC40">
        <v>0.462318293118761</v>
      </c>
      <c r="ED40">
        <v>1</v>
      </c>
      <c r="EE40">
        <v>3.21178682926829</v>
      </c>
      <c r="EF40">
        <v>0.076407177700343</v>
      </c>
      <c r="EG40">
        <v>0.00756617809214599</v>
      </c>
      <c r="EH40">
        <v>1</v>
      </c>
      <c r="EI40">
        <v>3</v>
      </c>
      <c r="EJ40">
        <v>3</v>
      </c>
      <c r="EK40" t="s">
        <v>295</v>
      </c>
      <c r="EL40">
        <v>100</v>
      </c>
      <c r="EM40">
        <v>100</v>
      </c>
      <c r="EN40">
        <v>1.558</v>
      </c>
      <c r="EO40">
        <v>-0.0679</v>
      </c>
      <c r="EP40">
        <v>0.796380875196005</v>
      </c>
      <c r="EQ40">
        <v>0.00225868272383977</v>
      </c>
      <c r="ER40">
        <v>-9.96746185667655e-07</v>
      </c>
      <c r="ES40">
        <v>2.83711317370827e-10</v>
      </c>
      <c r="ET40">
        <v>-0.071317122073674</v>
      </c>
      <c r="EU40">
        <v>-0.00217948432402501</v>
      </c>
      <c r="EV40">
        <v>0.000453263451741206</v>
      </c>
      <c r="EW40">
        <v>-1.16319206543697e-06</v>
      </c>
      <c r="EX40">
        <v>-2</v>
      </c>
      <c r="EY40">
        <v>2196</v>
      </c>
      <c r="EZ40">
        <v>1</v>
      </c>
      <c r="FA40">
        <v>25</v>
      </c>
      <c r="FB40">
        <v>2.6</v>
      </c>
      <c r="FC40">
        <v>2.5</v>
      </c>
      <c r="FD40">
        <v>18</v>
      </c>
      <c r="FE40">
        <v>814.264</v>
      </c>
      <c r="FF40">
        <v>424.931</v>
      </c>
      <c r="FG40">
        <v>8.52993</v>
      </c>
      <c r="FH40">
        <v>25.897</v>
      </c>
      <c r="FI40">
        <v>29.9993</v>
      </c>
      <c r="FJ40">
        <v>25.8032</v>
      </c>
      <c r="FK40">
        <v>25.8182</v>
      </c>
      <c r="FL40">
        <v>25.0169</v>
      </c>
      <c r="FM40">
        <v>75.8929</v>
      </c>
      <c r="FN40">
        <v>0</v>
      </c>
      <c r="FO40">
        <v>8.62</v>
      </c>
      <c r="FP40">
        <v>420</v>
      </c>
      <c r="FQ40">
        <v>2.80148</v>
      </c>
      <c r="FR40">
        <v>101.388</v>
      </c>
      <c r="FS40">
        <v>101.84</v>
      </c>
    </row>
    <row r="41" spans="1:175">
      <c r="A41">
        <v>25</v>
      </c>
      <c r="B41">
        <v>1626465237.6</v>
      </c>
      <c r="C41">
        <v>48</v>
      </c>
      <c r="D41" t="s">
        <v>342</v>
      </c>
      <c r="E41" t="s">
        <v>343</v>
      </c>
      <c r="F41">
        <v>1</v>
      </c>
      <c r="G41" t="s">
        <v>291</v>
      </c>
      <c r="H41">
        <v>1626465236.6</v>
      </c>
      <c r="I41">
        <f>(J41)/1000</f>
        <v>0</v>
      </c>
      <c r="J41">
        <f>1000*CB41*AH41*(BX41-BY41)/(100*BQ41*(1000-AH41*BX41))</f>
        <v>0</v>
      </c>
      <c r="K41">
        <f>CB41*AH41*(BW41-BV41*(1000-AH41*BY41)/(1000-AH41*BX41))/(100*BQ41)</f>
        <v>0</v>
      </c>
      <c r="L41">
        <f>BV41 - IF(AH41&gt;1, K41*BQ41*100.0/(AJ41*CJ41), 0)</f>
        <v>0</v>
      </c>
      <c r="M41">
        <f>((S41-I41/2)*L41-K41)/(S41+I41/2)</f>
        <v>0</v>
      </c>
      <c r="N41">
        <f>M41*(CC41+CD41)/1000.0</f>
        <v>0</v>
      </c>
      <c r="O41">
        <f>(BV41 - IF(AH41&gt;1, K41*BQ41*100.0/(AJ41*CJ41), 0))*(CC41+CD41)/1000.0</f>
        <v>0</v>
      </c>
      <c r="P41">
        <f>2.0/((1/R41-1/Q41)+SIGN(R41)*SQRT((1/R41-1/Q41)*(1/R41-1/Q41) + 4*BR41/((BR41+1)*(BR41+1))*(2*1/R41*1/Q41-1/Q41*1/Q41)))</f>
        <v>0</v>
      </c>
      <c r="Q41">
        <f>IF(LEFT(BS41,1)&lt;&gt;"0",IF(LEFT(BS41,1)="1",3.0,BT41),$D$5+$E$5*(CJ41*CC41/($K$5*1000))+$F$5*(CJ41*CC41/($K$5*1000))*MAX(MIN(BQ41,$J$5),$I$5)*MAX(MIN(BQ41,$J$5),$I$5)+$G$5*MAX(MIN(BQ41,$J$5),$I$5)*(CJ41*CC41/($K$5*1000))+$H$5*(CJ41*CC41/($K$5*1000))*(CJ41*CC41/($K$5*1000)))</f>
        <v>0</v>
      </c>
      <c r="R41">
        <f>I41*(1000-(1000*0.61365*exp(17.502*V41/(240.97+V41))/(CC41+CD41)+BX41)/2)/(1000*0.61365*exp(17.502*V41/(240.97+V41))/(CC41+CD41)-BX41)</f>
        <v>0</v>
      </c>
      <c r="S41">
        <f>1/((BR41+1)/(P41/1.6)+1/(Q41/1.37)) + BR41/((BR41+1)/(P41/1.6) + BR41/(Q41/1.37))</f>
        <v>0</v>
      </c>
      <c r="T41">
        <f>(BM41*BP41)</f>
        <v>0</v>
      </c>
      <c r="U41">
        <f>(CE41+(T41+2*0.95*5.67E-8*(((CE41+$B$7)+273)^4-(CE41+273)^4)-44100*I41)/(1.84*29.3*Q41+8*0.95*5.67E-8*(CE41+273)^3))</f>
        <v>0</v>
      </c>
      <c r="V41">
        <f>($C$7*CF41+$D$7*CG41+$E$7*U41)</f>
        <v>0</v>
      </c>
      <c r="W41">
        <f>0.61365*exp(17.502*V41/(240.97+V41))</f>
        <v>0</v>
      </c>
      <c r="X41">
        <f>(Y41/Z41*100)</f>
        <v>0</v>
      </c>
      <c r="Y41">
        <f>BX41*(CC41+CD41)/1000</f>
        <v>0</v>
      </c>
      <c r="Z41">
        <f>0.61365*exp(17.502*CE41/(240.97+CE41))</f>
        <v>0</v>
      </c>
      <c r="AA41">
        <f>(W41-BX41*(CC41+CD41)/1000)</f>
        <v>0</v>
      </c>
      <c r="AB41">
        <f>(-I41*44100)</f>
        <v>0</v>
      </c>
      <c r="AC41">
        <f>2*29.3*Q41*0.92*(CE41-V41)</f>
        <v>0</v>
      </c>
      <c r="AD41">
        <f>2*0.95*5.67E-8*(((CE41+$B$7)+273)^4-(V41+273)^4)</f>
        <v>0</v>
      </c>
      <c r="AE41">
        <f>T41+AD41+AB41+AC41</f>
        <v>0</v>
      </c>
      <c r="AF41">
        <v>147</v>
      </c>
      <c r="AG41">
        <v>16</v>
      </c>
      <c r="AH41">
        <f>IF(AF41*$H$13&gt;=AJ41,1.0,(AJ41/(AJ41-AF41*$H$13)))</f>
        <v>0</v>
      </c>
      <c r="AI41">
        <f>(AH41-1)*100</f>
        <v>0</v>
      </c>
      <c r="AJ41">
        <f>MAX(0,($B$13+$C$13*CJ41)/(1+$D$13*CJ41)*CC41/(CE41+273)*$E$13)</f>
        <v>0</v>
      </c>
      <c r="AK41" t="s">
        <v>292</v>
      </c>
      <c r="AL41" t="s">
        <v>292</v>
      </c>
      <c r="AM41">
        <v>0</v>
      </c>
      <c r="AN41">
        <v>0</v>
      </c>
      <c r="AO41">
        <f>1-AM41/AN41</f>
        <v>0</v>
      </c>
      <c r="AP41">
        <v>0</v>
      </c>
      <c r="AQ41" t="s">
        <v>292</v>
      </c>
      <c r="AR41" t="s">
        <v>292</v>
      </c>
      <c r="AS41">
        <v>0</v>
      </c>
      <c r="AT41">
        <v>0</v>
      </c>
      <c r="AU41">
        <f>1-AS41/AT41</f>
        <v>0</v>
      </c>
      <c r="AV41">
        <v>0.5</v>
      </c>
      <c r="AW41">
        <f>BN41</f>
        <v>0</v>
      </c>
      <c r="AX41">
        <f>K41</f>
        <v>0</v>
      </c>
      <c r="AY41">
        <f>AU41*AV41*AW41</f>
        <v>0</v>
      </c>
      <c r="AZ41">
        <f>(AX41-AP41)/AW41</f>
        <v>0</v>
      </c>
      <c r="BA41">
        <f>(AN41-AT41)/AT41</f>
        <v>0</v>
      </c>
      <c r="BB41">
        <f>AM41/(AO41+AM41/AT41)</f>
        <v>0</v>
      </c>
      <c r="BC41" t="s">
        <v>292</v>
      </c>
      <c r="BD41">
        <v>0</v>
      </c>
      <c r="BE41">
        <f>IF(BD41&lt;&gt;0, BD41, BB41)</f>
        <v>0</v>
      </c>
      <c r="BF41">
        <f>1-BE41/AT41</f>
        <v>0</v>
      </c>
      <c r="BG41">
        <f>(AT41-AS41)/(AT41-BE41)</f>
        <v>0</v>
      </c>
      <c r="BH41">
        <f>(AN41-AT41)/(AN41-BE41)</f>
        <v>0</v>
      </c>
      <c r="BI41">
        <f>(AT41-AS41)/(AT41-AM41)</f>
        <v>0</v>
      </c>
      <c r="BJ41">
        <f>(AN41-AT41)/(AN41-AM41)</f>
        <v>0</v>
      </c>
      <c r="BK41">
        <f>(BG41*BE41/AS41)</f>
        <v>0</v>
      </c>
      <c r="BL41">
        <f>(1-BK41)</f>
        <v>0</v>
      </c>
      <c r="BM41">
        <f>$B$11*CK41+$C$11*CL41+$F$11*CM41*(1-CP41)</f>
        <v>0</v>
      </c>
      <c r="BN41">
        <f>BM41*BO41</f>
        <v>0</v>
      </c>
      <c r="BO41">
        <f>($B$11*$D$9+$C$11*$D$9+$F$11*((CZ41+CR41)/MAX(CZ41+CR41+DA41, 0.1)*$I$9+DA41/MAX(CZ41+CR41+DA41, 0.1)*$J$9))/($B$11+$C$11+$F$11)</f>
        <v>0</v>
      </c>
      <c r="BP41">
        <f>($B$11*$K$9+$C$11*$K$9+$F$11*((CZ41+CR41)/MAX(CZ41+CR41+DA41, 0.1)*$P$9+DA41/MAX(CZ41+CR41+DA41, 0.1)*$Q$9))/($B$11+$C$11+$F$11)</f>
        <v>0</v>
      </c>
      <c r="BQ41">
        <v>6</v>
      </c>
      <c r="BR41">
        <v>0.5</v>
      </c>
      <c r="BS41" t="s">
        <v>293</v>
      </c>
      <c r="BT41">
        <v>2</v>
      </c>
      <c r="BU41">
        <v>1626465236.6</v>
      </c>
      <c r="BV41">
        <v>401.253333333333</v>
      </c>
      <c r="BW41">
        <v>420.017</v>
      </c>
      <c r="BX41">
        <v>6.05760666666667</v>
      </c>
      <c r="BY41">
        <v>2.8279</v>
      </c>
      <c r="BZ41">
        <v>399.695333333333</v>
      </c>
      <c r="CA41">
        <v>6.12553</v>
      </c>
      <c r="CB41">
        <v>899.975</v>
      </c>
      <c r="CC41">
        <v>100.748666666667</v>
      </c>
      <c r="CD41">
        <v>0.0996219</v>
      </c>
      <c r="CE41">
        <v>15.3825333333333</v>
      </c>
      <c r="CF41">
        <v>14.7619</v>
      </c>
      <c r="CG41">
        <v>999.9</v>
      </c>
      <c r="CH41">
        <v>0</v>
      </c>
      <c r="CI41">
        <v>0</v>
      </c>
      <c r="CJ41">
        <v>10014.9666666667</v>
      </c>
      <c r="CK41">
        <v>0</v>
      </c>
      <c r="CL41">
        <v>0.221023</v>
      </c>
      <c r="CM41">
        <v>1459.9</v>
      </c>
      <c r="CN41">
        <v>0.973007</v>
      </c>
      <c r="CO41">
        <v>0.0269931</v>
      </c>
      <c r="CP41">
        <v>0</v>
      </c>
      <c r="CQ41">
        <v>902.957666666667</v>
      </c>
      <c r="CR41">
        <v>4.99999</v>
      </c>
      <c r="CS41">
        <v>13195.8</v>
      </c>
      <c r="CT41">
        <v>12727.5</v>
      </c>
      <c r="CU41">
        <v>38.812</v>
      </c>
      <c r="CV41">
        <v>41.125</v>
      </c>
      <c r="CW41">
        <v>40.062</v>
      </c>
      <c r="CX41">
        <v>40.2706666666667</v>
      </c>
      <c r="CY41">
        <v>40.375</v>
      </c>
      <c r="CZ41">
        <v>1415.63</v>
      </c>
      <c r="DA41">
        <v>39.27</v>
      </c>
      <c r="DB41">
        <v>0</v>
      </c>
      <c r="DC41">
        <v>1626465248.6</v>
      </c>
      <c r="DD41">
        <v>0</v>
      </c>
      <c r="DE41">
        <v>903.485653846154</v>
      </c>
      <c r="DF41">
        <v>-4.45596581303234</v>
      </c>
      <c r="DG41">
        <v>-74.8239316599785</v>
      </c>
      <c r="DH41">
        <v>13204.5846153846</v>
      </c>
      <c r="DI41">
        <v>15</v>
      </c>
      <c r="DJ41">
        <v>1626465084.6</v>
      </c>
      <c r="DK41" t="s">
        <v>294</v>
      </c>
      <c r="DL41">
        <v>1626465076.6</v>
      </c>
      <c r="DM41">
        <v>1626465084.6</v>
      </c>
      <c r="DN41">
        <v>8</v>
      </c>
      <c r="DO41">
        <v>0.212</v>
      </c>
      <c r="DP41">
        <v>0.013</v>
      </c>
      <c r="DQ41">
        <v>1.588</v>
      </c>
      <c r="DR41">
        <v>-0.074</v>
      </c>
      <c r="DS41">
        <v>420</v>
      </c>
      <c r="DT41">
        <v>3</v>
      </c>
      <c r="DU41">
        <v>0.13</v>
      </c>
      <c r="DV41">
        <v>0.03</v>
      </c>
      <c r="DW41">
        <v>-18.7470902439024</v>
      </c>
      <c r="DX41">
        <v>-0.0104613240417955</v>
      </c>
      <c r="DY41">
        <v>0.0199624379575442</v>
      </c>
      <c r="DZ41">
        <v>1</v>
      </c>
      <c r="EA41">
        <v>903.796142857143</v>
      </c>
      <c r="EB41">
        <v>-4.50194293539263</v>
      </c>
      <c r="EC41">
        <v>0.484518679743518</v>
      </c>
      <c r="ED41">
        <v>1</v>
      </c>
      <c r="EE41">
        <v>3.21443658536585</v>
      </c>
      <c r="EF41">
        <v>0.08090968641116</v>
      </c>
      <c r="EG41">
        <v>0.00801391613101283</v>
      </c>
      <c r="EH41">
        <v>1</v>
      </c>
      <c r="EI41">
        <v>3</v>
      </c>
      <c r="EJ41">
        <v>3</v>
      </c>
      <c r="EK41" t="s">
        <v>295</v>
      </c>
      <c r="EL41">
        <v>100</v>
      </c>
      <c r="EM41">
        <v>100</v>
      </c>
      <c r="EN41">
        <v>1.558</v>
      </c>
      <c r="EO41">
        <v>-0.0679</v>
      </c>
      <c r="EP41">
        <v>0.796380875196005</v>
      </c>
      <c r="EQ41">
        <v>0.00225868272383977</v>
      </c>
      <c r="ER41">
        <v>-9.96746185667655e-07</v>
      </c>
      <c r="ES41">
        <v>2.83711317370827e-10</v>
      </c>
      <c r="ET41">
        <v>-0.071317122073674</v>
      </c>
      <c r="EU41">
        <v>-0.00217948432402501</v>
      </c>
      <c r="EV41">
        <v>0.000453263451741206</v>
      </c>
      <c r="EW41">
        <v>-1.16319206543697e-06</v>
      </c>
      <c r="EX41">
        <v>-2</v>
      </c>
      <c r="EY41">
        <v>2196</v>
      </c>
      <c r="EZ41">
        <v>1</v>
      </c>
      <c r="FA41">
        <v>25</v>
      </c>
      <c r="FB41">
        <v>2.7</v>
      </c>
      <c r="FC41">
        <v>2.5</v>
      </c>
      <c r="FD41">
        <v>18</v>
      </c>
      <c r="FE41">
        <v>814.195</v>
      </c>
      <c r="FF41">
        <v>424.915</v>
      </c>
      <c r="FG41">
        <v>8.60173</v>
      </c>
      <c r="FH41">
        <v>25.8964</v>
      </c>
      <c r="FI41">
        <v>29.9992</v>
      </c>
      <c r="FJ41">
        <v>25.8032</v>
      </c>
      <c r="FK41">
        <v>25.8181</v>
      </c>
      <c r="FL41">
        <v>25.0178</v>
      </c>
      <c r="FM41">
        <v>75.8929</v>
      </c>
      <c r="FN41">
        <v>0</v>
      </c>
      <c r="FO41">
        <v>8.72</v>
      </c>
      <c r="FP41">
        <v>420</v>
      </c>
      <c r="FQ41">
        <v>2.80148</v>
      </c>
      <c r="FR41">
        <v>101.388</v>
      </c>
      <c r="FS41">
        <v>101.841</v>
      </c>
    </row>
    <row r="42" spans="1:175">
      <c r="A42">
        <v>26</v>
      </c>
      <c r="B42">
        <v>1626465239.6</v>
      </c>
      <c r="C42">
        <v>50</v>
      </c>
      <c r="D42" t="s">
        <v>344</v>
      </c>
      <c r="E42" t="s">
        <v>345</v>
      </c>
      <c r="F42">
        <v>1</v>
      </c>
      <c r="G42" t="s">
        <v>291</v>
      </c>
      <c r="H42">
        <v>1626465238.6</v>
      </c>
      <c r="I42">
        <f>(J42)/1000</f>
        <v>0</v>
      </c>
      <c r="J42">
        <f>1000*CB42*AH42*(BX42-BY42)/(100*BQ42*(1000-AH42*BX42))</f>
        <v>0</v>
      </c>
      <c r="K42">
        <f>CB42*AH42*(BW42-BV42*(1000-AH42*BY42)/(1000-AH42*BX42))/(100*BQ42)</f>
        <v>0</v>
      </c>
      <c r="L42">
        <f>BV42 - IF(AH42&gt;1, K42*BQ42*100.0/(AJ42*CJ42), 0)</f>
        <v>0</v>
      </c>
      <c r="M42">
        <f>((S42-I42/2)*L42-K42)/(S42+I42/2)</f>
        <v>0</v>
      </c>
      <c r="N42">
        <f>M42*(CC42+CD42)/1000.0</f>
        <v>0</v>
      </c>
      <c r="O42">
        <f>(BV42 - IF(AH42&gt;1, K42*BQ42*100.0/(AJ42*CJ42), 0))*(CC42+CD42)/1000.0</f>
        <v>0</v>
      </c>
      <c r="P42">
        <f>2.0/((1/R42-1/Q42)+SIGN(R42)*SQRT((1/R42-1/Q42)*(1/R42-1/Q42) + 4*BR42/((BR42+1)*(BR42+1))*(2*1/R42*1/Q42-1/Q42*1/Q42)))</f>
        <v>0</v>
      </c>
      <c r="Q42">
        <f>IF(LEFT(BS42,1)&lt;&gt;"0",IF(LEFT(BS42,1)="1",3.0,BT42),$D$5+$E$5*(CJ42*CC42/($K$5*1000))+$F$5*(CJ42*CC42/($K$5*1000))*MAX(MIN(BQ42,$J$5),$I$5)*MAX(MIN(BQ42,$J$5),$I$5)+$G$5*MAX(MIN(BQ42,$J$5),$I$5)*(CJ42*CC42/($K$5*1000))+$H$5*(CJ42*CC42/($K$5*1000))*(CJ42*CC42/($K$5*1000)))</f>
        <v>0</v>
      </c>
      <c r="R42">
        <f>I42*(1000-(1000*0.61365*exp(17.502*V42/(240.97+V42))/(CC42+CD42)+BX42)/2)/(1000*0.61365*exp(17.502*V42/(240.97+V42))/(CC42+CD42)-BX42)</f>
        <v>0</v>
      </c>
      <c r="S42">
        <f>1/((BR42+1)/(P42/1.6)+1/(Q42/1.37)) + BR42/((BR42+1)/(P42/1.6) + BR42/(Q42/1.37))</f>
        <v>0</v>
      </c>
      <c r="T42">
        <f>(BM42*BP42)</f>
        <v>0</v>
      </c>
      <c r="U42">
        <f>(CE42+(T42+2*0.95*5.67E-8*(((CE42+$B$7)+273)^4-(CE42+273)^4)-44100*I42)/(1.84*29.3*Q42+8*0.95*5.67E-8*(CE42+273)^3))</f>
        <v>0</v>
      </c>
      <c r="V42">
        <f>($C$7*CF42+$D$7*CG42+$E$7*U42)</f>
        <v>0</v>
      </c>
      <c r="W42">
        <f>0.61365*exp(17.502*V42/(240.97+V42))</f>
        <v>0</v>
      </c>
      <c r="X42">
        <f>(Y42/Z42*100)</f>
        <v>0</v>
      </c>
      <c r="Y42">
        <f>BX42*(CC42+CD42)/1000</f>
        <v>0</v>
      </c>
      <c r="Z42">
        <f>0.61365*exp(17.502*CE42/(240.97+CE42))</f>
        <v>0</v>
      </c>
      <c r="AA42">
        <f>(W42-BX42*(CC42+CD42)/1000)</f>
        <v>0</v>
      </c>
      <c r="AB42">
        <f>(-I42*44100)</f>
        <v>0</v>
      </c>
      <c r="AC42">
        <f>2*29.3*Q42*0.92*(CE42-V42)</f>
        <v>0</v>
      </c>
      <c r="AD42">
        <f>2*0.95*5.67E-8*(((CE42+$B$7)+273)^4-(V42+273)^4)</f>
        <v>0</v>
      </c>
      <c r="AE42">
        <f>T42+AD42+AB42+AC42</f>
        <v>0</v>
      </c>
      <c r="AF42">
        <v>147</v>
      </c>
      <c r="AG42">
        <v>16</v>
      </c>
      <c r="AH42">
        <f>IF(AF42*$H$13&gt;=AJ42,1.0,(AJ42/(AJ42-AF42*$H$13)))</f>
        <v>0</v>
      </c>
      <c r="AI42">
        <f>(AH42-1)*100</f>
        <v>0</v>
      </c>
      <c r="AJ42">
        <f>MAX(0,($B$13+$C$13*CJ42)/(1+$D$13*CJ42)*CC42/(CE42+273)*$E$13)</f>
        <v>0</v>
      </c>
      <c r="AK42" t="s">
        <v>292</v>
      </c>
      <c r="AL42" t="s">
        <v>292</v>
      </c>
      <c r="AM42">
        <v>0</v>
      </c>
      <c r="AN42">
        <v>0</v>
      </c>
      <c r="AO42">
        <f>1-AM42/AN42</f>
        <v>0</v>
      </c>
      <c r="AP42">
        <v>0</v>
      </c>
      <c r="AQ42" t="s">
        <v>292</v>
      </c>
      <c r="AR42" t="s">
        <v>292</v>
      </c>
      <c r="AS42">
        <v>0</v>
      </c>
      <c r="AT42">
        <v>0</v>
      </c>
      <c r="AU42">
        <f>1-AS42/AT42</f>
        <v>0</v>
      </c>
      <c r="AV42">
        <v>0.5</v>
      </c>
      <c r="AW42">
        <f>BN42</f>
        <v>0</v>
      </c>
      <c r="AX42">
        <f>K42</f>
        <v>0</v>
      </c>
      <c r="AY42">
        <f>AU42*AV42*AW42</f>
        <v>0</v>
      </c>
      <c r="AZ42">
        <f>(AX42-AP42)/AW42</f>
        <v>0</v>
      </c>
      <c r="BA42">
        <f>(AN42-AT42)/AT42</f>
        <v>0</v>
      </c>
      <c r="BB42">
        <f>AM42/(AO42+AM42/AT42)</f>
        <v>0</v>
      </c>
      <c r="BC42" t="s">
        <v>292</v>
      </c>
      <c r="BD42">
        <v>0</v>
      </c>
      <c r="BE42">
        <f>IF(BD42&lt;&gt;0, BD42, BB42)</f>
        <v>0</v>
      </c>
      <c r="BF42">
        <f>1-BE42/AT42</f>
        <v>0</v>
      </c>
      <c r="BG42">
        <f>(AT42-AS42)/(AT42-BE42)</f>
        <v>0</v>
      </c>
      <c r="BH42">
        <f>(AN42-AT42)/(AN42-BE42)</f>
        <v>0</v>
      </c>
      <c r="BI42">
        <f>(AT42-AS42)/(AT42-AM42)</f>
        <v>0</v>
      </c>
      <c r="BJ42">
        <f>(AN42-AT42)/(AN42-AM42)</f>
        <v>0</v>
      </c>
      <c r="BK42">
        <f>(BG42*BE42/AS42)</f>
        <v>0</v>
      </c>
      <c r="BL42">
        <f>(1-BK42)</f>
        <v>0</v>
      </c>
      <c r="BM42">
        <f>$B$11*CK42+$C$11*CL42+$F$11*CM42*(1-CP42)</f>
        <v>0</v>
      </c>
      <c r="BN42">
        <f>BM42*BO42</f>
        <v>0</v>
      </c>
      <c r="BO42">
        <f>($B$11*$D$9+$C$11*$D$9+$F$11*((CZ42+CR42)/MAX(CZ42+CR42+DA42, 0.1)*$I$9+DA42/MAX(CZ42+CR42+DA42, 0.1)*$J$9))/($B$11+$C$11+$F$11)</f>
        <v>0</v>
      </c>
      <c r="BP42">
        <f>($B$11*$K$9+$C$11*$K$9+$F$11*((CZ42+CR42)/MAX(CZ42+CR42+DA42, 0.1)*$P$9+DA42/MAX(CZ42+CR42+DA42, 0.1)*$Q$9))/($B$11+$C$11+$F$11)</f>
        <v>0</v>
      </c>
      <c r="BQ42">
        <v>6</v>
      </c>
      <c r="BR42">
        <v>0.5</v>
      </c>
      <c r="BS42" t="s">
        <v>293</v>
      </c>
      <c r="BT42">
        <v>2</v>
      </c>
      <c r="BU42">
        <v>1626465238.6</v>
      </c>
      <c r="BV42">
        <v>401.244</v>
      </c>
      <c r="BW42">
        <v>419.992333333333</v>
      </c>
      <c r="BX42">
        <v>6.06154666666667</v>
      </c>
      <c r="BY42">
        <v>2.82829333333333</v>
      </c>
      <c r="BZ42">
        <v>399.686</v>
      </c>
      <c r="CA42">
        <v>6.12946</v>
      </c>
      <c r="CB42">
        <v>900.036666666667</v>
      </c>
      <c r="CC42">
        <v>100.749333333333</v>
      </c>
      <c r="CD42">
        <v>0.0999867</v>
      </c>
      <c r="CE42">
        <v>15.3967</v>
      </c>
      <c r="CF42">
        <v>14.7716</v>
      </c>
      <c r="CG42">
        <v>999.9</v>
      </c>
      <c r="CH42">
        <v>0</v>
      </c>
      <c r="CI42">
        <v>0</v>
      </c>
      <c r="CJ42">
        <v>10020.4333333333</v>
      </c>
      <c r="CK42">
        <v>0</v>
      </c>
      <c r="CL42">
        <v>0.221023</v>
      </c>
      <c r="CM42">
        <v>1459.97666666667</v>
      </c>
      <c r="CN42">
        <v>0.973008333333333</v>
      </c>
      <c r="CO42">
        <v>0.0269915666666667</v>
      </c>
      <c r="CP42">
        <v>0</v>
      </c>
      <c r="CQ42">
        <v>902.791666666667</v>
      </c>
      <c r="CR42">
        <v>4.99999</v>
      </c>
      <c r="CS42">
        <v>13194.3333333333</v>
      </c>
      <c r="CT42">
        <v>12728.2333333333</v>
      </c>
      <c r="CU42">
        <v>38.854</v>
      </c>
      <c r="CV42">
        <v>41.125</v>
      </c>
      <c r="CW42">
        <v>40.083</v>
      </c>
      <c r="CX42">
        <v>40.312</v>
      </c>
      <c r="CY42">
        <v>40.375</v>
      </c>
      <c r="CZ42">
        <v>1415.70666666667</v>
      </c>
      <c r="DA42">
        <v>39.27</v>
      </c>
      <c r="DB42">
        <v>0</v>
      </c>
      <c r="DC42">
        <v>1626465250.4</v>
      </c>
      <c r="DD42">
        <v>0</v>
      </c>
      <c r="DE42">
        <v>903.3334</v>
      </c>
      <c r="DF42">
        <v>-4.81669230180461</v>
      </c>
      <c r="DG42">
        <v>-75.5538460512583</v>
      </c>
      <c r="DH42">
        <v>13202.124</v>
      </c>
      <c r="DI42">
        <v>15</v>
      </c>
      <c r="DJ42">
        <v>1626465084.6</v>
      </c>
      <c r="DK42" t="s">
        <v>294</v>
      </c>
      <c r="DL42">
        <v>1626465076.6</v>
      </c>
      <c r="DM42">
        <v>1626465084.6</v>
      </c>
      <c r="DN42">
        <v>8</v>
      </c>
      <c r="DO42">
        <v>0.212</v>
      </c>
      <c r="DP42">
        <v>0.013</v>
      </c>
      <c r="DQ42">
        <v>1.588</v>
      </c>
      <c r="DR42">
        <v>-0.074</v>
      </c>
      <c r="DS42">
        <v>420</v>
      </c>
      <c r="DT42">
        <v>3</v>
      </c>
      <c r="DU42">
        <v>0.13</v>
      </c>
      <c r="DV42">
        <v>0.03</v>
      </c>
      <c r="DW42">
        <v>-18.7468609756098</v>
      </c>
      <c r="DX42">
        <v>-0.0617289198606508</v>
      </c>
      <c r="DY42">
        <v>0.0195763156807799</v>
      </c>
      <c r="DZ42">
        <v>1</v>
      </c>
      <c r="EA42">
        <v>903.583441176471</v>
      </c>
      <c r="EB42">
        <v>-4.63529038448354</v>
      </c>
      <c r="EC42">
        <v>0.483257341697455</v>
      </c>
      <c r="ED42">
        <v>1</v>
      </c>
      <c r="EE42">
        <v>3.21727121951219</v>
      </c>
      <c r="EF42">
        <v>0.0868009756097599</v>
      </c>
      <c r="EG42">
        <v>0.00859935312233113</v>
      </c>
      <c r="EH42">
        <v>1</v>
      </c>
      <c r="EI42">
        <v>3</v>
      </c>
      <c r="EJ42">
        <v>3</v>
      </c>
      <c r="EK42" t="s">
        <v>295</v>
      </c>
      <c r="EL42">
        <v>100</v>
      </c>
      <c r="EM42">
        <v>100</v>
      </c>
      <c r="EN42">
        <v>1.558</v>
      </c>
      <c r="EO42">
        <v>-0.0679</v>
      </c>
      <c r="EP42">
        <v>0.796380875196005</v>
      </c>
      <c r="EQ42">
        <v>0.00225868272383977</v>
      </c>
      <c r="ER42">
        <v>-9.96746185667655e-07</v>
      </c>
      <c r="ES42">
        <v>2.83711317370827e-10</v>
      </c>
      <c r="ET42">
        <v>-0.071317122073674</v>
      </c>
      <c r="EU42">
        <v>-0.00217948432402501</v>
      </c>
      <c r="EV42">
        <v>0.000453263451741206</v>
      </c>
      <c r="EW42">
        <v>-1.16319206543697e-06</v>
      </c>
      <c r="EX42">
        <v>-2</v>
      </c>
      <c r="EY42">
        <v>2196</v>
      </c>
      <c r="EZ42">
        <v>1</v>
      </c>
      <c r="FA42">
        <v>25</v>
      </c>
      <c r="FB42">
        <v>2.7</v>
      </c>
      <c r="FC42">
        <v>2.6</v>
      </c>
      <c r="FD42">
        <v>18</v>
      </c>
      <c r="FE42">
        <v>813.803</v>
      </c>
      <c r="FF42">
        <v>424.96</v>
      </c>
      <c r="FG42">
        <v>8.67035</v>
      </c>
      <c r="FH42">
        <v>25.8953</v>
      </c>
      <c r="FI42">
        <v>29.9994</v>
      </c>
      <c r="FJ42">
        <v>25.8032</v>
      </c>
      <c r="FK42">
        <v>25.8181</v>
      </c>
      <c r="FL42">
        <v>25.0162</v>
      </c>
      <c r="FM42">
        <v>75.8929</v>
      </c>
      <c r="FN42">
        <v>0</v>
      </c>
      <c r="FO42">
        <v>8.82</v>
      </c>
      <c r="FP42">
        <v>420</v>
      </c>
      <c r="FQ42">
        <v>2.80148</v>
      </c>
      <c r="FR42">
        <v>101.388</v>
      </c>
      <c r="FS42">
        <v>101.842</v>
      </c>
    </row>
    <row r="43" spans="1:175">
      <c r="A43">
        <v>27</v>
      </c>
      <c r="B43">
        <v>1626465241.6</v>
      </c>
      <c r="C43">
        <v>52</v>
      </c>
      <c r="D43" t="s">
        <v>346</v>
      </c>
      <c r="E43" t="s">
        <v>347</v>
      </c>
      <c r="F43">
        <v>1</v>
      </c>
      <c r="G43" t="s">
        <v>291</v>
      </c>
      <c r="H43">
        <v>1626465240.6</v>
      </c>
      <c r="I43">
        <f>(J43)/1000</f>
        <v>0</v>
      </c>
      <c r="J43">
        <f>1000*CB43*AH43*(BX43-BY43)/(100*BQ43*(1000-AH43*BX43))</f>
        <v>0</v>
      </c>
      <c r="K43">
        <f>CB43*AH43*(BW43-BV43*(1000-AH43*BY43)/(1000-AH43*BX43))/(100*BQ43)</f>
        <v>0</v>
      </c>
      <c r="L43">
        <f>BV43 - IF(AH43&gt;1, K43*BQ43*100.0/(AJ43*CJ43), 0)</f>
        <v>0</v>
      </c>
      <c r="M43">
        <f>((S43-I43/2)*L43-K43)/(S43+I43/2)</f>
        <v>0</v>
      </c>
      <c r="N43">
        <f>M43*(CC43+CD43)/1000.0</f>
        <v>0</v>
      </c>
      <c r="O43">
        <f>(BV43 - IF(AH43&gt;1, K43*BQ43*100.0/(AJ43*CJ43), 0))*(CC43+CD43)/1000.0</f>
        <v>0</v>
      </c>
      <c r="P43">
        <f>2.0/((1/R43-1/Q43)+SIGN(R43)*SQRT((1/R43-1/Q43)*(1/R43-1/Q43) + 4*BR43/((BR43+1)*(BR43+1))*(2*1/R43*1/Q43-1/Q43*1/Q43)))</f>
        <v>0</v>
      </c>
      <c r="Q43">
        <f>IF(LEFT(BS43,1)&lt;&gt;"0",IF(LEFT(BS43,1)="1",3.0,BT43),$D$5+$E$5*(CJ43*CC43/($K$5*1000))+$F$5*(CJ43*CC43/($K$5*1000))*MAX(MIN(BQ43,$J$5),$I$5)*MAX(MIN(BQ43,$J$5),$I$5)+$G$5*MAX(MIN(BQ43,$J$5),$I$5)*(CJ43*CC43/($K$5*1000))+$H$5*(CJ43*CC43/($K$5*1000))*(CJ43*CC43/($K$5*1000)))</f>
        <v>0</v>
      </c>
      <c r="R43">
        <f>I43*(1000-(1000*0.61365*exp(17.502*V43/(240.97+V43))/(CC43+CD43)+BX43)/2)/(1000*0.61365*exp(17.502*V43/(240.97+V43))/(CC43+CD43)-BX43)</f>
        <v>0</v>
      </c>
      <c r="S43">
        <f>1/((BR43+1)/(P43/1.6)+1/(Q43/1.37)) + BR43/((BR43+1)/(P43/1.6) + BR43/(Q43/1.37))</f>
        <v>0</v>
      </c>
      <c r="T43">
        <f>(BM43*BP43)</f>
        <v>0</v>
      </c>
      <c r="U43">
        <f>(CE43+(T43+2*0.95*5.67E-8*(((CE43+$B$7)+273)^4-(CE43+273)^4)-44100*I43)/(1.84*29.3*Q43+8*0.95*5.67E-8*(CE43+273)^3))</f>
        <v>0</v>
      </c>
      <c r="V43">
        <f>($C$7*CF43+$D$7*CG43+$E$7*U43)</f>
        <v>0</v>
      </c>
      <c r="W43">
        <f>0.61365*exp(17.502*V43/(240.97+V43))</f>
        <v>0</v>
      </c>
      <c r="X43">
        <f>(Y43/Z43*100)</f>
        <v>0</v>
      </c>
      <c r="Y43">
        <f>BX43*(CC43+CD43)/1000</f>
        <v>0</v>
      </c>
      <c r="Z43">
        <f>0.61365*exp(17.502*CE43/(240.97+CE43))</f>
        <v>0</v>
      </c>
      <c r="AA43">
        <f>(W43-BX43*(CC43+CD43)/1000)</f>
        <v>0</v>
      </c>
      <c r="AB43">
        <f>(-I43*44100)</f>
        <v>0</v>
      </c>
      <c r="AC43">
        <f>2*29.3*Q43*0.92*(CE43-V43)</f>
        <v>0</v>
      </c>
      <c r="AD43">
        <f>2*0.95*5.67E-8*(((CE43+$B$7)+273)^4-(V43+273)^4)</f>
        <v>0</v>
      </c>
      <c r="AE43">
        <f>T43+AD43+AB43+AC43</f>
        <v>0</v>
      </c>
      <c r="AF43">
        <v>148</v>
      </c>
      <c r="AG43">
        <v>16</v>
      </c>
      <c r="AH43">
        <f>IF(AF43*$H$13&gt;=AJ43,1.0,(AJ43/(AJ43-AF43*$H$13)))</f>
        <v>0</v>
      </c>
      <c r="AI43">
        <f>(AH43-1)*100</f>
        <v>0</v>
      </c>
      <c r="AJ43">
        <f>MAX(0,($B$13+$C$13*CJ43)/(1+$D$13*CJ43)*CC43/(CE43+273)*$E$13)</f>
        <v>0</v>
      </c>
      <c r="AK43" t="s">
        <v>292</v>
      </c>
      <c r="AL43" t="s">
        <v>292</v>
      </c>
      <c r="AM43">
        <v>0</v>
      </c>
      <c r="AN43">
        <v>0</v>
      </c>
      <c r="AO43">
        <f>1-AM43/AN43</f>
        <v>0</v>
      </c>
      <c r="AP43">
        <v>0</v>
      </c>
      <c r="AQ43" t="s">
        <v>292</v>
      </c>
      <c r="AR43" t="s">
        <v>292</v>
      </c>
      <c r="AS43">
        <v>0</v>
      </c>
      <c r="AT43">
        <v>0</v>
      </c>
      <c r="AU43">
        <f>1-AS43/AT43</f>
        <v>0</v>
      </c>
      <c r="AV43">
        <v>0.5</v>
      </c>
      <c r="AW43">
        <f>BN43</f>
        <v>0</v>
      </c>
      <c r="AX43">
        <f>K43</f>
        <v>0</v>
      </c>
      <c r="AY43">
        <f>AU43*AV43*AW43</f>
        <v>0</v>
      </c>
      <c r="AZ43">
        <f>(AX43-AP43)/AW43</f>
        <v>0</v>
      </c>
      <c r="BA43">
        <f>(AN43-AT43)/AT43</f>
        <v>0</v>
      </c>
      <c r="BB43">
        <f>AM43/(AO43+AM43/AT43)</f>
        <v>0</v>
      </c>
      <c r="BC43" t="s">
        <v>292</v>
      </c>
      <c r="BD43">
        <v>0</v>
      </c>
      <c r="BE43">
        <f>IF(BD43&lt;&gt;0, BD43, BB43)</f>
        <v>0</v>
      </c>
      <c r="BF43">
        <f>1-BE43/AT43</f>
        <v>0</v>
      </c>
      <c r="BG43">
        <f>(AT43-AS43)/(AT43-BE43)</f>
        <v>0</v>
      </c>
      <c r="BH43">
        <f>(AN43-AT43)/(AN43-BE43)</f>
        <v>0</v>
      </c>
      <c r="BI43">
        <f>(AT43-AS43)/(AT43-AM43)</f>
        <v>0</v>
      </c>
      <c r="BJ43">
        <f>(AN43-AT43)/(AN43-AM43)</f>
        <v>0</v>
      </c>
      <c r="BK43">
        <f>(BG43*BE43/AS43)</f>
        <v>0</v>
      </c>
      <c r="BL43">
        <f>(1-BK43)</f>
        <v>0</v>
      </c>
      <c r="BM43">
        <f>$B$11*CK43+$C$11*CL43+$F$11*CM43*(1-CP43)</f>
        <v>0</v>
      </c>
      <c r="BN43">
        <f>BM43*BO43</f>
        <v>0</v>
      </c>
      <c r="BO43">
        <f>($B$11*$D$9+$C$11*$D$9+$F$11*((CZ43+CR43)/MAX(CZ43+CR43+DA43, 0.1)*$I$9+DA43/MAX(CZ43+CR43+DA43, 0.1)*$J$9))/($B$11+$C$11+$F$11)</f>
        <v>0</v>
      </c>
      <c r="BP43">
        <f>($B$11*$K$9+$C$11*$K$9+$F$11*((CZ43+CR43)/MAX(CZ43+CR43+DA43, 0.1)*$P$9+DA43/MAX(CZ43+CR43+DA43, 0.1)*$Q$9))/($B$11+$C$11+$F$11)</f>
        <v>0</v>
      </c>
      <c r="BQ43">
        <v>6</v>
      </c>
      <c r="BR43">
        <v>0.5</v>
      </c>
      <c r="BS43" t="s">
        <v>293</v>
      </c>
      <c r="BT43">
        <v>2</v>
      </c>
      <c r="BU43">
        <v>1626465240.6</v>
      </c>
      <c r="BV43">
        <v>401.236666666667</v>
      </c>
      <c r="BW43">
        <v>419.997666666667</v>
      </c>
      <c r="BX43">
        <v>6.06531</v>
      </c>
      <c r="BY43">
        <v>2.82834666666667</v>
      </c>
      <c r="BZ43">
        <v>399.678666666667</v>
      </c>
      <c r="CA43">
        <v>6.13321666666667</v>
      </c>
      <c r="CB43">
        <v>900.000333333333</v>
      </c>
      <c r="CC43">
        <v>100.75</v>
      </c>
      <c r="CD43">
        <v>0.0997337</v>
      </c>
      <c r="CE43">
        <v>15.4085</v>
      </c>
      <c r="CF43">
        <v>14.7905666666667</v>
      </c>
      <c r="CG43">
        <v>999.9</v>
      </c>
      <c r="CH43">
        <v>0</v>
      </c>
      <c r="CI43">
        <v>0</v>
      </c>
      <c r="CJ43">
        <v>10017.1</v>
      </c>
      <c r="CK43">
        <v>0</v>
      </c>
      <c r="CL43">
        <v>0.221023</v>
      </c>
      <c r="CM43">
        <v>1459.98333333333</v>
      </c>
      <c r="CN43">
        <v>0.973008333333333</v>
      </c>
      <c r="CO43">
        <v>0.0269915666666667</v>
      </c>
      <c r="CP43">
        <v>0</v>
      </c>
      <c r="CQ43">
        <v>902.65</v>
      </c>
      <c r="CR43">
        <v>4.99999</v>
      </c>
      <c r="CS43">
        <v>13192.2</v>
      </c>
      <c r="CT43">
        <v>12728.2333333333</v>
      </c>
      <c r="CU43">
        <v>38.854</v>
      </c>
      <c r="CV43">
        <v>41.125</v>
      </c>
      <c r="CW43">
        <v>40.083</v>
      </c>
      <c r="CX43">
        <v>40.312</v>
      </c>
      <c r="CY43">
        <v>40.375</v>
      </c>
      <c r="CZ43">
        <v>1415.71333333333</v>
      </c>
      <c r="DA43">
        <v>39.27</v>
      </c>
      <c r="DB43">
        <v>0</v>
      </c>
      <c r="DC43">
        <v>1626465252.8</v>
      </c>
      <c r="DD43">
        <v>0</v>
      </c>
      <c r="DE43">
        <v>903.15564</v>
      </c>
      <c r="DF43">
        <v>-5.39207693517836</v>
      </c>
      <c r="DG43">
        <v>-72.4153847700991</v>
      </c>
      <c r="DH43">
        <v>13199.308</v>
      </c>
      <c r="DI43">
        <v>15</v>
      </c>
      <c r="DJ43">
        <v>1626465084.6</v>
      </c>
      <c r="DK43" t="s">
        <v>294</v>
      </c>
      <c r="DL43">
        <v>1626465076.6</v>
      </c>
      <c r="DM43">
        <v>1626465084.6</v>
      </c>
      <c r="DN43">
        <v>8</v>
      </c>
      <c r="DO43">
        <v>0.212</v>
      </c>
      <c r="DP43">
        <v>0.013</v>
      </c>
      <c r="DQ43">
        <v>1.588</v>
      </c>
      <c r="DR43">
        <v>-0.074</v>
      </c>
      <c r="DS43">
        <v>420</v>
      </c>
      <c r="DT43">
        <v>3</v>
      </c>
      <c r="DU43">
        <v>0.13</v>
      </c>
      <c r="DV43">
        <v>0.03</v>
      </c>
      <c r="DW43">
        <v>-18.746256097561</v>
      </c>
      <c r="DX43">
        <v>-0.0908153310104894</v>
      </c>
      <c r="DY43">
        <v>0.0191412725929674</v>
      </c>
      <c r="DZ43">
        <v>1</v>
      </c>
      <c r="EA43">
        <v>903.432764705882</v>
      </c>
      <c r="EB43">
        <v>-4.39922164957914</v>
      </c>
      <c r="EC43">
        <v>0.463184695649296</v>
      </c>
      <c r="ED43">
        <v>1</v>
      </c>
      <c r="EE43">
        <v>3.22035073170732</v>
      </c>
      <c r="EF43">
        <v>0.0914533797909367</v>
      </c>
      <c r="EG43">
        <v>0.00907149633776412</v>
      </c>
      <c r="EH43">
        <v>1</v>
      </c>
      <c r="EI43">
        <v>3</v>
      </c>
      <c r="EJ43">
        <v>3</v>
      </c>
      <c r="EK43" t="s">
        <v>295</v>
      </c>
      <c r="EL43">
        <v>100</v>
      </c>
      <c r="EM43">
        <v>100</v>
      </c>
      <c r="EN43">
        <v>1.558</v>
      </c>
      <c r="EO43">
        <v>-0.0679</v>
      </c>
      <c r="EP43">
        <v>0.796380875196005</v>
      </c>
      <c r="EQ43">
        <v>0.00225868272383977</v>
      </c>
      <c r="ER43">
        <v>-9.96746185667655e-07</v>
      </c>
      <c r="ES43">
        <v>2.83711317370827e-10</v>
      </c>
      <c r="ET43">
        <v>-0.071317122073674</v>
      </c>
      <c r="EU43">
        <v>-0.00217948432402501</v>
      </c>
      <c r="EV43">
        <v>0.000453263451741206</v>
      </c>
      <c r="EW43">
        <v>-1.16319206543697e-06</v>
      </c>
      <c r="EX43">
        <v>-2</v>
      </c>
      <c r="EY43">
        <v>2196</v>
      </c>
      <c r="EZ43">
        <v>1</v>
      </c>
      <c r="FA43">
        <v>25</v>
      </c>
      <c r="FB43">
        <v>2.8</v>
      </c>
      <c r="FC43">
        <v>2.6</v>
      </c>
      <c r="FD43">
        <v>18</v>
      </c>
      <c r="FE43">
        <v>813.718</v>
      </c>
      <c r="FF43">
        <v>424.813</v>
      </c>
      <c r="FG43">
        <v>8.73987</v>
      </c>
      <c r="FH43">
        <v>25.8942</v>
      </c>
      <c r="FI43">
        <v>29.9994</v>
      </c>
      <c r="FJ43">
        <v>25.8021</v>
      </c>
      <c r="FK43">
        <v>25.8181</v>
      </c>
      <c r="FL43">
        <v>25.0151</v>
      </c>
      <c r="FM43">
        <v>75.8929</v>
      </c>
      <c r="FN43">
        <v>0</v>
      </c>
      <c r="FO43">
        <v>8.82</v>
      </c>
      <c r="FP43">
        <v>420</v>
      </c>
      <c r="FQ43">
        <v>2.80148</v>
      </c>
      <c r="FR43">
        <v>101.389</v>
      </c>
      <c r="FS43">
        <v>101.841</v>
      </c>
    </row>
    <row r="44" spans="1:175">
      <c r="A44">
        <v>28</v>
      </c>
      <c r="B44">
        <v>1626465243.6</v>
      </c>
      <c r="C44">
        <v>54</v>
      </c>
      <c r="D44" t="s">
        <v>348</v>
      </c>
      <c r="E44" t="s">
        <v>349</v>
      </c>
      <c r="F44">
        <v>1</v>
      </c>
      <c r="G44" t="s">
        <v>291</v>
      </c>
      <c r="H44">
        <v>1626465242.6</v>
      </c>
      <c r="I44">
        <f>(J44)/1000</f>
        <v>0</v>
      </c>
      <c r="J44">
        <f>1000*CB44*AH44*(BX44-BY44)/(100*BQ44*(1000-AH44*BX44))</f>
        <v>0</v>
      </c>
      <c r="K44">
        <f>CB44*AH44*(BW44-BV44*(1000-AH44*BY44)/(1000-AH44*BX44))/(100*BQ44)</f>
        <v>0</v>
      </c>
      <c r="L44">
        <f>BV44 - IF(AH44&gt;1, K44*BQ44*100.0/(AJ44*CJ44), 0)</f>
        <v>0</v>
      </c>
      <c r="M44">
        <f>((S44-I44/2)*L44-K44)/(S44+I44/2)</f>
        <v>0</v>
      </c>
      <c r="N44">
        <f>M44*(CC44+CD44)/1000.0</f>
        <v>0</v>
      </c>
      <c r="O44">
        <f>(BV44 - IF(AH44&gt;1, K44*BQ44*100.0/(AJ44*CJ44), 0))*(CC44+CD44)/1000.0</f>
        <v>0</v>
      </c>
      <c r="P44">
        <f>2.0/((1/R44-1/Q44)+SIGN(R44)*SQRT((1/R44-1/Q44)*(1/R44-1/Q44) + 4*BR44/((BR44+1)*(BR44+1))*(2*1/R44*1/Q44-1/Q44*1/Q44)))</f>
        <v>0</v>
      </c>
      <c r="Q44">
        <f>IF(LEFT(BS44,1)&lt;&gt;"0",IF(LEFT(BS44,1)="1",3.0,BT44),$D$5+$E$5*(CJ44*CC44/($K$5*1000))+$F$5*(CJ44*CC44/($K$5*1000))*MAX(MIN(BQ44,$J$5),$I$5)*MAX(MIN(BQ44,$J$5),$I$5)+$G$5*MAX(MIN(BQ44,$J$5),$I$5)*(CJ44*CC44/($K$5*1000))+$H$5*(CJ44*CC44/($K$5*1000))*(CJ44*CC44/($K$5*1000)))</f>
        <v>0</v>
      </c>
      <c r="R44">
        <f>I44*(1000-(1000*0.61365*exp(17.502*V44/(240.97+V44))/(CC44+CD44)+BX44)/2)/(1000*0.61365*exp(17.502*V44/(240.97+V44))/(CC44+CD44)-BX44)</f>
        <v>0</v>
      </c>
      <c r="S44">
        <f>1/((BR44+1)/(P44/1.6)+1/(Q44/1.37)) + BR44/((BR44+1)/(P44/1.6) + BR44/(Q44/1.37))</f>
        <v>0</v>
      </c>
      <c r="T44">
        <f>(BM44*BP44)</f>
        <v>0</v>
      </c>
      <c r="U44">
        <f>(CE44+(T44+2*0.95*5.67E-8*(((CE44+$B$7)+273)^4-(CE44+273)^4)-44100*I44)/(1.84*29.3*Q44+8*0.95*5.67E-8*(CE44+273)^3))</f>
        <v>0</v>
      </c>
      <c r="V44">
        <f>($C$7*CF44+$D$7*CG44+$E$7*U44)</f>
        <v>0</v>
      </c>
      <c r="W44">
        <f>0.61365*exp(17.502*V44/(240.97+V44))</f>
        <v>0</v>
      </c>
      <c r="X44">
        <f>(Y44/Z44*100)</f>
        <v>0</v>
      </c>
      <c r="Y44">
        <f>BX44*(CC44+CD44)/1000</f>
        <v>0</v>
      </c>
      <c r="Z44">
        <f>0.61365*exp(17.502*CE44/(240.97+CE44))</f>
        <v>0</v>
      </c>
      <c r="AA44">
        <f>(W44-BX44*(CC44+CD44)/1000)</f>
        <v>0</v>
      </c>
      <c r="AB44">
        <f>(-I44*44100)</f>
        <v>0</v>
      </c>
      <c r="AC44">
        <f>2*29.3*Q44*0.92*(CE44-V44)</f>
        <v>0</v>
      </c>
      <c r="AD44">
        <f>2*0.95*5.67E-8*(((CE44+$B$7)+273)^4-(V44+273)^4)</f>
        <v>0</v>
      </c>
      <c r="AE44">
        <f>T44+AD44+AB44+AC44</f>
        <v>0</v>
      </c>
      <c r="AF44">
        <v>148</v>
      </c>
      <c r="AG44">
        <v>16</v>
      </c>
      <c r="AH44">
        <f>IF(AF44*$H$13&gt;=AJ44,1.0,(AJ44/(AJ44-AF44*$H$13)))</f>
        <v>0</v>
      </c>
      <c r="AI44">
        <f>(AH44-1)*100</f>
        <v>0</v>
      </c>
      <c r="AJ44">
        <f>MAX(0,($B$13+$C$13*CJ44)/(1+$D$13*CJ44)*CC44/(CE44+273)*$E$13)</f>
        <v>0</v>
      </c>
      <c r="AK44" t="s">
        <v>292</v>
      </c>
      <c r="AL44" t="s">
        <v>292</v>
      </c>
      <c r="AM44">
        <v>0</v>
      </c>
      <c r="AN44">
        <v>0</v>
      </c>
      <c r="AO44">
        <f>1-AM44/AN44</f>
        <v>0</v>
      </c>
      <c r="AP44">
        <v>0</v>
      </c>
      <c r="AQ44" t="s">
        <v>292</v>
      </c>
      <c r="AR44" t="s">
        <v>292</v>
      </c>
      <c r="AS44">
        <v>0</v>
      </c>
      <c r="AT44">
        <v>0</v>
      </c>
      <c r="AU44">
        <f>1-AS44/AT44</f>
        <v>0</v>
      </c>
      <c r="AV44">
        <v>0.5</v>
      </c>
      <c r="AW44">
        <f>BN44</f>
        <v>0</v>
      </c>
      <c r="AX44">
        <f>K44</f>
        <v>0</v>
      </c>
      <c r="AY44">
        <f>AU44*AV44*AW44</f>
        <v>0</v>
      </c>
      <c r="AZ44">
        <f>(AX44-AP44)/AW44</f>
        <v>0</v>
      </c>
      <c r="BA44">
        <f>(AN44-AT44)/AT44</f>
        <v>0</v>
      </c>
      <c r="BB44">
        <f>AM44/(AO44+AM44/AT44)</f>
        <v>0</v>
      </c>
      <c r="BC44" t="s">
        <v>292</v>
      </c>
      <c r="BD44">
        <v>0</v>
      </c>
      <c r="BE44">
        <f>IF(BD44&lt;&gt;0, BD44, BB44)</f>
        <v>0</v>
      </c>
      <c r="BF44">
        <f>1-BE44/AT44</f>
        <v>0</v>
      </c>
      <c r="BG44">
        <f>(AT44-AS44)/(AT44-BE44)</f>
        <v>0</v>
      </c>
      <c r="BH44">
        <f>(AN44-AT44)/(AN44-BE44)</f>
        <v>0</v>
      </c>
      <c r="BI44">
        <f>(AT44-AS44)/(AT44-AM44)</f>
        <v>0</v>
      </c>
      <c r="BJ44">
        <f>(AN44-AT44)/(AN44-AM44)</f>
        <v>0</v>
      </c>
      <c r="BK44">
        <f>(BG44*BE44/AS44)</f>
        <v>0</v>
      </c>
      <c r="BL44">
        <f>(1-BK44)</f>
        <v>0</v>
      </c>
      <c r="BM44">
        <f>$B$11*CK44+$C$11*CL44+$F$11*CM44*(1-CP44)</f>
        <v>0</v>
      </c>
      <c r="BN44">
        <f>BM44*BO44</f>
        <v>0</v>
      </c>
      <c r="BO44">
        <f>($B$11*$D$9+$C$11*$D$9+$F$11*((CZ44+CR44)/MAX(CZ44+CR44+DA44, 0.1)*$I$9+DA44/MAX(CZ44+CR44+DA44, 0.1)*$J$9))/($B$11+$C$11+$F$11)</f>
        <v>0</v>
      </c>
      <c r="BP44">
        <f>($B$11*$K$9+$C$11*$K$9+$F$11*((CZ44+CR44)/MAX(CZ44+CR44+DA44, 0.1)*$P$9+DA44/MAX(CZ44+CR44+DA44, 0.1)*$Q$9))/($B$11+$C$11+$F$11)</f>
        <v>0</v>
      </c>
      <c r="BQ44">
        <v>6</v>
      </c>
      <c r="BR44">
        <v>0.5</v>
      </c>
      <c r="BS44" t="s">
        <v>293</v>
      </c>
      <c r="BT44">
        <v>2</v>
      </c>
      <c r="BU44">
        <v>1626465242.6</v>
      </c>
      <c r="BV44">
        <v>401.229</v>
      </c>
      <c r="BW44">
        <v>420.025666666667</v>
      </c>
      <c r="BX44">
        <v>6.06821333333333</v>
      </c>
      <c r="BY44">
        <v>2.82862666666667</v>
      </c>
      <c r="BZ44">
        <v>399.671</v>
      </c>
      <c r="CA44">
        <v>6.13610333333333</v>
      </c>
      <c r="CB44">
        <v>900.011333333333</v>
      </c>
      <c r="CC44">
        <v>100.749</v>
      </c>
      <c r="CD44">
        <v>0.1000462</v>
      </c>
      <c r="CE44">
        <v>15.4212333333333</v>
      </c>
      <c r="CF44">
        <v>14.8056333333333</v>
      </c>
      <c r="CG44">
        <v>999.9</v>
      </c>
      <c r="CH44">
        <v>0</v>
      </c>
      <c r="CI44">
        <v>0</v>
      </c>
      <c r="CJ44">
        <v>10018.5666666667</v>
      </c>
      <c r="CK44">
        <v>0</v>
      </c>
      <c r="CL44">
        <v>0.221023</v>
      </c>
      <c r="CM44">
        <v>1459.97666666667</v>
      </c>
      <c r="CN44">
        <v>0.973008333333333</v>
      </c>
      <c r="CO44">
        <v>0.0269915666666667</v>
      </c>
      <c r="CP44">
        <v>0</v>
      </c>
      <c r="CQ44">
        <v>902.304333333333</v>
      </c>
      <c r="CR44">
        <v>4.99999</v>
      </c>
      <c r="CS44">
        <v>13188.9333333333</v>
      </c>
      <c r="CT44">
        <v>12728.2333333333</v>
      </c>
      <c r="CU44">
        <v>38.875</v>
      </c>
      <c r="CV44">
        <v>41.125</v>
      </c>
      <c r="CW44">
        <v>40.062</v>
      </c>
      <c r="CX44">
        <v>40.312</v>
      </c>
      <c r="CY44">
        <v>40.375</v>
      </c>
      <c r="CZ44">
        <v>1415.70666666667</v>
      </c>
      <c r="DA44">
        <v>39.27</v>
      </c>
      <c r="DB44">
        <v>0</v>
      </c>
      <c r="DC44">
        <v>1626465254.6</v>
      </c>
      <c r="DD44">
        <v>0</v>
      </c>
      <c r="DE44">
        <v>903.011769230769</v>
      </c>
      <c r="DF44">
        <v>-5.41887179765066</v>
      </c>
      <c r="DG44">
        <v>-68.3418804027397</v>
      </c>
      <c r="DH44">
        <v>13197.4538461538</v>
      </c>
      <c r="DI44">
        <v>15</v>
      </c>
      <c r="DJ44">
        <v>1626465084.6</v>
      </c>
      <c r="DK44" t="s">
        <v>294</v>
      </c>
      <c r="DL44">
        <v>1626465076.6</v>
      </c>
      <c r="DM44">
        <v>1626465084.6</v>
      </c>
      <c r="DN44">
        <v>8</v>
      </c>
      <c r="DO44">
        <v>0.212</v>
      </c>
      <c r="DP44">
        <v>0.013</v>
      </c>
      <c r="DQ44">
        <v>1.588</v>
      </c>
      <c r="DR44">
        <v>-0.074</v>
      </c>
      <c r="DS44">
        <v>420</v>
      </c>
      <c r="DT44">
        <v>3</v>
      </c>
      <c r="DU44">
        <v>0.13</v>
      </c>
      <c r="DV44">
        <v>0.03</v>
      </c>
      <c r="DW44">
        <v>-18.7485853658537</v>
      </c>
      <c r="DX44">
        <v>-0.151465505226513</v>
      </c>
      <c r="DY44">
        <v>0.0211867142099121</v>
      </c>
      <c r="DZ44">
        <v>1</v>
      </c>
      <c r="EA44">
        <v>903.238558823529</v>
      </c>
      <c r="EB44">
        <v>-4.78348720455426</v>
      </c>
      <c r="EC44">
        <v>0.500311855168503</v>
      </c>
      <c r="ED44">
        <v>1</v>
      </c>
      <c r="EE44">
        <v>3.2233856097561</v>
      </c>
      <c r="EF44">
        <v>0.0947291289198608</v>
      </c>
      <c r="EG44">
        <v>0.00938581702429595</v>
      </c>
      <c r="EH44">
        <v>1</v>
      </c>
      <c r="EI44">
        <v>3</v>
      </c>
      <c r="EJ44">
        <v>3</v>
      </c>
      <c r="EK44" t="s">
        <v>295</v>
      </c>
      <c r="EL44">
        <v>100</v>
      </c>
      <c r="EM44">
        <v>100</v>
      </c>
      <c r="EN44">
        <v>1.558</v>
      </c>
      <c r="EO44">
        <v>-0.0679</v>
      </c>
      <c r="EP44">
        <v>0.796380875196005</v>
      </c>
      <c r="EQ44">
        <v>0.00225868272383977</v>
      </c>
      <c r="ER44">
        <v>-9.96746185667655e-07</v>
      </c>
      <c r="ES44">
        <v>2.83711317370827e-10</v>
      </c>
      <c r="ET44">
        <v>-0.071317122073674</v>
      </c>
      <c r="EU44">
        <v>-0.00217948432402501</v>
      </c>
      <c r="EV44">
        <v>0.000453263451741206</v>
      </c>
      <c r="EW44">
        <v>-1.16319206543697e-06</v>
      </c>
      <c r="EX44">
        <v>-2</v>
      </c>
      <c r="EY44">
        <v>2196</v>
      </c>
      <c r="EZ44">
        <v>1</v>
      </c>
      <c r="FA44">
        <v>25</v>
      </c>
      <c r="FB44">
        <v>2.8</v>
      </c>
      <c r="FC44">
        <v>2.6</v>
      </c>
      <c r="FD44">
        <v>18</v>
      </c>
      <c r="FE44">
        <v>813.863</v>
      </c>
      <c r="FF44">
        <v>424.724</v>
      </c>
      <c r="FG44">
        <v>8.80893</v>
      </c>
      <c r="FH44">
        <v>25.8931</v>
      </c>
      <c r="FI44">
        <v>29.9994</v>
      </c>
      <c r="FJ44">
        <v>25.8011</v>
      </c>
      <c r="FK44">
        <v>25.8181</v>
      </c>
      <c r="FL44">
        <v>25.0147</v>
      </c>
      <c r="FM44">
        <v>75.8929</v>
      </c>
      <c r="FN44">
        <v>0</v>
      </c>
      <c r="FO44">
        <v>8.92</v>
      </c>
      <c r="FP44">
        <v>420</v>
      </c>
      <c r="FQ44">
        <v>2.80148</v>
      </c>
      <c r="FR44">
        <v>101.388</v>
      </c>
      <c r="FS44">
        <v>101.841</v>
      </c>
    </row>
    <row r="45" spans="1:175">
      <c r="A45">
        <v>29</v>
      </c>
      <c r="B45">
        <v>1626465245.6</v>
      </c>
      <c r="C45">
        <v>56</v>
      </c>
      <c r="D45" t="s">
        <v>350</v>
      </c>
      <c r="E45" t="s">
        <v>351</v>
      </c>
      <c r="F45">
        <v>1</v>
      </c>
      <c r="G45" t="s">
        <v>291</v>
      </c>
      <c r="H45">
        <v>1626465244.6</v>
      </c>
      <c r="I45">
        <f>(J45)/1000</f>
        <v>0</v>
      </c>
      <c r="J45">
        <f>1000*CB45*AH45*(BX45-BY45)/(100*BQ45*(1000-AH45*BX45))</f>
        <v>0</v>
      </c>
      <c r="K45">
        <f>CB45*AH45*(BW45-BV45*(1000-AH45*BY45)/(1000-AH45*BX45))/(100*BQ45)</f>
        <v>0</v>
      </c>
      <c r="L45">
        <f>BV45 - IF(AH45&gt;1, K45*BQ45*100.0/(AJ45*CJ45), 0)</f>
        <v>0</v>
      </c>
      <c r="M45">
        <f>((S45-I45/2)*L45-K45)/(S45+I45/2)</f>
        <v>0</v>
      </c>
      <c r="N45">
        <f>M45*(CC45+CD45)/1000.0</f>
        <v>0</v>
      </c>
      <c r="O45">
        <f>(BV45 - IF(AH45&gt;1, K45*BQ45*100.0/(AJ45*CJ45), 0))*(CC45+CD45)/1000.0</f>
        <v>0</v>
      </c>
      <c r="P45">
        <f>2.0/((1/R45-1/Q45)+SIGN(R45)*SQRT((1/R45-1/Q45)*(1/R45-1/Q45) + 4*BR45/((BR45+1)*(BR45+1))*(2*1/R45*1/Q45-1/Q45*1/Q45)))</f>
        <v>0</v>
      </c>
      <c r="Q45">
        <f>IF(LEFT(BS45,1)&lt;&gt;"0",IF(LEFT(BS45,1)="1",3.0,BT45),$D$5+$E$5*(CJ45*CC45/($K$5*1000))+$F$5*(CJ45*CC45/($K$5*1000))*MAX(MIN(BQ45,$J$5),$I$5)*MAX(MIN(BQ45,$J$5),$I$5)+$G$5*MAX(MIN(BQ45,$J$5),$I$5)*(CJ45*CC45/($K$5*1000))+$H$5*(CJ45*CC45/($K$5*1000))*(CJ45*CC45/($K$5*1000)))</f>
        <v>0</v>
      </c>
      <c r="R45">
        <f>I45*(1000-(1000*0.61365*exp(17.502*V45/(240.97+V45))/(CC45+CD45)+BX45)/2)/(1000*0.61365*exp(17.502*V45/(240.97+V45))/(CC45+CD45)-BX45)</f>
        <v>0</v>
      </c>
      <c r="S45">
        <f>1/((BR45+1)/(P45/1.6)+1/(Q45/1.37)) + BR45/((BR45+1)/(P45/1.6) + BR45/(Q45/1.37))</f>
        <v>0</v>
      </c>
      <c r="T45">
        <f>(BM45*BP45)</f>
        <v>0</v>
      </c>
      <c r="U45">
        <f>(CE45+(T45+2*0.95*5.67E-8*(((CE45+$B$7)+273)^4-(CE45+273)^4)-44100*I45)/(1.84*29.3*Q45+8*0.95*5.67E-8*(CE45+273)^3))</f>
        <v>0</v>
      </c>
      <c r="V45">
        <f>($C$7*CF45+$D$7*CG45+$E$7*U45)</f>
        <v>0</v>
      </c>
      <c r="W45">
        <f>0.61365*exp(17.502*V45/(240.97+V45))</f>
        <v>0</v>
      </c>
      <c r="X45">
        <f>(Y45/Z45*100)</f>
        <v>0</v>
      </c>
      <c r="Y45">
        <f>BX45*(CC45+CD45)/1000</f>
        <v>0</v>
      </c>
      <c r="Z45">
        <f>0.61365*exp(17.502*CE45/(240.97+CE45))</f>
        <v>0</v>
      </c>
      <c r="AA45">
        <f>(W45-BX45*(CC45+CD45)/1000)</f>
        <v>0</v>
      </c>
      <c r="AB45">
        <f>(-I45*44100)</f>
        <v>0</v>
      </c>
      <c r="AC45">
        <f>2*29.3*Q45*0.92*(CE45-V45)</f>
        <v>0</v>
      </c>
      <c r="AD45">
        <f>2*0.95*5.67E-8*(((CE45+$B$7)+273)^4-(V45+273)^4)</f>
        <v>0</v>
      </c>
      <c r="AE45">
        <f>T45+AD45+AB45+AC45</f>
        <v>0</v>
      </c>
      <c r="AF45">
        <v>147</v>
      </c>
      <c r="AG45">
        <v>16</v>
      </c>
      <c r="AH45">
        <f>IF(AF45*$H$13&gt;=AJ45,1.0,(AJ45/(AJ45-AF45*$H$13)))</f>
        <v>0</v>
      </c>
      <c r="AI45">
        <f>(AH45-1)*100</f>
        <v>0</v>
      </c>
      <c r="AJ45">
        <f>MAX(0,($B$13+$C$13*CJ45)/(1+$D$13*CJ45)*CC45/(CE45+273)*$E$13)</f>
        <v>0</v>
      </c>
      <c r="AK45" t="s">
        <v>292</v>
      </c>
      <c r="AL45" t="s">
        <v>292</v>
      </c>
      <c r="AM45">
        <v>0</v>
      </c>
      <c r="AN45">
        <v>0</v>
      </c>
      <c r="AO45">
        <f>1-AM45/AN45</f>
        <v>0</v>
      </c>
      <c r="AP45">
        <v>0</v>
      </c>
      <c r="AQ45" t="s">
        <v>292</v>
      </c>
      <c r="AR45" t="s">
        <v>292</v>
      </c>
      <c r="AS45">
        <v>0</v>
      </c>
      <c r="AT45">
        <v>0</v>
      </c>
      <c r="AU45">
        <f>1-AS45/AT45</f>
        <v>0</v>
      </c>
      <c r="AV45">
        <v>0.5</v>
      </c>
      <c r="AW45">
        <f>BN45</f>
        <v>0</v>
      </c>
      <c r="AX45">
        <f>K45</f>
        <v>0</v>
      </c>
      <c r="AY45">
        <f>AU45*AV45*AW45</f>
        <v>0</v>
      </c>
      <c r="AZ45">
        <f>(AX45-AP45)/AW45</f>
        <v>0</v>
      </c>
      <c r="BA45">
        <f>(AN45-AT45)/AT45</f>
        <v>0</v>
      </c>
      <c r="BB45">
        <f>AM45/(AO45+AM45/AT45)</f>
        <v>0</v>
      </c>
      <c r="BC45" t="s">
        <v>292</v>
      </c>
      <c r="BD45">
        <v>0</v>
      </c>
      <c r="BE45">
        <f>IF(BD45&lt;&gt;0, BD45, BB45)</f>
        <v>0</v>
      </c>
      <c r="BF45">
        <f>1-BE45/AT45</f>
        <v>0</v>
      </c>
      <c r="BG45">
        <f>(AT45-AS45)/(AT45-BE45)</f>
        <v>0</v>
      </c>
      <c r="BH45">
        <f>(AN45-AT45)/(AN45-BE45)</f>
        <v>0</v>
      </c>
      <c r="BI45">
        <f>(AT45-AS45)/(AT45-AM45)</f>
        <v>0</v>
      </c>
      <c r="BJ45">
        <f>(AN45-AT45)/(AN45-AM45)</f>
        <v>0</v>
      </c>
      <c r="BK45">
        <f>(BG45*BE45/AS45)</f>
        <v>0</v>
      </c>
      <c r="BL45">
        <f>(1-BK45)</f>
        <v>0</v>
      </c>
      <c r="BM45">
        <f>$B$11*CK45+$C$11*CL45+$F$11*CM45*(1-CP45)</f>
        <v>0</v>
      </c>
      <c r="BN45">
        <f>BM45*BO45</f>
        <v>0</v>
      </c>
      <c r="BO45">
        <f>($B$11*$D$9+$C$11*$D$9+$F$11*((CZ45+CR45)/MAX(CZ45+CR45+DA45, 0.1)*$I$9+DA45/MAX(CZ45+CR45+DA45, 0.1)*$J$9))/($B$11+$C$11+$F$11)</f>
        <v>0</v>
      </c>
      <c r="BP45">
        <f>($B$11*$K$9+$C$11*$K$9+$F$11*((CZ45+CR45)/MAX(CZ45+CR45+DA45, 0.1)*$P$9+DA45/MAX(CZ45+CR45+DA45, 0.1)*$Q$9))/($B$11+$C$11+$F$11)</f>
        <v>0</v>
      </c>
      <c r="BQ45">
        <v>6</v>
      </c>
      <c r="BR45">
        <v>0.5</v>
      </c>
      <c r="BS45" t="s">
        <v>293</v>
      </c>
      <c r="BT45">
        <v>2</v>
      </c>
      <c r="BU45">
        <v>1626465244.6</v>
      </c>
      <c r="BV45">
        <v>401.202666666667</v>
      </c>
      <c r="BW45">
        <v>420.052666666667</v>
      </c>
      <c r="BX45">
        <v>6.07255333333333</v>
      </c>
      <c r="BY45">
        <v>2.82903</v>
      </c>
      <c r="BZ45">
        <v>399.645</v>
      </c>
      <c r="CA45">
        <v>6.14043333333333</v>
      </c>
      <c r="CB45">
        <v>900.032</v>
      </c>
      <c r="CC45">
        <v>100.748</v>
      </c>
      <c r="CD45">
        <v>0.100103566666667</v>
      </c>
      <c r="CE45">
        <v>15.4431333333333</v>
      </c>
      <c r="CF45">
        <v>14.8172666666667</v>
      </c>
      <c r="CG45">
        <v>999.9</v>
      </c>
      <c r="CH45">
        <v>0</v>
      </c>
      <c r="CI45">
        <v>0</v>
      </c>
      <c r="CJ45">
        <v>10016.4666666667</v>
      </c>
      <c r="CK45">
        <v>0</v>
      </c>
      <c r="CL45">
        <v>0.221023</v>
      </c>
      <c r="CM45">
        <v>1459.9</v>
      </c>
      <c r="CN45">
        <v>0.973007</v>
      </c>
      <c r="CO45">
        <v>0.0269931</v>
      </c>
      <c r="CP45">
        <v>0</v>
      </c>
      <c r="CQ45">
        <v>902.231666666667</v>
      </c>
      <c r="CR45">
        <v>4.99999</v>
      </c>
      <c r="CS45">
        <v>13185.9666666667</v>
      </c>
      <c r="CT45">
        <v>12727.5</v>
      </c>
      <c r="CU45">
        <v>38.812</v>
      </c>
      <c r="CV45">
        <v>41.125</v>
      </c>
      <c r="CW45">
        <v>40.062</v>
      </c>
      <c r="CX45">
        <v>40.312</v>
      </c>
      <c r="CY45">
        <v>40.375</v>
      </c>
      <c r="CZ45">
        <v>1415.63</v>
      </c>
      <c r="DA45">
        <v>39.27</v>
      </c>
      <c r="DB45">
        <v>0</v>
      </c>
      <c r="DC45">
        <v>1626465256.4</v>
      </c>
      <c r="DD45">
        <v>0</v>
      </c>
      <c r="DE45">
        <v>902.81344</v>
      </c>
      <c r="DF45">
        <v>-5.18499999101925</v>
      </c>
      <c r="DG45">
        <v>-72.0769230631965</v>
      </c>
      <c r="DH45">
        <v>13194.868</v>
      </c>
      <c r="DI45">
        <v>15</v>
      </c>
      <c r="DJ45">
        <v>1626465084.6</v>
      </c>
      <c r="DK45" t="s">
        <v>294</v>
      </c>
      <c r="DL45">
        <v>1626465076.6</v>
      </c>
      <c r="DM45">
        <v>1626465084.6</v>
      </c>
      <c r="DN45">
        <v>8</v>
      </c>
      <c r="DO45">
        <v>0.212</v>
      </c>
      <c r="DP45">
        <v>0.013</v>
      </c>
      <c r="DQ45">
        <v>1.588</v>
      </c>
      <c r="DR45">
        <v>-0.074</v>
      </c>
      <c r="DS45">
        <v>420</v>
      </c>
      <c r="DT45">
        <v>3</v>
      </c>
      <c r="DU45">
        <v>0.13</v>
      </c>
      <c r="DV45">
        <v>0.03</v>
      </c>
      <c r="DW45">
        <v>-18.7600682926829</v>
      </c>
      <c r="DX45">
        <v>-0.233880836236955</v>
      </c>
      <c r="DY45">
        <v>0.0315710305542247</v>
      </c>
      <c r="DZ45">
        <v>1</v>
      </c>
      <c r="EA45">
        <v>903.102058823529</v>
      </c>
      <c r="EB45">
        <v>-5.05762382208289</v>
      </c>
      <c r="EC45">
        <v>0.523149339896277</v>
      </c>
      <c r="ED45">
        <v>1</v>
      </c>
      <c r="EE45">
        <v>3.22650195121951</v>
      </c>
      <c r="EF45">
        <v>0.0977119860627147</v>
      </c>
      <c r="EG45">
        <v>0.00967143473592617</v>
      </c>
      <c r="EH45">
        <v>1</v>
      </c>
      <c r="EI45">
        <v>3</v>
      </c>
      <c r="EJ45">
        <v>3</v>
      </c>
      <c r="EK45" t="s">
        <v>295</v>
      </c>
      <c r="EL45">
        <v>100</v>
      </c>
      <c r="EM45">
        <v>100</v>
      </c>
      <c r="EN45">
        <v>1.558</v>
      </c>
      <c r="EO45">
        <v>-0.0679</v>
      </c>
      <c r="EP45">
        <v>0.796380875196005</v>
      </c>
      <c r="EQ45">
        <v>0.00225868272383977</v>
      </c>
      <c r="ER45">
        <v>-9.96746185667655e-07</v>
      </c>
      <c r="ES45">
        <v>2.83711317370827e-10</v>
      </c>
      <c r="ET45">
        <v>-0.071317122073674</v>
      </c>
      <c r="EU45">
        <v>-0.00217948432402501</v>
      </c>
      <c r="EV45">
        <v>0.000453263451741206</v>
      </c>
      <c r="EW45">
        <v>-1.16319206543697e-06</v>
      </c>
      <c r="EX45">
        <v>-2</v>
      </c>
      <c r="EY45">
        <v>2196</v>
      </c>
      <c r="EZ45">
        <v>1</v>
      </c>
      <c r="FA45">
        <v>25</v>
      </c>
      <c r="FB45">
        <v>2.8</v>
      </c>
      <c r="FC45">
        <v>2.7</v>
      </c>
      <c r="FD45">
        <v>18</v>
      </c>
      <c r="FE45">
        <v>814.002</v>
      </c>
      <c r="FF45">
        <v>424.794</v>
      </c>
      <c r="FG45">
        <v>8.87355</v>
      </c>
      <c r="FH45">
        <v>25.8926</v>
      </c>
      <c r="FI45">
        <v>29.9996</v>
      </c>
      <c r="FJ45">
        <v>25.8011</v>
      </c>
      <c r="FK45">
        <v>25.8176</v>
      </c>
      <c r="FL45">
        <v>25.0164</v>
      </c>
      <c r="FM45">
        <v>75.8929</v>
      </c>
      <c r="FN45">
        <v>0</v>
      </c>
      <c r="FO45">
        <v>9.02</v>
      </c>
      <c r="FP45">
        <v>420</v>
      </c>
      <c r="FQ45">
        <v>2.80148</v>
      </c>
      <c r="FR45">
        <v>101.387</v>
      </c>
      <c r="FS45">
        <v>101.84</v>
      </c>
    </row>
    <row r="46" spans="1:175">
      <c r="A46">
        <v>30</v>
      </c>
      <c r="B46">
        <v>1626465247.6</v>
      </c>
      <c r="C46">
        <v>58</v>
      </c>
      <c r="D46" t="s">
        <v>352</v>
      </c>
      <c r="E46" t="s">
        <v>353</v>
      </c>
      <c r="F46">
        <v>1</v>
      </c>
      <c r="G46" t="s">
        <v>291</v>
      </c>
      <c r="H46">
        <v>1626465246.6</v>
      </c>
      <c r="I46">
        <f>(J46)/1000</f>
        <v>0</v>
      </c>
      <c r="J46">
        <f>1000*CB46*AH46*(BX46-BY46)/(100*BQ46*(1000-AH46*BX46))</f>
        <v>0</v>
      </c>
      <c r="K46">
        <f>CB46*AH46*(BW46-BV46*(1000-AH46*BY46)/(1000-AH46*BX46))/(100*BQ46)</f>
        <v>0</v>
      </c>
      <c r="L46">
        <f>BV46 - IF(AH46&gt;1, K46*BQ46*100.0/(AJ46*CJ46), 0)</f>
        <v>0</v>
      </c>
      <c r="M46">
        <f>((S46-I46/2)*L46-K46)/(S46+I46/2)</f>
        <v>0</v>
      </c>
      <c r="N46">
        <f>M46*(CC46+CD46)/1000.0</f>
        <v>0</v>
      </c>
      <c r="O46">
        <f>(BV46 - IF(AH46&gt;1, K46*BQ46*100.0/(AJ46*CJ46), 0))*(CC46+CD46)/1000.0</f>
        <v>0</v>
      </c>
      <c r="P46">
        <f>2.0/((1/R46-1/Q46)+SIGN(R46)*SQRT((1/R46-1/Q46)*(1/R46-1/Q46) + 4*BR46/((BR46+1)*(BR46+1))*(2*1/R46*1/Q46-1/Q46*1/Q46)))</f>
        <v>0</v>
      </c>
      <c r="Q46">
        <f>IF(LEFT(BS46,1)&lt;&gt;"0",IF(LEFT(BS46,1)="1",3.0,BT46),$D$5+$E$5*(CJ46*CC46/($K$5*1000))+$F$5*(CJ46*CC46/($K$5*1000))*MAX(MIN(BQ46,$J$5),$I$5)*MAX(MIN(BQ46,$J$5),$I$5)+$G$5*MAX(MIN(BQ46,$J$5),$I$5)*(CJ46*CC46/($K$5*1000))+$H$5*(CJ46*CC46/($K$5*1000))*(CJ46*CC46/($K$5*1000)))</f>
        <v>0</v>
      </c>
      <c r="R46">
        <f>I46*(1000-(1000*0.61365*exp(17.502*V46/(240.97+V46))/(CC46+CD46)+BX46)/2)/(1000*0.61365*exp(17.502*V46/(240.97+V46))/(CC46+CD46)-BX46)</f>
        <v>0</v>
      </c>
      <c r="S46">
        <f>1/((BR46+1)/(P46/1.6)+1/(Q46/1.37)) + BR46/((BR46+1)/(P46/1.6) + BR46/(Q46/1.37))</f>
        <v>0</v>
      </c>
      <c r="T46">
        <f>(BM46*BP46)</f>
        <v>0</v>
      </c>
      <c r="U46">
        <f>(CE46+(T46+2*0.95*5.67E-8*(((CE46+$B$7)+273)^4-(CE46+273)^4)-44100*I46)/(1.84*29.3*Q46+8*0.95*5.67E-8*(CE46+273)^3))</f>
        <v>0</v>
      </c>
      <c r="V46">
        <f>($C$7*CF46+$D$7*CG46+$E$7*U46)</f>
        <v>0</v>
      </c>
      <c r="W46">
        <f>0.61365*exp(17.502*V46/(240.97+V46))</f>
        <v>0</v>
      </c>
      <c r="X46">
        <f>(Y46/Z46*100)</f>
        <v>0</v>
      </c>
      <c r="Y46">
        <f>BX46*(CC46+CD46)/1000</f>
        <v>0</v>
      </c>
      <c r="Z46">
        <f>0.61365*exp(17.502*CE46/(240.97+CE46))</f>
        <v>0</v>
      </c>
      <c r="AA46">
        <f>(W46-BX46*(CC46+CD46)/1000)</f>
        <v>0</v>
      </c>
      <c r="AB46">
        <f>(-I46*44100)</f>
        <v>0</v>
      </c>
      <c r="AC46">
        <f>2*29.3*Q46*0.92*(CE46-V46)</f>
        <v>0</v>
      </c>
      <c r="AD46">
        <f>2*0.95*5.67E-8*(((CE46+$B$7)+273)^4-(V46+273)^4)</f>
        <v>0</v>
      </c>
      <c r="AE46">
        <f>T46+AD46+AB46+AC46</f>
        <v>0</v>
      </c>
      <c r="AF46">
        <v>147</v>
      </c>
      <c r="AG46">
        <v>16</v>
      </c>
      <c r="AH46">
        <f>IF(AF46*$H$13&gt;=AJ46,1.0,(AJ46/(AJ46-AF46*$H$13)))</f>
        <v>0</v>
      </c>
      <c r="AI46">
        <f>(AH46-1)*100</f>
        <v>0</v>
      </c>
      <c r="AJ46">
        <f>MAX(0,($B$13+$C$13*CJ46)/(1+$D$13*CJ46)*CC46/(CE46+273)*$E$13)</f>
        <v>0</v>
      </c>
      <c r="AK46" t="s">
        <v>292</v>
      </c>
      <c r="AL46" t="s">
        <v>292</v>
      </c>
      <c r="AM46">
        <v>0</v>
      </c>
      <c r="AN46">
        <v>0</v>
      </c>
      <c r="AO46">
        <f>1-AM46/AN46</f>
        <v>0</v>
      </c>
      <c r="AP46">
        <v>0</v>
      </c>
      <c r="AQ46" t="s">
        <v>292</v>
      </c>
      <c r="AR46" t="s">
        <v>292</v>
      </c>
      <c r="AS46">
        <v>0</v>
      </c>
      <c r="AT46">
        <v>0</v>
      </c>
      <c r="AU46">
        <f>1-AS46/AT46</f>
        <v>0</v>
      </c>
      <c r="AV46">
        <v>0.5</v>
      </c>
      <c r="AW46">
        <f>BN46</f>
        <v>0</v>
      </c>
      <c r="AX46">
        <f>K46</f>
        <v>0</v>
      </c>
      <c r="AY46">
        <f>AU46*AV46*AW46</f>
        <v>0</v>
      </c>
      <c r="AZ46">
        <f>(AX46-AP46)/AW46</f>
        <v>0</v>
      </c>
      <c r="BA46">
        <f>(AN46-AT46)/AT46</f>
        <v>0</v>
      </c>
      <c r="BB46">
        <f>AM46/(AO46+AM46/AT46)</f>
        <v>0</v>
      </c>
      <c r="BC46" t="s">
        <v>292</v>
      </c>
      <c r="BD46">
        <v>0</v>
      </c>
      <c r="BE46">
        <f>IF(BD46&lt;&gt;0, BD46, BB46)</f>
        <v>0</v>
      </c>
      <c r="BF46">
        <f>1-BE46/AT46</f>
        <v>0</v>
      </c>
      <c r="BG46">
        <f>(AT46-AS46)/(AT46-BE46)</f>
        <v>0</v>
      </c>
      <c r="BH46">
        <f>(AN46-AT46)/(AN46-BE46)</f>
        <v>0</v>
      </c>
      <c r="BI46">
        <f>(AT46-AS46)/(AT46-AM46)</f>
        <v>0</v>
      </c>
      <c r="BJ46">
        <f>(AN46-AT46)/(AN46-AM46)</f>
        <v>0</v>
      </c>
      <c r="BK46">
        <f>(BG46*BE46/AS46)</f>
        <v>0</v>
      </c>
      <c r="BL46">
        <f>(1-BK46)</f>
        <v>0</v>
      </c>
      <c r="BM46">
        <f>$B$11*CK46+$C$11*CL46+$F$11*CM46*(1-CP46)</f>
        <v>0</v>
      </c>
      <c r="BN46">
        <f>BM46*BO46</f>
        <v>0</v>
      </c>
      <c r="BO46">
        <f>($B$11*$D$9+$C$11*$D$9+$F$11*((CZ46+CR46)/MAX(CZ46+CR46+DA46, 0.1)*$I$9+DA46/MAX(CZ46+CR46+DA46, 0.1)*$J$9))/($B$11+$C$11+$F$11)</f>
        <v>0</v>
      </c>
      <c r="BP46">
        <f>($B$11*$K$9+$C$11*$K$9+$F$11*((CZ46+CR46)/MAX(CZ46+CR46+DA46, 0.1)*$P$9+DA46/MAX(CZ46+CR46+DA46, 0.1)*$Q$9))/($B$11+$C$11+$F$11)</f>
        <v>0</v>
      </c>
      <c r="BQ46">
        <v>6</v>
      </c>
      <c r="BR46">
        <v>0.5</v>
      </c>
      <c r="BS46" t="s">
        <v>293</v>
      </c>
      <c r="BT46">
        <v>2</v>
      </c>
      <c r="BU46">
        <v>1626465246.6</v>
      </c>
      <c r="BV46">
        <v>401.181333333333</v>
      </c>
      <c r="BW46">
        <v>420.012</v>
      </c>
      <c r="BX46">
        <v>6.07728</v>
      </c>
      <c r="BY46">
        <v>2.82940666666667</v>
      </c>
      <c r="BZ46">
        <v>399.623333333333</v>
      </c>
      <c r="CA46">
        <v>6.14514333333333</v>
      </c>
      <c r="CB46">
        <v>899.995666666667</v>
      </c>
      <c r="CC46">
        <v>100.749333333333</v>
      </c>
      <c r="CD46">
        <v>0.0998737</v>
      </c>
      <c r="CE46">
        <v>15.4655</v>
      </c>
      <c r="CF46">
        <v>14.8289333333333</v>
      </c>
      <c r="CG46">
        <v>999.9</v>
      </c>
      <c r="CH46">
        <v>0</v>
      </c>
      <c r="CI46">
        <v>0</v>
      </c>
      <c r="CJ46">
        <v>10005</v>
      </c>
      <c r="CK46">
        <v>0</v>
      </c>
      <c r="CL46">
        <v>0.221023</v>
      </c>
      <c r="CM46">
        <v>1459.98</v>
      </c>
      <c r="CN46">
        <v>0.973008333333333</v>
      </c>
      <c r="CO46">
        <v>0.0269915666666667</v>
      </c>
      <c r="CP46">
        <v>0</v>
      </c>
      <c r="CQ46">
        <v>902.191</v>
      </c>
      <c r="CR46">
        <v>4.99999</v>
      </c>
      <c r="CS46">
        <v>13184.7666666667</v>
      </c>
      <c r="CT46">
        <v>12728.2</v>
      </c>
      <c r="CU46">
        <v>38.812</v>
      </c>
      <c r="CV46">
        <v>41.125</v>
      </c>
      <c r="CW46">
        <v>40.083</v>
      </c>
      <c r="CX46">
        <v>40.312</v>
      </c>
      <c r="CY46">
        <v>40.375</v>
      </c>
      <c r="CZ46">
        <v>1415.71</v>
      </c>
      <c r="DA46">
        <v>39.27</v>
      </c>
      <c r="DB46">
        <v>0</v>
      </c>
      <c r="DC46">
        <v>1626465258.8</v>
      </c>
      <c r="DD46">
        <v>0</v>
      </c>
      <c r="DE46">
        <v>902.62444</v>
      </c>
      <c r="DF46">
        <v>-5.51892308049461</v>
      </c>
      <c r="DG46">
        <v>-71.1384617271369</v>
      </c>
      <c r="DH46">
        <v>13192.088</v>
      </c>
      <c r="DI46">
        <v>15</v>
      </c>
      <c r="DJ46">
        <v>1626465084.6</v>
      </c>
      <c r="DK46" t="s">
        <v>294</v>
      </c>
      <c r="DL46">
        <v>1626465076.6</v>
      </c>
      <c r="DM46">
        <v>1626465084.6</v>
      </c>
      <c r="DN46">
        <v>8</v>
      </c>
      <c r="DO46">
        <v>0.212</v>
      </c>
      <c r="DP46">
        <v>0.013</v>
      </c>
      <c r="DQ46">
        <v>1.588</v>
      </c>
      <c r="DR46">
        <v>-0.074</v>
      </c>
      <c r="DS46">
        <v>420</v>
      </c>
      <c r="DT46">
        <v>3</v>
      </c>
      <c r="DU46">
        <v>0.13</v>
      </c>
      <c r="DV46">
        <v>0.03</v>
      </c>
      <c r="DW46">
        <v>-18.7734268292683</v>
      </c>
      <c r="DX46">
        <v>-0.264698257839767</v>
      </c>
      <c r="DY46">
        <v>0.0353155947339114</v>
      </c>
      <c r="DZ46">
        <v>1</v>
      </c>
      <c r="EA46">
        <v>902.951058823529</v>
      </c>
      <c r="EB46">
        <v>-5.38912048552385</v>
      </c>
      <c r="EC46">
        <v>0.555098557289158</v>
      </c>
      <c r="ED46">
        <v>1</v>
      </c>
      <c r="EE46">
        <v>3.22980024390244</v>
      </c>
      <c r="EF46">
        <v>0.102032613240425</v>
      </c>
      <c r="EG46">
        <v>0.0100921731295642</v>
      </c>
      <c r="EH46">
        <v>0</v>
      </c>
      <c r="EI46">
        <v>2</v>
      </c>
      <c r="EJ46">
        <v>3</v>
      </c>
      <c r="EK46" t="s">
        <v>354</v>
      </c>
      <c r="EL46">
        <v>100</v>
      </c>
      <c r="EM46">
        <v>100</v>
      </c>
      <c r="EN46">
        <v>1.558</v>
      </c>
      <c r="EO46">
        <v>-0.0679</v>
      </c>
      <c r="EP46">
        <v>0.796380875196005</v>
      </c>
      <c r="EQ46">
        <v>0.00225868272383977</v>
      </c>
      <c r="ER46">
        <v>-9.96746185667655e-07</v>
      </c>
      <c r="ES46">
        <v>2.83711317370827e-10</v>
      </c>
      <c r="ET46">
        <v>-0.071317122073674</v>
      </c>
      <c r="EU46">
        <v>-0.00217948432402501</v>
      </c>
      <c r="EV46">
        <v>0.000453263451741206</v>
      </c>
      <c r="EW46">
        <v>-1.16319206543697e-06</v>
      </c>
      <c r="EX46">
        <v>-2</v>
      </c>
      <c r="EY46">
        <v>2196</v>
      </c>
      <c r="EZ46">
        <v>1</v>
      </c>
      <c r="FA46">
        <v>25</v>
      </c>
      <c r="FB46">
        <v>2.9</v>
      </c>
      <c r="FC46">
        <v>2.7</v>
      </c>
      <c r="FD46">
        <v>18</v>
      </c>
      <c r="FE46">
        <v>814.094</v>
      </c>
      <c r="FF46">
        <v>424.845</v>
      </c>
      <c r="FG46">
        <v>8.94044</v>
      </c>
      <c r="FH46">
        <v>25.8915</v>
      </c>
      <c r="FI46">
        <v>29.9994</v>
      </c>
      <c r="FJ46">
        <v>25.8011</v>
      </c>
      <c r="FK46">
        <v>25.8165</v>
      </c>
      <c r="FL46">
        <v>25.016</v>
      </c>
      <c r="FM46">
        <v>75.8929</v>
      </c>
      <c r="FN46">
        <v>0</v>
      </c>
      <c r="FO46">
        <v>9.02</v>
      </c>
      <c r="FP46">
        <v>420</v>
      </c>
      <c r="FQ46">
        <v>2.80902</v>
      </c>
      <c r="FR46">
        <v>101.385</v>
      </c>
      <c r="FS46">
        <v>101.84</v>
      </c>
    </row>
    <row r="47" spans="1:175">
      <c r="A47">
        <v>31</v>
      </c>
      <c r="B47">
        <v>1626465249.6</v>
      </c>
      <c r="C47">
        <v>60</v>
      </c>
      <c r="D47" t="s">
        <v>355</v>
      </c>
      <c r="E47" t="s">
        <v>356</v>
      </c>
      <c r="F47">
        <v>1</v>
      </c>
      <c r="G47" t="s">
        <v>291</v>
      </c>
      <c r="H47">
        <v>1626465248.6</v>
      </c>
      <c r="I47">
        <f>(J47)/1000</f>
        <v>0</v>
      </c>
      <c r="J47">
        <f>1000*CB47*AH47*(BX47-BY47)/(100*BQ47*(1000-AH47*BX47))</f>
        <v>0</v>
      </c>
      <c r="K47">
        <f>CB47*AH47*(BW47-BV47*(1000-AH47*BY47)/(1000-AH47*BX47))/(100*BQ47)</f>
        <v>0</v>
      </c>
      <c r="L47">
        <f>BV47 - IF(AH47&gt;1, K47*BQ47*100.0/(AJ47*CJ47), 0)</f>
        <v>0</v>
      </c>
      <c r="M47">
        <f>((S47-I47/2)*L47-K47)/(S47+I47/2)</f>
        <v>0</v>
      </c>
      <c r="N47">
        <f>M47*(CC47+CD47)/1000.0</f>
        <v>0</v>
      </c>
      <c r="O47">
        <f>(BV47 - IF(AH47&gt;1, K47*BQ47*100.0/(AJ47*CJ47), 0))*(CC47+CD47)/1000.0</f>
        <v>0</v>
      </c>
      <c r="P47">
        <f>2.0/((1/R47-1/Q47)+SIGN(R47)*SQRT((1/R47-1/Q47)*(1/R47-1/Q47) + 4*BR47/((BR47+1)*(BR47+1))*(2*1/R47*1/Q47-1/Q47*1/Q47)))</f>
        <v>0</v>
      </c>
      <c r="Q47">
        <f>IF(LEFT(BS47,1)&lt;&gt;"0",IF(LEFT(BS47,1)="1",3.0,BT47),$D$5+$E$5*(CJ47*CC47/($K$5*1000))+$F$5*(CJ47*CC47/($K$5*1000))*MAX(MIN(BQ47,$J$5),$I$5)*MAX(MIN(BQ47,$J$5),$I$5)+$G$5*MAX(MIN(BQ47,$J$5),$I$5)*(CJ47*CC47/($K$5*1000))+$H$5*(CJ47*CC47/($K$5*1000))*(CJ47*CC47/($K$5*1000)))</f>
        <v>0</v>
      </c>
      <c r="R47">
        <f>I47*(1000-(1000*0.61365*exp(17.502*V47/(240.97+V47))/(CC47+CD47)+BX47)/2)/(1000*0.61365*exp(17.502*V47/(240.97+V47))/(CC47+CD47)-BX47)</f>
        <v>0</v>
      </c>
      <c r="S47">
        <f>1/((BR47+1)/(P47/1.6)+1/(Q47/1.37)) + BR47/((BR47+1)/(P47/1.6) + BR47/(Q47/1.37))</f>
        <v>0</v>
      </c>
      <c r="T47">
        <f>(BM47*BP47)</f>
        <v>0</v>
      </c>
      <c r="U47">
        <f>(CE47+(T47+2*0.95*5.67E-8*(((CE47+$B$7)+273)^4-(CE47+273)^4)-44100*I47)/(1.84*29.3*Q47+8*0.95*5.67E-8*(CE47+273)^3))</f>
        <v>0</v>
      </c>
      <c r="V47">
        <f>($C$7*CF47+$D$7*CG47+$E$7*U47)</f>
        <v>0</v>
      </c>
      <c r="W47">
        <f>0.61365*exp(17.502*V47/(240.97+V47))</f>
        <v>0</v>
      </c>
      <c r="X47">
        <f>(Y47/Z47*100)</f>
        <v>0</v>
      </c>
      <c r="Y47">
        <f>BX47*(CC47+CD47)/1000</f>
        <v>0</v>
      </c>
      <c r="Z47">
        <f>0.61365*exp(17.502*CE47/(240.97+CE47))</f>
        <v>0</v>
      </c>
      <c r="AA47">
        <f>(W47-BX47*(CC47+CD47)/1000)</f>
        <v>0</v>
      </c>
      <c r="AB47">
        <f>(-I47*44100)</f>
        <v>0</v>
      </c>
      <c r="AC47">
        <f>2*29.3*Q47*0.92*(CE47-V47)</f>
        <v>0</v>
      </c>
      <c r="AD47">
        <f>2*0.95*5.67E-8*(((CE47+$B$7)+273)^4-(V47+273)^4)</f>
        <v>0</v>
      </c>
      <c r="AE47">
        <f>T47+AD47+AB47+AC47</f>
        <v>0</v>
      </c>
      <c r="AF47">
        <v>148</v>
      </c>
      <c r="AG47">
        <v>16</v>
      </c>
      <c r="AH47">
        <f>IF(AF47*$H$13&gt;=AJ47,1.0,(AJ47/(AJ47-AF47*$H$13)))</f>
        <v>0</v>
      </c>
      <c r="AI47">
        <f>(AH47-1)*100</f>
        <v>0</v>
      </c>
      <c r="AJ47">
        <f>MAX(0,($B$13+$C$13*CJ47)/(1+$D$13*CJ47)*CC47/(CE47+273)*$E$13)</f>
        <v>0</v>
      </c>
      <c r="AK47" t="s">
        <v>292</v>
      </c>
      <c r="AL47" t="s">
        <v>292</v>
      </c>
      <c r="AM47">
        <v>0</v>
      </c>
      <c r="AN47">
        <v>0</v>
      </c>
      <c r="AO47">
        <f>1-AM47/AN47</f>
        <v>0</v>
      </c>
      <c r="AP47">
        <v>0</v>
      </c>
      <c r="AQ47" t="s">
        <v>292</v>
      </c>
      <c r="AR47" t="s">
        <v>292</v>
      </c>
      <c r="AS47">
        <v>0</v>
      </c>
      <c r="AT47">
        <v>0</v>
      </c>
      <c r="AU47">
        <f>1-AS47/AT47</f>
        <v>0</v>
      </c>
      <c r="AV47">
        <v>0.5</v>
      </c>
      <c r="AW47">
        <f>BN47</f>
        <v>0</v>
      </c>
      <c r="AX47">
        <f>K47</f>
        <v>0</v>
      </c>
      <c r="AY47">
        <f>AU47*AV47*AW47</f>
        <v>0</v>
      </c>
      <c r="AZ47">
        <f>(AX47-AP47)/AW47</f>
        <v>0</v>
      </c>
      <c r="BA47">
        <f>(AN47-AT47)/AT47</f>
        <v>0</v>
      </c>
      <c r="BB47">
        <f>AM47/(AO47+AM47/AT47)</f>
        <v>0</v>
      </c>
      <c r="BC47" t="s">
        <v>292</v>
      </c>
      <c r="BD47">
        <v>0</v>
      </c>
      <c r="BE47">
        <f>IF(BD47&lt;&gt;0, BD47, BB47)</f>
        <v>0</v>
      </c>
      <c r="BF47">
        <f>1-BE47/AT47</f>
        <v>0</v>
      </c>
      <c r="BG47">
        <f>(AT47-AS47)/(AT47-BE47)</f>
        <v>0</v>
      </c>
      <c r="BH47">
        <f>(AN47-AT47)/(AN47-BE47)</f>
        <v>0</v>
      </c>
      <c r="BI47">
        <f>(AT47-AS47)/(AT47-AM47)</f>
        <v>0</v>
      </c>
      <c r="BJ47">
        <f>(AN47-AT47)/(AN47-AM47)</f>
        <v>0</v>
      </c>
      <c r="BK47">
        <f>(BG47*BE47/AS47)</f>
        <v>0</v>
      </c>
      <c r="BL47">
        <f>(1-BK47)</f>
        <v>0</v>
      </c>
      <c r="BM47">
        <f>$B$11*CK47+$C$11*CL47+$F$11*CM47*(1-CP47)</f>
        <v>0</v>
      </c>
      <c r="BN47">
        <f>BM47*BO47</f>
        <v>0</v>
      </c>
      <c r="BO47">
        <f>($B$11*$D$9+$C$11*$D$9+$F$11*((CZ47+CR47)/MAX(CZ47+CR47+DA47, 0.1)*$I$9+DA47/MAX(CZ47+CR47+DA47, 0.1)*$J$9))/($B$11+$C$11+$F$11)</f>
        <v>0</v>
      </c>
      <c r="BP47">
        <f>($B$11*$K$9+$C$11*$K$9+$F$11*((CZ47+CR47)/MAX(CZ47+CR47+DA47, 0.1)*$P$9+DA47/MAX(CZ47+CR47+DA47, 0.1)*$Q$9))/($B$11+$C$11+$F$11)</f>
        <v>0</v>
      </c>
      <c r="BQ47">
        <v>6</v>
      </c>
      <c r="BR47">
        <v>0.5</v>
      </c>
      <c r="BS47" t="s">
        <v>293</v>
      </c>
      <c r="BT47">
        <v>2</v>
      </c>
      <c r="BU47">
        <v>1626465248.6</v>
      </c>
      <c r="BV47">
        <v>401.194333333333</v>
      </c>
      <c r="BW47">
        <v>419.972</v>
      </c>
      <c r="BX47">
        <v>6.08003333333333</v>
      </c>
      <c r="BY47">
        <v>2.82968666666667</v>
      </c>
      <c r="BZ47">
        <v>399.636666666667</v>
      </c>
      <c r="CA47">
        <v>6.14788666666667</v>
      </c>
      <c r="CB47">
        <v>899.942333333333</v>
      </c>
      <c r="CC47">
        <v>100.750333333333</v>
      </c>
      <c r="CD47">
        <v>0.0996421666666667</v>
      </c>
      <c r="CE47">
        <v>15.4775333333333</v>
      </c>
      <c r="CF47">
        <v>14.8488</v>
      </c>
      <c r="CG47">
        <v>999.9</v>
      </c>
      <c r="CH47">
        <v>0</v>
      </c>
      <c r="CI47">
        <v>0</v>
      </c>
      <c r="CJ47">
        <v>10015.6333333333</v>
      </c>
      <c r="CK47">
        <v>0</v>
      </c>
      <c r="CL47">
        <v>0.221023</v>
      </c>
      <c r="CM47">
        <v>1459.9</v>
      </c>
      <c r="CN47">
        <v>0.973007</v>
      </c>
      <c r="CO47">
        <v>0.0269931</v>
      </c>
      <c r="CP47">
        <v>0</v>
      </c>
      <c r="CQ47">
        <v>901.759</v>
      </c>
      <c r="CR47">
        <v>4.99999</v>
      </c>
      <c r="CS47">
        <v>13180.9666666667</v>
      </c>
      <c r="CT47">
        <v>12727.5</v>
      </c>
      <c r="CU47">
        <v>38.854</v>
      </c>
      <c r="CV47">
        <v>41.125</v>
      </c>
      <c r="CW47">
        <v>40.062</v>
      </c>
      <c r="CX47">
        <v>40.312</v>
      </c>
      <c r="CY47">
        <v>40.375</v>
      </c>
      <c r="CZ47">
        <v>1415.63</v>
      </c>
      <c r="DA47">
        <v>39.27</v>
      </c>
      <c r="DB47">
        <v>0</v>
      </c>
      <c r="DC47">
        <v>1626465260.6</v>
      </c>
      <c r="DD47">
        <v>0</v>
      </c>
      <c r="DE47">
        <v>902.465384615385</v>
      </c>
      <c r="DF47">
        <v>-5.55288888384894</v>
      </c>
      <c r="DG47">
        <v>-73.3196581885108</v>
      </c>
      <c r="DH47">
        <v>13190.1153846154</v>
      </c>
      <c r="DI47">
        <v>15</v>
      </c>
      <c r="DJ47">
        <v>1626465084.6</v>
      </c>
      <c r="DK47" t="s">
        <v>294</v>
      </c>
      <c r="DL47">
        <v>1626465076.6</v>
      </c>
      <c r="DM47">
        <v>1626465084.6</v>
      </c>
      <c r="DN47">
        <v>8</v>
      </c>
      <c r="DO47">
        <v>0.212</v>
      </c>
      <c r="DP47">
        <v>0.013</v>
      </c>
      <c r="DQ47">
        <v>1.588</v>
      </c>
      <c r="DR47">
        <v>-0.074</v>
      </c>
      <c r="DS47">
        <v>420</v>
      </c>
      <c r="DT47">
        <v>3</v>
      </c>
      <c r="DU47">
        <v>0.13</v>
      </c>
      <c r="DV47">
        <v>0.03</v>
      </c>
      <c r="DW47">
        <v>-18.7770975609756</v>
      </c>
      <c r="DX47">
        <v>-0.24216794425088</v>
      </c>
      <c r="DY47">
        <v>0.034714588820523</v>
      </c>
      <c r="DZ47">
        <v>1</v>
      </c>
      <c r="EA47">
        <v>902.738823529412</v>
      </c>
      <c r="EB47">
        <v>-5.35040566580794</v>
      </c>
      <c r="EC47">
        <v>0.556214065360809</v>
      </c>
      <c r="ED47">
        <v>1</v>
      </c>
      <c r="EE47">
        <v>3.23310975609756</v>
      </c>
      <c r="EF47">
        <v>0.105856097560978</v>
      </c>
      <c r="EG47">
        <v>0.010451529351926</v>
      </c>
      <c r="EH47">
        <v>0</v>
      </c>
      <c r="EI47">
        <v>2</v>
      </c>
      <c r="EJ47">
        <v>3</v>
      </c>
      <c r="EK47" t="s">
        <v>354</v>
      </c>
      <c r="EL47">
        <v>100</v>
      </c>
      <c r="EM47">
        <v>100</v>
      </c>
      <c r="EN47">
        <v>1.558</v>
      </c>
      <c r="EO47">
        <v>-0.0678</v>
      </c>
      <c r="EP47">
        <v>0.796380875196005</v>
      </c>
      <c r="EQ47">
        <v>0.00225868272383977</v>
      </c>
      <c r="ER47">
        <v>-9.96746185667655e-07</v>
      </c>
      <c r="ES47">
        <v>2.83711317370827e-10</v>
      </c>
      <c r="ET47">
        <v>-0.071317122073674</v>
      </c>
      <c r="EU47">
        <v>-0.00217948432402501</v>
      </c>
      <c r="EV47">
        <v>0.000453263451741206</v>
      </c>
      <c r="EW47">
        <v>-1.16319206543697e-06</v>
      </c>
      <c r="EX47">
        <v>-2</v>
      </c>
      <c r="EY47">
        <v>2196</v>
      </c>
      <c r="EZ47">
        <v>1</v>
      </c>
      <c r="FA47">
        <v>25</v>
      </c>
      <c r="FB47">
        <v>2.9</v>
      </c>
      <c r="FC47">
        <v>2.8</v>
      </c>
      <c r="FD47">
        <v>18</v>
      </c>
      <c r="FE47">
        <v>813.771</v>
      </c>
      <c r="FF47">
        <v>425.016</v>
      </c>
      <c r="FG47">
        <v>9.00935</v>
      </c>
      <c r="FH47">
        <v>25.8904</v>
      </c>
      <c r="FI47">
        <v>29.9993</v>
      </c>
      <c r="FJ47">
        <v>25.8011</v>
      </c>
      <c r="FK47">
        <v>25.8159</v>
      </c>
      <c r="FL47">
        <v>25.0152</v>
      </c>
      <c r="FM47">
        <v>75.8929</v>
      </c>
      <c r="FN47">
        <v>0</v>
      </c>
      <c r="FO47">
        <v>9.12</v>
      </c>
      <c r="FP47">
        <v>420</v>
      </c>
      <c r="FQ47">
        <v>2.80783</v>
      </c>
      <c r="FR47">
        <v>101.385</v>
      </c>
      <c r="FS47">
        <v>101.84</v>
      </c>
    </row>
    <row r="48" spans="1:175">
      <c r="A48">
        <v>32</v>
      </c>
      <c r="B48">
        <v>1626465251.6</v>
      </c>
      <c r="C48">
        <v>62</v>
      </c>
      <c r="D48" t="s">
        <v>357</v>
      </c>
      <c r="E48" t="s">
        <v>358</v>
      </c>
      <c r="F48">
        <v>1</v>
      </c>
      <c r="G48" t="s">
        <v>291</v>
      </c>
      <c r="H48">
        <v>1626465250.6</v>
      </c>
      <c r="I48">
        <f>(J48)/1000</f>
        <v>0</v>
      </c>
      <c r="J48">
        <f>1000*CB48*AH48*(BX48-BY48)/(100*BQ48*(1000-AH48*BX48))</f>
        <v>0</v>
      </c>
      <c r="K48">
        <f>CB48*AH48*(BW48-BV48*(1000-AH48*BY48)/(1000-AH48*BX48))/(100*BQ48)</f>
        <v>0</v>
      </c>
      <c r="L48">
        <f>BV48 - IF(AH48&gt;1, K48*BQ48*100.0/(AJ48*CJ48), 0)</f>
        <v>0</v>
      </c>
      <c r="M48">
        <f>((S48-I48/2)*L48-K48)/(S48+I48/2)</f>
        <v>0</v>
      </c>
      <c r="N48">
        <f>M48*(CC48+CD48)/1000.0</f>
        <v>0</v>
      </c>
      <c r="O48">
        <f>(BV48 - IF(AH48&gt;1, K48*BQ48*100.0/(AJ48*CJ48), 0))*(CC48+CD48)/1000.0</f>
        <v>0</v>
      </c>
      <c r="P48">
        <f>2.0/((1/R48-1/Q48)+SIGN(R48)*SQRT((1/R48-1/Q48)*(1/R48-1/Q48) + 4*BR48/((BR48+1)*(BR48+1))*(2*1/R48*1/Q48-1/Q48*1/Q48)))</f>
        <v>0</v>
      </c>
      <c r="Q48">
        <f>IF(LEFT(BS48,1)&lt;&gt;"0",IF(LEFT(BS48,1)="1",3.0,BT48),$D$5+$E$5*(CJ48*CC48/($K$5*1000))+$F$5*(CJ48*CC48/($K$5*1000))*MAX(MIN(BQ48,$J$5),$I$5)*MAX(MIN(BQ48,$J$5),$I$5)+$G$5*MAX(MIN(BQ48,$J$5),$I$5)*(CJ48*CC48/($K$5*1000))+$H$5*(CJ48*CC48/($K$5*1000))*(CJ48*CC48/($K$5*1000)))</f>
        <v>0</v>
      </c>
      <c r="R48">
        <f>I48*(1000-(1000*0.61365*exp(17.502*V48/(240.97+V48))/(CC48+CD48)+BX48)/2)/(1000*0.61365*exp(17.502*V48/(240.97+V48))/(CC48+CD48)-BX48)</f>
        <v>0</v>
      </c>
      <c r="S48">
        <f>1/((BR48+1)/(P48/1.6)+1/(Q48/1.37)) + BR48/((BR48+1)/(P48/1.6) + BR48/(Q48/1.37))</f>
        <v>0</v>
      </c>
      <c r="T48">
        <f>(BM48*BP48)</f>
        <v>0</v>
      </c>
      <c r="U48">
        <f>(CE48+(T48+2*0.95*5.67E-8*(((CE48+$B$7)+273)^4-(CE48+273)^4)-44100*I48)/(1.84*29.3*Q48+8*0.95*5.67E-8*(CE48+273)^3))</f>
        <v>0</v>
      </c>
      <c r="V48">
        <f>($C$7*CF48+$D$7*CG48+$E$7*U48)</f>
        <v>0</v>
      </c>
      <c r="W48">
        <f>0.61365*exp(17.502*V48/(240.97+V48))</f>
        <v>0</v>
      </c>
      <c r="X48">
        <f>(Y48/Z48*100)</f>
        <v>0</v>
      </c>
      <c r="Y48">
        <f>BX48*(CC48+CD48)/1000</f>
        <v>0</v>
      </c>
      <c r="Z48">
        <f>0.61365*exp(17.502*CE48/(240.97+CE48))</f>
        <v>0</v>
      </c>
      <c r="AA48">
        <f>(W48-BX48*(CC48+CD48)/1000)</f>
        <v>0</v>
      </c>
      <c r="AB48">
        <f>(-I48*44100)</f>
        <v>0</v>
      </c>
      <c r="AC48">
        <f>2*29.3*Q48*0.92*(CE48-V48)</f>
        <v>0</v>
      </c>
      <c r="AD48">
        <f>2*0.95*5.67E-8*(((CE48+$B$7)+273)^4-(V48+273)^4)</f>
        <v>0</v>
      </c>
      <c r="AE48">
        <f>T48+AD48+AB48+AC48</f>
        <v>0</v>
      </c>
      <c r="AF48">
        <v>147</v>
      </c>
      <c r="AG48">
        <v>16</v>
      </c>
      <c r="AH48">
        <f>IF(AF48*$H$13&gt;=AJ48,1.0,(AJ48/(AJ48-AF48*$H$13)))</f>
        <v>0</v>
      </c>
      <c r="AI48">
        <f>(AH48-1)*100</f>
        <v>0</v>
      </c>
      <c r="AJ48">
        <f>MAX(0,($B$13+$C$13*CJ48)/(1+$D$13*CJ48)*CC48/(CE48+273)*$E$13)</f>
        <v>0</v>
      </c>
      <c r="AK48" t="s">
        <v>292</v>
      </c>
      <c r="AL48" t="s">
        <v>292</v>
      </c>
      <c r="AM48">
        <v>0</v>
      </c>
      <c r="AN48">
        <v>0</v>
      </c>
      <c r="AO48">
        <f>1-AM48/AN48</f>
        <v>0</v>
      </c>
      <c r="AP48">
        <v>0</v>
      </c>
      <c r="AQ48" t="s">
        <v>292</v>
      </c>
      <c r="AR48" t="s">
        <v>292</v>
      </c>
      <c r="AS48">
        <v>0</v>
      </c>
      <c r="AT48">
        <v>0</v>
      </c>
      <c r="AU48">
        <f>1-AS48/AT48</f>
        <v>0</v>
      </c>
      <c r="AV48">
        <v>0.5</v>
      </c>
      <c r="AW48">
        <f>BN48</f>
        <v>0</v>
      </c>
      <c r="AX48">
        <f>K48</f>
        <v>0</v>
      </c>
      <c r="AY48">
        <f>AU48*AV48*AW48</f>
        <v>0</v>
      </c>
      <c r="AZ48">
        <f>(AX48-AP48)/AW48</f>
        <v>0</v>
      </c>
      <c r="BA48">
        <f>(AN48-AT48)/AT48</f>
        <v>0</v>
      </c>
      <c r="BB48">
        <f>AM48/(AO48+AM48/AT48)</f>
        <v>0</v>
      </c>
      <c r="BC48" t="s">
        <v>292</v>
      </c>
      <c r="BD48">
        <v>0</v>
      </c>
      <c r="BE48">
        <f>IF(BD48&lt;&gt;0, BD48, BB48)</f>
        <v>0</v>
      </c>
      <c r="BF48">
        <f>1-BE48/AT48</f>
        <v>0</v>
      </c>
      <c r="BG48">
        <f>(AT48-AS48)/(AT48-BE48)</f>
        <v>0</v>
      </c>
      <c r="BH48">
        <f>(AN48-AT48)/(AN48-BE48)</f>
        <v>0</v>
      </c>
      <c r="BI48">
        <f>(AT48-AS48)/(AT48-AM48)</f>
        <v>0</v>
      </c>
      <c r="BJ48">
        <f>(AN48-AT48)/(AN48-AM48)</f>
        <v>0</v>
      </c>
      <c r="BK48">
        <f>(BG48*BE48/AS48)</f>
        <v>0</v>
      </c>
      <c r="BL48">
        <f>(1-BK48)</f>
        <v>0</v>
      </c>
      <c r="BM48">
        <f>$B$11*CK48+$C$11*CL48+$F$11*CM48*(1-CP48)</f>
        <v>0</v>
      </c>
      <c r="BN48">
        <f>BM48*BO48</f>
        <v>0</v>
      </c>
      <c r="BO48">
        <f>($B$11*$D$9+$C$11*$D$9+$F$11*((CZ48+CR48)/MAX(CZ48+CR48+DA48, 0.1)*$I$9+DA48/MAX(CZ48+CR48+DA48, 0.1)*$J$9))/($B$11+$C$11+$F$11)</f>
        <v>0</v>
      </c>
      <c r="BP48">
        <f>($B$11*$K$9+$C$11*$K$9+$F$11*((CZ48+CR48)/MAX(CZ48+CR48+DA48, 0.1)*$P$9+DA48/MAX(CZ48+CR48+DA48, 0.1)*$Q$9))/($B$11+$C$11+$F$11)</f>
        <v>0</v>
      </c>
      <c r="BQ48">
        <v>6</v>
      </c>
      <c r="BR48">
        <v>0.5</v>
      </c>
      <c r="BS48" t="s">
        <v>293</v>
      </c>
      <c r="BT48">
        <v>2</v>
      </c>
      <c r="BU48">
        <v>1626465250.6</v>
      </c>
      <c r="BV48">
        <v>401.212333333333</v>
      </c>
      <c r="BW48">
        <v>420.011</v>
      </c>
      <c r="BX48">
        <v>6.08260333333333</v>
      </c>
      <c r="BY48">
        <v>2.82968666666667</v>
      </c>
      <c r="BZ48">
        <v>399.654333333333</v>
      </c>
      <c r="CA48">
        <v>6.15045</v>
      </c>
      <c r="CB48">
        <v>900.020333333333</v>
      </c>
      <c r="CC48">
        <v>100.749333333333</v>
      </c>
      <c r="CD48">
        <v>0.0998716666666667</v>
      </c>
      <c r="CE48">
        <v>15.487</v>
      </c>
      <c r="CF48">
        <v>14.8722</v>
      </c>
      <c r="CG48">
        <v>999.9</v>
      </c>
      <c r="CH48">
        <v>0</v>
      </c>
      <c r="CI48">
        <v>0</v>
      </c>
      <c r="CJ48">
        <v>10014.8</v>
      </c>
      <c r="CK48">
        <v>0</v>
      </c>
      <c r="CL48">
        <v>0.221023</v>
      </c>
      <c r="CM48">
        <v>1460.07333333333</v>
      </c>
      <c r="CN48">
        <v>0.973008333333333</v>
      </c>
      <c r="CO48">
        <v>0.0269915666666667</v>
      </c>
      <c r="CP48">
        <v>0</v>
      </c>
      <c r="CQ48">
        <v>901.493333333333</v>
      </c>
      <c r="CR48">
        <v>4.99999</v>
      </c>
      <c r="CS48">
        <v>13180.5666666667</v>
      </c>
      <c r="CT48">
        <v>12729</v>
      </c>
      <c r="CU48">
        <v>38.854</v>
      </c>
      <c r="CV48">
        <v>41.125</v>
      </c>
      <c r="CW48">
        <v>40.125</v>
      </c>
      <c r="CX48">
        <v>40.312</v>
      </c>
      <c r="CY48">
        <v>40.375</v>
      </c>
      <c r="CZ48">
        <v>1415.8</v>
      </c>
      <c r="DA48">
        <v>39.2733333333333</v>
      </c>
      <c r="DB48">
        <v>0</v>
      </c>
      <c r="DC48">
        <v>1626465262.4</v>
      </c>
      <c r="DD48">
        <v>0</v>
      </c>
      <c r="DE48">
        <v>902.25136</v>
      </c>
      <c r="DF48">
        <v>-5.97961536545739</v>
      </c>
      <c r="DG48">
        <v>-71.6846152987129</v>
      </c>
      <c r="DH48">
        <v>13187.716</v>
      </c>
      <c r="DI48">
        <v>15</v>
      </c>
      <c r="DJ48">
        <v>1626465084.6</v>
      </c>
      <c r="DK48" t="s">
        <v>294</v>
      </c>
      <c r="DL48">
        <v>1626465076.6</v>
      </c>
      <c r="DM48">
        <v>1626465084.6</v>
      </c>
      <c r="DN48">
        <v>8</v>
      </c>
      <c r="DO48">
        <v>0.212</v>
      </c>
      <c r="DP48">
        <v>0.013</v>
      </c>
      <c r="DQ48">
        <v>1.588</v>
      </c>
      <c r="DR48">
        <v>-0.074</v>
      </c>
      <c r="DS48">
        <v>420</v>
      </c>
      <c r="DT48">
        <v>3</v>
      </c>
      <c r="DU48">
        <v>0.13</v>
      </c>
      <c r="DV48">
        <v>0.03</v>
      </c>
      <c r="DW48">
        <v>-18.7801024390244</v>
      </c>
      <c r="DX48">
        <v>-0.234489198606313</v>
      </c>
      <c r="DY48">
        <v>0.0345363399123149</v>
      </c>
      <c r="DZ48">
        <v>1</v>
      </c>
      <c r="EA48">
        <v>902.519454545455</v>
      </c>
      <c r="EB48">
        <v>-5.76637403172165</v>
      </c>
      <c r="EC48">
        <v>0.577178617955305</v>
      </c>
      <c r="ED48">
        <v>1</v>
      </c>
      <c r="EE48">
        <v>3.23653585365854</v>
      </c>
      <c r="EF48">
        <v>0.105259233449486</v>
      </c>
      <c r="EG48">
        <v>0.0103929927086474</v>
      </c>
      <c r="EH48">
        <v>0</v>
      </c>
      <c r="EI48">
        <v>2</v>
      </c>
      <c r="EJ48">
        <v>3</v>
      </c>
      <c r="EK48" t="s">
        <v>354</v>
      </c>
      <c r="EL48">
        <v>100</v>
      </c>
      <c r="EM48">
        <v>100</v>
      </c>
      <c r="EN48">
        <v>1.558</v>
      </c>
      <c r="EO48">
        <v>-0.0678</v>
      </c>
      <c r="EP48">
        <v>0.796380875196005</v>
      </c>
      <c r="EQ48">
        <v>0.00225868272383977</v>
      </c>
      <c r="ER48">
        <v>-9.96746185667655e-07</v>
      </c>
      <c r="ES48">
        <v>2.83711317370827e-10</v>
      </c>
      <c r="ET48">
        <v>-0.071317122073674</v>
      </c>
      <c r="EU48">
        <v>-0.00217948432402501</v>
      </c>
      <c r="EV48">
        <v>0.000453263451741206</v>
      </c>
      <c r="EW48">
        <v>-1.16319206543697e-06</v>
      </c>
      <c r="EX48">
        <v>-2</v>
      </c>
      <c r="EY48">
        <v>2196</v>
      </c>
      <c r="EZ48">
        <v>1</v>
      </c>
      <c r="FA48">
        <v>25</v>
      </c>
      <c r="FB48">
        <v>2.9</v>
      </c>
      <c r="FC48">
        <v>2.8</v>
      </c>
      <c r="FD48">
        <v>18</v>
      </c>
      <c r="FE48">
        <v>813.855</v>
      </c>
      <c r="FF48">
        <v>424.986</v>
      </c>
      <c r="FG48">
        <v>9.07433</v>
      </c>
      <c r="FH48">
        <v>25.8893</v>
      </c>
      <c r="FI48">
        <v>29.9994</v>
      </c>
      <c r="FJ48">
        <v>25.8005</v>
      </c>
      <c r="FK48">
        <v>25.8159</v>
      </c>
      <c r="FL48">
        <v>25.0164</v>
      </c>
      <c r="FM48">
        <v>75.8929</v>
      </c>
      <c r="FN48">
        <v>0</v>
      </c>
      <c r="FO48">
        <v>9.22</v>
      </c>
      <c r="FP48">
        <v>420</v>
      </c>
      <c r="FQ48">
        <v>2.80678</v>
      </c>
      <c r="FR48">
        <v>101.385</v>
      </c>
      <c r="FS48">
        <v>101.84</v>
      </c>
    </row>
    <row r="49" spans="1:175">
      <c r="A49">
        <v>33</v>
      </c>
      <c r="B49">
        <v>1626465253.6</v>
      </c>
      <c r="C49">
        <v>64</v>
      </c>
      <c r="D49" t="s">
        <v>359</v>
      </c>
      <c r="E49" t="s">
        <v>360</v>
      </c>
      <c r="F49">
        <v>1</v>
      </c>
      <c r="G49" t="s">
        <v>291</v>
      </c>
      <c r="H49">
        <v>1626465252.6</v>
      </c>
      <c r="I49">
        <f>(J49)/1000</f>
        <v>0</v>
      </c>
      <c r="J49">
        <f>1000*CB49*AH49*(BX49-BY49)/(100*BQ49*(1000-AH49*BX49))</f>
        <v>0</v>
      </c>
      <c r="K49">
        <f>CB49*AH49*(BW49-BV49*(1000-AH49*BY49)/(1000-AH49*BX49))/(100*BQ49)</f>
        <v>0</v>
      </c>
      <c r="L49">
        <f>BV49 - IF(AH49&gt;1, K49*BQ49*100.0/(AJ49*CJ49), 0)</f>
        <v>0</v>
      </c>
      <c r="M49">
        <f>((S49-I49/2)*L49-K49)/(S49+I49/2)</f>
        <v>0</v>
      </c>
      <c r="N49">
        <f>M49*(CC49+CD49)/1000.0</f>
        <v>0</v>
      </c>
      <c r="O49">
        <f>(BV49 - IF(AH49&gt;1, K49*BQ49*100.0/(AJ49*CJ49), 0))*(CC49+CD49)/1000.0</f>
        <v>0</v>
      </c>
      <c r="P49">
        <f>2.0/((1/R49-1/Q49)+SIGN(R49)*SQRT((1/R49-1/Q49)*(1/R49-1/Q49) + 4*BR49/((BR49+1)*(BR49+1))*(2*1/R49*1/Q49-1/Q49*1/Q49)))</f>
        <v>0</v>
      </c>
      <c r="Q49">
        <f>IF(LEFT(BS49,1)&lt;&gt;"0",IF(LEFT(BS49,1)="1",3.0,BT49),$D$5+$E$5*(CJ49*CC49/($K$5*1000))+$F$5*(CJ49*CC49/($K$5*1000))*MAX(MIN(BQ49,$J$5),$I$5)*MAX(MIN(BQ49,$J$5),$I$5)+$G$5*MAX(MIN(BQ49,$J$5),$I$5)*(CJ49*CC49/($K$5*1000))+$H$5*(CJ49*CC49/($K$5*1000))*(CJ49*CC49/($K$5*1000)))</f>
        <v>0</v>
      </c>
      <c r="R49">
        <f>I49*(1000-(1000*0.61365*exp(17.502*V49/(240.97+V49))/(CC49+CD49)+BX49)/2)/(1000*0.61365*exp(17.502*V49/(240.97+V49))/(CC49+CD49)-BX49)</f>
        <v>0</v>
      </c>
      <c r="S49">
        <f>1/((BR49+1)/(P49/1.6)+1/(Q49/1.37)) + BR49/((BR49+1)/(P49/1.6) + BR49/(Q49/1.37))</f>
        <v>0</v>
      </c>
      <c r="T49">
        <f>(BM49*BP49)</f>
        <v>0</v>
      </c>
      <c r="U49">
        <f>(CE49+(T49+2*0.95*5.67E-8*(((CE49+$B$7)+273)^4-(CE49+273)^4)-44100*I49)/(1.84*29.3*Q49+8*0.95*5.67E-8*(CE49+273)^3))</f>
        <v>0</v>
      </c>
      <c r="V49">
        <f>($C$7*CF49+$D$7*CG49+$E$7*U49)</f>
        <v>0</v>
      </c>
      <c r="W49">
        <f>0.61365*exp(17.502*V49/(240.97+V49))</f>
        <v>0</v>
      </c>
      <c r="X49">
        <f>(Y49/Z49*100)</f>
        <v>0</v>
      </c>
      <c r="Y49">
        <f>BX49*(CC49+CD49)/1000</f>
        <v>0</v>
      </c>
      <c r="Z49">
        <f>0.61365*exp(17.502*CE49/(240.97+CE49))</f>
        <v>0</v>
      </c>
      <c r="AA49">
        <f>(W49-BX49*(CC49+CD49)/1000)</f>
        <v>0</v>
      </c>
      <c r="AB49">
        <f>(-I49*44100)</f>
        <v>0</v>
      </c>
      <c r="AC49">
        <f>2*29.3*Q49*0.92*(CE49-V49)</f>
        <v>0</v>
      </c>
      <c r="AD49">
        <f>2*0.95*5.67E-8*(((CE49+$B$7)+273)^4-(V49+273)^4)</f>
        <v>0</v>
      </c>
      <c r="AE49">
        <f>T49+AD49+AB49+AC49</f>
        <v>0</v>
      </c>
      <c r="AF49">
        <v>147</v>
      </c>
      <c r="AG49">
        <v>16</v>
      </c>
      <c r="AH49">
        <f>IF(AF49*$H$13&gt;=AJ49,1.0,(AJ49/(AJ49-AF49*$H$13)))</f>
        <v>0</v>
      </c>
      <c r="AI49">
        <f>(AH49-1)*100</f>
        <v>0</v>
      </c>
      <c r="AJ49">
        <f>MAX(0,($B$13+$C$13*CJ49)/(1+$D$13*CJ49)*CC49/(CE49+273)*$E$13)</f>
        <v>0</v>
      </c>
      <c r="AK49" t="s">
        <v>292</v>
      </c>
      <c r="AL49" t="s">
        <v>292</v>
      </c>
      <c r="AM49">
        <v>0</v>
      </c>
      <c r="AN49">
        <v>0</v>
      </c>
      <c r="AO49">
        <f>1-AM49/AN49</f>
        <v>0</v>
      </c>
      <c r="AP49">
        <v>0</v>
      </c>
      <c r="AQ49" t="s">
        <v>292</v>
      </c>
      <c r="AR49" t="s">
        <v>292</v>
      </c>
      <c r="AS49">
        <v>0</v>
      </c>
      <c r="AT49">
        <v>0</v>
      </c>
      <c r="AU49">
        <f>1-AS49/AT49</f>
        <v>0</v>
      </c>
      <c r="AV49">
        <v>0.5</v>
      </c>
      <c r="AW49">
        <f>BN49</f>
        <v>0</v>
      </c>
      <c r="AX49">
        <f>K49</f>
        <v>0</v>
      </c>
      <c r="AY49">
        <f>AU49*AV49*AW49</f>
        <v>0</v>
      </c>
      <c r="AZ49">
        <f>(AX49-AP49)/AW49</f>
        <v>0</v>
      </c>
      <c r="BA49">
        <f>(AN49-AT49)/AT49</f>
        <v>0</v>
      </c>
      <c r="BB49">
        <f>AM49/(AO49+AM49/AT49)</f>
        <v>0</v>
      </c>
      <c r="BC49" t="s">
        <v>292</v>
      </c>
      <c r="BD49">
        <v>0</v>
      </c>
      <c r="BE49">
        <f>IF(BD49&lt;&gt;0, BD49, BB49)</f>
        <v>0</v>
      </c>
      <c r="BF49">
        <f>1-BE49/AT49</f>
        <v>0</v>
      </c>
      <c r="BG49">
        <f>(AT49-AS49)/(AT49-BE49)</f>
        <v>0</v>
      </c>
      <c r="BH49">
        <f>(AN49-AT49)/(AN49-BE49)</f>
        <v>0</v>
      </c>
      <c r="BI49">
        <f>(AT49-AS49)/(AT49-AM49)</f>
        <v>0</v>
      </c>
      <c r="BJ49">
        <f>(AN49-AT49)/(AN49-AM49)</f>
        <v>0</v>
      </c>
      <c r="BK49">
        <f>(BG49*BE49/AS49)</f>
        <v>0</v>
      </c>
      <c r="BL49">
        <f>(1-BK49)</f>
        <v>0</v>
      </c>
      <c r="BM49">
        <f>$B$11*CK49+$C$11*CL49+$F$11*CM49*(1-CP49)</f>
        <v>0</v>
      </c>
      <c r="BN49">
        <f>BM49*BO49</f>
        <v>0</v>
      </c>
      <c r="BO49">
        <f>($B$11*$D$9+$C$11*$D$9+$F$11*((CZ49+CR49)/MAX(CZ49+CR49+DA49, 0.1)*$I$9+DA49/MAX(CZ49+CR49+DA49, 0.1)*$J$9))/($B$11+$C$11+$F$11)</f>
        <v>0</v>
      </c>
      <c r="BP49">
        <f>($B$11*$K$9+$C$11*$K$9+$F$11*((CZ49+CR49)/MAX(CZ49+CR49+DA49, 0.1)*$P$9+DA49/MAX(CZ49+CR49+DA49, 0.1)*$Q$9))/($B$11+$C$11+$F$11)</f>
        <v>0</v>
      </c>
      <c r="BQ49">
        <v>6</v>
      </c>
      <c r="BR49">
        <v>0.5</v>
      </c>
      <c r="BS49" t="s">
        <v>293</v>
      </c>
      <c r="BT49">
        <v>2</v>
      </c>
      <c r="BU49">
        <v>1626465252.6</v>
      </c>
      <c r="BV49">
        <v>401.191333333333</v>
      </c>
      <c r="BW49">
        <v>420.001666666667</v>
      </c>
      <c r="BX49">
        <v>6.08613666666667</v>
      </c>
      <c r="BY49">
        <v>2.82984</v>
      </c>
      <c r="BZ49">
        <v>399.633666666667</v>
      </c>
      <c r="CA49">
        <v>6.15397</v>
      </c>
      <c r="CB49">
        <v>900.018</v>
      </c>
      <c r="CC49">
        <v>100.748666666667</v>
      </c>
      <c r="CD49">
        <v>0.100244</v>
      </c>
      <c r="CE49">
        <v>15.4974333333333</v>
      </c>
      <c r="CF49">
        <v>14.8830666666667</v>
      </c>
      <c r="CG49">
        <v>999.9</v>
      </c>
      <c r="CH49">
        <v>0</v>
      </c>
      <c r="CI49">
        <v>0</v>
      </c>
      <c r="CJ49">
        <v>9995</v>
      </c>
      <c r="CK49">
        <v>0</v>
      </c>
      <c r="CL49">
        <v>0.221023</v>
      </c>
      <c r="CM49">
        <v>1459.98666666667</v>
      </c>
      <c r="CN49">
        <v>0.973008333333333</v>
      </c>
      <c r="CO49">
        <v>0.0269915666666667</v>
      </c>
      <c r="CP49">
        <v>0</v>
      </c>
      <c r="CQ49">
        <v>901.444</v>
      </c>
      <c r="CR49">
        <v>4.99999</v>
      </c>
      <c r="CS49">
        <v>13177.1333333333</v>
      </c>
      <c r="CT49">
        <v>12728.2666666667</v>
      </c>
      <c r="CU49">
        <v>38.875</v>
      </c>
      <c r="CV49">
        <v>41.125</v>
      </c>
      <c r="CW49">
        <v>40.083</v>
      </c>
      <c r="CX49">
        <v>40.312</v>
      </c>
      <c r="CY49">
        <v>40.375</v>
      </c>
      <c r="CZ49">
        <v>1415.71666666667</v>
      </c>
      <c r="DA49">
        <v>39.27</v>
      </c>
      <c r="DB49">
        <v>0</v>
      </c>
      <c r="DC49">
        <v>1626465264.8</v>
      </c>
      <c r="DD49">
        <v>0</v>
      </c>
      <c r="DE49">
        <v>902.041</v>
      </c>
      <c r="DF49">
        <v>-5.75015384753397</v>
      </c>
      <c r="DG49">
        <v>-73.200000160769</v>
      </c>
      <c r="DH49">
        <v>13184.848</v>
      </c>
      <c r="DI49">
        <v>15</v>
      </c>
      <c r="DJ49">
        <v>1626465084.6</v>
      </c>
      <c r="DK49" t="s">
        <v>294</v>
      </c>
      <c r="DL49">
        <v>1626465076.6</v>
      </c>
      <c r="DM49">
        <v>1626465084.6</v>
      </c>
      <c r="DN49">
        <v>8</v>
      </c>
      <c r="DO49">
        <v>0.212</v>
      </c>
      <c r="DP49">
        <v>0.013</v>
      </c>
      <c r="DQ49">
        <v>1.588</v>
      </c>
      <c r="DR49">
        <v>-0.074</v>
      </c>
      <c r="DS49">
        <v>420</v>
      </c>
      <c r="DT49">
        <v>3</v>
      </c>
      <c r="DU49">
        <v>0.13</v>
      </c>
      <c r="DV49">
        <v>0.03</v>
      </c>
      <c r="DW49">
        <v>-18.7847731707317</v>
      </c>
      <c r="DX49">
        <v>-0.22448153310109</v>
      </c>
      <c r="DY49">
        <v>0.0340031707588243</v>
      </c>
      <c r="DZ49">
        <v>1</v>
      </c>
      <c r="EA49">
        <v>902.403764705882</v>
      </c>
      <c r="EB49">
        <v>-5.89775400000517</v>
      </c>
      <c r="EC49">
        <v>0.603440335703813</v>
      </c>
      <c r="ED49">
        <v>1</v>
      </c>
      <c r="EE49">
        <v>3.23994268292683</v>
      </c>
      <c r="EF49">
        <v>0.102843554006975</v>
      </c>
      <c r="EG49">
        <v>0.0101595162705064</v>
      </c>
      <c r="EH49">
        <v>0</v>
      </c>
      <c r="EI49">
        <v>2</v>
      </c>
      <c r="EJ49">
        <v>3</v>
      </c>
      <c r="EK49" t="s">
        <v>354</v>
      </c>
      <c r="EL49">
        <v>100</v>
      </c>
      <c r="EM49">
        <v>100</v>
      </c>
      <c r="EN49">
        <v>1.558</v>
      </c>
      <c r="EO49">
        <v>-0.0678</v>
      </c>
      <c r="EP49">
        <v>0.796380875196005</v>
      </c>
      <c r="EQ49">
        <v>0.00225868272383977</v>
      </c>
      <c r="ER49">
        <v>-9.96746185667655e-07</v>
      </c>
      <c r="ES49">
        <v>2.83711317370827e-10</v>
      </c>
      <c r="ET49">
        <v>-0.071317122073674</v>
      </c>
      <c r="EU49">
        <v>-0.00217948432402501</v>
      </c>
      <c r="EV49">
        <v>0.000453263451741206</v>
      </c>
      <c r="EW49">
        <v>-1.16319206543697e-06</v>
      </c>
      <c r="EX49">
        <v>-2</v>
      </c>
      <c r="EY49">
        <v>2196</v>
      </c>
      <c r="EZ49">
        <v>1</v>
      </c>
      <c r="FA49">
        <v>25</v>
      </c>
      <c r="FB49">
        <v>3</v>
      </c>
      <c r="FC49">
        <v>2.8</v>
      </c>
      <c r="FD49">
        <v>18</v>
      </c>
      <c r="FE49">
        <v>814.3</v>
      </c>
      <c r="FF49">
        <v>424.839</v>
      </c>
      <c r="FG49">
        <v>9.14063</v>
      </c>
      <c r="FH49">
        <v>25.8882</v>
      </c>
      <c r="FI49">
        <v>29.9993</v>
      </c>
      <c r="FJ49">
        <v>25.7994</v>
      </c>
      <c r="FK49">
        <v>25.8159</v>
      </c>
      <c r="FL49">
        <v>25.0153</v>
      </c>
      <c r="FM49">
        <v>75.8929</v>
      </c>
      <c r="FN49">
        <v>0</v>
      </c>
      <c r="FO49">
        <v>9.22</v>
      </c>
      <c r="FP49">
        <v>420</v>
      </c>
      <c r="FQ49">
        <v>2.80544</v>
      </c>
      <c r="FR49">
        <v>101.385</v>
      </c>
      <c r="FS49">
        <v>101.84</v>
      </c>
    </row>
    <row r="50" spans="1:175">
      <c r="A50">
        <v>34</v>
      </c>
      <c r="B50">
        <v>1626465255.6</v>
      </c>
      <c r="C50">
        <v>66</v>
      </c>
      <c r="D50" t="s">
        <v>361</v>
      </c>
      <c r="E50" t="s">
        <v>362</v>
      </c>
      <c r="F50">
        <v>1</v>
      </c>
      <c r="G50" t="s">
        <v>291</v>
      </c>
      <c r="H50">
        <v>1626465254.6</v>
      </c>
      <c r="I50">
        <f>(J50)/1000</f>
        <v>0</v>
      </c>
      <c r="J50">
        <f>1000*CB50*AH50*(BX50-BY50)/(100*BQ50*(1000-AH50*BX50))</f>
        <v>0</v>
      </c>
      <c r="K50">
        <f>CB50*AH50*(BW50-BV50*(1000-AH50*BY50)/(1000-AH50*BX50))/(100*BQ50)</f>
        <v>0</v>
      </c>
      <c r="L50">
        <f>BV50 - IF(AH50&gt;1, K50*BQ50*100.0/(AJ50*CJ50), 0)</f>
        <v>0</v>
      </c>
      <c r="M50">
        <f>((S50-I50/2)*L50-K50)/(S50+I50/2)</f>
        <v>0</v>
      </c>
      <c r="N50">
        <f>M50*(CC50+CD50)/1000.0</f>
        <v>0</v>
      </c>
      <c r="O50">
        <f>(BV50 - IF(AH50&gt;1, K50*BQ50*100.0/(AJ50*CJ50), 0))*(CC50+CD50)/1000.0</f>
        <v>0</v>
      </c>
      <c r="P50">
        <f>2.0/((1/R50-1/Q50)+SIGN(R50)*SQRT((1/R50-1/Q50)*(1/R50-1/Q50) + 4*BR50/((BR50+1)*(BR50+1))*(2*1/R50*1/Q50-1/Q50*1/Q50)))</f>
        <v>0</v>
      </c>
      <c r="Q50">
        <f>IF(LEFT(BS50,1)&lt;&gt;"0",IF(LEFT(BS50,1)="1",3.0,BT50),$D$5+$E$5*(CJ50*CC50/($K$5*1000))+$F$5*(CJ50*CC50/($K$5*1000))*MAX(MIN(BQ50,$J$5),$I$5)*MAX(MIN(BQ50,$J$5),$I$5)+$G$5*MAX(MIN(BQ50,$J$5),$I$5)*(CJ50*CC50/($K$5*1000))+$H$5*(CJ50*CC50/($K$5*1000))*(CJ50*CC50/($K$5*1000)))</f>
        <v>0</v>
      </c>
      <c r="R50">
        <f>I50*(1000-(1000*0.61365*exp(17.502*V50/(240.97+V50))/(CC50+CD50)+BX50)/2)/(1000*0.61365*exp(17.502*V50/(240.97+V50))/(CC50+CD50)-BX50)</f>
        <v>0</v>
      </c>
      <c r="S50">
        <f>1/((BR50+1)/(P50/1.6)+1/(Q50/1.37)) + BR50/((BR50+1)/(P50/1.6) + BR50/(Q50/1.37))</f>
        <v>0</v>
      </c>
      <c r="T50">
        <f>(BM50*BP50)</f>
        <v>0</v>
      </c>
      <c r="U50">
        <f>(CE50+(T50+2*0.95*5.67E-8*(((CE50+$B$7)+273)^4-(CE50+273)^4)-44100*I50)/(1.84*29.3*Q50+8*0.95*5.67E-8*(CE50+273)^3))</f>
        <v>0</v>
      </c>
      <c r="V50">
        <f>($C$7*CF50+$D$7*CG50+$E$7*U50)</f>
        <v>0</v>
      </c>
      <c r="W50">
        <f>0.61365*exp(17.502*V50/(240.97+V50))</f>
        <v>0</v>
      </c>
      <c r="X50">
        <f>(Y50/Z50*100)</f>
        <v>0</v>
      </c>
      <c r="Y50">
        <f>BX50*(CC50+CD50)/1000</f>
        <v>0</v>
      </c>
      <c r="Z50">
        <f>0.61365*exp(17.502*CE50/(240.97+CE50))</f>
        <v>0</v>
      </c>
      <c r="AA50">
        <f>(W50-BX50*(CC50+CD50)/1000)</f>
        <v>0</v>
      </c>
      <c r="AB50">
        <f>(-I50*44100)</f>
        <v>0</v>
      </c>
      <c r="AC50">
        <f>2*29.3*Q50*0.92*(CE50-V50)</f>
        <v>0</v>
      </c>
      <c r="AD50">
        <f>2*0.95*5.67E-8*(((CE50+$B$7)+273)^4-(V50+273)^4)</f>
        <v>0</v>
      </c>
      <c r="AE50">
        <f>T50+AD50+AB50+AC50</f>
        <v>0</v>
      </c>
      <c r="AF50">
        <v>147</v>
      </c>
      <c r="AG50">
        <v>16</v>
      </c>
      <c r="AH50">
        <f>IF(AF50*$H$13&gt;=AJ50,1.0,(AJ50/(AJ50-AF50*$H$13)))</f>
        <v>0</v>
      </c>
      <c r="AI50">
        <f>(AH50-1)*100</f>
        <v>0</v>
      </c>
      <c r="AJ50">
        <f>MAX(0,($B$13+$C$13*CJ50)/(1+$D$13*CJ50)*CC50/(CE50+273)*$E$13)</f>
        <v>0</v>
      </c>
      <c r="AK50" t="s">
        <v>292</v>
      </c>
      <c r="AL50" t="s">
        <v>292</v>
      </c>
      <c r="AM50">
        <v>0</v>
      </c>
      <c r="AN50">
        <v>0</v>
      </c>
      <c r="AO50">
        <f>1-AM50/AN50</f>
        <v>0</v>
      </c>
      <c r="AP50">
        <v>0</v>
      </c>
      <c r="AQ50" t="s">
        <v>292</v>
      </c>
      <c r="AR50" t="s">
        <v>292</v>
      </c>
      <c r="AS50">
        <v>0</v>
      </c>
      <c r="AT50">
        <v>0</v>
      </c>
      <c r="AU50">
        <f>1-AS50/AT50</f>
        <v>0</v>
      </c>
      <c r="AV50">
        <v>0.5</v>
      </c>
      <c r="AW50">
        <f>BN50</f>
        <v>0</v>
      </c>
      <c r="AX50">
        <f>K50</f>
        <v>0</v>
      </c>
      <c r="AY50">
        <f>AU50*AV50*AW50</f>
        <v>0</v>
      </c>
      <c r="AZ50">
        <f>(AX50-AP50)/AW50</f>
        <v>0</v>
      </c>
      <c r="BA50">
        <f>(AN50-AT50)/AT50</f>
        <v>0</v>
      </c>
      <c r="BB50">
        <f>AM50/(AO50+AM50/AT50)</f>
        <v>0</v>
      </c>
      <c r="BC50" t="s">
        <v>292</v>
      </c>
      <c r="BD50">
        <v>0</v>
      </c>
      <c r="BE50">
        <f>IF(BD50&lt;&gt;0, BD50, BB50)</f>
        <v>0</v>
      </c>
      <c r="BF50">
        <f>1-BE50/AT50</f>
        <v>0</v>
      </c>
      <c r="BG50">
        <f>(AT50-AS50)/(AT50-BE50)</f>
        <v>0</v>
      </c>
      <c r="BH50">
        <f>(AN50-AT50)/(AN50-BE50)</f>
        <v>0</v>
      </c>
      <c r="BI50">
        <f>(AT50-AS50)/(AT50-AM50)</f>
        <v>0</v>
      </c>
      <c r="BJ50">
        <f>(AN50-AT50)/(AN50-AM50)</f>
        <v>0</v>
      </c>
      <c r="BK50">
        <f>(BG50*BE50/AS50)</f>
        <v>0</v>
      </c>
      <c r="BL50">
        <f>(1-BK50)</f>
        <v>0</v>
      </c>
      <c r="BM50">
        <f>$B$11*CK50+$C$11*CL50+$F$11*CM50*(1-CP50)</f>
        <v>0</v>
      </c>
      <c r="BN50">
        <f>BM50*BO50</f>
        <v>0</v>
      </c>
      <c r="BO50">
        <f>($B$11*$D$9+$C$11*$D$9+$F$11*((CZ50+CR50)/MAX(CZ50+CR50+DA50, 0.1)*$I$9+DA50/MAX(CZ50+CR50+DA50, 0.1)*$J$9))/($B$11+$C$11+$F$11)</f>
        <v>0</v>
      </c>
      <c r="BP50">
        <f>($B$11*$K$9+$C$11*$K$9+$F$11*((CZ50+CR50)/MAX(CZ50+CR50+DA50, 0.1)*$P$9+DA50/MAX(CZ50+CR50+DA50, 0.1)*$Q$9))/($B$11+$C$11+$F$11)</f>
        <v>0</v>
      </c>
      <c r="BQ50">
        <v>6</v>
      </c>
      <c r="BR50">
        <v>0.5</v>
      </c>
      <c r="BS50" t="s">
        <v>293</v>
      </c>
      <c r="BT50">
        <v>2</v>
      </c>
      <c r="BU50">
        <v>1626465254.6</v>
      </c>
      <c r="BV50">
        <v>401.19</v>
      </c>
      <c r="BW50">
        <v>420.002</v>
      </c>
      <c r="BX50">
        <v>6.09121</v>
      </c>
      <c r="BY50">
        <v>2.83057333333333</v>
      </c>
      <c r="BZ50">
        <v>399.632</v>
      </c>
      <c r="CA50">
        <v>6.15903333333333</v>
      </c>
      <c r="CB50">
        <v>900.044666666667</v>
      </c>
      <c r="CC50">
        <v>100.748</v>
      </c>
      <c r="CD50">
        <v>0.100346</v>
      </c>
      <c r="CE50">
        <v>15.5121</v>
      </c>
      <c r="CF50">
        <v>14.8892</v>
      </c>
      <c r="CG50">
        <v>999.9</v>
      </c>
      <c r="CH50">
        <v>0</v>
      </c>
      <c r="CI50">
        <v>0</v>
      </c>
      <c r="CJ50">
        <v>9994.16</v>
      </c>
      <c r="CK50">
        <v>0</v>
      </c>
      <c r="CL50">
        <v>0.221023</v>
      </c>
      <c r="CM50">
        <v>1459.99</v>
      </c>
      <c r="CN50">
        <v>0.973008333333333</v>
      </c>
      <c r="CO50">
        <v>0.0269915666666667</v>
      </c>
      <c r="CP50">
        <v>0</v>
      </c>
      <c r="CQ50">
        <v>901.402333333333</v>
      </c>
      <c r="CR50">
        <v>4.99999</v>
      </c>
      <c r="CS50">
        <v>13174.3333333333</v>
      </c>
      <c r="CT50">
        <v>12728.3</v>
      </c>
      <c r="CU50">
        <v>38.812</v>
      </c>
      <c r="CV50">
        <v>41.125</v>
      </c>
      <c r="CW50">
        <v>40.125</v>
      </c>
      <c r="CX50">
        <v>40.312</v>
      </c>
      <c r="CY50">
        <v>40.375</v>
      </c>
      <c r="CZ50">
        <v>1415.72</v>
      </c>
      <c r="DA50">
        <v>39.27</v>
      </c>
      <c r="DB50">
        <v>0</v>
      </c>
      <c r="DC50">
        <v>1626465266.6</v>
      </c>
      <c r="DD50">
        <v>0</v>
      </c>
      <c r="DE50">
        <v>901.904807692308</v>
      </c>
      <c r="DF50">
        <v>-5.22485469456914</v>
      </c>
      <c r="DG50">
        <v>-76.1572649618101</v>
      </c>
      <c r="DH50">
        <v>13183.0384615385</v>
      </c>
      <c r="DI50">
        <v>15</v>
      </c>
      <c r="DJ50">
        <v>1626465084.6</v>
      </c>
      <c r="DK50" t="s">
        <v>294</v>
      </c>
      <c r="DL50">
        <v>1626465076.6</v>
      </c>
      <c r="DM50">
        <v>1626465084.6</v>
      </c>
      <c r="DN50">
        <v>8</v>
      </c>
      <c r="DO50">
        <v>0.212</v>
      </c>
      <c r="DP50">
        <v>0.013</v>
      </c>
      <c r="DQ50">
        <v>1.588</v>
      </c>
      <c r="DR50">
        <v>-0.074</v>
      </c>
      <c r="DS50">
        <v>420</v>
      </c>
      <c r="DT50">
        <v>3</v>
      </c>
      <c r="DU50">
        <v>0.13</v>
      </c>
      <c r="DV50">
        <v>0.03</v>
      </c>
      <c r="DW50">
        <v>-18.7913682926829</v>
      </c>
      <c r="DX50">
        <v>-0.186133797909396</v>
      </c>
      <c r="DY50">
        <v>0.031678618156488</v>
      </c>
      <c r="DZ50">
        <v>1</v>
      </c>
      <c r="EA50">
        <v>902.188588235294</v>
      </c>
      <c r="EB50">
        <v>-5.58825858382804</v>
      </c>
      <c r="EC50">
        <v>0.576378711165773</v>
      </c>
      <c r="ED50">
        <v>1</v>
      </c>
      <c r="EE50">
        <v>3.24336219512195</v>
      </c>
      <c r="EF50">
        <v>0.101369268292678</v>
      </c>
      <c r="EG50">
        <v>0.0100140188351241</v>
      </c>
      <c r="EH50">
        <v>0</v>
      </c>
      <c r="EI50">
        <v>2</v>
      </c>
      <c r="EJ50">
        <v>3</v>
      </c>
      <c r="EK50" t="s">
        <v>354</v>
      </c>
      <c r="EL50">
        <v>100</v>
      </c>
      <c r="EM50">
        <v>100</v>
      </c>
      <c r="EN50">
        <v>1.558</v>
      </c>
      <c r="EO50">
        <v>-0.0678</v>
      </c>
      <c r="EP50">
        <v>0.796380875196005</v>
      </c>
      <c r="EQ50">
        <v>0.00225868272383977</v>
      </c>
      <c r="ER50">
        <v>-9.96746185667655e-07</v>
      </c>
      <c r="ES50">
        <v>2.83711317370827e-10</v>
      </c>
      <c r="ET50">
        <v>-0.071317122073674</v>
      </c>
      <c r="EU50">
        <v>-0.00217948432402501</v>
      </c>
      <c r="EV50">
        <v>0.000453263451741206</v>
      </c>
      <c r="EW50">
        <v>-1.16319206543697e-06</v>
      </c>
      <c r="EX50">
        <v>-2</v>
      </c>
      <c r="EY50">
        <v>2196</v>
      </c>
      <c r="EZ50">
        <v>1</v>
      </c>
      <c r="FA50">
        <v>25</v>
      </c>
      <c r="FB50">
        <v>3</v>
      </c>
      <c r="FC50">
        <v>2.9</v>
      </c>
      <c r="FD50">
        <v>18</v>
      </c>
      <c r="FE50">
        <v>814.107</v>
      </c>
      <c r="FF50">
        <v>425.045</v>
      </c>
      <c r="FG50">
        <v>9.20871</v>
      </c>
      <c r="FH50">
        <v>25.8871</v>
      </c>
      <c r="FI50">
        <v>29.9993</v>
      </c>
      <c r="FJ50">
        <v>25.7989</v>
      </c>
      <c r="FK50">
        <v>25.8159</v>
      </c>
      <c r="FL50">
        <v>25.0165</v>
      </c>
      <c r="FM50">
        <v>75.8929</v>
      </c>
      <c r="FN50">
        <v>0</v>
      </c>
      <c r="FO50">
        <v>9.32</v>
      </c>
      <c r="FP50">
        <v>420</v>
      </c>
      <c r="FQ50">
        <v>2.80544</v>
      </c>
      <c r="FR50">
        <v>101.386</v>
      </c>
      <c r="FS50">
        <v>101.84</v>
      </c>
    </row>
    <row r="51" spans="1:175">
      <c r="A51">
        <v>35</v>
      </c>
      <c r="B51">
        <v>1626465257.6</v>
      </c>
      <c r="C51">
        <v>68</v>
      </c>
      <c r="D51" t="s">
        <v>363</v>
      </c>
      <c r="E51" t="s">
        <v>364</v>
      </c>
      <c r="F51">
        <v>1</v>
      </c>
      <c r="G51" t="s">
        <v>291</v>
      </c>
      <c r="H51">
        <v>1626465256.6</v>
      </c>
      <c r="I51">
        <f>(J51)/1000</f>
        <v>0</v>
      </c>
      <c r="J51">
        <f>1000*CB51*AH51*(BX51-BY51)/(100*BQ51*(1000-AH51*BX51))</f>
        <v>0</v>
      </c>
      <c r="K51">
        <f>CB51*AH51*(BW51-BV51*(1000-AH51*BY51)/(1000-AH51*BX51))/(100*BQ51)</f>
        <v>0</v>
      </c>
      <c r="L51">
        <f>BV51 - IF(AH51&gt;1, K51*BQ51*100.0/(AJ51*CJ51), 0)</f>
        <v>0</v>
      </c>
      <c r="M51">
        <f>((S51-I51/2)*L51-K51)/(S51+I51/2)</f>
        <v>0</v>
      </c>
      <c r="N51">
        <f>M51*(CC51+CD51)/1000.0</f>
        <v>0</v>
      </c>
      <c r="O51">
        <f>(BV51 - IF(AH51&gt;1, K51*BQ51*100.0/(AJ51*CJ51), 0))*(CC51+CD51)/1000.0</f>
        <v>0</v>
      </c>
      <c r="P51">
        <f>2.0/((1/R51-1/Q51)+SIGN(R51)*SQRT((1/R51-1/Q51)*(1/R51-1/Q51) + 4*BR51/((BR51+1)*(BR51+1))*(2*1/R51*1/Q51-1/Q51*1/Q51)))</f>
        <v>0</v>
      </c>
      <c r="Q51">
        <f>IF(LEFT(BS51,1)&lt;&gt;"0",IF(LEFT(BS51,1)="1",3.0,BT51),$D$5+$E$5*(CJ51*CC51/($K$5*1000))+$F$5*(CJ51*CC51/($K$5*1000))*MAX(MIN(BQ51,$J$5),$I$5)*MAX(MIN(BQ51,$J$5),$I$5)+$G$5*MAX(MIN(BQ51,$J$5),$I$5)*(CJ51*CC51/($K$5*1000))+$H$5*(CJ51*CC51/($K$5*1000))*(CJ51*CC51/($K$5*1000)))</f>
        <v>0</v>
      </c>
      <c r="R51">
        <f>I51*(1000-(1000*0.61365*exp(17.502*V51/(240.97+V51))/(CC51+CD51)+BX51)/2)/(1000*0.61365*exp(17.502*V51/(240.97+V51))/(CC51+CD51)-BX51)</f>
        <v>0</v>
      </c>
      <c r="S51">
        <f>1/((BR51+1)/(P51/1.6)+1/(Q51/1.37)) + BR51/((BR51+1)/(P51/1.6) + BR51/(Q51/1.37))</f>
        <v>0</v>
      </c>
      <c r="T51">
        <f>(BM51*BP51)</f>
        <v>0</v>
      </c>
      <c r="U51">
        <f>(CE51+(T51+2*0.95*5.67E-8*(((CE51+$B$7)+273)^4-(CE51+273)^4)-44100*I51)/(1.84*29.3*Q51+8*0.95*5.67E-8*(CE51+273)^3))</f>
        <v>0</v>
      </c>
      <c r="V51">
        <f>($C$7*CF51+$D$7*CG51+$E$7*U51)</f>
        <v>0</v>
      </c>
      <c r="W51">
        <f>0.61365*exp(17.502*V51/(240.97+V51))</f>
        <v>0</v>
      </c>
      <c r="X51">
        <f>(Y51/Z51*100)</f>
        <v>0</v>
      </c>
      <c r="Y51">
        <f>BX51*(CC51+CD51)/1000</f>
        <v>0</v>
      </c>
      <c r="Z51">
        <f>0.61365*exp(17.502*CE51/(240.97+CE51))</f>
        <v>0</v>
      </c>
      <c r="AA51">
        <f>(W51-BX51*(CC51+CD51)/1000)</f>
        <v>0</v>
      </c>
      <c r="AB51">
        <f>(-I51*44100)</f>
        <v>0</v>
      </c>
      <c r="AC51">
        <f>2*29.3*Q51*0.92*(CE51-V51)</f>
        <v>0</v>
      </c>
      <c r="AD51">
        <f>2*0.95*5.67E-8*(((CE51+$B$7)+273)^4-(V51+273)^4)</f>
        <v>0</v>
      </c>
      <c r="AE51">
        <f>T51+AD51+AB51+AC51</f>
        <v>0</v>
      </c>
      <c r="AF51">
        <v>147</v>
      </c>
      <c r="AG51">
        <v>16</v>
      </c>
      <c r="AH51">
        <f>IF(AF51*$H$13&gt;=AJ51,1.0,(AJ51/(AJ51-AF51*$H$13)))</f>
        <v>0</v>
      </c>
      <c r="AI51">
        <f>(AH51-1)*100</f>
        <v>0</v>
      </c>
      <c r="AJ51">
        <f>MAX(0,($B$13+$C$13*CJ51)/(1+$D$13*CJ51)*CC51/(CE51+273)*$E$13)</f>
        <v>0</v>
      </c>
      <c r="AK51" t="s">
        <v>292</v>
      </c>
      <c r="AL51" t="s">
        <v>292</v>
      </c>
      <c r="AM51">
        <v>0</v>
      </c>
      <c r="AN51">
        <v>0</v>
      </c>
      <c r="AO51">
        <f>1-AM51/AN51</f>
        <v>0</v>
      </c>
      <c r="AP51">
        <v>0</v>
      </c>
      <c r="AQ51" t="s">
        <v>292</v>
      </c>
      <c r="AR51" t="s">
        <v>292</v>
      </c>
      <c r="AS51">
        <v>0</v>
      </c>
      <c r="AT51">
        <v>0</v>
      </c>
      <c r="AU51">
        <f>1-AS51/AT51</f>
        <v>0</v>
      </c>
      <c r="AV51">
        <v>0.5</v>
      </c>
      <c r="AW51">
        <f>BN51</f>
        <v>0</v>
      </c>
      <c r="AX51">
        <f>K51</f>
        <v>0</v>
      </c>
      <c r="AY51">
        <f>AU51*AV51*AW51</f>
        <v>0</v>
      </c>
      <c r="AZ51">
        <f>(AX51-AP51)/AW51</f>
        <v>0</v>
      </c>
      <c r="BA51">
        <f>(AN51-AT51)/AT51</f>
        <v>0</v>
      </c>
      <c r="BB51">
        <f>AM51/(AO51+AM51/AT51)</f>
        <v>0</v>
      </c>
      <c r="BC51" t="s">
        <v>292</v>
      </c>
      <c r="BD51">
        <v>0</v>
      </c>
      <c r="BE51">
        <f>IF(BD51&lt;&gt;0, BD51, BB51)</f>
        <v>0</v>
      </c>
      <c r="BF51">
        <f>1-BE51/AT51</f>
        <v>0</v>
      </c>
      <c r="BG51">
        <f>(AT51-AS51)/(AT51-BE51)</f>
        <v>0</v>
      </c>
      <c r="BH51">
        <f>(AN51-AT51)/(AN51-BE51)</f>
        <v>0</v>
      </c>
      <c r="BI51">
        <f>(AT51-AS51)/(AT51-AM51)</f>
        <v>0</v>
      </c>
      <c r="BJ51">
        <f>(AN51-AT51)/(AN51-AM51)</f>
        <v>0</v>
      </c>
      <c r="BK51">
        <f>(BG51*BE51/AS51)</f>
        <v>0</v>
      </c>
      <c r="BL51">
        <f>(1-BK51)</f>
        <v>0</v>
      </c>
      <c r="BM51">
        <f>$B$11*CK51+$C$11*CL51+$F$11*CM51*(1-CP51)</f>
        <v>0</v>
      </c>
      <c r="BN51">
        <f>BM51*BO51</f>
        <v>0</v>
      </c>
      <c r="BO51">
        <f>($B$11*$D$9+$C$11*$D$9+$F$11*((CZ51+CR51)/MAX(CZ51+CR51+DA51, 0.1)*$I$9+DA51/MAX(CZ51+CR51+DA51, 0.1)*$J$9))/($B$11+$C$11+$F$11)</f>
        <v>0</v>
      </c>
      <c r="BP51">
        <f>($B$11*$K$9+$C$11*$K$9+$F$11*((CZ51+CR51)/MAX(CZ51+CR51+DA51, 0.1)*$P$9+DA51/MAX(CZ51+CR51+DA51, 0.1)*$Q$9))/($B$11+$C$11+$F$11)</f>
        <v>0</v>
      </c>
      <c r="BQ51">
        <v>6</v>
      </c>
      <c r="BR51">
        <v>0.5</v>
      </c>
      <c r="BS51" t="s">
        <v>293</v>
      </c>
      <c r="BT51">
        <v>2</v>
      </c>
      <c r="BU51">
        <v>1626465256.6</v>
      </c>
      <c r="BV51">
        <v>401.146333333333</v>
      </c>
      <c r="BW51">
        <v>419.981666666667</v>
      </c>
      <c r="BX51">
        <v>6.09629666666667</v>
      </c>
      <c r="BY51">
        <v>2.83034666666667</v>
      </c>
      <c r="BZ51">
        <v>399.588333333333</v>
      </c>
      <c r="CA51">
        <v>6.1641</v>
      </c>
      <c r="CB51">
        <v>900.023</v>
      </c>
      <c r="CC51">
        <v>100.748666666667</v>
      </c>
      <c r="CD51">
        <v>0.100340333333333</v>
      </c>
      <c r="CE51">
        <v>15.5293666666667</v>
      </c>
      <c r="CF51">
        <v>14.8993666666667</v>
      </c>
      <c r="CG51">
        <v>999.9</v>
      </c>
      <c r="CH51">
        <v>0</v>
      </c>
      <c r="CI51">
        <v>0</v>
      </c>
      <c r="CJ51">
        <v>9994.58333333333</v>
      </c>
      <c r="CK51">
        <v>0</v>
      </c>
      <c r="CL51">
        <v>0.221023</v>
      </c>
      <c r="CM51">
        <v>1460.07</v>
      </c>
      <c r="CN51">
        <v>0.973008333333333</v>
      </c>
      <c r="CO51">
        <v>0.0269915666666667</v>
      </c>
      <c r="CP51">
        <v>0</v>
      </c>
      <c r="CQ51">
        <v>901.027</v>
      </c>
      <c r="CR51">
        <v>4.99999</v>
      </c>
      <c r="CS51">
        <v>13173.1666666667</v>
      </c>
      <c r="CT51">
        <v>12729</v>
      </c>
      <c r="CU51">
        <v>38.812</v>
      </c>
      <c r="CV51">
        <v>41.125</v>
      </c>
      <c r="CW51">
        <v>40.062</v>
      </c>
      <c r="CX51">
        <v>40.312</v>
      </c>
      <c r="CY51">
        <v>40.375</v>
      </c>
      <c r="CZ51">
        <v>1415.79666666667</v>
      </c>
      <c r="DA51">
        <v>39.2733333333333</v>
      </c>
      <c r="DB51">
        <v>0</v>
      </c>
      <c r="DC51">
        <v>1626465268.4</v>
      </c>
      <c r="DD51">
        <v>0</v>
      </c>
      <c r="DE51">
        <v>901.70144</v>
      </c>
      <c r="DF51">
        <v>-5.42123075780593</v>
      </c>
      <c r="DG51">
        <v>-70.461538348789</v>
      </c>
      <c r="DH51">
        <v>13180.408</v>
      </c>
      <c r="DI51">
        <v>15</v>
      </c>
      <c r="DJ51">
        <v>1626465084.6</v>
      </c>
      <c r="DK51" t="s">
        <v>294</v>
      </c>
      <c r="DL51">
        <v>1626465076.6</v>
      </c>
      <c r="DM51">
        <v>1626465084.6</v>
      </c>
      <c r="DN51">
        <v>8</v>
      </c>
      <c r="DO51">
        <v>0.212</v>
      </c>
      <c r="DP51">
        <v>0.013</v>
      </c>
      <c r="DQ51">
        <v>1.588</v>
      </c>
      <c r="DR51">
        <v>-0.074</v>
      </c>
      <c r="DS51">
        <v>420</v>
      </c>
      <c r="DT51">
        <v>3</v>
      </c>
      <c r="DU51">
        <v>0.13</v>
      </c>
      <c r="DV51">
        <v>0.03</v>
      </c>
      <c r="DW51">
        <v>-18.7986609756098</v>
      </c>
      <c r="DX51">
        <v>-0.181538675958186</v>
      </c>
      <c r="DY51">
        <v>0.0313712691148675</v>
      </c>
      <c r="DZ51">
        <v>1</v>
      </c>
      <c r="EA51">
        <v>902.024294117647</v>
      </c>
      <c r="EB51">
        <v>-5.43100196982687</v>
      </c>
      <c r="EC51">
        <v>0.56074202569199</v>
      </c>
      <c r="ED51">
        <v>1</v>
      </c>
      <c r="EE51">
        <v>3.24694365853659</v>
      </c>
      <c r="EF51">
        <v>0.102647038327534</v>
      </c>
      <c r="EG51">
        <v>0.0101473074059437</v>
      </c>
      <c r="EH51">
        <v>0</v>
      </c>
      <c r="EI51">
        <v>2</v>
      </c>
      <c r="EJ51">
        <v>3</v>
      </c>
      <c r="EK51" t="s">
        <v>354</v>
      </c>
      <c r="EL51">
        <v>100</v>
      </c>
      <c r="EM51">
        <v>100</v>
      </c>
      <c r="EN51">
        <v>1.558</v>
      </c>
      <c r="EO51">
        <v>-0.0678</v>
      </c>
      <c r="EP51">
        <v>0.796380875196005</v>
      </c>
      <c r="EQ51">
        <v>0.00225868272383977</v>
      </c>
      <c r="ER51">
        <v>-9.96746185667655e-07</v>
      </c>
      <c r="ES51">
        <v>2.83711317370827e-10</v>
      </c>
      <c r="ET51">
        <v>-0.071317122073674</v>
      </c>
      <c r="EU51">
        <v>-0.00217948432402501</v>
      </c>
      <c r="EV51">
        <v>0.000453263451741206</v>
      </c>
      <c r="EW51">
        <v>-1.16319206543697e-06</v>
      </c>
      <c r="EX51">
        <v>-2</v>
      </c>
      <c r="EY51">
        <v>2196</v>
      </c>
      <c r="EZ51">
        <v>1</v>
      </c>
      <c r="FA51">
        <v>25</v>
      </c>
      <c r="FB51">
        <v>3</v>
      </c>
      <c r="FC51">
        <v>2.9</v>
      </c>
      <c r="FD51">
        <v>18</v>
      </c>
      <c r="FE51">
        <v>813.899</v>
      </c>
      <c r="FF51">
        <v>425.027</v>
      </c>
      <c r="FG51">
        <v>9.27342</v>
      </c>
      <c r="FH51">
        <v>25.8855</v>
      </c>
      <c r="FI51">
        <v>29.9995</v>
      </c>
      <c r="FJ51">
        <v>25.7989</v>
      </c>
      <c r="FK51">
        <v>25.8154</v>
      </c>
      <c r="FL51">
        <v>25.0159</v>
      </c>
      <c r="FM51">
        <v>75.8929</v>
      </c>
      <c r="FN51">
        <v>0</v>
      </c>
      <c r="FO51">
        <v>9.42</v>
      </c>
      <c r="FP51">
        <v>420</v>
      </c>
      <c r="FQ51">
        <v>2.80544</v>
      </c>
      <c r="FR51">
        <v>101.385</v>
      </c>
      <c r="FS51">
        <v>101.841</v>
      </c>
    </row>
    <row r="52" spans="1:175">
      <c r="A52">
        <v>36</v>
      </c>
      <c r="B52">
        <v>1626465259.6</v>
      </c>
      <c r="C52">
        <v>70</v>
      </c>
      <c r="D52" t="s">
        <v>365</v>
      </c>
      <c r="E52" t="s">
        <v>366</v>
      </c>
      <c r="F52">
        <v>1</v>
      </c>
      <c r="G52" t="s">
        <v>291</v>
      </c>
      <c r="H52">
        <v>1626465258.6</v>
      </c>
      <c r="I52">
        <f>(J52)/1000</f>
        <v>0</v>
      </c>
      <c r="J52">
        <f>1000*CB52*AH52*(BX52-BY52)/(100*BQ52*(1000-AH52*BX52))</f>
        <v>0</v>
      </c>
      <c r="K52">
        <f>CB52*AH52*(BW52-BV52*(1000-AH52*BY52)/(1000-AH52*BX52))/(100*BQ52)</f>
        <v>0</v>
      </c>
      <c r="L52">
        <f>BV52 - IF(AH52&gt;1, K52*BQ52*100.0/(AJ52*CJ52), 0)</f>
        <v>0</v>
      </c>
      <c r="M52">
        <f>((S52-I52/2)*L52-K52)/(S52+I52/2)</f>
        <v>0</v>
      </c>
      <c r="N52">
        <f>M52*(CC52+CD52)/1000.0</f>
        <v>0</v>
      </c>
      <c r="O52">
        <f>(BV52 - IF(AH52&gt;1, K52*BQ52*100.0/(AJ52*CJ52), 0))*(CC52+CD52)/1000.0</f>
        <v>0</v>
      </c>
      <c r="P52">
        <f>2.0/((1/R52-1/Q52)+SIGN(R52)*SQRT((1/R52-1/Q52)*(1/R52-1/Q52) + 4*BR52/((BR52+1)*(BR52+1))*(2*1/R52*1/Q52-1/Q52*1/Q52)))</f>
        <v>0</v>
      </c>
      <c r="Q52">
        <f>IF(LEFT(BS52,1)&lt;&gt;"0",IF(LEFT(BS52,1)="1",3.0,BT52),$D$5+$E$5*(CJ52*CC52/($K$5*1000))+$F$5*(CJ52*CC52/($K$5*1000))*MAX(MIN(BQ52,$J$5),$I$5)*MAX(MIN(BQ52,$J$5),$I$5)+$G$5*MAX(MIN(BQ52,$J$5),$I$5)*(CJ52*CC52/($K$5*1000))+$H$5*(CJ52*CC52/($K$5*1000))*(CJ52*CC52/($K$5*1000)))</f>
        <v>0</v>
      </c>
      <c r="R52">
        <f>I52*(1000-(1000*0.61365*exp(17.502*V52/(240.97+V52))/(CC52+CD52)+BX52)/2)/(1000*0.61365*exp(17.502*V52/(240.97+V52))/(CC52+CD52)-BX52)</f>
        <v>0</v>
      </c>
      <c r="S52">
        <f>1/((BR52+1)/(P52/1.6)+1/(Q52/1.37)) + BR52/((BR52+1)/(P52/1.6) + BR52/(Q52/1.37))</f>
        <v>0</v>
      </c>
      <c r="T52">
        <f>(BM52*BP52)</f>
        <v>0</v>
      </c>
      <c r="U52">
        <f>(CE52+(T52+2*0.95*5.67E-8*(((CE52+$B$7)+273)^4-(CE52+273)^4)-44100*I52)/(1.84*29.3*Q52+8*0.95*5.67E-8*(CE52+273)^3))</f>
        <v>0</v>
      </c>
      <c r="V52">
        <f>($C$7*CF52+$D$7*CG52+$E$7*U52)</f>
        <v>0</v>
      </c>
      <c r="W52">
        <f>0.61365*exp(17.502*V52/(240.97+V52))</f>
        <v>0</v>
      </c>
      <c r="X52">
        <f>(Y52/Z52*100)</f>
        <v>0</v>
      </c>
      <c r="Y52">
        <f>BX52*(CC52+CD52)/1000</f>
        <v>0</v>
      </c>
      <c r="Z52">
        <f>0.61365*exp(17.502*CE52/(240.97+CE52))</f>
        <v>0</v>
      </c>
      <c r="AA52">
        <f>(W52-BX52*(CC52+CD52)/1000)</f>
        <v>0</v>
      </c>
      <c r="AB52">
        <f>(-I52*44100)</f>
        <v>0</v>
      </c>
      <c r="AC52">
        <f>2*29.3*Q52*0.92*(CE52-V52)</f>
        <v>0</v>
      </c>
      <c r="AD52">
        <f>2*0.95*5.67E-8*(((CE52+$B$7)+273)^4-(V52+273)^4)</f>
        <v>0</v>
      </c>
      <c r="AE52">
        <f>T52+AD52+AB52+AC52</f>
        <v>0</v>
      </c>
      <c r="AF52">
        <v>147</v>
      </c>
      <c r="AG52">
        <v>16</v>
      </c>
      <c r="AH52">
        <f>IF(AF52*$H$13&gt;=AJ52,1.0,(AJ52/(AJ52-AF52*$H$13)))</f>
        <v>0</v>
      </c>
      <c r="AI52">
        <f>(AH52-1)*100</f>
        <v>0</v>
      </c>
      <c r="AJ52">
        <f>MAX(0,($B$13+$C$13*CJ52)/(1+$D$13*CJ52)*CC52/(CE52+273)*$E$13)</f>
        <v>0</v>
      </c>
      <c r="AK52" t="s">
        <v>292</v>
      </c>
      <c r="AL52" t="s">
        <v>292</v>
      </c>
      <c r="AM52">
        <v>0</v>
      </c>
      <c r="AN52">
        <v>0</v>
      </c>
      <c r="AO52">
        <f>1-AM52/AN52</f>
        <v>0</v>
      </c>
      <c r="AP52">
        <v>0</v>
      </c>
      <c r="AQ52" t="s">
        <v>292</v>
      </c>
      <c r="AR52" t="s">
        <v>292</v>
      </c>
      <c r="AS52">
        <v>0</v>
      </c>
      <c r="AT52">
        <v>0</v>
      </c>
      <c r="AU52">
        <f>1-AS52/AT52</f>
        <v>0</v>
      </c>
      <c r="AV52">
        <v>0.5</v>
      </c>
      <c r="AW52">
        <f>BN52</f>
        <v>0</v>
      </c>
      <c r="AX52">
        <f>K52</f>
        <v>0</v>
      </c>
      <c r="AY52">
        <f>AU52*AV52*AW52</f>
        <v>0</v>
      </c>
      <c r="AZ52">
        <f>(AX52-AP52)/AW52</f>
        <v>0</v>
      </c>
      <c r="BA52">
        <f>(AN52-AT52)/AT52</f>
        <v>0</v>
      </c>
      <c r="BB52">
        <f>AM52/(AO52+AM52/AT52)</f>
        <v>0</v>
      </c>
      <c r="BC52" t="s">
        <v>292</v>
      </c>
      <c r="BD52">
        <v>0</v>
      </c>
      <c r="BE52">
        <f>IF(BD52&lt;&gt;0, BD52, BB52)</f>
        <v>0</v>
      </c>
      <c r="BF52">
        <f>1-BE52/AT52</f>
        <v>0</v>
      </c>
      <c r="BG52">
        <f>(AT52-AS52)/(AT52-BE52)</f>
        <v>0</v>
      </c>
      <c r="BH52">
        <f>(AN52-AT52)/(AN52-BE52)</f>
        <v>0</v>
      </c>
      <c r="BI52">
        <f>(AT52-AS52)/(AT52-AM52)</f>
        <v>0</v>
      </c>
      <c r="BJ52">
        <f>(AN52-AT52)/(AN52-AM52)</f>
        <v>0</v>
      </c>
      <c r="BK52">
        <f>(BG52*BE52/AS52)</f>
        <v>0</v>
      </c>
      <c r="BL52">
        <f>(1-BK52)</f>
        <v>0</v>
      </c>
      <c r="BM52">
        <f>$B$11*CK52+$C$11*CL52+$F$11*CM52*(1-CP52)</f>
        <v>0</v>
      </c>
      <c r="BN52">
        <f>BM52*BO52</f>
        <v>0</v>
      </c>
      <c r="BO52">
        <f>($B$11*$D$9+$C$11*$D$9+$F$11*((CZ52+CR52)/MAX(CZ52+CR52+DA52, 0.1)*$I$9+DA52/MAX(CZ52+CR52+DA52, 0.1)*$J$9))/($B$11+$C$11+$F$11)</f>
        <v>0</v>
      </c>
      <c r="BP52">
        <f>($B$11*$K$9+$C$11*$K$9+$F$11*((CZ52+CR52)/MAX(CZ52+CR52+DA52, 0.1)*$P$9+DA52/MAX(CZ52+CR52+DA52, 0.1)*$Q$9))/($B$11+$C$11+$F$11)</f>
        <v>0</v>
      </c>
      <c r="BQ52">
        <v>6</v>
      </c>
      <c r="BR52">
        <v>0.5</v>
      </c>
      <c r="BS52" t="s">
        <v>293</v>
      </c>
      <c r="BT52">
        <v>2</v>
      </c>
      <c r="BU52">
        <v>1626465258.6</v>
      </c>
      <c r="BV52">
        <v>401.093333333333</v>
      </c>
      <c r="BW52">
        <v>420.005</v>
      </c>
      <c r="BX52">
        <v>6.10063333333333</v>
      </c>
      <c r="BY52">
        <v>2.82942</v>
      </c>
      <c r="BZ52">
        <v>399.535333333333</v>
      </c>
      <c r="CA52">
        <v>6.16842333333333</v>
      </c>
      <c r="CB52">
        <v>899.955333333333</v>
      </c>
      <c r="CC52">
        <v>100.749</v>
      </c>
      <c r="CD52">
        <v>0.0998482666666667</v>
      </c>
      <c r="CE52">
        <v>15.5423333333333</v>
      </c>
      <c r="CF52">
        <v>14.9100333333333</v>
      </c>
      <c r="CG52">
        <v>999.9</v>
      </c>
      <c r="CH52">
        <v>0</v>
      </c>
      <c r="CI52">
        <v>0</v>
      </c>
      <c r="CJ52">
        <v>10007.3</v>
      </c>
      <c r="CK52">
        <v>0</v>
      </c>
      <c r="CL52">
        <v>0.221023</v>
      </c>
      <c r="CM52">
        <v>1459.99333333333</v>
      </c>
      <c r="CN52">
        <v>0.973008333333333</v>
      </c>
      <c r="CO52">
        <v>0.0269915666666667</v>
      </c>
      <c r="CP52">
        <v>0</v>
      </c>
      <c r="CQ52">
        <v>901.025666666667</v>
      </c>
      <c r="CR52">
        <v>4.99999</v>
      </c>
      <c r="CS52">
        <v>13170.0666666667</v>
      </c>
      <c r="CT52">
        <v>12728.3333333333</v>
      </c>
      <c r="CU52">
        <v>38.854</v>
      </c>
      <c r="CV52">
        <v>41.125</v>
      </c>
      <c r="CW52">
        <v>40.125</v>
      </c>
      <c r="CX52">
        <v>40.312</v>
      </c>
      <c r="CY52">
        <v>40.375</v>
      </c>
      <c r="CZ52">
        <v>1415.72333333333</v>
      </c>
      <c r="DA52">
        <v>39.27</v>
      </c>
      <c r="DB52">
        <v>0</v>
      </c>
      <c r="DC52">
        <v>1626465270.8</v>
      </c>
      <c r="DD52">
        <v>0</v>
      </c>
      <c r="DE52">
        <v>901.4968</v>
      </c>
      <c r="DF52">
        <v>-5.1841538515578</v>
      </c>
      <c r="DG52">
        <v>-73.7923077656271</v>
      </c>
      <c r="DH52">
        <v>13177.504</v>
      </c>
      <c r="DI52">
        <v>15</v>
      </c>
      <c r="DJ52">
        <v>1626465084.6</v>
      </c>
      <c r="DK52" t="s">
        <v>294</v>
      </c>
      <c r="DL52">
        <v>1626465076.6</v>
      </c>
      <c r="DM52">
        <v>1626465084.6</v>
      </c>
      <c r="DN52">
        <v>8</v>
      </c>
      <c r="DO52">
        <v>0.212</v>
      </c>
      <c r="DP52">
        <v>0.013</v>
      </c>
      <c r="DQ52">
        <v>1.588</v>
      </c>
      <c r="DR52">
        <v>-0.074</v>
      </c>
      <c r="DS52">
        <v>420</v>
      </c>
      <c r="DT52">
        <v>3</v>
      </c>
      <c r="DU52">
        <v>0.13</v>
      </c>
      <c r="DV52">
        <v>0.03</v>
      </c>
      <c r="DW52">
        <v>-18.8094219512195</v>
      </c>
      <c r="DX52">
        <v>-0.2356578397213</v>
      </c>
      <c r="DY52">
        <v>0.0372434084015343</v>
      </c>
      <c r="DZ52">
        <v>1</v>
      </c>
      <c r="EA52">
        <v>901.867617647059</v>
      </c>
      <c r="EB52">
        <v>-5.53571642709812</v>
      </c>
      <c r="EC52">
        <v>0.580128688294834</v>
      </c>
      <c r="ED52">
        <v>1</v>
      </c>
      <c r="EE52">
        <v>3.25066</v>
      </c>
      <c r="EF52">
        <v>0.107585017421607</v>
      </c>
      <c r="EG52">
        <v>0.0106619197008474</v>
      </c>
      <c r="EH52">
        <v>0</v>
      </c>
      <c r="EI52">
        <v>2</v>
      </c>
      <c r="EJ52">
        <v>3</v>
      </c>
      <c r="EK52" t="s">
        <v>354</v>
      </c>
      <c r="EL52">
        <v>100</v>
      </c>
      <c r="EM52">
        <v>100</v>
      </c>
      <c r="EN52">
        <v>1.558</v>
      </c>
      <c r="EO52">
        <v>-0.0678</v>
      </c>
      <c r="EP52">
        <v>0.796380875196005</v>
      </c>
      <c r="EQ52">
        <v>0.00225868272383977</v>
      </c>
      <c r="ER52">
        <v>-9.96746185667655e-07</v>
      </c>
      <c r="ES52">
        <v>2.83711317370827e-10</v>
      </c>
      <c r="ET52">
        <v>-0.071317122073674</v>
      </c>
      <c r="EU52">
        <v>-0.00217948432402501</v>
      </c>
      <c r="EV52">
        <v>0.000453263451741206</v>
      </c>
      <c r="EW52">
        <v>-1.16319206543697e-06</v>
      </c>
      <c r="EX52">
        <v>-2</v>
      </c>
      <c r="EY52">
        <v>2196</v>
      </c>
      <c r="EZ52">
        <v>1</v>
      </c>
      <c r="FA52">
        <v>25</v>
      </c>
      <c r="FB52">
        <v>3</v>
      </c>
      <c r="FC52">
        <v>2.9</v>
      </c>
      <c r="FD52">
        <v>18</v>
      </c>
      <c r="FE52">
        <v>813.922</v>
      </c>
      <c r="FF52">
        <v>424.915</v>
      </c>
      <c r="FG52">
        <v>9.33967</v>
      </c>
      <c r="FH52">
        <v>25.8844</v>
      </c>
      <c r="FI52">
        <v>29.9994</v>
      </c>
      <c r="FJ52">
        <v>25.7989</v>
      </c>
      <c r="FK52">
        <v>25.8143</v>
      </c>
      <c r="FL52">
        <v>25.0151</v>
      </c>
      <c r="FM52">
        <v>75.8929</v>
      </c>
      <c r="FN52">
        <v>0</v>
      </c>
      <c r="FO52">
        <v>9.42</v>
      </c>
      <c r="FP52">
        <v>420</v>
      </c>
      <c r="FQ52">
        <v>2.80544</v>
      </c>
      <c r="FR52">
        <v>101.385</v>
      </c>
      <c r="FS52">
        <v>101.841</v>
      </c>
    </row>
    <row r="53" spans="1:175">
      <c r="A53">
        <v>37</v>
      </c>
      <c r="B53">
        <v>1626465261.6</v>
      </c>
      <c r="C53">
        <v>72</v>
      </c>
      <c r="D53" t="s">
        <v>367</v>
      </c>
      <c r="E53" t="s">
        <v>368</v>
      </c>
      <c r="F53">
        <v>1</v>
      </c>
      <c r="G53" t="s">
        <v>291</v>
      </c>
      <c r="H53">
        <v>1626465260.6</v>
      </c>
      <c r="I53">
        <f>(J53)/1000</f>
        <v>0</v>
      </c>
      <c r="J53">
        <f>1000*CB53*AH53*(BX53-BY53)/(100*BQ53*(1000-AH53*BX53))</f>
        <v>0</v>
      </c>
      <c r="K53">
        <f>CB53*AH53*(BW53-BV53*(1000-AH53*BY53)/(1000-AH53*BX53))/(100*BQ53)</f>
        <v>0</v>
      </c>
      <c r="L53">
        <f>BV53 - IF(AH53&gt;1, K53*BQ53*100.0/(AJ53*CJ53), 0)</f>
        <v>0</v>
      </c>
      <c r="M53">
        <f>((S53-I53/2)*L53-K53)/(S53+I53/2)</f>
        <v>0</v>
      </c>
      <c r="N53">
        <f>M53*(CC53+CD53)/1000.0</f>
        <v>0</v>
      </c>
      <c r="O53">
        <f>(BV53 - IF(AH53&gt;1, K53*BQ53*100.0/(AJ53*CJ53), 0))*(CC53+CD53)/1000.0</f>
        <v>0</v>
      </c>
      <c r="P53">
        <f>2.0/((1/R53-1/Q53)+SIGN(R53)*SQRT((1/R53-1/Q53)*(1/R53-1/Q53) + 4*BR53/((BR53+1)*(BR53+1))*(2*1/R53*1/Q53-1/Q53*1/Q53)))</f>
        <v>0</v>
      </c>
      <c r="Q53">
        <f>IF(LEFT(BS53,1)&lt;&gt;"0",IF(LEFT(BS53,1)="1",3.0,BT53),$D$5+$E$5*(CJ53*CC53/($K$5*1000))+$F$5*(CJ53*CC53/($K$5*1000))*MAX(MIN(BQ53,$J$5),$I$5)*MAX(MIN(BQ53,$J$5),$I$5)+$G$5*MAX(MIN(BQ53,$J$5),$I$5)*(CJ53*CC53/($K$5*1000))+$H$5*(CJ53*CC53/($K$5*1000))*(CJ53*CC53/($K$5*1000)))</f>
        <v>0</v>
      </c>
      <c r="R53">
        <f>I53*(1000-(1000*0.61365*exp(17.502*V53/(240.97+V53))/(CC53+CD53)+BX53)/2)/(1000*0.61365*exp(17.502*V53/(240.97+V53))/(CC53+CD53)-BX53)</f>
        <v>0</v>
      </c>
      <c r="S53">
        <f>1/((BR53+1)/(P53/1.6)+1/(Q53/1.37)) + BR53/((BR53+1)/(P53/1.6) + BR53/(Q53/1.37))</f>
        <v>0</v>
      </c>
      <c r="T53">
        <f>(BM53*BP53)</f>
        <v>0</v>
      </c>
      <c r="U53">
        <f>(CE53+(T53+2*0.95*5.67E-8*(((CE53+$B$7)+273)^4-(CE53+273)^4)-44100*I53)/(1.84*29.3*Q53+8*0.95*5.67E-8*(CE53+273)^3))</f>
        <v>0</v>
      </c>
      <c r="V53">
        <f>($C$7*CF53+$D$7*CG53+$E$7*U53)</f>
        <v>0</v>
      </c>
      <c r="W53">
        <f>0.61365*exp(17.502*V53/(240.97+V53))</f>
        <v>0</v>
      </c>
      <c r="X53">
        <f>(Y53/Z53*100)</f>
        <v>0</v>
      </c>
      <c r="Y53">
        <f>BX53*(CC53+CD53)/1000</f>
        <v>0</v>
      </c>
      <c r="Z53">
        <f>0.61365*exp(17.502*CE53/(240.97+CE53))</f>
        <v>0</v>
      </c>
      <c r="AA53">
        <f>(W53-BX53*(CC53+CD53)/1000)</f>
        <v>0</v>
      </c>
      <c r="AB53">
        <f>(-I53*44100)</f>
        <v>0</v>
      </c>
      <c r="AC53">
        <f>2*29.3*Q53*0.92*(CE53-V53)</f>
        <v>0</v>
      </c>
      <c r="AD53">
        <f>2*0.95*5.67E-8*(((CE53+$B$7)+273)^4-(V53+273)^4)</f>
        <v>0</v>
      </c>
      <c r="AE53">
        <f>T53+AD53+AB53+AC53</f>
        <v>0</v>
      </c>
      <c r="AF53">
        <v>147</v>
      </c>
      <c r="AG53">
        <v>16</v>
      </c>
      <c r="AH53">
        <f>IF(AF53*$H$13&gt;=AJ53,1.0,(AJ53/(AJ53-AF53*$H$13)))</f>
        <v>0</v>
      </c>
      <c r="AI53">
        <f>(AH53-1)*100</f>
        <v>0</v>
      </c>
      <c r="AJ53">
        <f>MAX(0,($B$13+$C$13*CJ53)/(1+$D$13*CJ53)*CC53/(CE53+273)*$E$13)</f>
        <v>0</v>
      </c>
      <c r="AK53" t="s">
        <v>292</v>
      </c>
      <c r="AL53" t="s">
        <v>292</v>
      </c>
      <c r="AM53">
        <v>0</v>
      </c>
      <c r="AN53">
        <v>0</v>
      </c>
      <c r="AO53">
        <f>1-AM53/AN53</f>
        <v>0</v>
      </c>
      <c r="AP53">
        <v>0</v>
      </c>
      <c r="AQ53" t="s">
        <v>292</v>
      </c>
      <c r="AR53" t="s">
        <v>292</v>
      </c>
      <c r="AS53">
        <v>0</v>
      </c>
      <c r="AT53">
        <v>0</v>
      </c>
      <c r="AU53">
        <f>1-AS53/AT53</f>
        <v>0</v>
      </c>
      <c r="AV53">
        <v>0.5</v>
      </c>
      <c r="AW53">
        <f>BN53</f>
        <v>0</v>
      </c>
      <c r="AX53">
        <f>K53</f>
        <v>0</v>
      </c>
      <c r="AY53">
        <f>AU53*AV53*AW53</f>
        <v>0</v>
      </c>
      <c r="AZ53">
        <f>(AX53-AP53)/AW53</f>
        <v>0</v>
      </c>
      <c r="BA53">
        <f>(AN53-AT53)/AT53</f>
        <v>0</v>
      </c>
      <c r="BB53">
        <f>AM53/(AO53+AM53/AT53)</f>
        <v>0</v>
      </c>
      <c r="BC53" t="s">
        <v>292</v>
      </c>
      <c r="BD53">
        <v>0</v>
      </c>
      <c r="BE53">
        <f>IF(BD53&lt;&gt;0, BD53, BB53)</f>
        <v>0</v>
      </c>
      <c r="BF53">
        <f>1-BE53/AT53</f>
        <v>0</v>
      </c>
      <c r="BG53">
        <f>(AT53-AS53)/(AT53-BE53)</f>
        <v>0</v>
      </c>
      <c r="BH53">
        <f>(AN53-AT53)/(AN53-BE53)</f>
        <v>0</v>
      </c>
      <c r="BI53">
        <f>(AT53-AS53)/(AT53-AM53)</f>
        <v>0</v>
      </c>
      <c r="BJ53">
        <f>(AN53-AT53)/(AN53-AM53)</f>
        <v>0</v>
      </c>
      <c r="BK53">
        <f>(BG53*BE53/AS53)</f>
        <v>0</v>
      </c>
      <c r="BL53">
        <f>(1-BK53)</f>
        <v>0</v>
      </c>
      <c r="BM53">
        <f>$B$11*CK53+$C$11*CL53+$F$11*CM53*(1-CP53)</f>
        <v>0</v>
      </c>
      <c r="BN53">
        <f>BM53*BO53</f>
        <v>0</v>
      </c>
      <c r="BO53">
        <f>($B$11*$D$9+$C$11*$D$9+$F$11*((CZ53+CR53)/MAX(CZ53+CR53+DA53, 0.1)*$I$9+DA53/MAX(CZ53+CR53+DA53, 0.1)*$J$9))/($B$11+$C$11+$F$11)</f>
        <v>0</v>
      </c>
      <c r="BP53">
        <f>($B$11*$K$9+$C$11*$K$9+$F$11*((CZ53+CR53)/MAX(CZ53+CR53+DA53, 0.1)*$P$9+DA53/MAX(CZ53+CR53+DA53, 0.1)*$Q$9))/($B$11+$C$11+$F$11)</f>
        <v>0</v>
      </c>
      <c r="BQ53">
        <v>6</v>
      </c>
      <c r="BR53">
        <v>0.5</v>
      </c>
      <c r="BS53" t="s">
        <v>293</v>
      </c>
      <c r="BT53">
        <v>2</v>
      </c>
      <c r="BU53">
        <v>1626465260.6</v>
      </c>
      <c r="BV53">
        <v>401.118333333333</v>
      </c>
      <c r="BW53">
        <v>420.044333333333</v>
      </c>
      <c r="BX53">
        <v>6.10505666666667</v>
      </c>
      <c r="BY53">
        <v>2.83039333333333</v>
      </c>
      <c r="BZ53">
        <v>399.560333333333</v>
      </c>
      <c r="CA53">
        <v>6.17283</v>
      </c>
      <c r="CB53">
        <v>900.012666666667</v>
      </c>
      <c r="CC53">
        <v>100.75</v>
      </c>
      <c r="CD53">
        <v>0.0999094333333333</v>
      </c>
      <c r="CE53">
        <v>15.5566</v>
      </c>
      <c r="CF53">
        <v>14.9215333333333</v>
      </c>
      <c r="CG53">
        <v>999.9</v>
      </c>
      <c r="CH53">
        <v>0</v>
      </c>
      <c r="CI53">
        <v>0</v>
      </c>
      <c r="CJ53">
        <v>10001.2333333333</v>
      </c>
      <c r="CK53">
        <v>0</v>
      </c>
      <c r="CL53">
        <v>0.221023</v>
      </c>
      <c r="CM53">
        <v>1459.99333333333</v>
      </c>
      <c r="CN53">
        <v>0.973008333333333</v>
      </c>
      <c r="CO53">
        <v>0.0269915666666667</v>
      </c>
      <c r="CP53">
        <v>0</v>
      </c>
      <c r="CQ53">
        <v>900.965</v>
      </c>
      <c r="CR53">
        <v>4.99999</v>
      </c>
      <c r="CS53">
        <v>13167.7333333333</v>
      </c>
      <c r="CT53">
        <v>12728.3333333333</v>
      </c>
      <c r="CU53">
        <v>38.812</v>
      </c>
      <c r="CV53">
        <v>41.125</v>
      </c>
      <c r="CW53">
        <v>40.062</v>
      </c>
      <c r="CX53">
        <v>40.312</v>
      </c>
      <c r="CY53">
        <v>40.375</v>
      </c>
      <c r="CZ53">
        <v>1415.72333333333</v>
      </c>
      <c r="DA53">
        <v>39.27</v>
      </c>
      <c r="DB53">
        <v>0</v>
      </c>
      <c r="DC53">
        <v>1626465272.6</v>
      </c>
      <c r="DD53">
        <v>0</v>
      </c>
      <c r="DE53">
        <v>901.3985</v>
      </c>
      <c r="DF53">
        <v>-4.7019829049355</v>
      </c>
      <c r="DG53">
        <v>-72.6188033461974</v>
      </c>
      <c r="DH53">
        <v>13175.6346153846</v>
      </c>
      <c r="DI53">
        <v>15</v>
      </c>
      <c r="DJ53">
        <v>1626465084.6</v>
      </c>
      <c r="DK53" t="s">
        <v>294</v>
      </c>
      <c r="DL53">
        <v>1626465076.6</v>
      </c>
      <c r="DM53">
        <v>1626465084.6</v>
      </c>
      <c r="DN53">
        <v>8</v>
      </c>
      <c r="DO53">
        <v>0.212</v>
      </c>
      <c r="DP53">
        <v>0.013</v>
      </c>
      <c r="DQ53">
        <v>1.588</v>
      </c>
      <c r="DR53">
        <v>-0.074</v>
      </c>
      <c r="DS53">
        <v>420</v>
      </c>
      <c r="DT53">
        <v>3</v>
      </c>
      <c r="DU53">
        <v>0.13</v>
      </c>
      <c r="DV53">
        <v>0.03</v>
      </c>
      <c r="DW53">
        <v>-18.826556097561</v>
      </c>
      <c r="DX53">
        <v>-0.298264808362404</v>
      </c>
      <c r="DY53">
        <v>0.0448829265641858</v>
      </c>
      <c r="DZ53">
        <v>1</v>
      </c>
      <c r="EA53">
        <v>901.647205882353</v>
      </c>
      <c r="EB53">
        <v>-5.14172432098303</v>
      </c>
      <c r="EC53">
        <v>0.540414534757494</v>
      </c>
      <c r="ED53">
        <v>1</v>
      </c>
      <c r="EE53">
        <v>3.2544343902439</v>
      </c>
      <c r="EF53">
        <v>0.113414634146342</v>
      </c>
      <c r="EG53">
        <v>0.0112476822650497</v>
      </c>
      <c r="EH53">
        <v>0</v>
      </c>
      <c r="EI53">
        <v>2</v>
      </c>
      <c r="EJ53">
        <v>3</v>
      </c>
      <c r="EK53" t="s">
        <v>354</v>
      </c>
      <c r="EL53">
        <v>100</v>
      </c>
      <c r="EM53">
        <v>100</v>
      </c>
      <c r="EN53">
        <v>1.558</v>
      </c>
      <c r="EO53">
        <v>-0.0678</v>
      </c>
      <c r="EP53">
        <v>0.796380875196005</v>
      </c>
      <c r="EQ53">
        <v>0.00225868272383977</v>
      </c>
      <c r="ER53">
        <v>-9.96746185667655e-07</v>
      </c>
      <c r="ES53">
        <v>2.83711317370827e-10</v>
      </c>
      <c r="ET53">
        <v>-0.071317122073674</v>
      </c>
      <c r="EU53">
        <v>-0.00217948432402501</v>
      </c>
      <c r="EV53">
        <v>0.000453263451741206</v>
      </c>
      <c r="EW53">
        <v>-1.16319206543697e-06</v>
      </c>
      <c r="EX53">
        <v>-2</v>
      </c>
      <c r="EY53">
        <v>2196</v>
      </c>
      <c r="EZ53">
        <v>1</v>
      </c>
      <c r="FA53">
        <v>25</v>
      </c>
      <c r="FB53">
        <v>3.1</v>
      </c>
      <c r="FC53">
        <v>3</v>
      </c>
      <c r="FD53">
        <v>18</v>
      </c>
      <c r="FE53">
        <v>813.752</v>
      </c>
      <c r="FF53">
        <v>425.072</v>
      </c>
      <c r="FG53">
        <v>9.4078</v>
      </c>
      <c r="FH53">
        <v>25.8828</v>
      </c>
      <c r="FI53">
        <v>29.9992</v>
      </c>
      <c r="FJ53">
        <v>25.7983</v>
      </c>
      <c r="FK53">
        <v>25.8137</v>
      </c>
      <c r="FL53">
        <v>25.0155</v>
      </c>
      <c r="FM53">
        <v>75.8929</v>
      </c>
      <c r="FN53">
        <v>0</v>
      </c>
      <c r="FO53">
        <v>9.52</v>
      </c>
      <c r="FP53">
        <v>420</v>
      </c>
      <c r="FQ53">
        <v>2.81525</v>
      </c>
      <c r="FR53">
        <v>101.386</v>
      </c>
      <c r="FS53">
        <v>101.841</v>
      </c>
    </row>
    <row r="54" spans="1:175">
      <c r="A54">
        <v>38</v>
      </c>
      <c r="B54">
        <v>1626465263.6</v>
      </c>
      <c r="C54">
        <v>74</v>
      </c>
      <c r="D54" t="s">
        <v>369</v>
      </c>
      <c r="E54" t="s">
        <v>370</v>
      </c>
      <c r="F54">
        <v>1</v>
      </c>
      <c r="G54" t="s">
        <v>291</v>
      </c>
      <c r="H54">
        <v>1626465262.6</v>
      </c>
      <c r="I54">
        <f>(J54)/1000</f>
        <v>0</v>
      </c>
      <c r="J54">
        <f>1000*CB54*AH54*(BX54-BY54)/(100*BQ54*(1000-AH54*BX54))</f>
        <v>0</v>
      </c>
      <c r="K54">
        <f>CB54*AH54*(BW54-BV54*(1000-AH54*BY54)/(1000-AH54*BX54))/(100*BQ54)</f>
        <v>0</v>
      </c>
      <c r="L54">
        <f>BV54 - IF(AH54&gt;1, K54*BQ54*100.0/(AJ54*CJ54), 0)</f>
        <v>0</v>
      </c>
      <c r="M54">
        <f>((S54-I54/2)*L54-K54)/(S54+I54/2)</f>
        <v>0</v>
      </c>
      <c r="N54">
        <f>M54*(CC54+CD54)/1000.0</f>
        <v>0</v>
      </c>
      <c r="O54">
        <f>(BV54 - IF(AH54&gt;1, K54*BQ54*100.0/(AJ54*CJ54), 0))*(CC54+CD54)/1000.0</f>
        <v>0</v>
      </c>
      <c r="P54">
        <f>2.0/((1/R54-1/Q54)+SIGN(R54)*SQRT((1/R54-1/Q54)*(1/R54-1/Q54) + 4*BR54/((BR54+1)*(BR54+1))*(2*1/R54*1/Q54-1/Q54*1/Q54)))</f>
        <v>0</v>
      </c>
      <c r="Q54">
        <f>IF(LEFT(BS54,1)&lt;&gt;"0",IF(LEFT(BS54,1)="1",3.0,BT54),$D$5+$E$5*(CJ54*CC54/($K$5*1000))+$F$5*(CJ54*CC54/($K$5*1000))*MAX(MIN(BQ54,$J$5),$I$5)*MAX(MIN(BQ54,$J$5),$I$5)+$G$5*MAX(MIN(BQ54,$J$5),$I$5)*(CJ54*CC54/($K$5*1000))+$H$5*(CJ54*CC54/($K$5*1000))*(CJ54*CC54/($K$5*1000)))</f>
        <v>0</v>
      </c>
      <c r="R54">
        <f>I54*(1000-(1000*0.61365*exp(17.502*V54/(240.97+V54))/(CC54+CD54)+BX54)/2)/(1000*0.61365*exp(17.502*V54/(240.97+V54))/(CC54+CD54)-BX54)</f>
        <v>0</v>
      </c>
      <c r="S54">
        <f>1/((BR54+1)/(P54/1.6)+1/(Q54/1.37)) + BR54/((BR54+1)/(P54/1.6) + BR54/(Q54/1.37))</f>
        <v>0</v>
      </c>
      <c r="T54">
        <f>(BM54*BP54)</f>
        <v>0</v>
      </c>
      <c r="U54">
        <f>(CE54+(T54+2*0.95*5.67E-8*(((CE54+$B$7)+273)^4-(CE54+273)^4)-44100*I54)/(1.84*29.3*Q54+8*0.95*5.67E-8*(CE54+273)^3))</f>
        <v>0</v>
      </c>
      <c r="V54">
        <f>($C$7*CF54+$D$7*CG54+$E$7*U54)</f>
        <v>0</v>
      </c>
      <c r="W54">
        <f>0.61365*exp(17.502*V54/(240.97+V54))</f>
        <v>0</v>
      </c>
      <c r="X54">
        <f>(Y54/Z54*100)</f>
        <v>0</v>
      </c>
      <c r="Y54">
        <f>BX54*(CC54+CD54)/1000</f>
        <v>0</v>
      </c>
      <c r="Z54">
        <f>0.61365*exp(17.502*CE54/(240.97+CE54))</f>
        <v>0</v>
      </c>
      <c r="AA54">
        <f>(W54-BX54*(CC54+CD54)/1000)</f>
        <v>0</v>
      </c>
      <c r="AB54">
        <f>(-I54*44100)</f>
        <v>0</v>
      </c>
      <c r="AC54">
        <f>2*29.3*Q54*0.92*(CE54-V54)</f>
        <v>0</v>
      </c>
      <c r="AD54">
        <f>2*0.95*5.67E-8*(((CE54+$B$7)+273)^4-(V54+273)^4)</f>
        <v>0</v>
      </c>
      <c r="AE54">
        <f>T54+AD54+AB54+AC54</f>
        <v>0</v>
      </c>
      <c r="AF54">
        <v>148</v>
      </c>
      <c r="AG54">
        <v>16</v>
      </c>
      <c r="AH54">
        <f>IF(AF54*$H$13&gt;=AJ54,1.0,(AJ54/(AJ54-AF54*$H$13)))</f>
        <v>0</v>
      </c>
      <c r="AI54">
        <f>(AH54-1)*100</f>
        <v>0</v>
      </c>
      <c r="AJ54">
        <f>MAX(0,($B$13+$C$13*CJ54)/(1+$D$13*CJ54)*CC54/(CE54+273)*$E$13)</f>
        <v>0</v>
      </c>
      <c r="AK54" t="s">
        <v>292</v>
      </c>
      <c r="AL54" t="s">
        <v>292</v>
      </c>
      <c r="AM54">
        <v>0</v>
      </c>
      <c r="AN54">
        <v>0</v>
      </c>
      <c r="AO54">
        <f>1-AM54/AN54</f>
        <v>0</v>
      </c>
      <c r="AP54">
        <v>0</v>
      </c>
      <c r="AQ54" t="s">
        <v>292</v>
      </c>
      <c r="AR54" t="s">
        <v>292</v>
      </c>
      <c r="AS54">
        <v>0</v>
      </c>
      <c r="AT54">
        <v>0</v>
      </c>
      <c r="AU54">
        <f>1-AS54/AT54</f>
        <v>0</v>
      </c>
      <c r="AV54">
        <v>0.5</v>
      </c>
      <c r="AW54">
        <f>BN54</f>
        <v>0</v>
      </c>
      <c r="AX54">
        <f>K54</f>
        <v>0</v>
      </c>
      <c r="AY54">
        <f>AU54*AV54*AW54</f>
        <v>0</v>
      </c>
      <c r="AZ54">
        <f>(AX54-AP54)/AW54</f>
        <v>0</v>
      </c>
      <c r="BA54">
        <f>(AN54-AT54)/AT54</f>
        <v>0</v>
      </c>
      <c r="BB54">
        <f>AM54/(AO54+AM54/AT54)</f>
        <v>0</v>
      </c>
      <c r="BC54" t="s">
        <v>292</v>
      </c>
      <c r="BD54">
        <v>0</v>
      </c>
      <c r="BE54">
        <f>IF(BD54&lt;&gt;0, BD54, BB54)</f>
        <v>0</v>
      </c>
      <c r="BF54">
        <f>1-BE54/AT54</f>
        <v>0</v>
      </c>
      <c r="BG54">
        <f>(AT54-AS54)/(AT54-BE54)</f>
        <v>0</v>
      </c>
      <c r="BH54">
        <f>(AN54-AT54)/(AN54-BE54)</f>
        <v>0</v>
      </c>
      <c r="BI54">
        <f>(AT54-AS54)/(AT54-AM54)</f>
        <v>0</v>
      </c>
      <c r="BJ54">
        <f>(AN54-AT54)/(AN54-AM54)</f>
        <v>0</v>
      </c>
      <c r="BK54">
        <f>(BG54*BE54/AS54)</f>
        <v>0</v>
      </c>
      <c r="BL54">
        <f>(1-BK54)</f>
        <v>0</v>
      </c>
      <c r="BM54">
        <f>$B$11*CK54+$C$11*CL54+$F$11*CM54*(1-CP54)</f>
        <v>0</v>
      </c>
      <c r="BN54">
        <f>BM54*BO54</f>
        <v>0</v>
      </c>
      <c r="BO54">
        <f>($B$11*$D$9+$C$11*$D$9+$F$11*((CZ54+CR54)/MAX(CZ54+CR54+DA54, 0.1)*$I$9+DA54/MAX(CZ54+CR54+DA54, 0.1)*$J$9))/($B$11+$C$11+$F$11)</f>
        <v>0</v>
      </c>
      <c r="BP54">
        <f>($B$11*$K$9+$C$11*$K$9+$F$11*((CZ54+CR54)/MAX(CZ54+CR54+DA54, 0.1)*$P$9+DA54/MAX(CZ54+CR54+DA54, 0.1)*$Q$9))/($B$11+$C$11+$F$11)</f>
        <v>0</v>
      </c>
      <c r="BQ54">
        <v>6</v>
      </c>
      <c r="BR54">
        <v>0.5</v>
      </c>
      <c r="BS54" t="s">
        <v>293</v>
      </c>
      <c r="BT54">
        <v>2</v>
      </c>
      <c r="BU54">
        <v>1626465262.6</v>
      </c>
      <c r="BV54">
        <v>401.121</v>
      </c>
      <c r="BW54">
        <v>420.005333333333</v>
      </c>
      <c r="BX54">
        <v>6.1093</v>
      </c>
      <c r="BY54">
        <v>2.83138</v>
      </c>
      <c r="BZ54">
        <v>399.563</v>
      </c>
      <c r="CA54">
        <v>6.17706</v>
      </c>
      <c r="CB54">
        <v>900.008</v>
      </c>
      <c r="CC54">
        <v>100.75</v>
      </c>
      <c r="CD54">
        <v>0.0998555</v>
      </c>
      <c r="CE54">
        <v>15.5780666666667</v>
      </c>
      <c r="CF54">
        <v>14.9435333333333</v>
      </c>
      <c r="CG54">
        <v>999.9</v>
      </c>
      <c r="CH54">
        <v>0</v>
      </c>
      <c r="CI54">
        <v>0</v>
      </c>
      <c r="CJ54">
        <v>10001.2333333333</v>
      </c>
      <c r="CK54">
        <v>0</v>
      </c>
      <c r="CL54">
        <v>0.221023</v>
      </c>
      <c r="CM54">
        <v>1459.99</v>
      </c>
      <c r="CN54">
        <v>0.973008333333333</v>
      </c>
      <c r="CO54">
        <v>0.0269915666666667</v>
      </c>
      <c r="CP54">
        <v>0</v>
      </c>
      <c r="CQ54">
        <v>900.815</v>
      </c>
      <c r="CR54">
        <v>4.99999</v>
      </c>
      <c r="CS54">
        <v>13165.1666666667</v>
      </c>
      <c r="CT54">
        <v>12728.3</v>
      </c>
      <c r="CU54">
        <v>38.833</v>
      </c>
      <c r="CV54">
        <v>41.125</v>
      </c>
      <c r="CW54">
        <v>40.062</v>
      </c>
      <c r="CX54">
        <v>40.312</v>
      </c>
      <c r="CY54">
        <v>40.375</v>
      </c>
      <c r="CZ54">
        <v>1415.72</v>
      </c>
      <c r="DA54">
        <v>39.27</v>
      </c>
      <c r="DB54">
        <v>0</v>
      </c>
      <c r="DC54">
        <v>1626465274.4</v>
      </c>
      <c r="DD54">
        <v>0</v>
      </c>
      <c r="DE54">
        <v>901.22184</v>
      </c>
      <c r="DF54">
        <v>-3.77507692093252</v>
      </c>
      <c r="DG54">
        <v>-73.9076921068449</v>
      </c>
      <c r="DH54">
        <v>13173.152</v>
      </c>
      <c r="DI54">
        <v>15</v>
      </c>
      <c r="DJ54">
        <v>1626465084.6</v>
      </c>
      <c r="DK54" t="s">
        <v>294</v>
      </c>
      <c r="DL54">
        <v>1626465076.6</v>
      </c>
      <c r="DM54">
        <v>1626465084.6</v>
      </c>
      <c r="DN54">
        <v>8</v>
      </c>
      <c r="DO54">
        <v>0.212</v>
      </c>
      <c r="DP54">
        <v>0.013</v>
      </c>
      <c r="DQ54">
        <v>1.588</v>
      </c>
      <c r="DR54">
        <v>-0.074</v>
      </c>
      <c r="DS54">
        <v>420</v>
      </c>
      <c r="DT54">
        <v>3</v>
      </c>
      <c r="DU54">
        <v>0.13</v>
      </c>
      <c r="DV54">
        <v>0.03</v>
      </c>
      <c r="DW54">
        <v>-18.8396024390244</v>
      </c>
      <c r="DX54">
        <v>-0.318487108014027</v>
      </c>
      <c r="DY54">
        <v>0.0469672563046095</v>
      </c>
      <c r="DZ54">
        <v>1</v>
      </c>
      <c r="EA54">
        <v>901.489666666667</v>
      </c>
      <c r="EB54">
        <v>-4.75010852976072</v>
      </c>
      <c r="EC54">
        <v>0.495345160754429</v>
      </c>
      <c r="ED54">
        <v>1</v>
      </c>
      <c r="EE54">
        <v>3.25824878048781</v>
      </c>
      <c r="EF54">
        <v>0.116599233449478</v>
      </c>
      <c r="EG54">
        <v>0.0115572064299297</v>
      </c>
      <c r="EH54">
        <v>0</v>
      </c>
      <c r="EI54">
        <v>2</v>
      </c>
      <c r="EJ54">
        <v>3</v>
      </c>
      <c r="EK54" t="s">
        <v>354</v>
      </c>
      <c r="EL54">
        <v>100</v>
      </c>
      <c r="EM54">
        <v>100</v>
      </c>
      <c r="EN54">
        <v>1.558</v>
      </c>
      <c r="EO54">
        <v>-0.0678</v>
      </c>
      <c r="EP54">
        <v>0.796380875196005</v>
      </c>
      <c r="EQ54">
        <v>0.00225868272383977</v>
      </c>
      <c r="ER54">
        <v>-9.96746185667655e-07</v>
      </c>
      <c r="ES54">
        <v>2.83711317370827e-10</v>
      </c>
      <c r="ET54">
        <v>-0.071317122073674</v>
      </c>
      <c r="EU54">
        <v>-0.00217948432402501</v>
      </c>
      <c r="EV54">
        <v>0.000453263451741206</v>
      </c>
      <c r="EW54">
        <v>-1.16319206543697e-06</v>
      </c>
      <c r="EX54">
        <v>-2</v>
      </c>
      <c r="EY54">
        <v>2196</v>
      </c>
      <c r="EZ54">
        <v>1</v>
      </c>
      <c r="FA54">
        <v>25</v>
      </c>
      <c r="FB54">
        <v>3.1</v>
      </c>
      <c r="FC54">
        <v>3</v>
      </c>
      <c r="FD54">
        <v>18</v>
      </c>
      <c r="FE54">
        <v>813.575</v>
      </c>
      <c r="FF54">
        <v>425.072</v>
      </c>
      <c r="FG54">
        <v>9.46751</v>
      </c>
      <c r="FH54">
        <v>25.8811</v>
      </c>
      <c r="FI54">
        <v>29.9995</v>
      </c>
      <c r="FJ54">
        <v>25.7972</v>
      </c>
      <c r="FK54">
        <v>25.8137</v>
      </c>
      <c r="FL54">
        <v>25.0159</v>
      </c>
      <c r="FM54">
        <v>75.8929</v>
      </c>
      <c r="FN54">
        <v>0</v>
      </c>
      <c r="FO54">
        <v>9.62</v>
      </c>
      <c r="FP54">
        <v>420</v>
      </c>
      <c r="FQ54">
        <v>2.81459</v>
      </c>
      <c r="FR54">
        <v>101.385</v>
      </c>
      <c r="FS54">
        <v>101.84</v>
      </c>
    </row>
    <row r="55" spans="1:175">
      <c r="A55">
        <v>39</v>
      </c>
      <c r="B55">
        <v>1626465265.6</v>
      </c>
      <c r="C55">
        <v>76</v>
      </c>
      <c r="D55" t="s">
        <v>371</v>
      </c>
      <c r="E55" t="s">
        <v>372</v>
      </c>
      <c r="F55">
        <v>1</v>
      </c>
      <c r="G55" t="s">
        <v>291</v>
      </c>
      <c r="H55">
        <v>1626465264.6</v>
      </c>
      <c r="I55">
        <f>(J55)/1000</f>
        <v>0</v>
      </c>
      <c r="J55">
        <f>1000*CB55*AH55*(BX55-BY55)/(100*BQ55*(1000-AH55*BX55))</f>
        <v>0</v>
      </c>
      <c r="K55">
        <f>CB55*AH55*(BW55-BV55*(1000-AH55*BY55)/(1000-AH55*BX55))/(100*BQ55)</f>
        <v>0</v>
      </c>
      <c r="L55">
        <f>BV55 - IF(AH55&gt;1, K55*BQ55*100.0/(AJ55*CJ55), 0)</f>
        <v>0</v>
      </c>
      <c r="M55">
        <f>((S55-I55/2)*L55-K55)/(S55+I55/2)</f>
        <v>0</v>
      </c>
      <c r="N55">
        <f>M55*(CC55+CD55)/1000.0</f>
        <v>0</v>
      </c>
      <c r="O55">
        <f>(BV55 - IF(AH55&gt;1, K55*BQ55*100.0/(AJ55*CJ55), 0))*(CC55+CD55)/1000.0</f>
        <v>0</v>
      </c>
      <c r="P55">
        <f>2.0/((1/R55-1/Q55)+SIGN(R55)*SQRT((1/R55-1/Q55)*(1/R55-1/Q55) + 4*BR55/((BR55+1)*(BR55+1))*(2*1/R55*1/Q55-1/Q55*1/Q55)))</f>
        <v>0</v>
      </c>
      <c r="Q55">
        <f>IF(LEFT(BS55,1)&lt;&gt;"0",IF(LEFT(BS55,1)="1",3.0,BT55),$D$5+$E$5*(CJ55*CC55/($K$5*1000))+$F$5*(CJ55*CC55/($K$5*1000))*MAX(MIN(BQ55,$J$5),$I$5)*MAX(MIN(BQ55,$J$5),$I$5)+$G$5*MAX(MIN(BQ55,$J$5),$I$5)*(CJ55*CC55/($K$5*1000))+$H$5*(CJ55*CC55/($K$5*1000))*(CJ55*CC55/($K$5*1000)))</f>
        <v>0</v>
      </c>
      <c r="R55">
        <f>I55*(1000-(1000*0.61365*exp(17.502*V55/(240.97+V55))/(CC55+CD55)+BX55)/2)/(1000*0.61365*exp(17.502*V55/(240.97+V55))/(CC55+CD55)-BX55)</f>
        <v>0</v>
      </c>
      <c r="S55">
        <f>1/((BR55+1)/(P55/1.6)+1/(Q55/1.37)) + BR55/((BR55+1)/(P55/1.6) + BR55/(Q55/1.37))</f>
        <v>0</v>
      </c>
      <c r="T55">
        <f>(BM55*BP55)</f>
        <v>0</v>
      </c>
      <c r="U55">
        <f>(CE55+(T55+2*0.95*5.67E-8*(((CE55+$B$7)+273)^4-(CE55+273)^4)-44100*I55)/(1.84*29.3*Q55+8*0.95*5.67E-8*(CE55+273)^3))</f>
        <v>0</v>
      </c>
      <c r="V55">
        <f>($C$7*CF55+$D$7*CG55+$E$7*U55)</f>
        <v>0</v>
      </c>
      <c r="W55">
        <f>0.61365*exp(17.502*V55/(240.97+V55))</f>
        <v>0</v>
      </c>
      <c r="X55">
        <f>(Y55/Z55*100)</f>
        <v>0</v>
      </c>
      <c r="Y55">
        <f>BX55*(CC55+CD55)/1000</f>
        <v>0</v>
      </c>
      <c r="Z55">
        <f>0.61365*exp(17.502*CE55/(240.97+CE55))</f>
        <v>0</v>
      </c>
      <c r="AA55">
        <f>(W55-BX55*(CC55+CD55)/1000)</f>
        <v>0</v>
      </c>
      <c r="AB55">
        <f>(-I55*44100)</f>
        <v>0</v>
      </c>
      <c r="AC55">
        <f>2*29.3*Q55*0.92*(CE55-V55)</f>
        <v>0</v>
      </c>
      <c r="AD55">
        <f>2*0.95*5.67E-8*(((CE55+$B$7)+273)^4-(V55+273)^4)</f>
        <v>0</v>
      </c>
      <c r="AE55">
        <f>T55+AD55+AB55+AC55</f>
        <v>0</v>
      </c>
      <c r="AF55">
        <v>148</v>
      </c>
      <c r="AG55">
        <v>16</v>
      </c>
      <c r="AH55">
        <f>IF(AF55*$H$13&gt;=AJ55,1.0,(AJ55/(AJ55-AF55*$H$13)))</f>
        <v>0</v>
      </c>
      <c r="AI55">
        <f>(AH55-1)*100</f>
        <v>0</v>
      </c>
      <c r="AJ55">
        <f>MAX(0,($B$13+$C$13*CJ55)/(1+$D$13*CJ55)*CC55/(CE55+273)*$E$13)</f>
        <v>0</v>
      </c>
      <c r="AK55" t="s">
        <v>292</v>
      </c>
      <c r="AL55" t="s">
        <v>292</v>
      </c>
      <c r="AM55">
        <v>0</v>
      </c>
      <c r="AN55">
        <v>0</v>
      </c>
      <c r="AO55">
        <f>1-AM55/AN55</f>
        <v>0</v>
      </c>
      <c r="AP55">
        <v>0</v>
      </c>
      <c r="AQ55" t="s">
        <v>292</v>
      </c>
      <c r="AR55" t="s">
        <v>292</v>
      </c>
      <c r="AS55">
        <v>0</v>
      </c>
      <c r="AT55">
        <v>0</v>
      </c>
      <c r="AU55">
        <f>1-AS55/AT55</f>
        <v>0</v>
      </c>
      <c r="AV55">
        <v>0.5</v>
      </c>
      <c r="AW55">
        <f>BN55</f>
        <v>0</v>
      </c>
      <c r="AX55">
        <f>K55</f>
        <v>0</v>
      </c>
      <c r="AY55">
        <f>AU55*AV55*AW55</f>
        <v>0</v>
      </c>
      <c r="AZ55">
        <f>(AX55-AP55)/AW55</f>
        <v>0</v>
      </c>
      <c r="BA55">
        <f>(AN55-AT55)/AT55</f>
        <v>0</v>
      </c>
      <c r="BB55">
        <f>AM55/(AO55+AM55/AT55)</f>
        <v>0</v>
      </c>
      <c r="BC55" t="s">
        <v>292</v>
      </c>
      <c r="BD55">
        <v>0</v>
      </c>
      <c r="BE55">
        <f>IF(BD55&lt;&gt;0, BD55, BB55)</f>
        <v>0</v>
      </c>
      <c r="BF55">
        <f>1-BE55/AT55</f>
        <v>0</v>
      </c>
      <c r="BG55">
        <f>(AT55-AS55)/(AT55-BE55)</f>
        <v>0</v>
      </c>
      <c r="BH55">
        <f>(AN55-AT55)/(AN55-BE55)</f>
        <v>0</v>
      </c>
      <c r="BI55">
        <f>(AT55-AS55)/(AT55-AM55)</f>
        <v>0</v>
      </c>
      <c r="BJ55">
        <f>(AN55-AT55)/(AN55-AM55)</f>
        <v>0</v>
      </c>
      <c r="BK55">
        <f>(BG55*BE55/AS55)</f>
        <v>0</v>
      </c>
      <c r="BL55">
        <f>(1-BK55)</f>
        <v>0</v>
      </c>
      <c r="BM55">
        <f>$B$11*CK55+$C$11*CL55+$F$11*CM55*(1-CP55)</f>
        <v>0</v>
      </c>
      <c r="BN55">
        <f>BM55*BO55</f>
        <v>0</v>
      </c>
      <c r="BO55">
        <f>($B$11*$D$9+$C$11*$D$9+$F$11*((CZ55+CR55)/MAX(CZ55+CR55+DA55, 0.1)*$I$9+DA55/MAX(CZ55+CR55+DA55, 0.1)*$J$9))/($B$11+$C$11+$F$11)</f>
        <v>0</v>
      </c>
      <c r="BP55">
        <f>($B$11*$K$9+$C$11*$K$9+$F$11*((CZ55+CR55)/MAX(CZ55+CR55+DA55, 0.1)*$P$9+DA55/MAX(CZ55+CR55+DA55, 0.1)*$Q$9))/($B$11+$C$11+$F$11)</f>
        <v>0</v>
      </c>
      <c r="BQ55">
        <v>6</v>
      </c>
      <c r="BR55">
        <v>0.5</v>
      </c>
      <c r="BS55" t="s">
        <v>293</v>
      </c>
      <c r="BT55">
        <v>2</v>
      </c>
      <c r="BU55">
        <v>1626465264.6</v>
      </c>
      <c r="BV55">
        <v>401.085333333333</v>
      </c>
      <c r="BW55">
        <v>419.973333333333</v>
      </c>
      <c r="BX55">
        <v>6.11314333333333</v>
      </c>
      <c r="BY55">
        <v>2.83074</v>
      </c>
      <c r="BZ55">
        <v>399.527666666667</v>
      </c>
      <c r="CA55">
        <v>6.18089</v>
      </c>
      <c r="CB55">
        <v>899.985333333333</v>
      </c>
      <c r="CC55">
        <v>100.748666666667</v>
      </c>
      <c r="CD55">
        <v>0.0995670666666667</v>
      </c>
      <c r="CE55">
        <v>15.5984333333333</v>
      </c>
      <c r="CF55">
        <v>14.9562333333333</v>
      </c>
      <c r="CG55">
        <v>999.9</v>
      </c>
      <c r="CH55">
        <v>0</v>
      </c>
      <c r="CI55">
        <v>0</v>
      </c>
      <c r="CJ55">
        <v>10028.7666666667</v>
      </c>
      <c r="CK55">
        <v>0</v>
      </c>
      <c r="CL55">
        <v>0.221023</v>
      </c>
      <c r="CM55">
        <v>1459.99333333333</v>
      </c>
      <c r="CN55">
        <v>0.973008333333333</v>
      </c>
      <c r="CO55">
        <v>0.0269915666666667</v>
      </c>
      <c r="CP55">
        <v>0</v>
      </c>
      <c r="CQ55">
        <v>900.421666666667</v>
      </c>
      <c r="CR55">
        <v>4.99999</v>
      </c>
      <c r="CS55">
        <v>13163.2333333333</v>
      </c>
      <c r="CT55">
        <v>12728.3333333333</v>
      </c>
      <c r="CU55">
        <v>38.854</v>
      </c>
      <c r="CV55">
        <v>41.125</v>
      </c>
      <c r="CW55">
        <v>40.062</v>
      </c>
      <c r="CX55">
        <v>40.312</v>
      </c>
      <c r="CY55">
        <v>40.375</v>
      </c>
      <c r="CZ55">
        <v>1415.72333333333</v>
      </c>
      <c r="DA55">
        <v>39.27</v>
      </c>
      <c r="DB55">
        <v>0</v>
      </c>
      <c r="DC55">
        <v>1626465276.8</v>
      </c>
      <c r="DD55">
        <v>0</v>
      </c>
      <c r="DE55">
        <v>901.04308</v>
      </c>
      <c r="DF55">
        <v>-5.19953846860491</v>
      </c>
      <c r="DG55">
        <v>-74.2769231120025</v>
      </c>
      <c r="DH55">
        <v>13170.296</v>
      </c>
      <c r="DI55">
        <v>15</v>
      </c>
      <c r="DJ55">
        <v>1626465084.6</v>
      </c>
      <c r="DK55" t="s">
        <v>294</v>
      </c>
      <c r="DL55">
        <v>1626465076.6</v>
      </c>
      <c r="DM55">
        <v>1626465084.6</v>
      </c>
      <c r="DN55">
        <v>8</v>
      </c>
      <c r="DO55">
        <v>0.212</v>
      </c>
      <c r="DP55">
        <v>0.013</v>
      </c>
      <c r="DQ55">
        <v>1.588</v>
      </c>
      <c r="DR55">
        <v>-0.074</v>
      </c>
      <c r="DS55">
        <v>420</v>
      </c>
      <c r="DT55">
        <v>3</v>
      </c>
      <c r="DU55">
        <v>0.13</v>
      </c>
      <c r="DV55">
        <v>0.03</v>
      </c>
      <c r="DW55">
        <v>-18.845843902439</v>
      </c>
      <c r="DX55">
        <v>-0.347412543554042</v>
      </c>
      <c r="DY55">
        <v>0.0476555069311883</v>
      </c>
      <c r="DZ55">
        <v>1</v>
      </c>
      <c r="EA55">
        <v>901.347911764706</v>
      </c>
      <c r="EB55">
        <v>-4.84635961611706</v>
      </c>
      <c r="EC55">
        <v>0.51926324320517</v>
      </c>
      <c r="ED55">
        <v>1</v>
      </c>
      <c r="EE55">
        <v>3.26212414634146</v>
      </c>
      <c r="EF55">
        <v>0.118240975609755</v>
      </c>
      <c r="EG55">
        <v>0.0117170432413663</v>
      </c>
      <c r="EH55">
        <v>0</v>
      </c>
      <c r="EI55">
        <v>2</v>
      </c>
      <c r="EJ55">
        <v>3</v>
      </c>
      <c r="EK55" t="s">
        <v>354</v>
      </c>
      <c r="EL55">
        <v>100</v>
      </c>
      <c r="EM55">
        <v>100</v>
      </c>
      <c r="EN55">
        <v>1.557</v>
      </c>
      <c r="EO55">
        <v>-0.0677</v>
      </c>
      <c r="EP55">
        <v>0.796380875196005</v>
      </c>
      <c r="EQ55">
        <v>0.00225868272383977</v>
      </c>
      <c r="ER55">
        <v>-9.96746185667655e-07</v>
      </c>
      <c r="ES55">
        <v>2.83711317370827e-10</v>
      </c>
      <c r="ET55">
        <v>-0.071317122073674</v>
      </c>
      <c r="EU55">
        <v>-0.00217948432402501</v>
      </c>
      <c r="EV55">
        <v>0.000453263451741206</v>
      </c>
      <c r="EW55">
        <v>-1.16319206543697e-06</v>
      </c>
      <c r="EX55">
        <v>-2</v>
      </c>
      <c r="EY55">
        <v>2196</v>
      </c>
      <c r="EZ55">
        <v>1</v>
      </c>
      <c r="FA55">
        <v>25</v>
      </c>
      <c r="FB55">
        <v>3.1</v>
      </c>
      <c r="FC55">
        <v>3</v>
      </c>
      <c r="FD55">
        <v>18</v>
      </c>
      <c r="FE55">
        <v>813.751</v>
      </c>
      <c r="FF55">
        <v>425.025</v>
      </c>
      <c r="FG55">
        <v>9.53043</v>
      </c>
      <c r="FH55">
        <v>25.8795</v>
      </c>
      <c r="FI55">
        <v>29.9994</v>
      </c>
      <c r="FJ55">
        <v>25.7967</v>
      </c>
      <c r="FK55">
        <v>25.8133</v>
      </c>
      <c r="FL55">
        <v>25.0171</v>
      </c>
      <c r="FM55">
        <v>75.8929</v>
      </c>
      <c r="FN55">
        <v>0</v>
      </c>
      <c r="FO55">
        <v>9.62</v>
      </c>
      <c r="FP55">
        <v>420</v>
      </c>
      <c r="FQ55">
        <v>2.81224</v>
      </c>
      <c r="FR55">
        <v>101.385</v>
      </c>
      <c r="FS55">
        <v>101.839</v>
      </c>
    </row>
    <row r="56" spans="1:175">
      <c r="A56">
        <v>40</v>
      </c>
      <c r="B56">
        <v>1626465267.6</v>
      </c>
      <c r="C56">
        <v>78</v>
      </c>
      <c r="D56" t="s">
        <v>373</v>
      </c>
      <c r="E56" t="s">
        <v>374</v>
      </c>
      <c r="F56">
        <v>1</v>
      </c>
      <c r="G56" t="s">
        <v>291</v>
      </c>
      <c r="H56">
        <v>1626465266.6</v>
      </c>
      <c r="I56">
        <f>(J56)/1000</f>
        <v>0</v>
      </c>
      <c r="J56">
        <f>1000*CB56*AH56*(BX56-BY56)/(100*BQ56*(1000-AH56*BX56))</f>
        <v>0</v>
      </c>
      <c r="K56">
        <f>CB56*AH56*(BW56-BV56*(1000-AH56*BY56)/(1000-AH56*BX56))/(100*BQ56)</f>
        <v>0</v>
      </c>
      <c r="L56">
        <f>BV56 - IF(AH56&gt;1, K56*BQ56*100.0/(AJ56*CJ56), 0)</f>
        <v>0</v>
      </c>
      <c r="M56">
        <f>((S56-I56/2)*L56-K56)/(S56+I56/2)</f>
        <v>0</v>
      </c>
      <c r="N56">
        <f>M56*(CC56+CD56)/1000.0</f>
        <v>0</v>
      </c>
      <c r="O56">
        <f>(BV56 - IF(AH56&gt;1, K56*BQ56*100.0/(AJ56*CJ56), 0))*(CC56+CD56)/1000.0</f>
        <v>0</v>
      </c>
      <c r="P56">
        <f>2.0/((1/R56-1/Q56)+SIGN(R56)*SQRT((1/R56-1/Q56)*(1/R56-1/Q56) + 4*BR56/((BR56+1)*(BR56+1))*(2*1/R56*1/Q56-1/Q56*1/Q56)))</f>
        <v>0</v>
      </c>
      <c r="Q56">
        <f>IF(LEFT(BS56,1)&lt;&gt;"0",IF(LEFT(BS56,1)="1",3.0,BT56),$D$5+$E$5*(CJ56*CC56/($K$5*1000))+$F$5*(CJ56*CC56/($K$5*1000))*MAX(MIN(BQ56,$J$5),$I$5)*MAX(MIN(BQ56,$J$5),$I$5)+$G$5*MAX(MIN(BQ56,$J$5),$I$5)*(CJ56*CC56/($K$5*1000))+$H$5*(CJ56*CC56/($K$5*1000))*(CJ56*CC56/($K$5*1000)))</f>
        <v>0</v>
      </c>
      <c r="R56">
        <f>I56*(1000-(1000*0.61365*exp(17.502*V56/(240.97+V56))/(CC56+CD56)+BX56)/2)/(1000*0.61365*exp(17.502*V56/(240.97+V56))/(CC56+CD56)-BX56)</f>
        <v>0</v>
      </c>
      <c r="S56">
        <f>1/((BR56+1)/(P56/1.6)+1/(Q56/1.37)) + BR56/((BR56+1)/(P56/1.6) + BR56/(Q56/1.37))</f>
        <v>0</v>
      </c>
      <c r="T56">
        <f>(BM56*BP56)</f>
        <v>0</v>
      </c>
      <c r="U56">
        <f>(CE56+(T56+2*0.95*5.67E-8*(((CE56+$B$7)+273)^4-(CE56+273)^4)-44100*I56)/(1.84*29.3*Q56+8*0.95*5.67E-8*(CE56+273)^3))</f>
        <v>0</v>
      </c>
      <c r="V56">
        <f>($C$7*CF56+$D$7*CG56+$E$7*U56)</f>
        <v>0</v>
      </c>
      <c r="W56">
        <f>0.61365*exp(17.502*V56/(240.97+V56))</f>
        <v>0</v>
      </c>
      <c r="X56">
        <f>(Y56/Z56*100)</f>
        <v>0</v>
      </c>
      <c r="Y56">
        <f>BX56*(CC56+CD56)/1000</f>
        <v>0</v>
      </c>
      <c r="Z56">
        <f>0.61365*exp(17.502*CE56/(240.97+CE56))</f>
        <v>0</v>
      </c>
      <c r="AA56">
        <f>(W56-BX56*(CC56+CD56)/1000)</f>
        <v>0</v>
      </c>
      <c r="AB56">
        <f>(-I56*44100)</f>
        <v>0</v>
      </c>
      <c r="AC56">
        <f>2*29.3*Q56*0.92*(CE56-V56)</f>
        <v>0</v>
      </c>
      <c r="AD56">
        <f>2*0.95*5.67E-8*(((CE56+$B$7)+273)^4-(V56+273)^4)</f>
        <v>0</v>
      </c>
      <c r="AE56">
        <f>T56+AD56+AB56+AC56</f>
        <v>0</v>
      </c>
      <c r="AF56">
        <v>147</v>
      </c>
      <c r="AG56">
        <v>16</v>
      </c>
      <c r="AH56">
        <f>IF(AF56*$H$13&gt;=AJ56,1.0,(AJ56/(AJ56-AF56*$H$13)))</f>
        <v>0</v>
      </c>
      <c r="AI56">
        <f>(AH56-1)*100</f>
        <v>0</v>
      </c>
      <c r="AJ56">
        <f>MAX(0,($B$13+$C$13*CJ56)/(1+$D$13*CJ56)*CC56/(CE56+273)*$E$13)</f>
        <v>0</v>
      </c>
      <c r="AK56" t="s">
        <v>292</v>
      </c>
      <c r="AL56" t="s">
        <v>292</v>
      </c>
      <c r="AM56">
        <v>0</v>
      </c>
      <c r="AN56">
        <v>0</v>
      </c>
      <c r="AO56">
        <f>1-AM56/AN56</f>
        <v>0</v>
      </c>
      <c r="AP56">
        <v>0</v>
      </c>
      <c r="AQ56" t="s">
        <v>292</v>
      </c>
      <c r="AR56" t="s">
        <v>292</v>
      </c>
      <c r="AS56">
        <v>0</v>
      </c>
      <c r="AT56">
        <v>0</v>
      </c>
      <c r="AU56">
        <f>1-AS56/AT56</f>
        <v>0</v>
      </c>
      <c r="AV56">
        <v>0.5</v>
      </c>
      <c r="AW56">
        <f>BN56</f>
        <v>0</v>
      </c>
      <c r="AX56">
        <f>K56</f>
        <v>0</v>
      </c>
      <c r="AY56">
        <f>AU56*AV56*AW56</f>
        <v>0</v>
      </c>
      <c r="AZ56">
        <f>(AX56-AP56)/AW56</f>
        <v>0</v>
      </c>
      <c r="BA56">
        <f>(AN56-AT56)/AT56</f>
        <v>0</v>
      </c>
      <c r="BB56">
        <f>AM56/(AO56+AM56/AT56)</f>
        <v>0</v>
      </c>
      <c r="BC56" t="s">
        <v>292</v>
      </c>
      <c r="BD56">
        <v>0</v>
      </c>
      <c r="BE56">
        <f>IF(BD56&lt;&gt;0, BD56, BB56)</f>
        <v>0</v>
      </c>
      <c r="BF56">
        <f>1-BE56/AT56</f>
        <v>0</v>
      </c>
      <c r="BG56">
        <f>(AT56-AS56)/(AT56-BE56)</f>
        <v>0</v>
      </c>
      <c r="BH56">
        <f>(AN56-AT56)/(AN56-BE56)</f>
        <v>0</v>
      </c>
      <c r="BI56">
        <f>(AT56-AS56)/(AT56-AM56)</f>
        <v>0</v>
      </c>
      <c r="BJ56">
        <f>(AN56-AT56)/(AN56-AM56)</f>
        <v>0</v>
      </c>
      <c r="BK56">
        <f>(BG56*BE56/AS56)</f>
        <v>0</v>
      </c>
      <c r="BL56">
        <f>(1-BK56)</f>
        <v>0</v>
      </c>
      <c r="BM56">
        <f>$B$11*CK56+$C$11*CL56+$F$11*CM56*(1-CP56)</f>
        <v>0</v>
      </c>
      <c r="BN56">
        <f>BM56*BO56</f>
        <v>0</v>
      </c>
      <c r="BO56">
        <f>($B$11*$D$9+$C$11*$D$9+$F$11*((CZ56+CR56)/MAX(CZ56+CR56+DA56, 0.1)*$I$9+DA56/MAX(CZ56+CR56+DA56, 0.1)*$J$9))/($B$11+$C$11+$F$11)</f>
        <v>0</v>
      </c>
      <c r="BP56">
        <f>($B$11*$K$9+$C$11*$K$9+$F$11*((CZ56+CR56)/MAX(CZ56+CR56+DA56, 0.1)*$P$9+DA56/MAX(CZ56+CR56+DA56, 0.1)*$Q$9))/($B$11+$C$11+$F$11)</f>
        <v>0</v>
      </c>
      <c r="BQ56">
        <v>6</v>
      </c>
      <c r="BR56">
        <v>0.5</v>
      </c>
      <c r="BS56" t="s">
        <v>293</v>
      </c>
      <c r="BT56">
        <v>2</v>
      </c>
      <c r="BU56">
        <v>1626465266.6</v>
      </c>
      <c r="BV56">
        <v>401.078333333333</v>
      </c>
      <c r="BW56">
        <v>419.966</v>
      </c>
      <c r="BX56">
        <v>6.11791333333333</v>
      </c>
      <c r="BY56">
        <v>2.83030333333333</v>
      </c>
      <c r="BZ56">
        <v>399.520333333333</v>
      </c>
      <c r="CA56">
        <v>6.18565</v>
      </c>
      <c r="CB56">
        <v>900.057666666667</v>
      </c>
      <c r="CC56">
        <v>100.748666666667</v>
      </c>
      <c r="CD56">
        <v>0.100012933333333</v>
      </c>
      <c r="CE56">
        <v>15.6146666666667</v>
      </c>
      <c r="CF56">
        <v>14.9635333333333</v>
      </c>
      <c r="CG56">
        <v>999.9</v>
      </c>
      <c r="CH56">
        <v>0</v>
      </c>
      <c r="CI56">
        <v>0</v>
      </c>
      <c r="CJ56">
        <v>10030.0333333333</v>
      </c>
      <c r="CK56">
        <v>0</v>
      </c>
      <c r="CL56">
        <v>0.221023</v>
      </c>
      <c r="CM56">
        <v>1460.07666666667</v>
      </c>
      <c r="CN56">
        <v>0.973009666666667</v>
      </c>
      <c r="CO56">
        <v>0.0269900333333333</v>
      </c>
      <c r="CP56">
        <v>0</v>
      </c>
      <c r="CQ56">
        <v>900.421</v>
      </c>
      <c r="CR56">
        <v>4.99999</v>
      </c>
      <c r="CS56">
        <v>13161.3</v>
      </c>
      <c r="CT56">
        <v>12729.0666666667</v>
      </c>
      <c r="CU56">
        <v>38.833</v>
      </c>
      <c r="CV56">
        <v>41.125</v>
      </c>
      <c r="CW56">
        <v>40.062</v>
      </c>
      <c r="CX56">
        <v>40.312</v>
      </c>
      <c r="CY56">
        <v>40.375</v>
      </c>
      <c r="CZ56">
        <v>1415.80666666667</v>
      </c>
      <c r="DA56">
        <v>39.27</v>
      </c>
      <c r="DB56">
        <v>0</v>
      </c>
      <c r="DC56">
        <v>1626465278.6</v>
      </c>
      <c r="DD56">
        <v>0</v>
      </c>
      <c r="DE56">
        <v>900.9125</v>
      </c>
      <c r="DF56">
        <v>-4.96147008589173</v>
      </c>
      <c r="DG56">
        <v>-71.4598290006529</v>
      </c>
      <c r="DH56">
        <v>13168.3461538462</v>
      </c>
      <c r="DI56">
        <v>15</v>
      </c>
      <c r="DJ56">
        <v>1626465084.6</v>
      </c>
      <c r="DK56" t="s">
        <v>294</v>
      </c>
      <c r="DL56">
        <v>1626465076.6</v>
      </c>
      <c r="DM56">
        <v>1626465084.6</v>
      </c>
      <c r="DN56">
        <v>8</v>
      </c>
      <c r="DO56">
        <v>0.212</v>
      </c>
      <c r="DP56">
        <v>0.013</v>
      </c>
      <c r="DQ56">
        <v>1.588</v>
      </c>
      <c r="DR56">
        <v>-0.074</v>
      </c>
      <c r="DS56">
        <v>420</v>
      </c>
      <c r="DT56">
        <v>3</v>
      </c>
      <c r="DU56">
        <v>0.13</v>
      </c>
      <c r="DV56">
        <v>0.03</v>
      </c>
      <c r="DW56">
        <v>-18.8500048780488</v>
      </c>
      <c r="DX56">
        <v>-0.413471080139429</v>
      </c>
      <c r="DY56">
        <v>0.0492416735624313</v>
      </c>
      <c r="DZ56">
        <v>1</v>
      </c>
      <c r="EA56">
        <v>901.149617647059</v>
      </c>
      <c r="EB56">
        <v>-4.84238869354754</v>
      </c>
      <c r="EC56">
        <v>0.518878429301579</v>
      </c>
      <c r="ED56">
        <v>1</v>
      </c>
      <c r="EE56">
        <v>3.26606609756098</v>
      </c>
      <c r="EF56">
        <v>0.123214285714289</v>
      </c>
      <c r="EG56">
        <v>0.012196132909316</v>
      </c>
      <c r="EH56">
        <v>0</v>
      </c>
      <c r="EI56">
        <v>2</v>
      </c>
      <c r="EJ56">
        <v>3</v>
      </c>
      <c r="EK56" t="s">
        <v>354</v>
      </c>
      <c r="EL56">
        <v>100</v>
      </c>
      <c r="EM56">
        <v>100</v>
      </c>
      <c r="EN56">
        <v>1.558</v>
      </c>
      <c r="EO56">
        <v>-0.0677</v>
      </c>
      <c r="EP56">
        <v>0.796380875196005</v>
      </c>
      <c r="EQ56">
        <v>0.00225868272383977</v>
      </c>
      <c r="ER56">
        <v>-9.96746185667655e-07</v>
      </c>
      <c r="ES56">
        <v>2.83711317370827e-10</v>
      </c>
      <c r="ET56">
        <v>-0.071317122073674</v>
      </c>
      <c r="EU56">
        <v>-0.00217948432402501</v>
      </c>
      <c r="EV56">
        <v>0.000453263451741206</v>
      </c>
      <c r="EW56">
        <v>-1.16319206543697e-06</v>
      </c>
      <c r="EX56">
        <v>-2</v>
      </c>
      <c r="EY56">
        <v>2196</v>
      </c>
      <c r="EZ56">
        <v>1</v>
      </c>
      <c r="FA56">
        <v>25</v>
      </c>
      <c r="FB56">
        <v>3.2</v>
      </c>
      <c r="FC56">
        <v>3</v>
      </c>
      <c r="FD56">
        <v>18</v>
      </c>
      <c r="FE56">
        <v>813.89</v>
      </c>
      <c r="FF56">
        <v>425.075</v>
      </c>
      <c r="FG56">
        <v>9.60228</v>
      </c>
      <c r="FH56">
        <v>25.8778</v>
      </c>
      <c r="FI56">
        <v>29.9992</v>
      </c>
      <c r="FJ56">
        <v>25.7967</v>
      </c>
      <c r="FK56">
        <v>25.8122</v>
      </c>
      <c r="FL56">
        <v>25.0171</v>
      </c>
      <c r="FM56">
        <v>75.8929</v>
      </c>
      <c r="FN56">
        <v>0</v>
      </c>
      <c r="FO56">
        <v>9.72</v>
      </c>
      <c r="FP56">
        <v>420</v>
      </c>
      <c r="FQ56">
        <v>2.81277</v>
      </c>
      <c r="FR56">
        <v>101.385</v>
      </c>
      <c r="FS56">
        <v>101.839</v>
      </c>
    </row>
    <row r="57" spans="1:175">
      <c r="A57">
        <v>41</v>
      </c>
      <c r="B57">
        <v>1626465269.6</v>
      </c>
      <c r="C57">
        <v>80</v>
      </c>
      <c r="D57" t="s">
        <v>375</v>
      </c>
      <c r="E57" t="s">
        <v>376</v>
      </c>
      <c r="F57">
        <v>1</v>
      </c>
      <c r="G57" t="s">
        <v>291</v>
      </c>
      <c r="H57">
        <v>1626465268.6</v>
      </c>
      <c r="I57">
        <f>(J57)/1000</f>
        <v>0</v>
      </c>
      <c r="J57">
        <f>1000*CB57*AH57*(BX57-BY57)/(100*BQ57*(1000-AH57*BX57))</f>
        <v>0</v>
      </c>
      <c r="K57">
        <f>CB57*AH57*(BW57-BV57*(1000-AH57*BY57)/(1000-AH57*BX57))/(100*BQ57)</f>
        <v>0</v>
      </c>
      <c r="L57">
        <f>BV57 - IF(AH57&gt;1, K57*BQ57*100.0/(AJ57*CJ57), 0)</f>
        <v>0</v>
      </c>
      <c r="M57">
        <f>((S57-I57/2)*L57-K57)/(S57+I57/2)</f>
        <v>0</v>
      </c>
      <c r="N57">
        <f>M57*(CC57+CD57)/1000.0</f>
        <v>0</v>
      </c>
      <c r="O57">
        <f>(BV57 - IF(AH57&gt;1, K57*BQ57*100.0/(AJ57*CJ57), 0))*(CC57+CD57)/1000.0</f>
        <v>0</v>
      </c>
      <c r="P57">
        <f>2.0/((1/R57-1/Q57)+SIGN(R57)*SQRT((1/R57-1/Q57)*(1/R57-1/Q57) + 4*BR57/((BR57+1)*(BR57+1))*(2*1/R57*1/Q57-1/Q57*1/Q57)))</f>
        <v>0</v>
      </c>
      <c r="Q57">
        <f>IF(LEFT(BS57,1)&lt;&gt;"0",IF(LEFT(BS57,1)="1",3.0,BT57),$D$5+$E$5*(CJ57*CC57/($K$5*1000))+$F$5*(CJ57*CC57/($K$5*1000))*MAX(MIN(BQ57,$J$5),$I$5)*MAX(MIN(BQ57,$J$5),$I$5)+$G$5*MAX(MIN(BQ57,$J$5),$I$5)*(CJ57*CC57/($K$5*1000))+$H$5*(CJ57*CC57/($K$5*1000))*(CJ57*CC57/($K$5*1000)))</f>
        <v>0</v>
      </c>
      <c r="R57">
        <f>I57*(1000-(1000*0.61365*exp(17.502*V57/(240.97+V57))/(CC57+CD57)+BX57)/2)/(1000*0.61365*exp(17.502*V57/(240.97+V57))/(CC57+CD57)-BX57)</f>
        <v>0</v>
      </c>
      <c r="S57">
        <f>1/((BR57+1)/(P57/1.6)+1/(Q57/1.37)) + BR57/((BR57+1)/(P57/1.6) + BR57/(Q57/1.37))</f>
        <v>0</v>
      </c>
      <c r="T57">
        <f>(BM57*BP57)</f>
        <v>0</v>
      </c>
      <c r="U57">
        <f>(CE57+(T57+2*0.95*5.67E-8*(((CE57+$B$7)+273)^4-(CE57+273)^4)-44100*I57)/(1.84*29.3*Q57+8*0.95*5.67E-8*(CE57+273)^3))</f>
        <v>0</v>
      </c>
      <c r="V57">
        <f>($C$7*CF57+$D$7*CG57+$E$7*U57)</f>
        <v>0</v>
      </c>
      <c r="W57">
        <f>0.61365*exp(17.502*V57/(240.97+V57))</f>
        <v>0</v>
      </c>
      <c r="X57">
        <f>(Y57/Z57*100)</f>
        <v>0</v>
      </c>
      <c r="Y57">
        <f>BX57*(CC57+CD57)/1000</f>
        <v>0</v>
      </c>
      <c r="Z57">
        <f>0.61365*exp(17.502*CE57/(240.97+CE57))</f>
        <v>0</v>
      </c>
      <c r="AA57">
        <f>(W57-BX57*(CC57+CD57)/1000)</f>
        <v>0</v>
      </c>
      <c r="AB57">
        <f>(-I57*44100)</f>
        <v>0</v>
      </c>
      <c r="AC57">
        <f>2*29.3*Q57*0.92*(CE57-V57)</f>
        <v>0</v>
      </c>
      <c r="AD57">
        <f>2*0.95*5.67E-8*(((CE57+$B$7)+273)^4-(V57+273)^4)</f>
        <v>0</v>
      </c>
      <c r="AE57">
        <f>T57+AD57+AB57+AC57</f>
        <v>0</v>
      </c>
      <c r="AF57">
        <v>147</v>
      </c>
      <c r="AG57">
        <v>16</v>
      </c>
      <c r="AH57">
        <f>IF(AF57*$H$13&gt;=AJ57,1.0,(AJ57/(AJ57-AF57*$H$13)))</f>
        <v>0</v>
      </c>
      <c r="AI57">
        <f>(AH57-1)*100</f>
        <v>0</v>
      </c>
      <c r="AJ57">
        <f>MAX(0,($B$13+$C$13*CJ57)/(1+$D$13*CJ57)*CC57/(CE57+273)*$E$13)</f>
        <v>0</v>
      </c>
      <c r="AK57" t="s">
        <v>292</v>
      </c>
      <c r="AL57" t="s">
        <v>292</v>
      </c>
      <c r="AM57">
        <v>0</v>
      </c>
      <c r="AN57">
        <v>0</v>
      </c>
      <c r="AO57">
        <f>1-AM57/AN57</f>
        <v>0</v>
      </c>
      <c r="AP57">
        <v>0</v>
      </c>
      <c r="AQ57" t="s">
        <v>292</v>
      </c>
      <c r="AR57" t="s">
        <v>292</v>
      </c>
      <c r="AS57">
        <v>0</v>
      </c>
      <c r="AT57">
        <v>0</v>
      </c>
      <c r="AU57">
        <f>1-AS57/AT57</f>
        <v>0</v>
      </c>
      <c r="AV57">
        <v>0.5</v>
      </c>
      <c r="AW57">
        <f>BN57</f>
        <v>0</v>
      </c>
      <c r="AX57">
        <f>K57</f>
        <v>0</v>
      </c>
      <c r="AY57">
        <f>AU57*AV57*AW57</f>
        <v>0</v>
      </c>
      <c r="AZ57">
        <f>(AX57-AP57)/AW57</f>
        <v>0</v>
      </c>
      <c r="BA57">
        <f>(AN57-AT57)/AT57</f>
        <v>0</v>
      </c>
      <c r="BB57">
        <f>AM57/(AO57+AM57/AT57)</f>
        <v>0</v>
      </c>
      <c r="BC57" t="s">
        <v>292</v>
      </c>
      <c r="BD57">
        <v>0</v>
      </c>
      <c r="BE57">
        <f>IF(BD57&lt;&gt;0, BD57, BB57)</f>
        <v>0</v>
      </c>
      <c r="BF57">
        <f>1-BE57/AT57</f>
        <v>0</v>
      </c>
      <c r="BG57">
        <f>(AT57-AS57)/(AT57-BE57)</f>
        <v>0</v>
      </c>
      <c r="BH57">
        <f>(AN57-AT57)/(AN57-BE57)</f>
        <v>0</v>
      </c>
      <c r="BI57">
        <f>(AT57-AS57)/(AT57-AM57)</f>
        <v>0</v>
      </c>
      <c r="BJ57">
        <f>(AN57-AT57)/(AN57-AM57)</f>
        <v>0</v>
      </c>
      <c r="BK57">
        <f>(BG57*BE57/AS57)</f>
        <v>0</v>
      </c>
      <c r="BL57">
        <f>(1-BK57)</f>
        <v>0</v>
      </c>
      <c r="BM57">
        <f>$B$11*CK57+$C$11*CL57+$F$11*CM57*(1-CP57)</f>
        <v>0</v>
      </c>
      <c r="BN57">
        <f>BM57*BO57</f>
        <v>0</v>
      </c>
      <c r="BO57">
        <f>($B$11*$D$9+$C$11*$D$9+$F$11*((CZ57+CR57)/MAX(CZ57+CR57+DA57, 0.1)*$I$9+DA57/MAX(CZ57+CR57+DA57, 0.1)*$J$9))/($B$11+$C$11+$F$11)</f>
        <v>0</v>
      </c>
      <c r="BP57">
        <f>($B$11*$K$9+$C$11*$K$9+$F$11*((CZ57+CR57)/MAX(CZ57+CR57+DA57, 0.1)*$P$9+DA57/MAX(CZ57+CR57+DA57, 0.1)*$Q$9))/($B$11+$C$11+$F$11)</f>
        <v>0</v>
      </c>
      <c r="BQ57">
        <v>6</v>
      </c>
      <c r="BR57">
        <v>0.5</v>
      </c>
      <c r="BS57" t="s">
        <v>293</v>
      </c>
      <c r="BT57">
        <v>2</v>
      </c>
      <c r="BU57">
        <v>1626465268.6</v>
      </c>
      <c r="BV57">
        <v>401.090333333333</v>
      </c>
      <c r="BW57">
        <v>419.997666666667</v>
      </c>
      <c r="BX57">
        <v>6.12181666666667</v>
      </c>
      <c r="BY57">
        <v>2.83053</v>
      </c>
      <c r="BZ57">
        <v>399.532666666667</v>
      </c>
      <c r="CA57">
        <v>6.18953333333333</v>
      </c>
      <c r="CB57">
        <v>900.039</v>
      </c>
      <c r="CC57">
        <v>100.749</v>
      </c>
      <c r="CD57">
        <v>0.100290333333333</v>
      </c>
      <c r="CE57">
        <v>15.6319</v>
      </c>
      <c r="CF57">
        <v>14.9874</v>
      </c>
      <c r="CG57">
        <v>999.9</v>
      </c>
      <c r="CH57">
        <v>0</v>
      </c>
      <c r="CI57">
        <v>0</v>
      </c>
      <c r="CJ57">
        <v>10002.5</v>
      </c>
      <c r="CK57">
        <v>0</v>
      </c>
      <c r="CL57">
        <v>0.221023</v>
      </c>
      <c r="CM57">
        <v>1459.99666666667</v>
      </c>
      <c r="CN57">
        <v>0.973008333333333</v>
      </c>
      <c r="CO57">
        <v>0.0269915666666667</v>
      </c>
      <c r="CP57">
        <v>0</v>
      </c>
      <c r="CQ57">
        <v>900.031666666667</v>
      </c>
      <c r="CR57">
        <v>4.99999</v>
      </c>
      <c r="CS57">
        <v>13157.8</v>
      </c>
      <c r="CT57">
        <v>12728.3333333333</v>
      </c>
      <c r="CU57">
        <v>38.875</v>
      </c>
      <c r="CV57">
        <v>41.125</v>
      </c>
      <c r="CW57">
        <v>40.062</v>
      </c>
      <c r="CX57">
        <v>40.312</v>
      </c>
      <c r="CY57">
        <v>40.375</v>
      </c>
      <c r="CZ57">
        <v>1415.72666666667</v>
      </c>
      <c r="DA57">
        <v>39.27</v>
      </c>
      <c r="DB57">
        <v>0</v>
      </c>
      <c r="DC57">
        <v>1626465281</v>
      </c>
      <c r="DD57">
        <v>0</v>
      </c>
      <c r="DE57">
        <v>900.692730769231</v>
      </c>
      <c r="DF57">
        <v>-5.46458118812182</v>
      </c>
      <c r="DG57">
        <v>-72.4888887256109</v>
      </c>
      <c r="DH57">
        <v>13165.3961538462</v>
      </c>
      <c r="DI57">
        <v>15</v>
      </c>
      <c r="DJ57">
        <v>1626465084.6</v>
      </c>
      <c r="DK57" t="s">
        <v>294</v>
      </c>
      <c r="DL57">
        <v>1626465076.6</v>
      </c>
      <c r="DM57">
        <v>1626465084.6</v>
      </c>
      <c r="DN57">
        <v>8</v>
      </c>
      <c r="DO57">
        <v>0.212</v>
      </c>
      <c r="DP57">
        <v>0.013</v>
      </c>
      <c r="DQ57">
        <v>1.588</v>
      </c>
      <c r="DR57">
        <v>-0.074</v>
      </c>
      <c r="DS57">
        <v>420</v>
      </c>
      <c r="DT57">
        <v>3</v>
      </c>
      <c r="DU57">
        <v>0.13</v>
      </c>
      <c r="DV57">
        <v>0.03</v>
      </c>
      <c r="DW57">
        <v>-18.8585926829268</v>
      </c>
      <c r="DX57">
        <v>-0.402209059233441</v>
      </c>
      <c r="DY57">
        <v>0.0481701070660336</v>
      </c>
      <c r="DZ57">
        <v>1</v>
      </c>
      <c r="EA57">
        <v>900.958515151515</v>
      </c>
      <c r="EB57">
        <v>-4.78501271832821</v>
      </c>
      <c r="EC57">
        <v>0.493022042731283</v>
      </c>
      <c r="ED57">
        <v>1</v>
      </c>
      <c r="EE57">
        <v>3.27005829268293</v>
      </c>
      <c r="EF57">
        <v>0.127863344947733</v>
      </c>
      <c r="EG57">
        <v>0.0126317997679567</v>
      </c>
      <c r="EH57">
        <v>0</v>
      </c>
      <c r="EI57">
        <v>2</v>
      </c>
      <c r="EJ57">
        <v>3</v>
      </c>
      <c r="EK57" t="s">
        <v>354</v>
      </c>
      <c r="EL57">
        <v>100</v>
      </c>
      <c r="EM57">
        <v>100</v>
      </c>
      <c r="EN57">
        <v>1.558</v>
      </c>
      <c r="EO57">
        <v>-0.0677</v>
      </c>
      <c r="EP57">
        <v>0.796380875196005</v>
      </c>
      <c r="EQ57">
        <v>0.00225868272383977</v>
      </c>
      <c r="ER57">
        <v>-9.96746185667655e-07</v>
      </c>
      <c r="ES57">
        <v>2.83711317370827e-10</v>
      </c>
      <c r="ET57">
        <v>-0.071317122073674</v>
      </c>
      <c r="EU57">
        <v>-0.00217948432402501</v>
      </c>
      <c r="EV57">
        <v>0.000453263451741206</v>
      </c>
      <c r="EW57">
        <v>-1.16319206543697e-06</v>
      </c>
      <c r="EX57">
        <v>-2</v>
      </c>
      <c r="EY57">
        <v>2196</v>
      </c>
      <c r="EZ57">
        <v>1</v>
      </c>
      <c r="FA57">
        <v>25</v>
      </c>
      <c r="FB57">
        <v>3.2</v>
      </c>
      <c r="FC57">
        <v>3.1</v>
      </c>
      <c r="FD57">
        <v>18</v>
      </c>
      <c r="FE57">
        <v>813.851</v>
      </c>
      <c r="FF57">
        <v>425.085</v>
      </c>
      <c r="FG57">
        <v>9.66658</v>
      </c>
      <c r="FH57">
        <v>25.8763</v>
      </c>
      <c r="FI57">
        <v>29.9993</v>
      </c>
      <c r="FJ57">
        <v>25.7956</v>
      </c>
      <c r="FK57">
        <v>25.8116</v>
      </c>
      <c r="FL57">
        <v>25.016</v>
      </c>
      <c r="FM57">
        <v>75.8929</v>
      </c>
      <c r="FN57">
        <v>0</v>
      </c>
      <c r="FO57">
        <v>9.82</v>
      </c>
      <c r="FP57">
        <v>420</v>
      </c>
      <c r="FQ57">
        <v>2.83514</v>
      </c>
      <c r="FR57">
        <v>101.385</v>
      </c>
      <c r="FS57">
        <v>101.84</v>
      </c>
    </row>
    <row r="58" spans="1:175">
      <c r="A58">
        <v>42</v>
      </c>
      <c r="B58">
        <v>1626465271.6</v>
      </c>
      <c r="C58">
        <v>82</v>
      </c>
      <c r="D58" t="s">
        <v>377</v>
      </c>
      <c r="E58" t="s">
        <v>378</v>
      </c>
      <c r="F58">
        <v>1</v>
      </c>
      <c r="G58" t="s">
        <v>291</v>
      </c>
      <c r="H58">
        <v>1626465270.6</v>
      </c>
      <c r="I58">
        <f>(J58)/1000</f>
        <v>0</v>
      </c>
      <c r="J58">
        <f>1000*CB58*AH58*(BX58-BY58)/(100*BQ58*(1000-AH58*BX58))</f>
        <v>0</v>
      </c>
      <c r="K58">
        <f>CB58*AH58*(BW58-BV58*(1000-AH58*BY58)/(1000-AH58*BX58))/(100*BQ58)</f>
        <v>0</v>
      </c>
      <c r="L58">
        <f>BV58 - IF(AH58&gt;1, K58*BQ58*100.0/(AJ58*CJ58), 0)</f>
        <v>0</v>
      </c>
      <c r="M58">
        <f>((S58-I58/2)*L58-K58)/(S58+I58/2)</f>
        <v>0</v>
      </c>
      <c r="N58">
        <f>M58*(CC58+CD58)/1000.0</f>
        <v>0</v>
      </c>
      <c r="O58">
        <f>(BV58 - IF(AH58&gt;1, K58*BQ58*100.0/(AJ58*CJ58), 0))*(CC58+CD58)/1000.0</f>
        <v>0</v>
      </c>
      <c r="P58">
        <f>2.0/((1/R58-1/Q58)+SIGN(R58)*SQRT((1/R58-1/Q58)*(1/R58-1/Q58) + 4*BR58/((BR58+1)*(BR58+1))*(2*1/R58*1/Q58-1/Q58*1/Q58)))</f>
        <v>0</v>
      </c>
      <c r="Q58">
        <f>IF(LEFT(BS58,1)&lt;&gt;"0",IF(LEFT(BS58,1)="1",3.0,BT58),$D$5+$E$5*(CJ58*CC58/($K$5*1000))+$F$5*(CJ58*CC58/($K$5*1000))*MAX(MIN(BQ58,$J$5),$I$5)*MAX(MIN(BQ58,$J$5),$I$5)+$G$5*MAX(MIN(BQ58,$J$5),$I$5)*(CJ58*CC58/($K$5*1000))+$H$5*(CJ58*CC58/($K$5*1000))*(CJ58*CC58/($K$5*1000)))</f>
        <v>0</v>
      </c>
      <c r="R58">
        <f>I58*(1000-(1000*0.61365*exp(17.502*V58/(240.97+V58))/(CC58+CD58)+BX58)/2)/(1000*0.61365*exp(17.502*V58/(240.97+V58))/(CC58+CD58)-BX58)</f>
        <v>0</v>
      </c>
      <c r="S58">
        <f>1/((BR58+1)/(P58/1.6)+1/(Q58/1.37)) + BR58/((BR58+1)/(P58/1.6) + BR58/(Q58/1.37))</f>
        <v>0</v>
      </c>
      <c r="T58">
        <f>(BM58*BP58)</f>
        <v>0</v>
      </c>
      <c r="U58">
        <f>(CE58+(T58+2*0.95*5.67E-8*(((CE58+$B$7)+273)^4-(CE58+273)^4)-44100*I58)/(1.84*29.3*Q58+8*0.95*5.67E-8*(CE58+273)^3))</f>
        <v>0</v>
      </c>
      <c r="V58">
        <f>($C$7*CF58+$D$7*CG58+$E$7*U58)</f>
        <v>0</v>
      </c>
      <c r="W58">
        <f>0.61365*exp(17.502*V58/(240.97+V58))</f>
        <v>0</v>
      </c>
      <c r="X58">
        <f>(Y58/Z58*100)</f>
        <v>0</v>
      </c>
      <c r="Y58">
        <f>BX58*(CC58+CD58)/1000</f>
        <v>0</v>
      </c>
      <c r="Z58">
        <f>0.61365*exp(17.502*CE58/(240.97+CE58))</f>
        <v>0</v>
      </c>
      <c r="AA58">
        <f>(W58-BX58*(CC58+CD58)/1000)</f>
        <v>0</v>
      </c>
      <c r="AB58">
        <f>(-I58*44100)</f>
        <v>0</v>
      </c>
      <c r="AC58">
        <f>2*29.3*Q58*0.92*(CE58-V58)</f>
        <v>0</v>
      </c>
      <c r="AD58">
        <f>2*0.95*5.67E-8*(((CE58+$B$7)+273)^4-(V58+273)^4)</f>
        <v>0</v>
      </c>
      <c r="AE58">
        <f>T58+AD58+AB58+AC58</f>
        <v>0</v>
      </c>
      <c r="AF58">
        <v>147</v>
      </c>
      <c r="AG58">
        <v>16</v>
      </c>
      <c r="AH58">
        <f>IF(AF58*$H$13&gt;=AJ58,1.0,(AJ58/(AJ58-AF58*$H$13)))</f>
        <v>0</v>
      </c>
      <c r="AI58">
        <f>(AH58-1)*100</f>
        <v>0</v>
      </c>
      <c r="AJ58">
        <f>MAX(0,($B$13+$C$13*CJ58)/(1+$D$13*CJ58)*CC58/(CE58+273)*$E$13)</f>
        <v>0</v>
      </c>
      <c r="AK58" t="s">
        <v>292</v>
      </c>
      <c r="AL58" t="s">
        <v>292</v>
      </c>
      <c r="AM58">
        <v>0</v>
      </c>
      <c r="AN58">
        <v>0</v>
      </c>
      <c r="AO58">
        <f>1-AM58/AN58</f>
        <v>0</v>
      </c>
      <c r="AP58">
        <v>0</v>
      </c>
      <c r="AQ58" t="s">
        <v>292</v>
      </c>
      <c r="AR58" t="s">
        <v>292</v>
      </c>
      <c r="AS58">
        <v>0</v>
      </c>
      <c r="AT58">
        <v>0</v>
      </c>
      <c r="AU58">
        <f>1-AS58/AT58</f>
        <v>0</v>
      </c>
      <c r="AV58">
        <v>0.5</v>
      </c>
      <c r="AW58">
        <f>BN58</f>
        <v>0</v>
      </c>
      <c r="AX58">
        <f>K58</f>
        <v>0</v>
      </c>
      <c r="AY58">
        <f>AU58*AV58*AW58</f>
        <v>0</v>
      </c>
      <c r="AZ58">
        <f>(AX58-AP58)/AW58</f>
        <v>0</v>
      </c>
      <c r="BA58">
        <f>(AN58-AT58)/AT58</f>
        <v>0</v>
      </c>
      <c r="BB58">
        <f>AM58/(AO58+AM58/AT58)</f>
        <v>0</v>
      </c>
      <c r="BC58" t="s">
        <v>292</v>
      </c>
      <c r="BD58">
        <v>0</v>
      </c>
      <c r="BE58">
        <f>IF(BD58&lt;&gt;0, BD58, BB58)</f>
        <v>0</v>
      </c>
      <c r="BF58">
        <f>1-BE58/AT58</f>
        <v>0</v>
      </c>
      <c r="BG58">
        <f>(AT58-AS58)/(AT58-BE58)</f>
        <v>0</v>
      </c>
      <c r="BH58">
        <f>(AN58-AT58)/(AN58-BE58)</f>
        <v>0</v>
      </c>
      <c r="BI58">
        <f>(AT58-AS58)/(AT58-AM58)</f>
        <v>0</v>
      </c>
      <c r="BJ58">
        <f>(AN58-AT58)/(AN58-AM58)</f>
        <v>0</v>
      </c>
      <c r="BK58">
        <f>(BG58*BE58/AS58)</f>
        <v>0</v>
      </c>
      <c r="BL58">
        <f>(1-BK58)</f>
        <v>0</v>
      </c>
      <c r="BM58">
        <f>$B$11*CK58+$C$11*CL58+$F$11*CM58*(1-CP58)</f>
        <v>0</v>
      </c>
      <c r="BN58">
        <f>BM58*BO58</f>
        <v>0</v>
      </c>
      <c r="BO58">
        <f>($B$11*$D$9+$C$11*$D$9+$F$11*((CZ58+CR58)/MAX(CZ58+CR58+DA58, 0.1)*$I$9+DA58/MAX(CZ58+CR58+DA58, 0.1)*$J$9))/($B$11+$C$11+$F$11)</f>
        <v>0</v>
      </c>
      <c r="BP58">
        <f>($B$11*$K$9+$C$11*$K$9+$F$11*((CZ58+CR58)/MAX(CZ58+CR58+DA58, 0.1)*$P$9+DA58/MAX(CZ58+CR58+DA58, 0.1)*$Q$9))/($B$11+$C$11+$F$11)</f>
        <v>0</v>
      </c>
      <c r="BQ58">
        <v>6</v>
      </c>
      <c r="BR58">
        <v>0.5</v>
      </c>
      <c r="BS58" t="s">
        <v>293</v>
      </c>
      <c r="BT58">
        <v>2</v>
      </c>
      <c r="BU58">
        <v>1626465270.6</v>
      </c>
      <c r="BV58">
        <v>401.099333333333</v>
      </c>
      <c r="BW58">
        <v>420.017333333333</v>
      </c>
      <c r="BX58">
        <v>6.12488666666667</v>
      </c>
      <c r="BY58">
        <v>2.83083</v>
      </c>
      <c r="BZ58">
        <v>399.541333333333</v>
      </c>
      <c r="CA58">
        <v>6.19259333333333</v>
      </c>
      <c r="CB58">
        <v>899.951333333333</v>
      </c>
      <c r="CC58">
        <v>100.749666666667</v>
      </c>
      <c r="CD58">
        <v>0.0995014</v>
      </c>
      <c r="CE58">
        <v>15.6428333333333</v>
      </c>
      <c r="CF58">
        <v>15.0048666666667</v>
      </c>
      <c r="CG58">
        <v>999.9</v>
      </c>
      <c r="CH58">
        <v>0</v>
      </c>
      <c r="CI58">
        <v>0</v>
      </c>
      <c r="CJ58">
        <v>10010.8333333333</v>
      </c>
      <c r="CK58">
        <v>0</v>
      </c>
      <c r="CL58">
        <v>0.221023</v>
      </c>
      <c r="CM58">
        <v>1459.91666666667</v>
      </c>
      <c r="CN58">
        <v>0.973007</v>
      </c>
      <c r="CO58">
        <v>0.0269931</v>
      </c>
      <c r="CP58">
        <v>0</v>
      </c>
      <c r="CQ58">
        <v>899.886333333333</v>
      </c>
      <c r="CR58">
        <v>4.99999</v>
      </c>
      <c r="CS58">
        <v>13154.5666666667</v>
      </c>
      <c r="CT58">
        <v>12727.5666666667</v>
      </c>
      <c r="CU58">
        <v>38.854</v>
      </c>
      <c r="CV58">
        <v>41.125</v>
      </c>
      <c r="CW58">
        <v>40.083</v>
      </c>
      <c r="CX58">
        <v>40.312</v>
      </c>
      <c r="CY58">
        <v>40.375</v>
      </c>
      <c r="CZ58">
        <v>1415.64666666667</v>
      </c>
      <c r="DA58">
        <v>39.27</v>
      </c>
      <c r="DB58">
        <v>0</v>
      </c>
      <c r="DC58">
        <v>1626465282.8</v>
      </c>
      <c r="DD58">
        <v>0</v>
      </c>
      <c r="DE58">
        <v>900.4964</v>
      </c>
      <c r="DF58">
        <v>-5.66992308705422</v>
      </c>
      <c r="DG58">
        <v>-71.8923077444936</v>
      </c>
      <c r="DH58">
        <v>13162.796</v>
      </c>
      <c r="DI58">
        <v>15</v>
      </c>
      <c r="DJ58">
        <v>1626465084.6</v>
      </c>
      <c r="DK58" t="s">
        <v>294</v>
      </c>
      <c r="DL58">
        <v>1626465076.6</v>
      </c>
      <c r="DM58">
        <v>1626465084.6</v>
      </c>
      <c r="DN58">
        <v>8</v>
      </c>
      <c r="DO58">
        <v>0.212</v>
      </c>
      <c r="DP58">
        <v>0.013</v>
      </c>
      <c r="DQ58">
        <v>1.588</v>
      </c>
      <c r="DR58">
        <v>-0.074</v>
      </c>
      <c r="DS58">
        <v>420</v>
      </c>
      <c r="DT58">
        <v>3</v>
      </c>
      <c r="DU58">
        <v>0.13</v>
      </c>
      <c r="DV58">
        <v>0.03</v>
      </c>
      <c r="DW58">
        <v>-18.8714731707317</v>
      </c>
      <c r="DX58">
        <v>-0.351183972125435</v>
      </c>
      <c r="DY58">
        <v>0.0439410249133343</v>
      </c>
      <c r="DZ58">
        <v>1</v>
      </c>
      <c r="EA58">
        <v>900.823909090909</v>
      </c>
      <c r="EB58">
        <v>-5.4031549016856</v>
      </c>
      <c r="EC58">
        <v>0.540399760202068</v>
      </c>
      <c r="ED58">
        <v>1</v>
      </c>
      <c r="EE58">
        <v>3.27410585365854</v>
      </c>
      <c r="EF58">
        <v>0.128132822299646</v>
      </c>
      <c r="EG58">
        <v>0.0126574520565535</v>
      </c>
      <c r="EH58">
        <v>0</v>
      </c>
      <c r="EI58">
        <v>2</v>
      </c>
      <c r="EJ58">
        <v>3</v>
      </c>
      <c r="EK58" t="s">
        <v>354</v>
      </c>
      <c r="EL58">
        <v>100</v>
      </c>
      <c r="EM58">
        <v>100</v>
      </c>
      <c r="EN58">
        <v>1.557</v>
      </c>
      <c r="EO58">
        <v>-0.0677</v>
      </c>
      <c r="EP58">
        <v>0.796380875196005</v>
      </c>
      <c r="EQ58">
        <v>0.00225868272383977</v>
      </c>
      <c r="ER58">
        <v>-9.96746185667655e-07</v>
      </c>
      <c r="ES58">
        <v>2.83711317370827e-10</v>
      </c>
      <c r="ET58">
        <v>-0.071317122073674</v>
      </c>
      <c r="EU58">
        <v>-0.00217948432402501</v>
      </c>
      <c r="EV58">
        <v>0.000453263451741206</v>
      </c>
      <c r="EW58">
        <v>-1.16319206543697e-06</v>
      </c>
      <c r="EX58">
        <v>-2</v>
      </c>
      <c r="EY58">
        <v>2196</v>
      </c>
      <c r="EZ58">
        <v>1</v>
      </c>
      <c r="FA58">
        <v>25</v>
      </c>
      <c r="FB58">
        <v>3.2</v>
      </c>
      <c r="FC58">
        <v>3.1</v>
      </c>
      <c r="FD58">
        <v>18</v>
      </c>
      <c r="FE58">
        <v>813.88</v>
      </c>
      <c r="FF58">
        <v>425.055</v>
      </c>
      <c r="FG58">
        <v>9.73839</v>
      </c>
      <c r="FH58">
        <v>25.8741</v>
      </c>
      <c r="FI58">
        <v>29.9991</v>
      </c>
      <c r="FJ58">
        <v>25.7946</v>
      </c>
      <c r="FK58">
        <v>25.8116</v>
      </c>
      <c r="FL58">
        <v>25.0155</v>
      </c>
      <c r="FM58">
        <v>75.8929</v>
      </c>
      <c r="FN58">
        <v>0</v>
      </c>
      <c r="FO58">
        <v>9.82</v>
      </c>
      <c r="FP58">
        <v>420</v>
      </c>
      <c r="FQ58">
        <v>2.8358</v>
      </c>
      <c r="FR58">
        <v>101.385</v>
      </c>
      <c r="FS58">
        <v>101.841</v>
      </c>
    </row>
    <row r="59" spans="1:175">
      <c r="A59">
        <v>43</v>
      </c>
      <c r="B59">
        <v>1626465273.6</v>
      </c>
      <c r="C59">
        <v>84</v>
      </c>
      <c r="D59" t="s">
        <v>379</v>
      </c>
      <c r="E59" t="s">
        <v>380</v>
      </c>
      <c r="F59">
        <v>1</v>
      </c>
      <c r="G59" t="s">
        <v>291</v>
      </c>
      <c r="H59">
        <v>1626465272.6</v>
      </c>
      <c r="I59">
        <f>(J59)/1000</f>
        <v>0</v>
      </c>
      <c r="J59">
        <f>1000*CB59*AH59*(BX59-BY59)/(100*BQ59*(1000-AH59*BX59))</f>
        <v>0</v>
      </c>
      <c r="K59">
        <f>CB59*AH59*(BW59-BV59*(1000-AH59*BY59)/(1000-AH59*BX59))/(100*BQ59)</f>
        <v>0</v>
      </c>
      <c r="L59">
        <f>BV59 - IF(AH59&gt;1, K59*BQ59*100.0/(AJ59*CJ59), 0)</f>
        <v>0</v>
      </c>
      <c r="M59">
        <f>((S59-I59/2)*L59-K59)/(S59+I59/2)</f>
        <v>0</v>
      </c>
      <c r="N59">
        <f>M59*(CC59+CD59)/1000.0</f>
        <v>0</v>
      </c>
      <c r="O59">
        <f>(BV59 - IF(AH59&gt;1, K59*BQ59*100.0/(AJ59*CJ59), 0))*(CC59+CD59)/1000.0</f>
        <v>0</v>
      </c>
      <c r="P59">
        <f>2.0/((1/R59-1/Q59)+SIGN(R59)*SQRT((1/R59-1/Q59)*(1/R59-1/Q59) + 4*BR59/((BR59+1)*(BR59+1))*(2*1/R59*1/Q59-1/Q59*1/Q59)))</f>
        <v>0</v>
      </c>
      <c r="Q59">
        <f>IF(LEFT(BS59,1)&lt;&gt;"0",IF(LEFT(BS59,1)="1",3.0,BT59),$D$5+$E$5*(CJ59*CC59/($K$5*1000))+$F$5*(CJ59*CC59/($K$5*1000))*MAX(MIN(BQ59,$J$5),$I$5)*MAX(MIN(BQ59,$J$5),$I$5)+$G$5*MAX(MIN(BQ59,$J$5),$I$5)*(CJ59*CC59/($K$5*1000))+$H$5*(CJ59*CC59/($K$5*1000))*(CJ59*CC59/($K$5*1000)))</f>
        <v>0</v>
      </c>
      <c r="R59">
        <f>I59*(1000-(1000*0.61365*exp(17.502*V59/(240.97+V59))/(CC59+CD59)+BX59)/2)/(1000*0.61365*exp(17.502*V59/(240.97+V59))/(CC59+CD59)-BX59)</f>
        <v>0</v>
      </c>
      <c r="S59">
        <f>1/((BR59+1)/(P59/1.6)+1/(Q59/1.37)) + BR59/((BR59+1)/(P59/1.6) + BR59/(Q59/1.37))</f>
        <v>0</v>
      </c>
      <c r="T59">
        <f>(BM59*BP59)</f>
        <v>0</v>
      </c>
      <c r="U59">
        <f>(CE59+(T59+2*0.95*5.67E-8*(((CE59+$B$7)+273)^4-(CE59+273)^4)-44100*I59)/(1.84*29.3*Q59+8*0.95*5.67E-8*(CE59+273)^3))</f>
        <v>0</v>
      </c>
      <c r="V59">
        <f>($C$7*CF59+$D$7*CG59+$E$7*U59)</f>
        <v>0</v>
      </c>
      <c r="W59">
        <f>0.61365*exp(17.502*V59/(240.97+V59))</f>
        <v>0</v>
      </c>
      <c r="X59">
        <f>(Y59/Z59*100)</f>
        <v>0</v>
      </c>
      <c r="Y59">
        <f>BX59*(CC59+CD59)/1000</f>
        <v>0</v>
      </c>
      <c r="Z59">
        <f>0.61365*exp(17.502*CE59/(240.97+CE59))</f>
        <v>0</v>
      </c>
      <c r="AA59">
        <f>(W59-BX59*(CC59+CD59)/1000)</f>
        <v>0</v>
      </c>
      <c r="AB59">
        <f>(-I59*44100)</f>
        <v>0</v>
      </c>
      <c r="AC59">
        <f>2*29.3*Q59*0.92*(CE59-V59)</f>
        <v>0</v>
      </c>
      <c r="AD59">
        <f>2*0.95*5.67E-8*(((CE59+$B$7)+273)^4-(V59+273)^4)</f>
        <v>0</v>
      </c>
      <c r="AE59">
        <f>T59+AD59+AB59+AC59</f>
        <v>0</v>
      </c>
      <c r="AF59">
        <v>147</v>
      </c>
      <c r="AG59">
        <v>16</v>
      </c>
      <c r="AH59">
        <f>IF(AF59*$H$13&gt;=AJ59,1.0,(AJ59/(AJ59-AF59*$H$13)))</f>
        <v>0</v>
      </c>
      <c r="AI59">
        <f>(AH59-1)*100</f>
        <v>0</v>
      </c>
      <c r="AJ59">
        <f>MAX(0,($B$13+$C$13*CJ59)/(1+$D$13*CJ59)*CC59/(CE59+273)*$E$13)</f>
        <v>0</v>
      </c>
      <c r="AK59" t="s">
        <v>292</v>
      </c>
      <c r="AL59" t="s">
        <v>292</v>
      </c>
      <c r="AM59">
        <v>0</v>
      </c>
      <c r="AN59">
        <v>0</v>
      </c>
      <c r="AO59">
        <f>1-AM59/AN59</f>
        <v>0</v>
      </c>
      <c r="AP59">
        <v>0</v>
      </c>
      <c r="AQ59" t="s">
        <v>292</v>
      </c>
      <c r="AR59" t="s">
        <v>292</v>
      </c>
      <c r="AS59">
        <v>0</v>
      </c>
      <c r="AT59">
        <v>0</v>
      </c>
      <c r="AU59">
        <f>1-AS59/AT59</f>
        <v>0</v>
      </c>
      <c r="AV59">
        <v>0.5</v>
      </c>
      <c r="AW59">
        <f>BN59</f>
        <v>0</v>
      </c>
      <c r="AX59">
        <f>K59</f>
        <v>0</v>
      </c>
      <c r="AY59">
        <f>AU59*AV59*AW59</f>
        <v>0</v>
      </c>
      <c r="AZ59">
        <f>(AX59-AP59)/AW59</f>
        <v>0</v>
      </c>
      <c r="BA59">
        <f>(AN59-AT59)/AT59</f>
        <v>0</v>
      </c>
      <c r="BB59">
        <f>AM59/(AO59+AM59/AT59)</f>
        <v>0</v>
      </c>
      <c r="BC59" t="s">
        <v>292</v>
      </c>
      <c r="BD59">
        <v>0</v>
      </c>
      <c r="BE59">
        <f>IF(BD59&lt;&gt;0, BD59, BB59)</f>
        <v>0</v>
      </c>
      <c r="BF59">
        <f>1-BE59/AT59</f>
        <v>0</v>
      </c>
      <c r="BG59">
        <f>(AT59-AS59)/(AT59-BE59)</f>
        <v>0</v>
      </c>
      <c r="BH59">
        <f>(AN59-AT59)/(AN59-BE59)</f>
        <v>0</v>
      </c>
      <c r="BI59">
        <f>(AT59-AS59)/(AT59-AM59)</f>
        <v>0</v>
      </c>
      <c r="BJ59">
        <f>(AN59-AT59)/(AN59-AM59)</f>
        <v>0</v>
      </c>
      <c r="BK59">
        <f>(BG59*BE59/AS59)</f>
        <v>0</v>
      </c>
      <c r="BL59">
        <f>(1-BK59)</f>
        <v>0</v>
      </c>
      <c r="BM59">
        <f>$B$11*CK59+$C$11*CL59+$F$11*CM59*(1-CP59)</f>
        <v>0</v>
      </c>
      <c r="BN59">
        <f>BM59*BO59</f>
        <v>0</v>
      </c>
      <c r="BO59">
        <f>($B$11*$D$9+$C$11*$D$9+$F$11*((CZ59+CR59)/MAX(CZ59+CR59+DA59, 0.1)*$I$9+DA59/MAX(CZ59+CR59+DA59, 0.1)*$J$9))/($B$11+$C$11+$F$11)</f>
        <v>0</v>
      </c>
      <c r="BP59">
        <f>($B$11*$K$9+$C$11*$K$9+$F$11*((CZ59+CR59)/MAX(CZ59+CR59+DA59, 0.1)*$P$9+DA59/MAX(CZ59+CR59+DA59, 0.1)*$Q$9))/($B$11+$C$11+$F$11)</f>
        <v>0</v>
      </c>
      <c r="BQ59">
        <v>6</v>
      </c>
      <c r="BR59">
        <v>0.5</v>
      </c>
      <c r="BS59" t="s">
        <v>293</v>
      </c>
      <c r="BT59">
        <v>2</v>
      </c>
      <c r="BU59">
        <v>1626465272.6</v>
      </c>
      <c r="BV59">
        <v>401.064</v>
      </c>
      <c r="BW59">
        <v>420.019666666667</v>
      </c>
      <c r="BX59">
        <v>6.13069</v>
      </c>
      <c r="BY59">
        <v>2.83156666666667</v>
      </c>
      <c r="BZ59">
        <v>399.506</v>
      </c>
      <c r="CA59">
        <v>6.19837666666667</v>
      </c>
      <c r="CB59">
        <v>899.998666666667</v>
      </c>
      <c r="CC59">
        <v>100.749</v>
      </c>
      <c r="CD59">
        <v>0.0996171</v>
      </c>
      <c r="CE59">
        <v>15.6569</v>
      </c>
      <c r="CF59">
        <v>15.0128</v>
      </c>
      <c r="CG59">
        <v>999.9</v>
      </c>
      <c r="CH59">
        <v>0</v>
      </c>
      <c r="CI59">
        <v>0</v>
      </c>
      <c r="CJ59">
        <v>10018.7333333333</v>
      </c>
      <c r="CK59">
        <v>0</v>
      </c>
      <c r="CL59">
        <v>0.221023</v>
      </c>
      <c r="CM59">
        <v>1459.91</v>
      </c>
      <c r="CN59">
        <v>0.973007</v>
      </c>
      <c r="CO59">
        <v>0.0269931</v>
      </c>
      <c r="CP59">
        <v>0</v>
      </c>
      <c r="CQ59">
        <v>899.683</v>
      </c>
      <c r="CR59">
        <v>4.99999</v>
      </c>
      <c r="CS59">
        <v>13151.9333333333</v>
      </c>
      <c r="CT59">
        <v>12727.6</v>
      </c>
      <c r="CU59">
        <v>38.812</v>
      </c>
      <c r="CV59">
        <v>41.125</v>
      </c>
      <c r="CW59">
        <v>40.062</v>
      </c>
      <c r="CX59">
        <v>40.312</v>
      </c>
      <c r="CY59">
        <v>40.375</v>
      </c>
      <c r="CZ59">
        <v>1415.64</v>
      </c>
      <c r="DA59">
        <v>39.27</v>
      </c>
      <c r="DB59">
        <v>0</v>
      </c>
      <c r="DC59">
        <v>1626465284.6</v>
      </c>
      <c r="DD59">
        <v>0</v>
      </c>
      <c r="DE59">
        <v>900.345730769231</v>
      </c>
      <c r="DF59">
        <v>-6.18690597700753</v>
      </c>
      <c r="DG59">
        <v>-74.2085469497085</v>
      </c>
      <c r="DH59">
        <v>13160.8153846154</v>
      </c>
      <c r="DI59">
        <v>15</v>
      </c>
      <c r="DJ59">
        <v>1626465084.6</v>
      </c>
      <c r="DK59" t="s">
        <v>294</v>
      </c>
      <c r="DL59">
        <v>1626465076.6</v>
      </c>
      <c r="DM59">
        <v>1626465084.6</v>
      </c>
      <c r="DN59">
        <v>8</v>
      </c>
      <c r="DO59">
        <v>0.212</v>
      </c>
      <c r="DP59">
        <v>0.013</v>
      </c>
      <c r="DQ59">
        <v>1.588</v>
      </c>
      <c r="DR59">
        <v>-0.074</v>
      </c>
      <c r="DS59">
        <v>420</v>
      </c>
      <c r="DT59">
        <v>3</v>
      </c>
      <c r="DU59">
        <v>0.13</v>
      </c>
      <c r="DV59">
        <v>0.03</v>
      </c>
      <c r="DW59">
        <v>-18.8858804878049</v>
      </c>
      <c r="DX59">
        <v>-0.335132404181147</v>
      </c>
      <c r="DY59">
        <v>0.0426511842943813</v>
      </c>
      <c r="DZ59">
        <v>1</v>
      </c>
      <c r="EA59">
        <v>900.7042</v>
      </c>
      <c r="EB59">
        <v>-5.49095684171837</v>
      </c>
      <c r="EC59">
        <v>0.576871503394449</v>
      </c>
      <c r="ED59">
        <v>1</v>
      </c>
      <c r="EE59">
        <v>3.27831073170732</v>
      </c>
      <c r="EF59">
        <v>0.126321742160275</v>
      </c>
      <c r="EG59">
        <v>0.0124806326821813</v>
      </c>
      <c r="EH59">
        <v>0</v>
      </c>
      <c r="EI59">
        <v>2</v>
      </c>
      <c r="EJ59">
        <v>3</v>
      </c>
      <c r="EK59" t="s">
        <v>354</v>
      </c>
      <c r="EL59">
        <v>100</v>
      </c>
      <c r="EM59">
        <v>100</v>
      </c>
      <c r="EN59">
        <v>1.558</v>
      </c>
      <c r="EO59">
        <v>-0.0677</v>
      </c>
      <c r="EP59">
        <v>0.796380875196005</v>
      </c>
      <c r="EQ59">
        <v>0.00225868272383977</v>
      </c>
      <c r="ER59">
        <v>-9.96746185667655e-07</v>
      </c>
      <c r="ES59">
        <v>2.83711317370827e-10</v>
      </c>
      <c r="ET59">
        <v>-0.071317122073674</v>
      </c>
      <c r="EU59">
        <v>-0.00217948432402501</v>
      </c>
      <c r="EV59">
        <v>0.000453263451741206</v>
      </c>
      <c r="EW59">
        <v>-1.16319206543697e-06</v>
      </c>
      <c r="EX59">
        <v>-2</v>
      </c>
      <c r="EY59">
        <v>2196</v>
      </c>
      <c r="EZ59">
        <v>1</v>
      </c>
      <c r="FA59">
        <v>25</v>
      </c>
      <c r="FB59">
        <v>3.3</v>
      </c>
      <c r="FC59">
        <v>3.1</v>
      </c>
      <c r="FD59">
        <v>18</v>
      </c>
      <c r="FE59">
        <v>813.996</v>
      </c>
      <c r="FF59">
        <v>425.048</v>
      </c>
      <c r="FG59">
        <v>9.80802</v>
      </c>
      <c r="FH59">
        <v>25.8724</v>
      </c>
      <c r="FI59">
        <v>29.9991</v>
      </c>
      <c r="FJ59">
        <v>25.7945</v>
      </c>
      <c r="FK59">
        <v>25.8106</v>
      </c>
      <c r="FL59">
        <v>25.0155</v>
      </c>
      <c r="FM59">
        <v>75.8929</v>
      </c>
      <c r="FN59">
        <v>0</v>
      </c>
      <c r="FO59">
        <v>9.92</v>
      </c>
      <c r="FP59">
        <v>420</v>
      </c>
      <c r="FQ59">
        <v>2.83613</v>
      </c>
      <c r="FR59">
        <v>101.385</v>
      </c>
      <c r="FS59">
        <v>101.841</v>
      </c>
    </row>
    <row r="60" spans="1:175">
      <c r="A60">
        <v>44</v>
      </c>
      <c r="B60">
        <v>1626465275.6</v>
      </c>
      <c r="C60">
        <v>86</v>
      </c>
      <c r="D60" t="s">
        <v>381</v>
      </c>
      <c r="E60" t="s">
        <v>382</v>
      </c>
      <c r="F60">
        <v>1</v>
      </c>
      <c r="G60" t="s">
        <v>291</v>
      </c>
      <c r="H60">
        <v>1626465274.6</v>
      </c>
      <c r="I60">
        <f>(J60)/1000</f>
        <v>0</v>
      </c>
      <c r="J60">
        <f>1000*CB60*AH60*(BX60-BY60)/(100*BQ60*(1000-AH60*BX60))</f>
        <v>0</v>
      </c>
      <c r="K60">
        <f>CB60*AH60*(BW60-BV60*(1000-AH60*BY60)/(1000-AH60*BX60))/(100*BQ60)</f>
        <v>0</v>
      </c>
      <c r="L60">
        <f>BV60 - IF(AH60&gt;1, K60*BQ60*100.0/(AJ60*CJ60), 0)</f>
        <v>0</v>
      </c>
      <c r="M60">
        <f>((S60-I60/2)*L60-K60)/(S60+I60/2)</f>
        <v>0</v>
      </c>
      <c r="N60">
        <f>M60*(CC60+CD60)/1000.0</f>
        <v>0</v>
      </c>
      <c r="O60">
        <f>(BV60 - IF(AH60&gt;1, K60*BQ60*100.0/(AJ60*CJ60), 0))*(CC60+CD60)/1000.0</f>
        <v>0</v>
      </c>
      <c r="P60">
        <f>2.0/((1/R60-1/Q60)+SIGN(R60)*SQRT((1/R60-1/Q60)*(1/R60-1/Q60) + 4*BR60/((BR60+1)*(BR60+1))*(2*1/R60*1/Q60-1/Q60*1/Q60)))</f>
        <v>0</v>
      </c>
      <c r="Q60">
        <f>IF(LEFT(BS60,1)&lt;&gt;"0",IF(LEFT(BS60,1)="1",3.0,BT60),$D$5+$E$5*(CJ60*CC60/($K$5*1000))+$F$5*(CJ60*CC60/($K$5*1000))*MAX(MIN(BQ60,$J$5),$I$5)*MAX(MIN(BQ60,$J$5),$I$5)+$G$5*MAX(MIN(BQ60,$J$5),$I$5)*(CJ60*CC60/($K$5*1000))+$H$5*(CJ60*CC60/($K$5*1000))*(CJ60*CC60/($K$5*1000)))</f>
        <v>0</v>
      </c>
      <c r="R60">
        <f>I60*(1000-(1000*0.61365*exp(17.502*V60/(240.97+V60))/(CC60+CD60)+BX60)/2)/(1000*0.61365*exp(17.502*V60/(240.97+V60))/(CC60+CD60)-BX60)</f>
        <v>0</v>
      </c>
      <c r="S60">
        <f>1/((BR60+1)/(P60/1.6)+1/(Q60/1.37)) + BR60/((BR60+1)/(P60/1.6) + BR60/(Q60/1.37))</f>
        <v>0</v>
      </c>
      <c r="T60">
        <f>(BM60*BP60)</f>
        <v>0</v>
      </c>
      <c r="U60">
        <f>(CE60+(T60+2*0.95*5.67E-8*(((CE60+$B$7)+273)^4-(CE60+273)^4)-44100*I60)/(1.84*29.3*Q60+8*0.95*5.67E-8*(CE60+273)^3))</f>
        <v>0</v>
      </c>
      <c r="V60">
        <f>($C$7*CF60+$D$7*CG60+$E$7*U60)</f>
        <v>0</v>
      </c>
      <c r="W60">
        <f>0.61365*exp(17.502*V60/(240.97+V60))</f>
        <v>0</v>
      </c>
      <c r="X60">
        <f>(Y60/Z60*100)</f>
        <v>0</v>
      </c>
      <c r="Y60">
        <f>BX60*(CC60+CD60)/1000</f>
        <v>0</v>
      </c>
      <c r="Z60">
        <f>0.61365*exp(17.502*CE60/(240.97+CE60))</f>
        <v>0</v>
      </c>
      <c r="AA60">
        <f>(W60-BX60*(CC60+CD60)/1000)</f>
        <v>0</v>
      </c>
      <c r="AB60">
        <f>(-I60*44100)</f>
        <v>0</v>
      </c>
      <c r="AC60">
        <f>2*29.3*Q60*0.92*(CE60-V60)</f>
        <v>0</v>
      </c>
      <c r="AD60">
        <f>2*0.95*5.67E-8*(((CE60+$B$7)+273)^4-(V60+273)^4)</f>
        <v>0</v>
      </c>
      <c r="AE60">
        <f>T60+AD60+AB60+AC60</f>
        <v>0</v>
      </c>
      <c r="AF60">
        <v>147</v>
      </c>
      <c r="AG60">
        <v>16</v>
      </c>
      <c r="AH60">
        <f>IF(AF60*$H$13&gt;=AJ60,1.0,(AJ60/(AJ60-AF60*$H$13)))</f>
        <v>0</v>
      </c>
      <c r="AI60">
        <f>(AH60-1)*100</f>
        <v>0</v>
      </c>
      <c r="AJ60">
        <f>MAX(0,($B$13+$C$13*CJ60)/(1+$D$13*CJ60)*CC60/(CE60+273)*$E$13)</f>
        <v>0</v>
      </c>
      <c r="AK60" t="s">
        <v>292</v>
      </c>
      <c r="AL60" t="s">
        <v>292</v>
      </c>
      <c r="AM60">
        <v>0</v>
      </c>
      <c r="AN60">
        <v>0</v>
      </c>
      <c r="AO60">
        <f>1-AM60/AN60</f>
        <v>0</v>
      </c>
      <c r="AP60">
        <v>0</v>
      </c>
      <c r="AQ60" t="s">
        <v>292</v>
      </c>
      <c r="AR60" t="s">
        <v>292</v>
      </c>
      <c r="AS60">
        <v>0</v>
      </c>
      <c r="AT60">
        <v>0</v>
      </c>
      <c r="AU60">
        <f>1-AS60/AT60</f>
        <v>0</v>
      </c>
      <c r="AV60">
        <v>0.5</v>
      </c>
      <c r="AW60">
        <f>BN60</f>
        <v>0</v>
      </c>
      <c r="AX60">
        <f>K60</f>
        <v>0</v>
      </c>
      <c r="AY60">
        <f>AU60*AV60*AW60</f>
        <v>0</v>
      </c>
      <c r="AZ60">
        <f>(AX60-AP60)/AW60</f>
        <v>0</v>
      </c>
      <c r="BA60">
        <f>(AN60-AT60)/AT60</f>
        <v>0</v>
      </c>
      <c r="BB60">
        <f>AM60/(AO60+AM60/AT60)</f>
        <v>0</v>
      </c>
      <c r="BC60" t="s">
        <v>292</v>
      </c>
      <c r="BD60">
        <v>0</v>
      </c>
      <c r="BE60">
        <f>IF(BD60&lt;&gt;0, BD60, BB60)</f>
        <v>0</v>
      </c>
      <c r="BF60">
        <f>1-BE60/AT60</f>
        <v>0</v>
      </c>
      <c r="BG60">
        <f>(AT60-AS60)/(AT60-BE60)</f>
        <v>0</v>
      </c>
      <c r="BH60">
        <f>(AN60-AT60)/(AN60-BE60)</f>
        <v>0</v>
      </c>
      <c r="BI60">
        <f>(AT60-AS60)/(AT60-AM60)</f>
        <v>0</v>
      </c>
      <c r="BJ60">
        <f>(AN60-AT60)/(AN60-AM60)</f>
        <v>0</v>
      </c>
      <c r="BK60">
        <f>(BG60*BE60/AS60)</f>
        <v>0</v>
      </c>
      <c r="BL60">
        <f>(1-BK60)</f>
        <v>0</v>
      </c>
      <c r="BM60">
        <f>$B$11*CK60+$C$11*CL60+$F$11*CM60*(1-CP60)</f>
        <v>0</v>
      </c>
      <c r="BN60">
        <f>BM60*BO60</f>
        <v>0</v>
      </c>
      <c r="BO60">
        <f>($B$11*$D$9+$C$11*$D$9+$F$11*((CZ60+CR60)/MAX(CZ60+CR60+DA60, 0.1)*$I$9+DA60/MAX(CZ60+CR60+DA60, 0.1)*$J$9))/($B$11+$C$11+$F$11)</f>
        <v>0</v>
      </c>
      <c r="BP60">
        <f>($B$11*$K$9+$C$11*$K$9+$F$11*((CZ60+CR60)/MAX(CZ60+CR60+DA60, 0.1)*$P$9+DA60/MAX(CZ60+CR60+DA60, 0.1)*$Q$9))/($B$11+$C$11+$F$11)</f>
        <v>0</v>
      </c>
      <c r="BQ60">
        <v>6</v>
      </c>
      <c r="BR60">
        <v>0.5</v>
      </c>
      <c r="BS60" t="s">
        <v>293</v>
      </c>
      <c r="BT60">
        <v>2</v>
      </c>
      <c r="BU60">
        <v>1626465274.6</v>
      </c>
      <c r="BV60">
        <v>401.021666666667</v>
      </c>
      <c r="BW60">
        <v>420.007333333333</v>
      </c>
      <c r="BX60">
        <v>6.13732</v>
      </c>
      <c r="BY60">
        <v>2.83242</v>
      </c>
      <c r="BZ60">
        <v>399.464333333333</v>
      </c>
      <c r="CA60">
        <v>6.20499</v>
      </c>
      <c r="CB60">
        <v>900.031333333333</v>
      </c>
      <c r="CC60">
        <v>100.748</v>
      </c>
      <c r="CD60">
        <v>0.100068366666667</v>
      </c>
      <c r="CE60">
        <v>15.6775</v>
      </c>
      <c r="CF60">
        <v>15.0300666666667</v>
      </c>
      <c r="CG60">
        <v>999.9</v>
      </c>
      <c r="CH60">
        <v>0</v>
      </c>
      <c r="CI60">
        <v>0</v>
      </c>
      <c r="CJ60">
        <v>10009.3933333333</v>
      </c>
      <c r="CK60">
        <v>0</v>
      </c>
      <c r="CL60">
        <v>0.221023</v>
      </c>
      <c r="CM60">
        <v>1459.98666666667</v>
      </c>
      <c r="CN60">
        <v>0.973008333333333</v>
      </c>
      <c r="CO60">
        <v>0.0269915666666667</v>
      </c>
      <c r="CP60">
        <v>0</v>
      </c>
      <c r="CQ60">
        <v>899.745666666667</v>
      </c>
      <c r="CR60">
        <v>4.99999</v>
      </c>
      <c r="CS60">
        <v>13149.9333333333</v>
      </c>
      <c r="CT60">
        <v>12728.2666666667</v>
      </c>
      <c r="CU60">
        <v>38.812</v>
      </c>
      <c r="CV60">
        <v>41.125</v>
      </c>
      <c r="CW60">
        <v>40.062</v>
      </c>
      <c r="CX60">
        <v>40.312</v>
      </c>
      <c r="CY60">
        <v>40.375</v>
      </c>
      <c r="CZ60">
        <v>1415.71666666667</v>
      </c>
      <c r="DA60">
        <v>39.27</v>
      </c>
      <c r="DB60">
        <v>0</v>
      </c>
      <c r="DC60">
        <v>1626465286.4</v>
      </c>
      <c r="DD60">
        <v>0</v>
      </c>
      <c r="DE60">
        <v>900.1846</v>
      </c>
      <c r="DF60">
        <v>-6.0326153685113</v>
      </c>
      <c r="DG60">
        <v>-75.9230767649702</v>
      </c>
      <c r="DH60">
        <v>13158.236</v>
      </c>
      <c r="DI60">
        <v>15</v>
      </c>
      <c r="DJ60">
        <v>1626465084.6</v>
      </c>
      <c r="DK60" t="s">
        <v>294</v>
      </c>
      <c r="DL60">
        <v>1626465076.6</v>
      </c>
      <c r="DM60">
        <v>1626465084.6</v>
      </c>
      <c r="DN60">
        <v>8</v>
      </c>
      <c r="DO60">
        <v>0.212</v>
      </c>
      <c r="DP60">
        <v>0.013</v>
      </c>
      <c r="DQ60">
        <v>1.588</v>
      </c>
      <c r="DR60">
        <v>-0.074</v>
      </c>
      <c r="DS60">
        <v>420</v>
      </c>
      <c r="DT60">
        <v>3</v>
      </c>
      <c r="DU60">
        <v>0.13</v>
      </c>
      <c r="DV60">
        <v>0.03</v>
      </c>
      <c r="DW60">
        <v>-18.9015585365854</v>
      </c>
      <c r="DX60">
        <v>-0.330100348432089</v>
      </c>
      <c r="DY60">
        <v>0.0420843054901722</v>
      </c>
      <c r="DZ60">
        <v>1</v>
      </c>
      <c r="EA60">
        <v>900.465882352941</v>
      </c>
      <c r="EB60">
        <v>-5.53013619500681</v>
      </c>
      <c r="EC60">
        <v>0.570168074534163</v>
      </c>
      <c r="ED60">
        <v>1</v>
      </c>
      <c r="EE60">
        <v>3.28269073170732</v>
      </c>
      <c r="EF60">
        <v>0.12523986062718</v>
      </c>
      <c r="EG60">
        <v>0.0123701096058089</v>
      </c>
      <c r="EH60">
        <v>0</v>
      </c>
      <c r="EI60">
        <v>2</v>
      </c>
      <c r="EJ60">
        <v>3</v>
      </c>
      <c r="EK60" t="s">
        <v>354</v>
      </c>
      <c r="EL60">
        <v>100</v>
      </c>
      <c r="EM60">
        <v>100</v>
      </c>
      <c r="EN60">
        <v>1.558</v>
      </c>
      <c r="EO60">
        <v>-0.0677</v>
      </c>
      <c r="EP60">
        <v>0.796380875196005</v>
      </c>
      <c r="EQ60">
        <v>0.00225868272383977</v>
      </c>
      <c r="ER60">
        <v>-9.96746185667655e-07</v>
      </c>
      <c r="ES60">
        <v>2.83711317370827e-10</v>
      </c>
      <c r="ET60">
        <v>-0.071317122073674</v>
      </c>
      <c r="EU60">
        <v>-0.00217948432402501</v>
      </c>
      <c r="EV60">
        <v>0.000453263451741206</v>
      </c>
      <c r="EW60">
        <v>-1.16319206543697e-06</v>
      </c>
      <c r="EX60">
        <v>-2</v>
      </c>
      <c r="EY60">
        <v>2196</v>
      </c>
      <c r="EZ60">
        <v>1</v>
      </c>
      <c r="FA60">
        <v>25</v>
      </c>
      <c r="FB60">
        <v>3.3</v>
      </c>
      <c r="FC60">
        <v>3.2</v>
      </c>
      <c r="FD60">
        <v>18</v>
      </c>
      <c r="FE60">
        <v>813.979</v>
      </c>
      <c r="FF60">
        <v>425.083</v>
      </c>
      <c r="FG60">
        <v>9.87471</v>
      </c>
      <c r="FH60">
        <v>25.8707</v>
      </c>
      <c r="FI60">
        <v>29.9994</v>
      </c>
      <c r="FJ60">
        <v>25.7934</v>
      </c>
      <c r="FK60">
        <v>25.8095</v>
      </c>
      <c r="FL60">
        <v>25.0149</v>
      </c>
      <c r="FM60">
        <v>75.8929</v>
      </c>
      <c r="FN60">
        <v>0</v>
      </c>
      <c r="FO60">
        <v>10.02</v>
      </c>
      <c r="FP60">
        <v>420</v>
      </c>
      <c r="FQ60">
        <v>2.84001</v>
      </c>
      <c r="FR60">
        <v>101.385</v>
      </c>
      <c r="FS60">
        <v>101.841</v>
      </c>
    </row>
    <row r="61" spans="1:175">
      <c r="A61">
        <v>45</v>
      </c>
      <c r="B61">
        <v>1626465277.6</v>
      </c>
      <c r="C61">
        <v>88</v>
      </c>
      <c r="D61" t="s">
        <v>383</v>
      </c>
      <c r="E61" t="s">
        <v>384</v>
      </c>
      <c r="F61">
        <v>1</v>
      </c>
      <c r="G61" t="s">
        <v>291</v>
      </c>
      <c r="H61">
        <v>1626465276.6</v>
      </c>
      <c r="I61">
        <f>(J61)/1000</f>
        <v>0</v>
      </c>
      <c r="J61">
        <f>1000*CB61*AH61*(BX61-BY61)/(100*BQ61*(1000-AH61*BX61))</f>
        <v>0</v>
      </c>
      <c r="K61">
        <f>CB61*AH61*(BW61-BV61*(1000-AH61*BY61)/(1000-AH61*BX61))/(100*BQ61)</f>
        <v>0</v>
      </c>
      <c r="L61">
        <f>BV61 - IF(AH61&gt;1, K61*BQ61*100.0/(AJ61*CJ61), 0)</f>
        <v>0</v>
      </c>
      <c r="M61">
        <f>((S61-I61/2)*L61-K61)/(S61+I61/2)</f>
        <v>0</v>
      </c>
      <c r="N61">
        <f>M61*(CC61+CD61)/1000.0</f>
        <v>0</v>
      </c>
      <c r="O61">
        <f>(BV61 - IF(AH61&gt;1, K61*BQ61*100.0/(AJ61*CJ61), 0))*(CC61+CD61)/1000.0</f>
        <v>0</v>
      </c>
      <c r="P61">
        <f>2.0/((1/R61-1/Q61)+SIGN(R61)*SQRT((1/R61-1/Q61)*(1/R61-1/Q61) + 4*BR61/((BR61+1)*(BR61+1))*(2*1/R61*1/Q61-1/Q61*1/Q61)))</f>
        <v>0</v>
      </c>
      <c r="Q61">
        <f>IF(LEFT(BS61,1)&lt;&gt;"0",IF(LEFT(BS61,1)="1",3.0,BT61),$D$5+$E$5*(CJ61*CC61/($K$5*1000))+$F$5*(CJ61*CC61/($K$5*1000))*MAX(MIN(BQ61,$J$5),$I$5)*MAX(MIN(BQ61,$J$5),$I$5)+$G$5*MAX(MIN(BQ61,$J$5),$I$5)*(CJ61*CC61/($K$5*1000))+$H$5*(CJ61*CC61/($K$5*1000))*(CJ61*CC61/($K$5*1000)))</f>
        <v>0</v>
      </c>
      <c r="R61">
        <f>I61*(1000-(1000*0.61365*exp(17.502*V61/(240.97+V61))/(CC61+CD61)+BX61)/2)/(1000*0.61365*exp(17.502*V61/(240.97+V61))/(CC61+CD61)-BX61)</f>
        <v>0</v>
      </c>
      <c r="S61">
        <f>1/((BR61+1)/(P61/1.6)+1/(Q61/1.37)) + BR61/((BR61+1)/(P61/1.6) + BR61/(Q61/1.37))</f>
        <v>0</v>
      </c>
      <c r="T61">
        <f>(BM61*BP61)</f>
        <v>0</v>
      </c>
      <c r="U61">
        <f>(CE61+(T61+2*0.95*5.67E-8*(((CE61+$B$7)+273)^4-(CE61+273)^4)-44100*I61)/(1.84*29.3*Q61+8*0.95*5.67E-8*(CE61+273)^3))</f>
        <v>0</v>
      </c>
      <c r="V61">
        <f>($C$7*CF61+$D$7*CG61+$E$7*U61)</f>
        <v>0</v>
      </c>
      <c r="W61">
        <f>0.61365*exp(17.502*V61/(240.97+V61))</f>
        <v>0</v>
      </c>
      <c r="X61">
        <f>(Y61/Z61*100)</f>
        <v>0</v>
      </c>
      <c r="Y61">
        <f>BX61*(CC61+CD61)/1000</f>
        <v>0</v>
      </c>
      <c r="Z61">
        <f>0.61365*exp(17.502*CE61/(240.97+CE61))</f>
        <v>0</v>
      </c>
      <c r="AA61">
        <f>(W61-BX61*(CC61+CD61)/1000)</f>
        <v>0</v>
      </c>
      <c r="AB61">
        <f>(-I61*44100)</f>
        <v>0</v>
      </c>
      <c r="AC61">
        <f>2*29.3*Q61*0.92*(CE61-V61)</f>
        <v>0</v>
      </c>
      <c r="AD61">
        <f>2*0.95*5.67E-8*(((CE61+$B$7)+273)^4-(V61+273)^4)</f>
        <v>0</v>
      </c>
      <c r="AE61">
        <f>T61+AD61+AB61+AC61</f>
        <v>0</v>
      </c>
      <c r="AF61">
        <v>147</v>
      </c>
      <c r="AG61">
        <v>16</v>
      </c>
      <c r="AH61">
        <f>IF(AF61*$H$13&gt;=AJ61,1.0,(AJ61/(AJ61-AF61*$H$13)))</f>
        <v>0</v>
      </c>
      <c r="AI61">
        <f>(AH61-1)*100</f>
        <v>0</v>
      </c>
      <c r="AJ61">
        <f>MAX(0,($B$13+$C$13*CJ61)/(1+$D$13*CJ61)*CC61/(CE61+273)*$E$13)</f>
        <v>0</v>
      </c>
      <c r="AK61" t="s">
        <v>292</v>
      </c>
      <c r="AL61" t="s">
        <v>292</v>
      </c>
      <c r="AM61">
        <v>0</v>
      </c>
      <c r="AN61">
        <v>0</v>
      </c>
      <c r="AO61">
        <f>1-AM61/AN61</f>
        <v>0</v>
      </c>
      <c r="AP61">
        <v>0</v>
      </c>
      <c r="AQ61" t="s">
        <v>292</v>
      </c>
      <c r="AR61" t="s">
        <v>292</v>
      </c>
      <c r="AS61">
        <v>0</v>
      </c>
      <c r="AT61">
        <v>0</v>
      </c>
      <c r="AU61">
        <f>1-AS61/AT61</f>
        <v>0</v>
      </c>
      <c r="AV61">
        <v>0.5</v>
      </c>
      <c r="AW61">
        <f>BN61</f>
        <v>0</v>
      </c>
      <c r="AX61">
        <f>K61</f>
        <v>0</v>
      </c>
      <c r="AY61">
        <f>AU61*AV61*AW61</f>
        <v>0</v>
      </c>
      <c r="AZ61">
        <f>(AX61-AP61)/AW61</f>
        <v>0</v>
      </c>
      <c r="BA61">
        <f>(AN61-AT61)/AT61</f>
        <v>0</v>
      </c>
      <c r="BB61">
        <f>AM61/(AO61+AM61/AT61)</f>
        <v>0</v>
      </c>
      <c r="BC61" t="s">
        <v>292</v>
      </c>
      <c r="BD61">
        <v>0</v>
      </c>
      <c r="BE61">
        <f>IF(BD61&lt;&gt;0, BD61, BB61)</f>
        <v>0</v>
      </c>
      <c r="BF61">
        <f>1-BE61/AT61</f>
        <v>0</v>
      </c>
      <c r="BG61">
        <f>(AT61-AS61)/(AT61-BE61)</f>
        <v>0</v>
      </c>
      <c r="BH61">
        <f>(AN61-AT61)/(AN61-BE61)</f>
        <v>0</v>
      </c>
      <c r="BI61">
        <f>(AT61-AS61)/(AT61-AM61)</f>
        <v>0</v>
      </c>
      <c r="BJ61">
        <f>(AN61-AT61)/(AN61-AM61)</f>
        <v>0</v>
      </c>
      <c r="BK61">
        <f>(BG61*BE61/AS61)</f>
        <v>0</v>
      </c>
      <c r="BL61">
        <f>(1-BK61)</f>
        <v>0</v>
      </c>
      <c r="BM61">
        <f>$B$11*CK61+$C$11*CL61+$F$11*CM61*(1-CP61)</f>
        <v>0</v>
      </c>
      <c r="BN61">
        <f>BM61*BO61</f>
        <v>0</v>
      </c>
      <c r="BO61">
        <f>($B$11*$D$9+$C$11*$D$9+$F$11*((CZ61+CR61)/MAX(CZ61+CR61+DA61, 0.1)*$I$9+DA61/MAX(CZ61+CR61+DA61, 0.1)*$J$9))/($B$11+$C$11+$F$11)</f>
        <v>0</v>
      </c>
      <c r="BP61">
        <f>($B$11*$K$9+$C$11*$K$9+$F$11*((CZ61+CR61)/MAX(CZ61+CR61+DA61, 0.1)*$P$9+DA61/MAX(CZ61+CR61+DA61, 0.1)*$Q$9))/($B$11+$C$11+$F$11)</f>
        <v>0</v>
      </c>
      <c r="BQ61">
        <v>6</v>
      </c>
      <c r="BR61">
        <v>0.5</v>
      </c>
      <c r="BS61" t="s">
        <v>293</v>
      </c>
      <c r="BT61">
        <v>2</v>
      </c>
      <c r="BU61">
        <v>1626465276.6</v>
      </c>
      <c r="BV61">
        <v>401.035666666667</v>
      </c>
      <c r="BW61">
        <v>419.993666666667</v>
      </c>
      <c r="BX61">
        <v>6.14138</v>
      </c>
      <c r="BY61">
        <v>2.83225</v>
      </c>
      <c r="BZ61">
        <v>399.478</v>
      </c>
      <c r="CA61">
        <v>6.20903333333333</v>
      </c>
      <c r="CB61">
        <v>900.005</v>
      </c>
      <c r="CC61">
        <v>100.748</v>
      </c>
      <c r="CD61">
        <v>0.0996539333333333</v>
      </c>
      <c r="CE61">
        <v>15.6951333333333</v>
      </c>
      <c r="CF61">
        <v>15.0444</v>
      </c>
      <c r="CG61">
        <v>999.9</v>
      </c>
      <c r="CH61">
        <v>0</v>
      </c>
      <c r="CI61">
        <v>0</v>
      </c>
      <c r="CJ61">
        <v>10016.8666666667</v>
      </c>
      <c r="CK61">
        <v>0</v>
      </c>
      <c r="CL61">
        <v>0.221023</v>
      </c>
      <c r="CM61">
        <v>1459.99</v>
      </c>
      <c r="CN61">
        <v>0.973008333333333</v>
      </c>
      <c r="CO61">
        <v>0.0269915666666667</v>
      </c>
      <c r="CP61">
        <v>0</v>
      </c>
      <c r="CQ61">
        <v>899.472</v>
      </c>
      <c r="CR61">
        <v>4.99999</v>
      </c>
      <c r="CS61">
        <v>13147.8</v>
      </c>
      <c r="CT61">
        <v>12728.3</v>
      </c>
      <c r="CU61">
        <v>38.854</v>
      </c>
      <c r="CV61">
        <v>41.125</v>
      </c>
      <c r="CW61">
        <v>40.062</v>
      </c>
      <c r="CX61">
        <v>40.312</v>
      </c>
      <c r="CY61">
        <v>40.375</v>
      </c>
      <c r="CZ61">
        <v>1415.72</v>
      </c>
      <c r="DA61">
        <v>39.27</v>
      </c>
      <c r="DB61">
        <v>0</v>
      </c>
      <c r="DC61">
        <v>1626465288.8</v>
      </c>
      <c r="DD61">
        <v>0</v>
      </c>
      <c r="DE61">
        <v>899.93428</v>
      </c>
      <c r="DF61">
        <v>-5.26592307797758</v>
      </c>
      <c r="DG61">
        <v>-74.8076924116354</v>
      </c>
      <c r="DH61">
        <v>13155.352</v>
      </c>
      <c r="DI61">
        <v>15</v>
      </c>
      <c r="DJ61">
        <v>1626465084.6</v>
      </c>
      <c r="DK61" t="s">
        <v>294</v>
      </c>
      <c r="DL61">
        <v>1626465076.6</v>
      </c>
      <c r="DM61">
        <v>1626465084.6</v>
      </c>
      <c r="DN61">
        <v>8</v>
      </c>
      <c r="DO61">
        <v>0.212</v>
      </c>
      <c r="DP61">
        <v>0.013</v>
      </c>
      <c r="DQ61">
        <v>1.588</v>
      </c>
      <c r="DR61">
        <v>-0.074</v>
      </c>
      <c r="DS61">
        <v>420</v>
      </c>
      <c r="DT61">
        <v>3</v>
      </c>
      <c r="DU61">
        <v>0.13</v>
      </c>
      <c r="DV61">
        <v>0.03</v>
      </c>
      <c r="DW61">
        <v>-18.9158219512195</v>
      </c>
      <c r="DX61">
        <v>-0.292960975609771</v>
      </c>
      <c r="DY61">
        <v>0.0385963445267412</v>
      </c>
      <c r="DZ61">
        <v>1</v>
      </c>
      <c r="EA61">
        <v>900.312823529412</v>
      </c>
      <c r="EB61">
        <v>-5.19092967707886</v>
      </c>
      <c r="EC61">
        <v>0.54123842036727</v>
      </c>
      <c r="ED61">
        <v>1</v>
      </c>
      <c r="EE61">
        <v>3.28707829268293</v>
      </c>
      <c r="EF61">
        <v>0.125790940766558</v>
      </c>
      <c r="EG61">
        <v>0.0124269445457685</v>
      </c>
      <c r="EH61">
        <v>0</v>
      </c>
      <c r="EI61">
        <v>2</v>
      </c>
      <c r="EJ61">
        <v>3</v>
      </c>
      <c r="EK61" t="s">
        <v>354</v>
      </c>
      <c r="EL61">
        <v>100</v>
      </c>
      <c r="EM61">
        <v>100</v>
      </c>
      <c r="EN61">
        <v>1.557</v>
      </c>
      <c r="EO61">
        <v>-0.0676</v>
      </c>
      <c r="EP61">
        <v>0.796380875196005</v>
      </c>
      <c r="EQ61">
        <v>0.00225868272383977</v>
      </c>
      <c r="ER61">
        <v>-9.96746185667655e-07</v>
      </c>
      <c r="ES61">
        <v>2.83711317370827e-10</v>
      </c>
      <c r="ET61">
        <v>-0.071317122073674</v>
      </c>
      <c r="EU61">
        <v>-0.00217948432402501</v>
      </c>
      <c r="EV61">
        <v>0.000453263451741206</v>
      </c>
      <c r="EW61">
        <v>-1.16319206543697e-06</v>
      </c>
      <c r="EX61">
        <v>-2</v>
      </c>
      <c r="EY61">
        <v>2196</v>
      </c>
      <c r="EZ61">
        <v>1</v>
      </c>
      <c r="FA61">
        <v>25</v>
      </c>
      <c r="FB61">
        <v>3.4</v>
      </c>
      <c r="FC61">
        <v>3.2</v>
      </c>
      <c r="FD61">
        <v>18</v>
      </c>
      <c r="FE61">
        <v>814.078</v>
      </c>
      <c r="FF61">
        <v>425.141</v>
      </c>
      <c r="FG61">
        <v>9.94137</v>
      </c>
      <c r="FH61">
        <v>25.8686</v>
      </c>
      <c r="FI61">
        <v>29.9993</v>
      </c>
      <c r="FJ61">
        <v>25.7924</v>
      </c>
      <c r="FK61">
        <v>25.8094</v>
      </c>
      <c r="FL61">
        <v>25.0151</v>
      </c>
      <c r="FM61">
        <v>75.8929</v>
      </c>
      <c r="FN61">
        <v>0</v>
      </c>
      <c r="FO61">
        <v>10.02</v>
      </c>
      <c r="FP61">
        <v>420</v>
      </c>
      <c r="FQ61">
        <v>2.83985</v>
      </c>
      <c r="FR61">
        <v>101.385</v>
      </c>
      <c r="FS61">
        <v>101.841</v>
      </c>
    </row>
    <row r="62" spans="1:175">
      <c r="A62">
        <v>46</v>
      </c>
      <c r="B62">
        <v>1626465279.6</v>
      </c>
      <c r="C62">
        <v>90</v>
      </c>
      <c r="D62" t="s">
        <v>385</v>
      </c>
      <c r="E62" t="s">
        <v>386</v>
      </c>
      <c r="F62">
        <v>1</v>
      </c>
      <c r="G62" t="s">
        <v>291</v>
      </c>
      <c r="H62">
        <v>1626465278.6</v>
      </c>
      <c r="I62">
        <f>(J62)/1000</f>
        <v>0</v>
      </c>
      <c r="J62">
        <f>1000*CB62*AH62*(BX62-BY62)/(100*BQ62*(1000-AH62*BX62))</f>
        <v>0</v>
      </c>
      <c r="K62">
        <f>CB62*AH62*(BW62-BV62*(1000-AH62*BY62)/(1000-AH62*BX62))/(100*BQ62)</f>
        <v>0</v>
      </c>
      <c r="L62">
        <f>BV62 - IF(AH62&gt;1, K62*BQ62*100.0/(AJ62*CJ62), 0)</f>
        <v>0</v>
      </c>
      <c r="M62">
        <f>((S62-I62/2)*L62-K62)/(S62+I62/2)</f>
        <v>0</v>
      </c>
      <c r="N62">
        <f>M62*(CC62+CD62)/1000.0</f>
        <v>0</v>
      </c>
      <c r="O62">
        <f>(BV62 - IF(AH62&gt;1, K62*BQ62*100.0/(AJ62*CJ62), 0))*(CC62+CD62)/1000.0</f>
        <v>0</v>
      </c>
      <c r="P62">
        <f>2.0/((1/R62-1/Q62)+SIGN(R62)*SQRT((1/R62-1/Q62)*(1/R62-1/Q62) + 4*BR62/((BR62+1)*(BR62+1))*(2*1/R62*1/Q62-1/Q62*1/Q62)))</f>
        <v>0</v>
      </c>
      <c r="Q62">
        <f>IF(LEFT(BS62,1)&lt;&gt;"0",IF(LEFT(BS62,1)="1",3.0,BT62),$D$5+$E$5*(CJ62*CC62/($K$5*1000))+$F$5*(CJ62*CC62/($K$5*1000))*MAX(MIN(BQ62,$J$5),$I$5)*MAX(MIN(BQ62,$J$5),$I$5)+$G$5*MAX(MIN(BQ62,$J$5),$I$5)*(CJ62*CC62/($K$5*1000))+$H$5*(CJ62*CC62/($K$5*1000))*(CJ62*CC62/($K$5*1000)))</f>
        <v>0</v>
      </c>
      <c r="R62">
        <f>I62*(1000-(1000*0.61365*exp(17.502*V62/(240.97+V62))/(CC62+CD62)+BX62)/2)/(1000*0.61365*exp(17.502*V62/(240.97+V62))/(CC62+CD62)-BX62)</f>
        <v>0</v>
      </c>
      <c r="S62">
        <f>1/((BR62+1)/(P62/1.6)+1/(Q62/1.37)) + BR62/((BR62+1)/(P62/1.6) + BR62/(Q62/1.37))</f>
        <v>0</v>
      </c>
      <c r="T62">
        <f>(BM62*BP62)</f>
        <v>0</v>
      </c>
      <c r="U62">
        <f>(CE62+(T62+2*0.95*5.67E-8*(((CE62+$B$7)+273)^4-(CE62+273)^4)-44100*I62)/(1.84*29.3*Q62+8*0.95*5.67E-8*(CE62+273)^3))</f>
        <v>0</v>
      </c>
      <c r="V62">
        <f>($C$7*CF62+$D$7*CG62+$E$7*U62)</f>
        <v>0</v>
      </c>
      <c r="W62">
        <f>0.61365*exp(17.502*V62/(240.97+V62))</f>
        <v>0</v>
      </c>
      <c r="X62">
        <f>(Y62/Z62*100)</f>
        <v>0</v>
      </c>
      <c r="Y62">
        <f>BX62*(CC62+CD62)/1000</f>
        <v>0</v>
      </c>
      <c r="Z62">
        <f>0.61365*exp(17.502*CE62/(240.97+CE62))</f>
        <v>0</v>
      </c>
      <c r="AA62">
        <f>(W62-BX62*(CC62+CD62)/1000)</f>
        <v>0</v>
      </c>
      <c r="AB62">
        <f>(-I62*44100)</f>
        <v>0</v>
      </c>
      <c r="AC62">
        <f>2*29.3*Q62*0.92*(CE62-V62)</f>
        <v>0</v>
      </c>
      <c r="AD62">
        <f>2*0.95*5.67E-8*(((CE62+$B$7)+273)^4-(V62+273)^4)</f>
        <v>0</v>
      </c>
      <c r="AE62">
        <f>T62+AD62+AB62+AC62</f>
        <v>0</v>
      </c>
      <c r="AF62">
        <v>147</v>
      </c>
      <c r="AG62">
        <v>16</v>
      </c>
      <c r="AH62">
        <f>IF(AF62*$H$13&gt;=AJ62,1.0,(AJ62/(AJ62-AF62*$H$13)))</f>
        <v>0</v>
      </c>
      <c r="AI62">
        <f>(AH62-1)*100</f>
        <v>0</v>
      </c>
      <c r="AJ62">
        <f>MAX(0,($B$13+$C$13*CJ62)/(1+$D$13*CJ62)*CC62/(CE62+273)*$E$13)</f>
        <v>0</v>
      </c>
      <c r="AK62" t="s">
        <v>292</v>
      </c>
      <c r="AL62" t="s">
        <v>292</v>
      </c>
      <c r="AM62">
        <v>0</v>
      </c>
      <c r="AN62">
        <v>0</v>
      </c>
      <c r="AO62">
        <f>1-AM62/AN62</f>
        <v>0</v>
      </c>
      <c r="AP62">
        <v>0</v>
      </c>
      <c r="AQ62" t="s">
        <v>292</v>
      </c>
      <c r="AR62" t="s">
        <v>292</v>
      </c>
      <c r="AS62">
        <v>0</v>
      </c>
      <c r="AT62">
        <v>0</v>
      </c>
      <c r="AU62">
        <f>1-AS62/AT62</f>
        <v>0</v>
      </c>
      <c r="AV62">
        <v>0.5</v>
      </c>
      <c r="AW62">
        <f>BN62</f>
        <v>0</v>
      </c>
      <c r="AX62">
        <f>K62</f>
        <v>0</v>
      </c>
      <c r="AY62">
        <f>AU62*AV62*AW62</f>
        <v>0</v>
      </c>
      <c r="AZ62">
        <f>(AX62-AP62)/AW62</f>
        <v>0</v>
      </c>
      <c r="BA62">
        <f>(AN62-AT62)/AT62</f>
        <v>0</v>
      </c>
      <c r="BB62">
        <f>AM62/(AO62+AM62/AT62)</f>
        <v>0</v>
      </c>
      <c r="BC62" t="s">
        <v>292</v>
      </c>
      <c r="BD62">
        <v>0</v>
      </c>
      <c r="BE62">
        <f>IF(BD62&lt;&gt;0, BD62, BB62)</f>
        <v>0</v>
      </c>
      <c r="BF62">
        <f>1-BE62/AT62</f>
        <v>0</v>
      </c>
      <c r="BG62">
        <f>(AT62-AS62)/(AT62-BE62)</f>
        <v>0</v>
      </c>
      <c r="BH62">
        <f>(AN62-AT62)/(AN62-BE62)</f>
        <v>0</v>
      </c>
      <c r="BI62">
        <f>(AT62-AS62)/(AT62-AM62)</f>
        <v>0</v>
      </c>
      <c r="BJ62">
        <f>(AN62-AT62)/(AN62-AM62)</f>
        <v>0</v>
      </c>
      <c r="BK62">
        <f>(BG62*BE62/AS62)</f>
        <v>0</v>
      </c>
      <c r="BL62">
        <f>(1-BK62)</f>
        <v>0</v>
      </c>
      <c r="BM62">
        <f>$B$11*CK62+$C$11*CL62+$F$11*CM62*(1-CP62)</f>
        <v>0</v>
      </c>
      <c r="BN62">
        <f>BM62*BO62</f>
        <v>0</v>
      </c>
      <c r="BO62">
        <f>($B$11*$D$9+$C$11*$D$9+$F$11*((CZ62+CR62)/MAX(CZ62+CR62+DA62, 0.1)*$I$9+DA62/MAX(CZ62+CR62+DA62, 0.1)*$J$9))/($B$11+$C$11+$F$11)</f>
        <v>0</v>
      </c>
      <c r="BP62">
        <f>($B$11*$K$9+$C$11*$K$9+$F$11*((CZ62+CR62)/MAX(CZ62+CR62+DA62, 0.1)*$P$9+DA62/MAX(CZ62+CR62+DA62, 0.1)*$Q$9))/($B$11+$C$11+$F$11)</f>
        <v>0</v>
      </c>
      <c r="BQ62">
        <v>6</v>
      </c>
      <c r="BR62">
        <v>0.5</v>
      </c>
      <c r="BS62" t="s">
        <v>293</v>
      </c>
      <c r="BT62">
        <v>2</v>
      </c>
      <c r="BU62">
        <v>1626465278.6</v>
      </c>
      <c r="BV62">
        <v>401.054</v>
      </c>
      <c r="BW62">
        <v>420.012666666667</v>
      </c>
      <c r="BX62">
        <v>6.14333</v>
      </c>
      <c r="BY62">
        <v>2.83139666666667</v>
      </c>
      <c r="BZ62">
        <v>399.496666666667</v>
      </c>
      <c r="CA62">
        <v>6.21097666666667</v>
      </c>
      <c r="CB62">
        <v>900.018333333333</v>
      </c>
      <c r="CC62">
        <v>100.747333333333</v>
      </c>
      <c r="CD62">
        <v>0.0994000333333333</v>
      </c>
      <c r="CE62">
        <v>15.7115333333333</v>
      </c>
      <c r="CF62">
        <v>15.0593333333333</v>
      </c>
      <c r="CG62">
        <v>999.9</v>
      </c>
      <c r="CH62">
        <v>0</v>
      </c>
      <c r="CI62">
        <v>0</v>
      </c>
      <c r="CJ62">
        <v>10051.0333333333</v>
      </c>
      <c r="CK62">
        <v>0</v>
      </c>
      <c r="CL62">
        <v>0.221023</v>
      </c>
      <c r="CM62">
        <v>1460.07333333333</v>
      </c>
      <c r="CN62">
        <v>0.973009666666667</v>
      </c>
      <c r="CO62">
        <v>0.0269900333333333</v>
      </c>
      <c r="CP62">
        <v>0</v>
      </c>
      <c r="CQ62">
        <v>899.381</v>
      </c>
      <c r="CR62">
        <v>4.99999</v>
      </c>
      <c r="CS62">
        <v>13146.5666666667</v>
      </c>
      <c r="CT62">
        <v>12729.0333333333</v>
      </c>
      <c r="CU62">
        <v>38.812</v>
      </c>
      <c r="CV62">
        <v>41.125</v>
      </c>
      <c r="CW62">
        <v>40.125</v>
      </c>
      <c r="CX62">
        <v>40.312</v>
      </c>
      <c r="CY62">
        <v>40.375</v>
      </c>
      <c r="CZ62">
        <v>1415.80333333333</v>
      </c>
      <c r="DA62">
        <v>39.27</v>
      </c>
      <c r="DB62">
        <v>0</v>
      </c>
      <c r="DC62">
        <v>1626465290.6</v>
      </c>
      <c r="DD62">
        <v>0</v>
      </c>
      <c r="DE62">
        <v>899.803769230769</v>
      </c>
      <c r="DF62">
        <v>-5.09299144439587</v>
      </c>
      <c r="DG62">
        <v>-75.5042734572737</v>
      </c>
      <c r="DH62">
        <v>13153.5269230769</v>
      </c>
      <c r="DI62">
        <v>15</v>
      </c>
      <c r="DJ62">
        <v>1626465084.6</v>
      </c>
      <c r="DK62" t="s">
        <v>294</v>
      </c>
      <c r="DL62">
        <v>1626465076.6</v>
      </c>
      <c r="DM62">
        <v>1626465084.6</v>
      </c>
      <c r="DN62">
        <v>8</v>
      </c>
      <c r="DO62">
        <v>0.212</v>
      </c>
      <c r="DP62">
        <v>0.013</v>
      </c>
      <c r="DQ62">
        <v>1.588</v>
      </c>
      <c r="DR62">
        <v>-0.074</v>
      </c>
      <c r="DS62">
        <v>420</v>
      </c>
      <c r="DT62">
        <v>3</v>
      </c>
      <c r="DU62">
        <v>0.13</v>
      </c>
      <c r="DV62">
        <v>0.03</v>
      </c>
      <c r="DW62">
        <v>-18.9258414634146</v>
      </c>
      <c r="DX62">
        <v>-0.238131010453008</v>
      </c>
      <c r="DY62">
        <v>0.033700756129679</v>
      </c>
      <c r="DZ62">
        <v>1</v>
      </c>
      <c r="EA62">
        <v>900.1852</v>
      </c>
      <c r="EB62">
        <v>-5.67344109107429</v>
      </c>
      <c r="EC62">
        <v>0.59572802039665</v>
      </c>
      <c r="ED62">
        <v>1</v>
      </c>
      <c r="EE62">
        <v>3.29129609756098</v>
      </c>
      <c r="EF62">
        <v>0.126957073170736</v>
      </c>
      <c r="EG62">
        <v>0.012542765649442</v>
      </c>
      <c r="EH62">
        <v>0</v>
      </c>
      <c r="EI62">
        <v>2</v>
      </c>
      <c r="EJ62">
        <v>3</v>
      </c>
      <c r="EK62" t="s">
        <v>354</v>
      </c>
      <c r="EL62">
        <v>100</v>
      </c>
      <c r="EM62">
        <v>100</v>
      </c>
      <c r="EN62">
        <v>1.557</v>
      </c>
      <c r="EO62">
        <v>-0.0676</v>
      </c>
      <c r="EP62">
        <v>0.796380875196005</v>
      </c>
      <c r="EQ62">
        <v>0.00225868272383977</v>
      </c>
      <c r="ER62">
        <v>-9.96746185667655e-07</v>
      </c>
      <c r="ES62">
        <v>2.83711317370827e-10</v>
      </c>
      <c r="ET62">
        <v>-0.071317122073674</v>
      </c>
      <c r="EU62">
        <v>-0.00217948432402501</v>
      </c>
      <c r="EV62">
        <v>0.000453263451741206</v>
      </c>
      <c r="EW62">
        <v>-1.16319206543697e-06</v>
      </c>
      <c r="EX62">
        <v>-2</v>
      </c>
      <c r="EY62">
        <v>2196</v>
      </c>
      <c r="EZ62">
        <v>1</v>
      </c>
      <c r="FA62">
        <v>25</v>
      </c>
      <c r="FB62">
        <v>3.4</v>
      </c>
      <c r="FC62">
        <v>3.2</v>
      </c>
      <c r="FD62">
        <v>18</v>
      </c>
      <c r="FE62">
        <v>813.986</v>
      </c>
      <c r="FF62">
        <v>425.197</v>
      </c>
      <c r="FG62">
        <v>10.0096</v>
      </c>
      <c r="FH62">
        <v>25.8664</v>
      </c>
      <c r="FI62">
        <v>29.9992</v>
      </c>
      <c r="FJ62">
        <v>25.7923</v>
      </c>
      <c r="FK62">
        <v>25.809</v>
      </c>
      <c r="FL62">
        <v>25.0149</v>
      </c>
      <c r="FM62">
        <v>75.8929</v>
      </c>
      <c r="FN62">
        <v>0</v>
      </c>
      <c r="FO62">
        <v>10.12</v>
      </c>
      <c r="FP62">
        <v>420</v>
      </c>
      <c r="FQ62">
        <v>2.84056</v>
      </c>
      <c r="FR62">
        <v>101.385</v>
      </c>
      <c r="FS62">
        <v>101.841</v>
      </c>
    </row>
    <row r="63" spans="1:175">
      <c r="A63">
        <v>47</v>
      </c>
      <c r="B63">
        <v>1626465281.6</v>
      </c>
      <c r="C63">
        <v>92</v>
      </c>
      <c r="D63" t="s">
        <v>387</v>
      </c>
      <c r="E63" t="s">
        <v>388</v>
      </c>
      <c r="F63">
        <v>1</v>
      </c>
      <c r="G63" t="s">
        <v>291</v>
      </c>
      <c r="H63">
        <v>1626465280.6</v>
      </c>
      <c r="I63">
        <f>(J63)/1000</f>
        <v>0</v>
      </c>
      <c r="J63">
        <f>1000*CB63*AH63*(BX63-BY63)/(100*BQ63*(1000-AH63*BX63))</f>
        <v>0</v>
      </c>
      <c r="K63">
        <f>CB63*AH63*(BW63-BV63*(1000-AH63*BY63)/(1000-AH63*BX63))/(100*BQ63)</f>
        <v>0</v>
      </c>
      <c r="L63">
        <f>BV63 - IF(AH63&gt;1, K63*BQ63*100.0/(AJ63*CJ63), 0)</f>
        <v>0</v>
      </c>
      <c r="M63">
        <f>((S63-I63/2)*L63-K63)/(S63+I63/2)</f>
        <v>0</v>
      </c>
      <c r="N63">
        <f>M63*(CC63+CD63)/1000.0</f>
        <v>0</v>
      </c>
      <c r="O63">
        <f>(BV63 - IF(AH63&gt;1, K63*BQ63*100.0/(AJ63*CJ63), 0))*(CC63+CD63)/1000.0</f>
        <v>0</v>
      </c>
      <c r="P63">
        <f>2.0/((1/R63-1/Q63)+SIGN(R63)*SQRT((1/R63-1/Q63)*(1/R63-1/Q63) + 4*BR63/((BR63+1)*(BR63+1))*(2*1/R63*1/Q63-1/Q63*1/Q63)))</f>
        <v>0</v>
      </c>
      <c r="Q63">
        <f>IF(LEFT(BS63,1)&lt;&gt;"0",IF(LEFT(BS63,1)="1",3.0,BT63),$D$5+$E$5*(CJ63*CC63/($K$5*1000))+$F$5*(CJ63*CC63/($K$5*1000))*MAX(MIN(BQ63,$J$5),$I$5)*MAX(MIN(BQ63,$J$5),$I$5)+$G$5*MAX(MIN(BQ63,$J$5),$I$5)*(CJ63*CC63/($K$5*1000))+$H$5*(CJ63*CC63/($K$5*1000))*(CJ63*CC63/($K$5*1000)))</f>
        <v>0</v>
      </c>
      <c r="R63">
        <f>I63*(1000-(1000*0.61365*exp(17.502*V63/(240.97+V63))/(CC63+CD63)+BX63)/2)/(1000*0.61365*exp(17.502*V63/(240.97+V63))/(CC63+CD63)-BX63)</f>
        <v>0</v>
      </c>
      <c r="S63">
        <f>1/((BR63+1)/(P63/1.6)+1/(Q63/1.37)) + BR63/((BR63+1)/(P63/1.6) + BR63/(Q63/1.37))</f>
        <v>0</v>
      </c>
      <c r="T63">
        <f>(BM63*BP63)</f>
        <v>0</v>
      </c>
      <c r="U63">
        <f>(CE63+(T63+2*0.95*5.67E-8*(((CE63+$B$7)+273)^4-(CE63+273)^4)-44100*I63)/(1.84*29.3*Q63+8*0.95*5.67E-8*(CE63+273)^3))</f>
        <v>0</v>
      </c>
      <c r="V63">
        <f>($C$7*CF63+$D$7*CG63+$E$7*U63)</f>
        <v>0</v>
      </c>
      <c r="W63">
        <f>0.61365*exp(17.502*V63/(240.97+V63))</f>
        <v>0</v>
      </c>
      <c r="X63">
        <f>(Y63/Z63*100)</f>
        <v>0</v>
      </c>
      <c r="Y63">
        <f>BX63*(CC63+CD63)/1000</f>
        <v>0</v>
      </c>
      <c r="Z63">
        <f>0.61365*exp(17.502*CE63/(240.97+CE63))</f>
        <v>0</v>
      </c>
      <c r="AA63">
        <f>(W63-BX63*(CC63+CD63)/1000)</f>
        <v>0</v>
      </c>
      <c r="AB63">
        <f>(-I63*44100)</f>
        <v>0</v>
      </c>
      <c r="AC63">
        <f>2*29.3*Q63*0.92*(CE63-V63)</f>
        <v>0</v>
      </c>
      <c r="AD63">
        <f>2*0.95*5.67E-8*(((CE63+$B$7)+273)^4-(V63+273)^4)</f>
        <v>0</v>
      </c>
      <c r="AE63">
        <f>T63+AD63+AB63+AC63</f>
        <v>0</v>
      </c>
      <c r="AF63">
        <v>148</v>
      </c>
      <c r="AG63">
        <v>16</v>
      </c>
      <c r="AH63">
        <f>IF(AF63*$H$13&gt;=AJ63,1.0,(AJ63/(AJ63-AF63*$H$13)))</f>
        <v>0</v>
      </c>
      <c r="AI63">
        <f>(AH63-1)*100</f>
        <v>0</v>
      </c>
      <c r="AJ63">
        <f>MAX(0,($B$13+$C$13*CJ63)/(1+$D$13*CJ63)*CC63/(CE63+273)*$E$13)</f>
        <v>0</v>
      </c>
      <c r="AK63" t="s">
        <v>292</v>
      </c>
      <c r="AL63" t="s">
        <v>292</v>
      </c>
      <c r="AM63">
        <v>0</v>
      </c>
      <c r="AN63">
        <v>0</v>
      </c>
      <c r="AO63">
        <f>1-AM63/AN63</f>
        <v>0</v>
      </c>
      <c r="AP63">
        <v>0</v>
      </c>
      <c r="AQ63" t="s">
        <v>292</v>
      </c>
      <c r="AR63" t="s">
        <v>292</v>
      </c>
      <c r="AS63">
        <v>0</v>
      </c>
      <c r="AT63">
        <v>0</v>
      </c>
      <c r="AU63">
        <f>1-AS63/AT63</f>
        <v>0</v>
      </c>
      <c r="AV63">
        <v>0.5</v>
      </c>
      <c r="AW63">
        <f>BN63</f>
        <v>0</v>
      </c>
      <c r="AX63">
        <f>K63</f>
        <v>0</v>
      </c>
      <c r="AY63">
        <f>AU63*AV63*AW63</f>
        <v>0</v>
      </c>
      <c r="AZ63">
        <f>(AX63-AP63)/AW63</f>
        <v>0</v>
      </c>
      <c r="BA63">
        <f>(AN63-AT63)/AT63</f>
        <v>0</v>
      </c>
      <c r="BB63">
        <f>AM63/(AO63+AM63/AT63)</f>
        <v>0</v>
      </c>
      <c r="BC63" t="s">
        <v>292</v>
      </c>
      <c r="BD63">
        <v>0</v>
      </c>
      <c r="BE63">
        <f>IF(BD63&lt;&gt;0, BD63, BB63)</f>
        <v>0</v>
      </c>
      <c r="BF63">
        <f>1-BE63/AT63</f>
        <v>0</v>
      </c>
      <c r="BG63">
        <f>(AT63-AS63)/(AT63-BE63)</f>
        <v>0</v>
      </c>
      <c r="BH63">
        <f>(AN63-AT63)/(AN63-BE63)</f>
        <v>0</v>
      </c>
      <c r="BI63">
        <f>(AT63-AS63)/(AT63-AM63)</f>
        <v>0</v>
      </c>
      <c r="BJ63">
        <f>(AN63-AT63)/(AN63-AM63)</f>
        <v>0</v>
      </c>
      <c r="BK63">
        <f>(BG63*BE63/AS63)</f>
        <v>0</v>
      </c>
      <c r="BL63">
        <f>(1-BK63)</f>
        <v>0</v>
      </c>
      <c r="BM63">
        <f>$B$11*CK63+$C$11*CL63+$F$11*CM63*(1-CP63)</f>
        <v>0</v>
      </c>
      <c r="BN63">
        <f>BM63*BO63</f>
        <v>0</v>
      </c>
      <c r="BO63">
        <f>($B$11*$D$9+$C$11*$D$9+$F$11*((CZ63+CR63)/MAX(CZ63+CR63+DA63, 0.1)*$I$9+DA63/MAX(CZ63+CR63+DA63, 0.1)*$J$9))/($B$11+$C$11+$F$11)</f>
        <v>0</v>
      </c>
      <c r="BP63">
        <f>($B$11*$K$9+$C$11*$K$9+$F$11*((CZ63+CR63)/MAX(CZ63+CR63+DA63, 0.1)*$P$9+DA63/MAX(CZ63+CR63+DA63, 0.1)*$Q$9))/($B$11+$C$11+$F$11)</f>
        <v>0</v>
      </c>
      <c r="BQ63">
        <v>6</v>
      </c>
      <c r="BR63">
        <v>0.5</v>
      </c>
      <c r="BS63" t="s">
        <v>293</v>
      </c>
      <c r="BT63">
        <v>2</v>
      </c>
      <c r="BU63">
        <v>1626465280.6</v>
      </c>
      <c r="BV63">
        <v>401.021666666667</v>
      </c>
      <c r="BW63">
        <v>420.024666666667</v>
      </c>
      <c r="BX63">
        <v>6.14604333333333</v>
      </c>
      <c r="BY63">
        <v>2.83194</v>
      </c>
      <c r="BZ63">
        <v>399.464333333333</v>
      </c>
      <c r="CA63">
        <v>6.21368</v>
      </c>
      <c r="CB63">
        <v>900.009333333333</v>
      </c>
      <c r="CC63">
        <v>100.747</v>
      </c>
      <c r="CD63">
        <v>0.0995372333333333</v>
      </c>
      <c r="CE63">
        <v>15.7319666666667</v>
      </c>
      <c r="CF63">
        <v>15.0787333333333</v>
      </c>
      <c r="CG63">
        <v>999.9</v>
      </c>
      <c r="CH63">
        <v>0</v>
      </c>
      <c r="CI63">
        <v>0</v>
      </c>
      <c r="CJ63">
        <v>10034.7666666667</v>
      </c>
      <c r="CK63">
        <v>0</v>
      </c>
      <c r="CL63">
        <v>0.221023</v>
      </c>
      <c r="CM63">
        <v>1460.06333333333</v>
      </c>
      <c r="CN63">
        <v>0.973008333333333</v>
      </c>
      <c r="CO63">
        <v>0.0269915666666667</v>
      </c>
      <c r="CP63">
        <v>0</v>
      </c>
      <c r="CQ63">
        <v>899.205666666667</v>
      </c>
      <c r="CR63">
        <v>4.99999</v>
      </c>
      <c r="CS63">
        <v>13143.1</v>
      </c>
      <c r="CT63">
        <v>12728.9666666667</v>
      </c>
      <c r="CU63">
        <v>38.833</v>
      </c>
      <c r="CV63">
        <v>41.125</v>
      </c>
      <c r="CW63">
        <v>40.104</v>
      </c>
      <c r="CX63">
        <v>40.312</v>
      </c>
      <c r="CY63">
        <v>40.375</v>
      </c>
      <c r="CZ63">
        <v>1415.79</v>
      </c>
      <c r="DA63">
        <v>39.2733333333333</v>
      </c>
      <c r="DB63">
        <v>0</v>
      </c>
      <c r="DC63">
        <v>1626465292.4</v>
      </c>
      <c r="DD63">
        <v>0</v>
      </c>
      <c r="DE63">
        <v>899.64448</v>
      </c>
      <c r="DF63">
        <v>-4.84046152153224</v>
      </c>
      <c r="DG63">
        <v>-73.6384614037981</v>
      </c>
      <c r="DH63">
        <v>13150.924</v>
      </c>
      <c r="DI63">
        <v>15</v>
      </c>
      <c r="DJ63">
        <v>1626465084.6</v>
      </c>
      <c r="DK63" t="s">
        <v>294</v>
      </c>
      <c r="DL63">
        <v>1626465076.6</v>
      </c>
      <c r="DM63">
        <v>1626465084.6</v>
      </c>
      <c r="DN63">
        <v>8</v>
      </c>
      <c r="DO63">
        <v>0.212</v>
      </c>
      <c r="DP63">
        <v>0.013</v>
      </c>
      <c r="DQ63">
        <v>1.588</v>
      </c>
      <c r="DR63">
        <v>-0.074</v>
      </c>
      <c r="DS63">
        <v>420</v>
      </c>
      <c r="DT63">
        <v>3</v>
      </c>
      <c r="DU63">
        <v>0.13</v>
      </c>
      <c r="DV63">
        <v>0.03</v>
      </c>
      <c r="DW63">
        <v>-18.9309634146341</v>
      </c>
      <c r="DX63">
        <v>-0.308744947735197</v>
      </c>
      <c r="DY63">
        <v>0.0370009608055712</v>
      </c>
      <c r="DZ63">
        <v>1</v>
      </c>
      <c r="EA63">
        <v>899.949882352941</v>
      </c>
      <c r="EB63">
        <v>-5.51950591333845</v>
      </c>
      <c r="EC63">
        <v>0.573815084208358</v>
      </c>
      <c r="ED63">
        <v>1</v>
      </c>
      <c r="EE63">
        <v>3.29525804878049</v>
      </c>
      <c r="EF63">
        <v>0.12599289198607</v>
      </c>
      <c r="EG63">
        <v>0.0124545926918375</v>
      </c>
      <c r="EH63">
        <v>0</v>
      </c>
      <c r="EI63">
        <v>2</v>
      </c>
      <c r="EJ63">
        <v>3</v>
      </c>
      <c r="EK63" t="s">
        <v>354</v>
      </c>
      <c r="EL63">
        <v>100</v>
      </c>
      <c r="EM63">
        <v>100</v>
      </c>
      <c r="EN63">
        <v>1.558</v>
      </c>
      <c r="EO63">
        <v>-0.0676</v>
      </c>
      <c r="EP63">
        <v>0.796380875196005</v>
      </c>
      <c r="EQ63">
        <v>0.00225868272383977</v>
      </c>
      <c r="ER63">
        <v>-9.96746185667655e-07</v>
      </c>
      <c r="ES63">
        <v>2.83711317370827e-10</v>
      </c>
      <c r="ET63">
        <v>-0.071317122073674</v>
      </c>
      <c r="EU63">
        <v>-0.00217948432402501</v>
      </c>
      <c r="EV63">
        <v>0.000453263451741206</v>
      </c>
      <c r="EW63">
        <v>-1.16319206543697e-06</v>
      </c>
      <c r="EX63">
        <v>-2</v>
      </c>
      <c r="EY63">
        <v>2196</v>
      </c>
      <c r="EZ63">
        <v>1</v>
      </c>
      <c r="FA63">
        <v>25</v>
      </c>
      <c r="FB63">
        <v>3.4</v>
      </c>
      <c r="FC63">
        <v>3.3</v>
      </c>
      <c r="FD63">
        <v>18</v>
      </c>
      <c r="FE63">
        <v>813.555</v>
      </c>
      <c r="FF63">
        <v>425.261</v>
      </c>
      <c r="FG63">
        <v>10.0763</v>
      </c>
      <c r="FH63">
        <v>25.8642</v>
      </c>
      <c r="FI63">
        <v>29.9992</v>
      </c>
      <c r="FJ63">
        <v>25.7913</v>
      </c>
      <c r="FK63">
        <v>25.8079</v>
      </c>
      <c r="FL63">
        <v>25.0137</v>
      </c>
      <c r="FM63">
        <v>75.8929</v>
      </c>
      <c r="FN63">
        <v>0</v>
      </c>
      <c r="FO63">
        <v>10.22</v>
      </c>
      <c r="FP63">
        <v>420</v>
      </c>
      <c r="FQ63">
        <v>2.83967</v>
      </c>
      <c r="FR63">
        <v>101.385</v>
      </c>
      <c r="FS63">
        <v>101.843</v>
      </c>
    </row>
    <row r="64" spans="1:175">
      <c r="A64">
        <v>48</v>
      </c>
      <c r="B64">
        <v>1626465283.6</v>
      </c>
      <c r="C64">
        <v>94</v>
      </c>
      <c r="D64" t="s">
        <v>389</v>
      </c>
      <c r="E64" t="s">
        <v>390</v>
      </c>
      <c r="F64">
        <v>1</v>
      </c>
      <c r="G64" t="s">
        <v>291</v>
      </c>
      <c r="H64">
        <v>1626465282.6</v>
      </c>
      <c r="I64">
        <f>(J64)/1000</f>
        <v>0</v>
      </c>
      <c r="J64">
        <f>1000*CB64*AH64*(BX64-BY64)/(100*BQ64*(1000-AH64*BX64))</f>
        <v>0</v>
      </c>
      <c r="K64">
        <f>CB64*AH64*(BW64-BV64*(1000-AH64*BY64)/(1000-AH64*BX64))/(100*BQ64)</f>
        <v>0</v>
      </c>
      <c r="L64">
        <f>BV64 - IF(AH64&gt;1, K64*BQ64*100.0/(AJ64*CJ64), 0)</f>
        <v>0</v>
      </c>
      <c r="M64">
        <f>((S64-I64/2)*L64-K64)/(S64+I64/2)</f>
        <v>0</v>
      </c>
      <c r="N64">
        <f>M64*(CC64+CD64)/1000.0</f>
        <v>0</v>
      </c>
      <c r="O64">
        <f>(BV64 - IF(AH64&gt;1, K64*BQ64*100.0/(AJ64*CJ64), 0))*(CC64+CD64)/1000.0</f>
        <v>0</v>
      </c>
      <c r="P64">
        <f>2.0/((1/R64-1/Q64)+SIGN(R64)*SQRT((1/R64-1/Q64)*(1/R64-1/Q64) + 4*BR64/((BR64+1)*(BR64+1))*(2*1/R64*1/Q64-1/Q64*1/Q64)))</f>
        <v>0</v>
      </c>
      <c r="Q64">
        <f>IF(LEFT(BS64,1)&lt;&gt;"0",IF(LEFT(BS64,1)="1",3.0,BT64),$D$5+$E$5*(CJ64*CC64/($K$5*1000))+$F$5*(CJ64*CC64/($K$5*1000))*MAX(MIN(BQ64,$J$5),$I$5)*MAX(MIN(BQ64,$J$5),$I$5)+$G$5*MAX(MIN(BQ64,$J$5),$I$5)*(CJ64*CC64/($K$5*1000))+$H$5*(CJ64*CC64/($K$5*1000))*(CJ64*CC64/($K$5*1000)))</f>
        <v>0</v>
      </c>
      <c r="R64">
        <f>I64*(1000-(1000*0.61365*exp(17.502*V64/(240.97+V64))/(CC64+CD64)+BX64)/2)/(1000*0.61365*exp(17.502*V64/(240.97+V64))/(CC64+CD64)-BX64)</f>
        <v>0</v>
      </c>
      <c r="S64">
        <f>1/((BR64+1)/(P64/1.6)+1/(Q64/1.37)) + BR64/((BR64+1)/(P64/1.6) + BR64/(Q64/1.37))</f>
        <v>0</v>
      </c>
      <c r="T64">
        <f>(BM64*BP64)</f>
        <v>0</v>
      </c>
      <c r="U64">
        <f>(CE64+(T64+2*0.95*5.67E-8*(((CE64+$B$7)+273)^4-(CE64+273)^4)-44100*I64)/(1.84*29.3*Q64+8*0.95*5.67E-8*(CE64+273)^3))</f>
        <v>0</v>
      </c>
      <c r="V64">
        <f>($C$7*CF64+$D$7*CG64+$E$7*U64)</f>
        <v>0</v>
      </c>
      <c r="W64">
        <f>0.61365*exp(17.502*V64/(240.97+V64))</f>
        <v>0</v>
      </c>
      <c r="X64">
        <f>(Y64/Z64*100)</f>
        <v>0</v>
      </c>
      <c r="Y64">
        <f>BX64*(CC64+CD64)/1000</f>
        <v>0</v>
      </c>
      <c r="Z64">
        <f>0.61365*exp(17.502*CE64/(240.97+CE64))</f>
        <v>0</v>
      </c>
      <c r="AA64">
        <f>(W64-BX64*(CC64+CD64)/1000)</f>
        <v>0</v>
      </c>
      <c r="AB64">
        <f>(-I64*44100)</f>
        <v>0</v>
      </c>
      <c r="AC64">
        <f>2*29.3*Q64*0.92*(CE64-V64)</f>
        <v>0</v>
      </c>
      <c r="AD64">
        <f>2*0.95*5.67E-8*(((CE64+$B$7)+273)^4-(V64+273)^4)</f>
        <v>0</v>
      </c>
      <c r="AE64">
        <f>T64+AD64+AB64+AC64</f>
        <v>0</v>
      </c>
      <c r="AF64">
        <v>148</v>
      </c>
      <c r="AG64">
        <v>16</v>
      </c>
      <c r="AH64">
        <f>IF(AF64*$H$13&gt;=AJ64,1.0,(AJ64/(AJ64-AF64*$H$13)))</f>
        <v>0</v>
      </c>
      <c r="AI64">
        <f>(AH64-1)*100</f>
        <v>0</v>
      </c>
      <c r="AJ64">
        <f>MAX(0,($B$13+$C$13*CJ64)/(1+$D$13*CJ64)*CC64/(CE64+273)*$E$13)</f>
        <v>0</v>
      </c>
      <c r="AK64" t="s">
        <v>292</v>
      </c>
      <c r="AL64" t="s">
        <v>292</v>
      </c>
      <c r="AM64">
        <v>0</v>
      </c>
      <c r="AN64">
        <v>0</v>
      </c>
      <c r="AO64">
        <f>1-AM64/AN64</f>
        <v>0</v>
      </c>
      <c r="AP64">
        <v>0</v>
      </c>
      <c r="AQ64" t="s">
        <v>292</v>
      </c>
      <c r="AR64" t="s">
        <v>292</v>
      </c>
      <c r="AS64">
        <v>0</v>
      </c>
      <c r="AT64">
        <v>0</v>
      </c>
      <c r="AU64">
        <f>1-AS64/AT64</f>
        <v>0</v>
      </c>
      <c r="AV64">
        <v>0.5</v>
      </c>
      <c r="AW64">
        <f>BN64</f>
        <v>0</v>
      </c>
      <c r="AX64">
        <f>K64</f>
        <v>0</v>
      </c>
      <c r="AY64">
        <f>AU64*AV64*AW64</f>
        <v>0</v>
      </c>
      <c r="AZ64">
        <f>(AX64-AP64)/AW64</f>
        <v>0</v>
      </c>
      <c r="BA64">
        <f>(AN64-AT64)/AT64</f>
        <v>0</v>
      </c>
      <c r="BB64">
        <f>AM64/(AO64+AM64/AT64)</f>
        <v>0</v>
      </c>
      <c r="BC64" t="s">
        <v>292</v>
      </c>
      <c r="BD64">
        <v>0</v>
      </c>
      <c r="BE64">
        <f>IF(BD64&lt;&gt;0, BD64, BB64)</f>
        <v>0</v>
      </c>
      <c r="BF64">
        <f>1-BE64/AT64</f>
        <v>0</v>
      </c>
      <c r="BG64">
        <f>(AT64-AS64)/(AT64-BE64)</f>
        <v>0</v>
      </c>
      <c r="BH64">
        <f>(AN64-AT64)/(AN64-BE64)</f>
        <v>0</v>
      </c>
      <c r="BI64">
        <f>(AT64-AS64)/(AT64-AM64)</f>
        <v>0</v>
      </c>
      <c r="BJ64">
        <f>(AN64-AT64)/(AN64-AM64)</f>
        <v>0</v>
      </c>
      <c r="BK64">
        <f>(BG64*BE64/AS64)</f>
        <v>0</v>
      </c>
      <c r="BL64">
        <f>(1-BK64)</f>
        <v>0</v>
      </c>
      <c r="BM64">
        <f>$B$11*CK64+$C$11*CL64+$F$11*CM64*(1-CP64)</f>
        <v>0</v>
      </c>
      <c r="BN64">
        <f>BM64*BO64</f>
        <v>0</v>
      </c>
      <c r="BO64">
        <f>($B$11*$D$9+$C$11*$D$9+$F$11*((CZ64+CR64)/MAX(CZ64+CR64+DA64, 0.1)*$I$9+DA64/MAX(CZ64+CR64+DA64, 0.1)*$J$9))/($B$11+$C$11+$F$11)</f>
        <v>0</v>
      </c>
      <c r="BP64">
        <f>($B$11*$K$9+$C$11*$K$9+$F$11*((CZ64+CR64)/MAX(CZ64+CR64+DA64, 0.1)*$P$9+DA64/MAX(CZ64+CR64+DA64, 0.1)*$Q$9))/($B$11+$C$11+$F$11)</f>
        <v>0</v>
      </c>
      <c r="BQ64">
        <v>6</v>
      </c>
      <c r="BR64">
        <v>0.5</v>
      </c>
      <c r="BS64" t="s">
        <v>293</v>
      </c>
      <c r="BT64">
        <v>2</v>
      </c>
      <c r="BU64">
        <v>1626465282.6</v>
      </c>
      <c r="BV64">
        <v>400.984666666667</v>
      </c>
      <c r="BW64">
        <v>420.038666666667</v>
      </c>
      <c r="BX64">
        <v>6.15062666666667</v>
      </c>
      <c r="BY64">
        <v>2.83311333333333</v>
      </c>
      <c r="BZ64">
        <v>399.427333333333</v>
      </c>
      <c r="CA64">
        <v>6.21824666666667</v>
      </c>
      <c r="CB64">
        <v>899.948666666667</v>
      </c>
      <c r="CC64">
        <v>100.749333333333</v>
      </c>
      <c r="CD64">
        <v>0.0997482333333333</v>
      </c>
      <c r="CE64">
        <v>15.7505</v>
      </c>
      <c r="CF64">
        <v>15.0938333333333</v>
      </c>
      <c r="CG64">
        <v>999.9</v>
      </c>
      <c r="CH64">
        <v>0</v>
      </c>
      <c r="CI64">
        <v>0</v>
      </c>
      <c r="CJ64">
        <v>10005.6066666667</v>
      </c>
      <c r="CK64">
        <v>0</v>
      </c>
      <c r="CL64">
        <v>0.221023</v>
      </c>
      <c r="CM64">
        <v>1459.98333333333</v>
      </c>
      <c r="CN64">
        <v>0.973008333333333</v>
      </c>
      <c r="CO64">
        <v>0.0269915666666667</v>
      </c>
      <c r="CP64">
        <v>0</v>
      </c>
      <c r="CQ64">
        <v>898.913</v>
      </c>
      <c r="CR64">
        <v>4.99999</v>
      </c>
      <c r="CS64">
        <v>13140.0666666667</v>
      </c>
      <c r="CT64">
        <v>12728.2333333333</v>
      </c>
      <c r="CU64">
        <v>38.833</v>
      </c>
      <c r="CV64">
        <v>41.125</v>
      </c>
      <c r="CW64">
        <v>40.083</v>
      </c>
      <c r="CX64">
        <v>40.312</v>
      </c>
      <c r="CY64">
        <v>40.375</v>
      </c>
      <c r="CZ64">
        <v>1415.71333333333</v>
      </c>
      <c r="DA64">
        <v>39.27</v>
      </c>
      <c r="DB64">
        <v>0</v>
      </c>
      <c r="DC64">
        <v>1626465294.8</v>
      </c>
      <c r="DD64">
        <v>0</v>
      </c>
      <c r="DE64">
        <v>899.42664</v>
      </c>
      <c r="DF64">
        <v>-4.83146153298887</v>
      </c>
      <c r="DG64">
        <v>-76.8769231724925</v>
      </c>
      <c r="DH64">
        <v>13147.86</v>
      </c>
      <c r="DI64">
        <v>15</v>
      </c>
      <c r="DJ64">
        <v>1626465084.6</v>
      </c>
      <c r="DK64" t="s">
        <v>294</v>
      </c>
      <c r="DL64">
        <v>1626465076.6</v>
      </c>
      <c r="DM64">
        <v>1626465084.6</v>
      </c>
      <c r="DN64">
        <v>8</v>
      </c>
      <c r="DO64">
        <v>0.212</v>
      </c>
      <c r="DP64">
        <v>0.013</v>
      </c>
      <c r="DQ64">
        <v>1.588</v>
      </c>
      <c r="DR64">
        <v>-0.074</v>
      </c>
      <c r="DS64">
        <v>420</v>
      </c>
      <c r="DT64">
        <v>3</v>
      </c>
      <c r="DU64">
        <v>0.13</v>
      </c>
      <c r="DV64">
        <v>0.03</v>
      </c>
      <c r="DW64">
        <v>-18.9431073170732</v>
      </c>
      <c r="DX64">
        <v>-0.448133101045331</v>
      </c>
      <c r="DY64">
        <v>0.0484326809149236</v>
      </c>
      <c r="DZ64">
        <v>1</v>
      </c>
      <c r="EA64">
        <v>899.771764705883</v>
      </c>
      <c r="EB64">
        <v>-5.13906442853293</v>
      </c>
      <c r="EC64">
        <v>0.535012207602526</v>
      </c>
      <c r="ED64">
        <v>1</v>
      </c>
      <c r="EE64">
        <v>3.29913951219512</v>
      </c>
      <c r="EF64">
        <v>0.121531567944255</v>
      </c>
      <c r="EG64">
        <v>0.0120426319850729</v>
      </c>
      <c r="EH64">
        <v>0</v>
      </c>
      <c r="EI64">
        <v>2</v>
      </c>
      <c r="EJ64">
        <v>3</v>
      </c>
      <c r="EK64" t="s">
        <v>354</v>
      </c>
      <c r="EL64">
        <v>100</v>
      </c>
      <c r="EM64">
        <v>100</v>
      </c>
      <c r="EN64">
        <v>1.558</v>
      </c>
      <c r="EO64">
        <v>-0.0676</v>
      </c>
      <c r="EP64">
        <v>0.796380875196005</v>
      </c>
      <c r="EQ64">
        <v>0.00225868272383977</v>
      </c>
      <c r="ER64">
        <v>-9.96746185667655e-07</v>
      </c>
      <c r="ES64">
        <v>2.83711317370827e-10</v>
      </c>
      <c r="ET64">
        <v>-0.071317122073674</v>
      </c>
      <c r="EU64">
        <v>-0.00217948432402501</v>
      </c>
      <c r="EV64">
        <v>0.000453263451741206</v>
      </c>
      <c r="EW64">
        <v>-1.16319206543697e-06</v>
      </c>
      <c r="EX64">
        <v>-2</v>
      </c>
      <c r="EY64">
        <v>2196</v>
      </c>
      <c r="EZ64">
        <v>1</v>
      </c>
      <c r="FA64">
        <v>25</v>
      </c>
      <c r="FB64">
        <v>3.5</v>
      </c>
      <c r="FC64">
        <v>3.3</v>
      </c>
      <c r="FD64">
        <v>18</v>
      </c>
      <c r="FE64">
        <v>813.285</v>
      </c>
      <c r="FF64">
        <v>425.286</v>
      </c>
      <c r="FG64">
        <v>10.1413</v>
      </c>
      <c r="FH64">
        <v>25.8625</v>
      </c>
      <c r="FI64">
        <v>29.9993</v>
      </c>
      <c r="FJ64">
        <v>25.7902</v>
      </c>
      <c r="FK64">
        <v>25.8073</v>
      </c>
      <c r="FL64">
        <v>25.0149</v>
      </c>
      <c r="FM64">
        <v>75.8929</v>
      </c>
      <c r="FN64">
        <v>0</v>
      </c>
      <c r="FO64">
        <v>10.22</v>
      </c>
      <c r="FP64">
        <v>420</v>
      </c>
      <c r="FQ64">
        <v>2.87089</v>
      </c>
      <c r="FR64">
        <v>101.385</v>
      </c>
      <c r="FS64">
        <v>101.843</v>
      </c>
    </row>
    <row r="65" spans="1:175">
      <c r="A65">
        <v>49</v>
      </c>
      <c r="B65">
        <v>1626465285.6</v>
      </c>
      <c r="C65">
        <v>96</v>
      </c>
      <c r="D65" t="s">
        <v>391</v>
      </c>
      <c r="E65" t="s">
        <v>392</v>
      </c>
      <c r="F65">
        <v>1</v>
      </c>
      <c r="G65" t="s">
        <v>291</v>
      </c>
      <c r="H65">
        <v>1626465284.6</v>
      </c>
      <c r="I65">
        <f>(J65)/1000</f>
        <v>0</v>
      </c>
      <c r="J65">
        <f>1000*CB65*AH65*(BX65-BY65)/(100*BQ65*(1000-AH65*BX65))</f>
        <v>0</v>
      </c>
      <c r="K65">
        <f>CB65*AH65*(BW65-BV65*(1000-AH65*BY65)/(1000-AH65*BX65))/(100*BQ65)</f>
        <v>0</v>
      </c>
      <c r="L65">
        <f>BV65 - IF(AH65&gt;1, K65*BQ65*100.0/(AJ65*CJ65), 0)</f>
        <v>0</v>
      </c>
      <c r="M65">
        <f>((S65-I65/2)*L65-K65)/(S65+I65/2)</f>
        <v>0</v>
      </c>
      <c r="N65">
        <f>M65*(CC65+CD65)/1000.0</f>
        <v>0</v>
      </c>
      <c r="O65">
        <f>(BV65 - IF(AH65&gt;1, K65*BQ65*100.0/(AJ65*CJ65), 0))*(CC65+CD65)/1000.0</f>
        <v>0</v>
      </c>
      <c r="P65">
        <f>2.0/((1/R65-1/Q65)+SIGN(R65)*SQRT((1/R65-1/Q65)*(1/R65-1/Q65) + 4*BR65/((BR65+1)*(BR65+1))*(2*1/R65*1/Q65-1/Q65*1/Q65)))</f>
        <v>0</v>
      </c>
      <c r="Q65">
        <f>IF(LEFT(BS65,1)&lt;&gt;"0",IF(LEFT(BS65,1)="1",3.0,BT65),$D$5+$E$5*(CJ65*CC65/($K$5*1000))+$F$5*(CJ65*CC65/($K$5*1000))*MAX(MIN(BQ65,$J$5),$I$5)*MAX(MIN(BQ65,$J$5),$I$5)+$G$5*MAX(MIN(BQ65,$J$5),$I$5)*(CJ65*CC65/($K$5*1000))+$H$5*(CJ65*CC65/($K$5*1000))*(CJ65*CC65/($K$5*1000)))</f>
        <v>0</v>
      </c>
      <c r="R65">
        <f>I65*(1000-(1000*0.61365*exp(17.502*V65/(240.97+V65))/(CC65+CD65)+BX65)/2)/(1000*0.61365*exp(17.502*V65/(240.97+V65))/(CC65+CD65)-BX65)</f>
        <v>0</v>
      </c>
      <c r="S65">
        <f>1/((BR65+1)/(P65/1.6)+1/(Q65/1.37)) + BR65/((BR65+1)/(P65/1.6) + BR65/(Q65/1.37))</f>
        <v>0</v>
      </c>
      <c r="T65">
        <f>(BM65*BP65)</f>
        <v>0</v>
      </c>
      <c r="U65">
        <f>(CE65+(T65+2*0.95*5.67E-8*(((CE65+$B$7)+273)^4-(CE65+273)^4)-44100*I65)/(1.84*29.3*Q65+8*0.95*5.67E-8*(CE65+273)^3))</f>
        <v>0</v>
      </c>
      <c r="V65">
        <f>($C$7*CF65+$D$7*CG65+$E$7*U65)</f>
        <v>0</v>
      </c>
      <c r="W65">
        <f>0.61365*exp(17.502*V65/(240.97+V65))</f>
        <v>0</v>
      </c>
      <c r="X65">
        <f>(Y65/Z65*100)</f>
        <v>0</v>
      </c>
      <c r="Y65">
        <f>BX65*(CC65+CD65)/1000</f>
        <v>0</v>
      </c>
      <c r="Z65">
        <f>0.61365*exp(17.502*CE65/(240.97+CE65))</f>
        <v>0</v>
      </c>
      <c r="AA65">
        <f>(W65-BX65*(CC65+CD65)/1000)</f>
        <v>0</v>
      </c>
      <c r="AB65">
        <f>(-I65*44100)</f>
        <v>0</v>
      </c>
      <c r="AC65">
        <f>2*29.3*Q65*0.92*(CE65-V65)</f>
        <v>0</v>
      </c>
      <c r="AD65">
        <f>2*0.95*5.67E-8*(((CE65+$B$7)+273)^4-(V65+273)^4)</f>
        <v>0</v>
      </c>
      <c r="AE65">
        <f>T65+AD65+AB65+AC65</f>
        <v>0</v>
      </c>
      <c r="AF65">
        <v>148</v>
      </c>
      <c r="AG65">
        <v>16</v>
      </c>
      <c r="AH65">
        <f>IF(AF65*$H$13&gt;=AJ65,1.0,(AJ65/(AJ65-AF65*$H$13)))</f>
        <v>0</v>
      </c>
      <c r="AI65">
        <f>(AH65-1)*100</f>
        <v>0</v>
      </c>
      <c r="AJ65">
        <f>MAX(0,($B$13+$C$13*CJ65)/(1+$D$13*CJ65)*CC65/(CE65+273)*$E$13)</f>
        <v>0</v>
      </c>
      <c r="AK65" t="s">
        <v>292</v>
      </c>
      <c r="AL65" t="s">
        <v>292</v>
      </c>
      <c r="AM65">
        <v>0</v>
      </c>
      <c r="AN65">
        <v>0</v>
      </c>
      <c r="AO65">
        <f>1-AM65/AN65</f>
        <v>0</v>
      </c>
      <c r="AP65">
        <v>0</v>
      </c>
      <c r="AQ65" t="s">
        <v>292</v>
      </c>
      <c r="AR65" t="s">
        <v>292</v>
      </c>
      <c r="AS65">
        <v>0</v>
      </c>
      <c r="AT65">
        <v>0</v>
      </c>
      <c r="AU65">
        <f>1-AS65/AT65</f>
        <v>0</v>
      </c>
      <c r="AV65">
        <v>0.5</v>
      </c>
      <c r="AW65">
        <f>BN65</f>
        <v>0</v>
      </c>
      <c r="AX65">
        <f>K65</f>
        <v>0</v>
      </c>
      <c r="AY65">
        <f>AU65*AV65*AW65</f>
        <v>0</v>
      </c>
      <c r="AZ65">
        <f>(AX65-AP65)/AW65</f>
        <v>0</v>
      </c>
      <c r="BA65">
        <f>(AN65-AT65)/AT65</f>
        <v>0</v>
      </c>
      <c r="BB65">
        <f>AM65/(AO65+AM65/AT65)</f>
        <v>0</v>
      </c>
      <c r="BC65" t="s">
        <v>292</v>
      </c>
      <c r="BD65">
        <v>0</v>
      </c>
      <c r="BE65">
        <f>IF(BD65&lt;&gt;0, BD65, BB65)</f>
        <v>0</v>
      </c>
      <c r="BF65">
        <f>1-BE65/AT65</f>
        <v>0</v>
      </c>
      <c r="BG65">
        <f>(AT65-AS65)/(AT65-BE65)</f>
        <v>0</v>
      </c>
      <c r="BH65">
        <f>(AN65-AT65)/(AN65-BE65)</f>
        <v>0</v>
      </c>
      <c r="BI65">
        <f>(AT65-AS65)/(AT65-AM65)</f>
        <v>0</v>
      </c>
      <c r="BJ65">
        <f>(AN65-AT65)/(AN65-AM65)</f>
        <v>0</v>
      </c>
      <c r="BK65">
        <f>(BG65*BE65/AS65)</f>
        <v>0</v>
      </c>
      <c r="BL65">
        <f>(1-BK65)</f>
        <v>0</v>
      </c>
      <c r="BM65">
        <f>$B$11*CK65+$C$11*CL65+$F$11*CM65*(1-CP65)</f>
        <v>0</v>
      </c>
      <c r="BN65">
        <f>BM65*BO65</f>
        <v>0</v>
      </c>
      <c r="BO65">
        <f>($B$11*$D$9+$C$11*$D$9+$F$11*((CZ65+CR65)/MAX(CZ65+CR65+DA65, 0.1)*$I$9+DA65/MAX(CZ65+CR65+DA65, 0.1)*$J$9))/($B$11+$C$11+$F$11)</f>
        <v>0</v>
      </c>
      <c r="BP65">
        <f>($B$11*$K$9+$C$11*$K$9+$F$11*((CZ65+CR65)/MAX(CZ65+CR65+DA65, 0.1)*$P$9+DA65/MAX(CZ65+CR65+DA65, 0.1)*$Q$9))/($B$11+$C$11+$F$11)</f>
        <v>0</v>
      </c>
      <c r="BQ65">
        <v>6</v>
      </c>
      <c r="BR65">
        <v>0.5</v>
      </c>
      <c r="BS65" t="s">
        <v>293</v>
      </c>
      <c r="BT65">
        <v>2</v>
      </c>
      <c r="BU65">
        <v>1626465284.6</v>
      </c>
      <c r="BV65">
        <v>400.999</v>
      </c>
      <c r="BW65">
        <v>420.018</v>
      </c>
      <c r="BX65">
        <v>6.15705333333333</v>
      </c>
      <c r="BY65">
        <v>2.83328</v>
      </c>
      <c r="BZ65">
        <v>399.441</v>
      </c>
      <c r="CA65">
        <v>6.22465333333333</v>
      </c>
      <c r="CB65">
        <v>899.976</v>
      </c>
      <c r="CC65">
        <v>100.749333333333</v>
      </c>
      <c r="CD65">
        <v>0.0995957333333333</v>
      </c>
      <c r="CE65">
        <v>15.7675666666667</v>
      </c>
      <c r="CF65">
        <v>15.1122</v>
      </c>
      <c r="CG65">
        <v>999.9</v>
      </c>
      <c r="CH65">
        <v>0</v>
      </c>
      <c r="CI65">
        <v>0</v>
      </c>
      <c r="CJ65">
        <v>10010.2</v>
      </c>
      <c r="CK65">
        <v>0</v>
      </c>
      <c r="CL65">
        <v>0.221023</v>
      </c>
      <c r="CM65">
        <v>1460.06666666667</v>
      </c>
      <c r="CN65">
        <v>0.973009666666667</v>
      </c>
      <c r="CO65">
        <v>0.0269900333333333</v>
      </c>
      <c r="CP65">
        <v>0</v>
      </c>
      <c r="CQ65">
        <v>898.432</v>
      </c>
      <c r="CR65">
        <v>4.99999</v>
      </c>
      <c r="CS65">
        <v>13138.0333333333</v>
      </c>
      <c r="CT65">
        <v>12728.9666666667</v>
      </c>
      <c r="CU65">
        <v>38.854</v>
      </c>
      <c r="CV65">
        <v>41.125</v>
      </c>
      <c r="CW65">
        <v>40.062</v>
      </c>
      <c r="CX65">
        <v>40.312</v>
      </c>
      <c r="CY65">
        <v>40.375</v>
      </c>
      <c r="CZ65">
        <v>1415.79666666667</v>
      </c>
      <c r="DA65">
        <v>39.27</v>
      </c>
      <c r="DB65">
        <v>0</v>
      </c>
      <c r="DC65">
        <v>1626465296.6</v>
      </c>
      <c r="DD65">
        <v>0</v>
      </c>
      <c r="DE65">
        <v>899.279230769231</v>
      </c>
      <c r="DF65">
        <v>-5.41189742757394</v>
      </c>
      <c r="DG65">
        <v>-77.4940170634879</v>
      </c>
      <c r="DH65">
        <v>13145.8115384615</v>
      </c>
      <c r="DI65">
        <v>15</v>
      </c>
      <c r="DJ65">
        <v>1626465084.6</v>
      </c>
      <c r="DK65" t="s">
        <v>294</v>
      </c>
      <c r="DL65">
        <v>1626465076.6</v>
      </c>
      <c r="DM65">
        <v>1626465084.6</v>
      </c>
      <c r="DN65">
        <v>8</v>
      </c>
      <c r="DO65">
        <v>0.212</v>
      </c>
      <c r="DP65">
        <v>0.013</v>
      </c>
      <c r="DQ65">
        <v>1.588</v>
      </c>
      <c r="DR65">
        <v>-0.074</v>
      </c>
      <c r="DS65">
        <v>420</v>
      </c>
      <c r="DT65">
        <v>3</v>
      </c>
      <c r="DU65">
        <v>0.13</v>
      </c>
      <c r="DV65">
        <v>0.03</v>
      </c>
      <c r="DW65">
        <v>-18.9581365853659</v>
      </c>
      <c r="DX65">
        <v>-0.480875958188167</v>
      </c>
      <c r="DY65">
        <v>0.0514720514079745</v>
      </c>
      <c r="DZ65">
        <v>1</v>
      </c>
      <c r="EA65">
        <v>899.628057142857</v>
      </c>
      <c r="EB65">
        <v>-5.12627078069152</v>
      </c>
      <c r="EC65">
        <v>0.546341386882231</v>
      </c>
      <c r="ED65">
        <v>1</v>
      </c>
      <c r="EE65">
        <v>3.30323170731707</v>
      </c>
      <c r="EF65">
        <v>0.118900766550522</v>
      </c>
      <c r="EG65">
        <v>0.011780357132033</v>
      </c>
      <c r="EH65">
        <v>0</v>
      </c>
      <c r="EI65">
        <v>2</v>
      </c>
      <c r="EJ65">
        <v>3</v>
      </c>
      <c r="EK65" t="s">
        <v>354</v>
      </c>
      <c r="EL65">
        <v>100</v>
      </c>
      <c r="EM65">
        <v>100</v>
      </c>
      <c r="EN65">
        <v>1.558</v>
      </c>
      <c r="EO65">
        <v>-0.0676</v>
      </c>
      <c r="EP65">
        <v>0.796380875196005</v>
      </c>
      <c r="EQ65">
        <v>0.00225868272383977</v>
      </c>
      <c r="ER65">
        <v>-9.96746185667655e-07</v>
      </c>
      <c r="ES65">
        <v>2.83711317370827e-10</v>
      </c>
      <c r="ET65">
        <v>-0.071317122073674</v>
      </c>
      <c r="EU65">
        <v>-0.00217948432402501</v>
      </c>
      <c r="EV65">
        <v>0.000453263451741206</v>
      </c>
      <c r="EW65">
        <v>-1.16319206543697e-06</v>
      </c>
      <c r="EX65">
        <v>-2</v>
      </c>
      <c r="EY65">
        <v>2196</v>
      </c>
      <c r="EZ65">
        <v>1</v>
      </c>
      <c r="FA65">
        <v>25</v>
      </c>
      <c r="FB65">
        <v>3.5</v>
      </c>
      <c r="FC65">
        <v>3.4</v>
      </c>
      <c r="FD65">
        <v>18</v>
      </c>
      <c r="FE65">
        <v>812.977</v>
      </c>
      <c r="FF65">
        <v>425.33</v>
      </c>
      <c r="FG65">
        <v>10.2074</v>
      </c>
      <c r="FH65">
        <v>25.8609</v>
      </c>
      <c r="FI65">
        <v>29.9993</v>
      </c>
      <c r="FJ65">
        <v>25.7896</v>
      </c>
      <c r="FK65">
        <v>25.8073</v>
      </c>
      <c r="FL65">
        <v>25.0151</v>
      </c>
      <c r="FM65">
        <v>75.8929</v>
      </c>
      <c r="FN65">
        <v>0</v>
      </c>
      <c r="FO65">
        <v>10.32</v>
      </c>
      <c r="FP65">
        <v>420</v>
      </c>
      <c r="FQ65">
        <v>2.87557</v>
      </c>
      <c r="FR65">
        <v>101.387</v>
      </c>
      <c r="FS65">
        <v>101.843</v>
      </c>
    </row>
    <row r="66" spans="1:175">
      <c r="A66">
        <v>50</v>
      </c>
      <c r="B66">
        <v>1626465287.6</v>
      </c>
      <c r="C66">
        <v>98</v>
      </c>
      <c r="D66" t="s">
        <v>393</v>
      </c>
      <c r="E66" t="s">
        <v>394</v>
      </c>
      <c r="F66">
        <v>1</v>
      </c>
      <c r="G66" t="s">
        <v>291</v>
      </c>
      <c r="H66">
        <v>1626465286.6</v>
      </c>
      <c r="I66">
        <f>(J66)/1000</f>
        <v>0</v>
      </c>
      <c r="J66">
        <f>1000*CB66*AH66*(BX66-BY66)/(100*BQ66*(1000-AH66*BX66))</f>
        <v>0</v>
      </c>
      <c r="K66">
        <f>CB66*AH66*(BW66-BV66*(1000-AH66*BY66)/(1000-AH66*BX66))/(100*BQ66)</f>
        <v>0</v>
      </c>
      <c r="L66">
        <f>BV66 - IF(AH66&gt;1, K66*BQ66*100.0/(AJ66*CJ66), 0)</f>
        <v>0</v>
      </c>
      <c r="M66">
        <f>((S66-I66/2)*L66-K66)/(S66+I66/2)</f>
        <v>0</v>
      </c>
      <c r="N66">
        <f>M66*(CC66+CD66)/1000.0</f>
        <v>0</v>
      </c>
      <c r="O66">
        <f>(BV66 - IF(AH66&gt;1, K66*BQ66*100.0/(AJ66*CJ66), 0))*(CC66+CD66)/1000.0</f>
        <v>0</v>
      </c>
      <c r="P66">
        <f>2.0/((1/R66-1/Q66)+SIGN(R66)*SQRT((1/R66-1/Q66)*(1/R66-1/Q66) + 4*BR66/((BR66+1)*(BR66+1))*(2*1/R66*1/Q66-1/Q66*1/Q66)))</f>
        <v>0</v>
      </c>
      <c r="Q66">
        <f>IF(LEFT(BS66,1)&lt;&gt;"0",IF(LEFT(BS66,1)="1",3.0,BT66),$D$5+$E$5*(CJ66*CC66/($K$5*1000))+$F$5*(CJ66*CC66/($K$5*1000))*MAX(MIN(BQ66,$J$5),$I$5)*MAX(MIN(BQ66,$J$5),$I$5)+$G$5*MAX(MIN(BQ66,$J$5),$I$5)*(CJ66*CC66/($K$5*1000))+$H$5*(CJ66*CC66/($K$5*1000))*(CJ66*CC66/($K$5*1000)))</f>
        <v>0</v>
      </c>
      <c r="R66">
        <f>I66*(1000-(1000*0.61365*exp(17.502*V66/(240.97+V66))/(CC66+CD66)+BX66)/2)/(1000*0.61365*exp(17.502*V66/(240.97+V66))/(CC66+CD66)-BX66)</f>
        <v>0</v>
      </c>
      <c r="S66">
        <f>1/((BR66+1)/(P66/1.6)+1/(Q66/1.37)) + BR66/((BR66+1)/(P66/1.6) + BR66/(Q66/1.37))</f>
        <v>0</v>
      </c>
      <c r="T66">
        <f>(BM66*BP66)</f>
        <v>0</v>
      </c>
      <c r="U66">
        <f>(CE66+(T66+2*0.95*5.67E-8*(((CE66+$B$7)+273)^4-(CE66+273)^4)-44100*I66)/(1.84*29.3*Q66+8*0.95*5.67E-8*(CE66+273)^3))</f>
        <v>0</v>
      </c>
      <c r="V66">
        <f>($C$7*CF66+$D$7*CG66+$E$7*U66)</f>
        <v>0</v>
      </c>
      <c r="W66">
        <f>0.61365*exp(17.502*V66/(240.97+V66))</f>
        <v>0</v>
      </c>
      <c r="X66">
        <f>(Y66/Z66*100)</f>
        <v>0</v>
      </c>
      <c r="Y66">
        <f>BX66*(CC66+CD66)/1000</f>
        <v>0</v>
      </c>
      <c r="Z66">
        <f>0.61365*exp(17.502*CE66/(240.97+CE66))</f>
        <v>0</v>
      </c>
      <c r="AA66">
        <f>(W66-BX66*(CC66+CD66)/1000)</f>
        <v>0</v>
      </c>
      <c r="AB66">
        <f>(-I66*44100)</f>
        <v>0</v>
      </c>
      <c r="AC66">
        <f>2*29.3*Q66*0.92*(CE66-V66)</f>
        <v>0</v>
      </c>
      <c r="AD66">
        <f>2*0.95*5.67E-8*(((CE66+$B$7)+273)^4-(V66+273)^4)</f>
        <v>0</v>
      </c>
      <c r="AE66">
        <f>T66+AD66+AB66+AC66</f>
        <v>0</v>
      </c>
      <c r="AF66">
        <v>148</v>
      </c>
      <c r="AG66">
        <v>16</v>
      </c>
      <c r="AH66">
        <f>IF(AF66*$H$13&gt;=AJ66,1.0,(AJ66/(AJ66-AF66*$H$13)))</f>
        <v>0</v>
      </c>
      <c r="AI66">
        <f>(AH66-1)*100</f>
        <v>0</v>
      </c>
      <c r="AJ66">
        <f>MAX(0,($B$13+$C$13*CJ66)/(1+$D$13*CJ66)*CC66/(CE66+273)*$E$13)</f>
        <v>0</v>
      </c>
      <c r="AK66" t="s">
        <v>292</v>
      </c>
      <c r="AL66" t="s">
        <v>292</v>
      </c>
      <c r="AM66">
        <v>0</v>
      </c>
      <c r="AN66">
        <v>0</v>
      </c>
      <c r="AO66">
        <f>1-AM66/AN66</f>
        <v>0</v>
      </c>
      <c r="AP66">
        <v>0</v>
      </c>
      <c r="AQ66" t="s">
        <v>292</v>
      </c>
      <c r="AR66" t="s">
        <v>292</v>
      </c>
      <c r="AS66">
        <v>0</v>
      </c>
      <c r="AT66">
        <v>0</v>
      </c>
      <c r="AU66">
        <f>1-AS66/AT66</f>
        <v>0</v>
      </c>
      <c r="AV66">
        <v>0.5</v>
      </c>
      <c r="AW66">
        <f>BN66</f>
        <v>0</v>
      </c>
      <c r="AX66">
        <f>K66</f>
        <v>0</v>
      </c>
      <c r="AY66">
        <f>AU66*AV66*AW66</f>
        <v>0</v>
      </c>
      <c r="AZ66">
        <f>(AX66-AP66)/AW66</f>
        <v>0</v>
      </c>
      <c r="BA66">
        <f>(AN66-AT66)/AT66</f>
        <v>0</v>
      </c>
      <c r="BB66">
        <f>AM66/(AO66+AM66/AT66)</f>
        <v>0</v>
      </c>
      <c r="BC66" t="s">
        <v>292</v>
      </c>
      <c r="BD66">
        <v>0</v>
      </c>
      <c r="BE66">
        <f>IF(BD66&lt;&gt;0, BD66, BB66)</f>
        <v>0</v>
      </c>
      <c r="BF66">
        <f>1-BE66/AT66</f>
        <v>0</v>
      </c>
      <c r="BG66">
        <f>(AT66-AS66)/(AT66-BE66)</f>
        <v>0</v>
      </c>
      <c r="BH66">
        <f>(AN66-AT66)/(AN66-BE66)</f>
        <v>0</v>
      </c>
      <c r="BI66">
        <f>(AT66-AS66)/(AT66-AM66)</f>
        <v>0</v>
      </c>
      <c r="BJ66">
        <f>(AN66-AT66)/(AN66-AM66)</f>
        <v>0</v>
      </c>
      <c r="BK66">
        <f>(BG66*BE66/AS66)</f>
        <v>0</v>
      </c>
      <c r="BL66">
        <f>(1-BK66)</f>
        <v>0</v>
      </c>
      <c r="BM66">
        <f>$B$11*CK66+$C$11*CL66+$F$11*CM66*(1-CP66)</f>
        <v>0</v>
      </c>
      <c r="BN66">
        <f>BM66*BO66</f>
        <v>0</v>
      </c>
      <c r="BO66">
        <f>($B$11*$D$9+$C$11*$D$9+$F$11*((CZ66+CR66)/MAX(CZ66+CR66+DA66, 0.1)*$I$9+DA66/MAX(CZ66+CR66+DA66, 0.1)*$J$9))/($B$11+$C$11+$F$11)</f>
        <v>0</v>
      </c>
      <c r="BP66">
        <f>($B$11*$K$9+$C$11*$K$9+$F$11*((CZ66+CR66)/MAX(CZ66+CR66+DA66, 0.1)*$P$9+DA66/MAX(CZ66+CR66+DA66, 0.1)*$Q$9))/($B$11+$C$11+$F$11)</f>
        <v>0</v>
      </c>
      <c r="BQ66">
        <v>6</v>
      </c>
      <c r="BR66">
        <v>0.5</v>
      </c>
      <c r="BS66" t="s">
        <v>293</v>
      </c>
      <c r="BT66">
        <v>2</v>
      </c>
      <c r="BU66">
        <v>1626465286.6</v>
      </c>
      <c r="BV66">
        <v>400.993666666667</v>
      </c>
      <c r="BW66">
        <v>419.989333333333</v>
      </c>
      <c r="BX66">
        <v>6.16379666666667</v>
      </c>
      <c r="BY66">
        <v>2.83309666666667</v>
      </c>
      <c r="BZ66">
        <v>399.436333333333</v>
      </c>
      <c r="CA66">
        <v>6.23137333333333</v>
      </c>
      <c r="CB66">
        <v>900.018333333333</v>
      </c>
      <c r="CC66">
        <v>100.749333333333</v>
      </c>
      <c r="CD66">
        <v>0.1000935</v>
      </c>
      <c r="CE66">
        <v>15.7940666666667</v>
      </c>
      <c r="CF66">
        <v>15.1297666666667</v>
      </c>
      <c r="CG66">
        <v>999.9</v>
      </c>
      <c r="CH66">
        <v>0</v>
      </c>
      <c r="CI66">
        <v>0</v>
      </c>
      <c r="CJ66">
        <v>9964.58333333333</v>
      </c>
      <c r="CK66">
        <v>0</v>
      </c>
      <c r="CL66">
        <v>0.221023</v>
      </c>
      <c r="CM66">
        <v>1459.98333333333</v>
      </c>
      <c r="CN66">
        <v>0.973008333333333</v>
      </c>
      <c r="CO66">
        <v>0.0269915666666667</v>
      </c>
      <c r="CP66">
        <v>0</v>
      </c>
      <c r="CQ66">
        <v>898.433</v>
      </c>
      <c r="CR66">
        <v>4.99999</v>
      </c>
      <c r="CS66">
        <v>13134.0333333333</v>
      </c>
      <c r="CT66">
        <v>12728.2333333333</v>
      </c>
      <c r="CU66">
        <v>38.833</v>
      </c>
      <c r="CV66">
        <v>41.125</v>
      </c>
      <c r="CW66">
        <v>40.062</v>
      </c>
      <c r="CX66">
        <v>40.312</v>
      </c>
      <c r="CY66">
        <v>40.375</v>
      </c>
      <c r="CZ66">
        <v>1415.71333333333</v>
      </c>
      <c r="DA66">
        <v>39.27</v>
      </c>
      <c r="DB66">
        <v>0</v>
      </c>
      <c r="DC66">
        <v>1626465298.4</v>
      </c>
      <c r="DD66">
        <v>0</v>
      </c>
      <c r="DE66">
        <v>899.09412</v>
      </c>
      <c r="DF66">
        <v>-5.9065384416898</v>
      </c>
      <c r="DG66">
        <v>-80.1615382873875</v>
      </c>
      <c r="DH66">
        <v>13143.068</v>
      </c>
      <c r="DI66">
        <v>15</v>
      </c>
      <c r="DJ66">
        <v>1626465084.6</v>
      </c>
      <c r="DK66" t="s">
        <v>294</v>
      </c>
      <c r="DL66">
        <v>1626465076.6</v>
      </c>
      <c r="DM66">
        <v>1626465084.6</v>
      </c>
      <c r="DN66">
        <v>8</v>
      </c>
      <c r="DO66">
        <v>0.212</v>
      </c>
      <c r="DP66">
        <v>0.013</v>
      </c>
      <c r="DQ66">
        <v>1.588</v>
      </c>
      <c r="DR66">
        <v>-0.074</v>
      </c>
      <c r="DS66">
        <v>420</v>
      </c>
      <c r="DT66">
        <v>3</v>
      </c>
      <c r="DU66">
        <v>0.13</v>
      </c>
      <c r="DV66">
        <v>0.03</v>
      </c>
      <c r="DW66">
        <v>-18.9687756097561</v>
      </c>
      <c r="DX66">
        <v>-0.419374912892011</v>
      </c>
      <c r="DY66">
        <v>0.047651712944861</v>
      </c>
      <c r="DZ66">
        <v>1</v>
      </c>
      <c r="EA66">
        <v>899.384588235294</v>
      </c>
      <c r="EB66">
        <v>-5.37685107013345</v>
      </c>
      <c r="EC66">
        <v>0.562969600978858</v>
      </c>
      <c r="ED66">
        <v>1</v>
      </c>
      <c r="EE66">
        <v>3.30751951219512</v>
      </c>
      <c r="EF66">
        <v>0.122264947735189</v>
      </c>
      <c r="EG66">
        <v>0.0121344341625382</v>
      </c>
      <c r="EH66">
        <v>0</v>
      </c>
      <c r="EI66">
        <v>2</v>
      </c>
      <c r="EJ66">
        <v>3</v>
      </c>
      <c r="EK66" t="s">
        <v>354</v>
      </c>
      <c r="EL66">
        <v>100</v>
      </c>
      <c r="EM66">
        <v>100</v>
      </c>
      <c r="EN66">
        <v>1.557</v>
      </c>
      <c r="EO66">
        <v>-0.0676</v>
      </c>
      <c r="EP66">
        <v>0.796380875196005</v>
      </c>
      <c r="EQ66">
        <v>0.00225868272383977</v>
      </c>
      <c r="ER66">
        <v>-9.96746185667655e-07</v>
      </c>
      <c r="ES66">
        <v>2.83711317370827e-10</v>
      </c>
      <c r="ET66">
        <v>-0.071317122073674</v>
      </c>
      <c r="EU66">
        <v>-0.00217948432402501</v>
      </c>
      <c r="EV66">
        <v>0.000453263451741206</v>
      </c>
      <c r="EW66">
        <v>-1.16319206543697e-06</v>
      </c>
      <c r="EX66">
        <v>-2</v>
      </c>
      <c r="EY66">
        <v>2196</v>
      </c>
      <c r="EZ66">
        <v>1</v>
      </c>
      <c r="FA66">
        <v>25</v>
      </c>
      <c r="FB66">
        <v>3.5</v>
      </c>
      <c r="FC66">
        <v>3.4</v>
      </c>
      <c r="FD66">
        <v>18</v>
      </c>
      <c r="FE66">
        <v>812.891</v>
      </c>
      <c r="FF66">
        <v>425.205</v>
      </c>
      <c r="FG66">
        <v>10.2748</v>
      </c>
      <c r="FH66">
        <v>25.8582</v>
      </c>
      <c r="FI66">
        <v>29.9993</v>
      </c>
      <c r="FJ66">
        <v>25.7885</v>
      </c>
      <c r="FK66">
        <v>25.8062</v>
      </c>
      <c r="FL66">
        <v>25.0143</v>
      </c>
      <c r="FM66">
        <v>75.8929</v>
      </c>
      <c r="FN66">
        <v>0</v>
      </c>
      <c r="FO66">
        <v>10.43</v>
      </c>
      <c r="FP66">
        <v>420</v>
      </c>
      <c r="FQ66">
        <v>2.88176</v>
      </c>
      <c r="FR66">
        <v>101.388</v>
      </c>
      <c r="FS66">
        <v>101.843</v>
      </c>
    </row>
    <row r="67" spans="1:175">
      <c r="A67">
        <v>51</v>
      </c>
      <c r="B67">
        <v>1626465289.6</v>
      </c>
      <c r="C67">
        <v>100</v>
      </c>
      <c r="D67" t="s">
        <v>395</v>
      </c>
      <c r="E67" t="s">
        <v>396</v>
      </c>
      <c r="F67">
        <v>1</v>
      </c>
      <c r="G67" t="s">
        <v>291</v>
      </c>
      <c r="H67">
        <v>1626465288.6</v>
      </c>
      <c r="I67">
        <f>(J67)/1000</f>
        <v>0</v>
      </c>
      <c r="J67">
        <f>1000*CB67*AH67*(BX67-BY67)/(100*BQ67*(1000-AH67*BX67))</f>
        <v>0</v>
      </c>
      <c r="K67">
        <f>CB67*AH67*(BW67-BV67*(1000-AH67*BY67)/(1000-AH67*BX67))/(100*BQ67)</f>
        <v>0</v>
      </c>
      <c r="L67">
        <f>BV67 - IF(AH67&gt;1, K67*BQ67*100.0/(AJ67*CJ67), 0)</f>
        <v>0</v>
      </c>
      <c r="M67">
        <f>((S67-I67/2)*L67-K67)/(S67+I67/2)</f>
        <v>0</v>
      </c>
      <c r="N67">
        <f>M67*(CC67+CD67)/1000.0</f>
        <v>0</v>
      </c>
      <c r="O67">
        <f>(BV67 - IF(AH67&gt;1, K67*BQ67*100.0/(AJ67*CJ67), 0))*(CC67+CD67)/1000.0</f>
        <v>0</v>
      </c>
      <c r="P67">
        <f>2.0/((1/R67-1/Q67)+SIGN(R67)*SQRT((1/R67-1/Q67)*(1/R67-1/Q67) + 4*BR67/((BR67+1)*(BR67+1))*(2*1/R67*1/Q67-1/Q67*1/Q67)))</f>
        <v>0</v>
      </c>
      <c r="Q67">
        <f>IF(LEFT(BS67,1)&lt;&gt;"0",IF(LEFT(BS67,1)="1",3.0,BT67),$D$5+$E$5*(CJ67*CC67/($K$5*1000))+$F$5*(CJ67*CC67/($K$5*1000))*MAX(MIN(BQ67,$J$5),$I$5)*MAX(MIN(BQ67,$J$5),$I$5)+$G$5*MAX(MIN(BQ67,$J$5),$I$5)*(CJ67*CC67/($K$5*1000))+$H$5*(CJ67*CC67/($K$5*1000))*(CJ67*CC67/($K$5*1000)))</f>
        <v>0</v>
      </c>
      <c r="R67">
        <f>I67*(1000-(1000*0.61365*exp(17.502*V67/(240.97+V67))/(CC67+CD67)+BX67)/2)/(1000*0.61365*exp(17.502*V67/(240.97+V67))/(CC67+CD67)-BX67)</f>
        <v>0</v>
      </c>
      <c r="S67">
        <f>1/((BR67+1)/(P67/1.6)+1/(Q67/1.37)) + BR67/((BR67+1)/(P67/1.6) + BR67/(Q67/1.37))</f>
        <v>0</v>
      </c>
      <c r="T67">
        <f>(BM67*BP67)</f>
        <v>0</v>
      </c>
      <c r="U67">
        <f>(CE67+(T67+2*0.95*5.67E-8*(((CE67+$B$7)+273)^4-(CE67+273)^4)-44100*I67)/(1.84*29.3*Q67+8*0.95*5.67E-8*(CE67+273)^3))</f>
        <v>0</v>
      </c>
      <c r="V67">
        <f>($C$7*CF67+$D$7*CG67+$E$7*U67)</f>
        <v>0</v>
      </c>
      <c r="W67">
        <f>0.61365*exp(17.502*V67/(240.97+V67))</f>
        <v>0</v>
      </c>
      <c r="X67">
        <f>(Y67/Z67*100)</f>
        <v>0</v>
      </c>
      <c r="Y67">
        <f>BX67*(CC67+CD67)/1000</f>
        <v>0</v>
      </c>
      <c r="Z67">
        <f>0.61365*exp(17.502*CE67/(240.97+CE67))</f>
        <v>0</v>
      </c>
      <c r="AA67">
        <f>(W67-BX67*(CC67+CD67)/1000)</f>
        <v>0</v>
      </c>
      <c r="AB67">
        <f>(-I67*44100)</f>
        <v>0</v>
      </c>
      <c r="AC67">
        <f>2*29.3*Q67*0.92*(CE67-V67)</f>
        <v>0</v>
      </c>
      <c r="AD67">
        <f>2*0.95*5.67E-8*(((CE67+$B$7)+273)^4-(V67+273)^4)</f>
        <v>0</v>
      </c>
      <c r="AE67">
        <f>T67+AD67+AB67+AC67</f>
        <v>0</v>
      </c>
      <c r="AF67">
        <v>148</v>
      </c>
      <c r="AG67">
        <v>16</v>
      </c>
      <c r="AH67">
        <f>IF(AF67*$H$13&gt;=AJ67,1.0,(AJ67/(AJ67-AF67*$H$13)))</f>
        <v>0</v>
      </c>
      <c r="AI67">
        <f>(AH67-1)*100</f>
        <v>0</v>
      </c>
      <c r="AJ67">
        <f>MAX(0,($B$13+$C$13*CJ67)/(1+$D$13*CJ67)*CC67/(CE67+273)*$E$13)</f>
        <v>0</v>
      </c>
      <c r="AK67" t="s">
        <v>292</v>
      </c>
      <c r="AL67" t="s">
        <v>292</v>
      </c>
      <c r="AM67">
        <v>0</v>
      </c>
      <c r="AN67">
        <v>0</v>
      </c>
      <c r="AO67">
        <f>1-AM67/AN67</f>
        <v>0</v>
      </c>
      <c r="AP67">
        <v>0</v>
      </c>
      <c r="AQ67" t="s">
        <v>292</v>
      </c>
      <c r="AR67" t="s">
        <v>292</v>
      </c>
      <c r="AS67">
        <v>0</v>
      </c>
      <c r="AT67">
        <v>0</v>
      </c>
      <c r="AU67">
        <f>1-AS67/AT67</f>
        <v>0</v>
      </c>
      <c r="AV67">
        <v>0.5</v>
      </c>
      <c r="AW67">
        <f>BN67</f>
        <v>0</v>
      </c>
      <c r="AX67">
        <f>K67</f>
        <v>0</v>
      </c>
      <c r="AY67">
        <f>AU67*AV67*AW67</f>
        <v>0</v>
      </c>
      <c r="AZ67">
        <f>(AX67-AP67)/AW67</f>
        <v>0</v>
      </c>
      <c r="BA67">
        <f>(AN67-AT67)/AT67</f>
        <v>0</v>
      </c>
      <c r="BB67">
        <f>AM67/(AO67+AM67/AT67)</f>
        <v>0</v>
      </c>
      <c r="BC67" t="s">
        <v>292</v>
      </c>
      <c r="BD67">
        <v>0</v>
      </c>
      <c r="BE67">
        <f>IF(BD67&lt;&gt;0, BD67, BB67)</f>
        <v>0</v>
      </c>
      <c r="BF67">
        <f>1-BE67/AT67</f>
        <v>0</v>
      </c>
      <c r="BG67">
        <f>(AT67-AS67)/(AT67-BE67)</f>
        <v>0</v>
      </c>
      <c r="BH67">
        <f>(AN67-AT67)/(AN67-BE67)</f>
        <v>0</v>
      </c>
      <c r="BI67">
        <f>(AT67-AS67)/(AT67-AM67)</f>
        <v>0</v>
      </c>
      <c r="BJ67">
        <f>(AN67-AT67)/(AN67-AM67)</f>
        <v>0</v>
      </c>
      <c r="BK67">
        <f>(BG67*BE67/AS67)</f>
        <v>0</v>
      </c>
      <c r="BL67">
        <f>(1-BK67)</f>
        <v>0</v>
      </c>
      <c r="BM67">
        <f>$B$11*CK67+$C$11*CL67+$F$11*CM67*(1-CP67)</f>
        <v>0</v>
      </c>
      <c r="BN67">
        <f>BM67*BO67</f>
        <v>0</v>
      </c>
      <c r="BO67">
        <f>($B$11*$D$9+$C$11*$D$9+$F$11*((CZ67+CR67)/MAX(CZ67+CR67+DA67, 0.1)*$I$9+DA67/MAX(CZ67+CR67+DA67, 0.1)*$J$9))/($B$11+$C$11+$F$11)</f>
        <v>0</v>
      </c>
      <c r="BP67">
        <f>($B$11*$K$9+$C$11*$K$9+$F$11*((CZ67+CR67)/MAX(CZ67+CR67+DA67, 0.1)*$P$9+DA67/MAX(CZ67+CR67+DA67, 0.1)*$Q$9))/($B$11+$C$11+$F$11)</f>
        <v>0</v>
      </c>
      <c r="BQ67">
        <v>6</v>
      </c>
      <c r="BR67">
        <v>0.5</v>
      </c>
      <c r="BS67" t="s">
        <v>293</v>
      </c>
      <c r="BT67">
        <v>2</v>
      </c>
      <c r="BU67">
        <v>1626465288.6</v>
      </c>
      <c r="BV67">
        <v>400.953333333333</v>
      </c>
      <c r="BW67">
        <v>419.983333333333</v>
      </c>
      <c r="BX67">
        <v>6.16909666666667</v>
      </c>
      <c r="BY67">
        <v>2.833</v>
      </c>
      <c r="BZ67">
        <v>399.395666666667</v>
      </c>
      <c r="CA67">
        <v>6.23665666666667</v>
      </c>
      <c r="CB67">
        <v>899.972</v>
      </c>
      <c r="CC67">
        <v>100.750666666667</v>
      </c>
      <c r="CD67">
        <v>0.100423666666667</v>
      </c>
      <c r="CE67">
        <v>15.8199666666667</v>
      </c>
      <c r="CF67">
        <v>15.1415</v>
      </c>
      <c r="CG67">
        <v>999.9</v>
      </c>
      <c r="CH67">
        <v>0</v>
      </c>
      <c r="CI67">
        <v>0</v>
      </c>
      <c r="CJ67">
        <v>9981.25</v>
      </c>
      <c r="CK67">
        <v>0</v>
      </c>
      <c r="CL67">
        <v>0.221023</v>
      </c>
      <c r="CM67">
        <v>1459.98333333333</v>
      </c>
      <c r="CN67">
        <v>0.973008333333333</v>
      </c>
      <c r="CO67">
        <v>0.0269915666666667</v>
      </c>
      <c r="CP67">
        <v>0</v>
      </c>
      <c r="CQ67">
        <v>898.271666666667</v>
      </c>
      <c r="CR67">
        <v>4.99999</v>
      </c>
      <c r="CS67">
        <v>13131.2666666667</v>
      </c>
      <c r="CT67">
        <v>12728.2333333333</v>
      </c>
      <c r="CU67">
        <v>38.833</v>
      </c>
      <c r="CV67">
        <v>41.125</v>
      </c>
      <c r="CW67">
        <v>40.062</v>
      </c>
      <c r="CX67">
        <v>40.312</v>
      </c>
      <c r="CY67">
        <v>40.375</v>
      </c>
      <c r="CZ67">
        <v>1415.71333333333</v>
      </c>
      <c r="DA67">
        <v>39.27</v>
      </c>
      <c r="DB67">
        <v>0</v>
      </c>
      <c r="DC67">
        <v>1626465300.8</v>
      </c>
      <c r="DD67">
        <v>0</v>
      </c>
      <c r="DE67">
        <v>898.87896</v>
      </c>
      <c r="DF67">
        <v>-5.94638461804688</v>
      </c>
      <c r="DG67">
        <v>-83.6384616834757</v>
      </c>
      <c r="DH67">
        <v>13139.92</v>
      </c>
      <c r="DI67">
        <v>15</v>
      </c>
      <c r="DJ67">
        <v>1626465084.6</v>
      </c>
      <c r="DK67" t="s">
        <v>294</v>
      </c>
      <c r="DL67">
        <v>1626465076.6</v>
      </c>
      <c r="DM67">
        <v>1626465084.6</v>
      </c>
      <c r="DN67">
        <v>8</v>
      </c>
      <c r="DO67">
        <v>0.212</v>
      </c>
      <c r="DP67">
        <v>0.013</v>
      </c>
      <c r="DQ67">
        <v>1.588</v>
      </c>
      <c r="DR67">
        <v>-0.074</v>
      </c>
      <c r="DS67">
        <v>420</v>
      </c>
      <c r="DT67">
        <v>3</v>
      </c>
      <c r="DU67">
        <v>0.13</v>
      </c>
      <c r="DV67">
        <v>0.03</v>
      </c>
      <c r="DW67">
        <v>-18.9816951219512</v>
      </c>
      <c r="DX67">
        <v>-0.339319860627218</v>
      </c>
      <c r="DY67">
        <v>0.0410435815440216</v>
      </c>
      <c r="DZ67">
        <v>1</v>
      </c>
      <c r="EA67">
        <v>899.202970588235</v>
      </c>
      <c r="EB67">
        <v>-5.4062014968221</v>
      </c>
      <c r="EC67">
        <v>0.566450791450546</v>
      </c>
      <c r="ED67">
        <v>1</v>
      </c>
      <c r="EE67">
        <v>3.31190682926829</v>
      </c>
      <c r="EF67">
        <v>0.128089756097561</v>
      </c>
      <c r="EG67">
        <v>0.0127334428963749</v>
      </c>
      <c r="EH67">
        <v>0</v>
      </c>
      <c r="EI67">
        <v>2</v>
      </c>
      <c r="EJ67">
        <v>3</v>
      </c>
      <c r="EK67" t="s">
        <v>354</v>
      </c>
      <c r="EL67">
        <v>100</v>
      </c>
      <c r="EM67">
        <v>100</v>
      </c>
      <c r="EN67">
        <v>1.558</v>
      </c>
      <c r="EO67">
        <v>-0.0675</v>
      </c>
      <c r="EP67">
        <v>0.796380875196005</v>
      </c>
      <c r="EQ67">
        <v>0.00225868272383977</v>
      </c>
      <c r="ER67">
        <v>-9.96746185667655e-07</v>
      </c>
      <c r="ES67">
        <v>2.83711317370827e-10</v>
      </c>
      <c r="ET67">
        <v>-0.071317122073674</v>
      </c>
      <c r="EU67">
        <v>-0.00217948432402501</v>
      </c>
      <c r="EV67">
        <v>0.000453263451741206</v>
      </c>
      <c r="EW67">
        <v>-1.16319206543697e-06</v>
      </c>
      <c r="EX67">
        <v>-2</v>
      </c>
      <c r="EY67">
        <v>2196</v>
      </c>
      <c r="EZ67">
        <v>1</v>
      </c>
      <c r="FA67">
        <v>25</v>
      </c>
      <c r="FB67">
        <v>3.5</v>
      </c>
      <c r="FC67">
        <v>3.4</v>
      </c>
      <c r="FD67">
        <v>18</v>
      </c>
      <c r="FE67">
        <v>813.229</v>
      </c>
      <c r="FF67">
        <v>425.122</v>
      </c>
      <c r="FG67">
        <v>10.3411</v>
      </c>
      <c r="FH67">
        <v>25.8555</v>
      </c>
      <c r="FI67">
        <v>29.9993</v>
      </c>
      <c r="FJ67">
        <v>25.788</v>
      </c>
      <c r="FK67">
        <v>25.8052</v>
      </c>
      <c r="FL67">
        <v>25.0142</v>
      </c>
      <c r="FM67">
        <v>75.8929</v>
      </c>
      <c r="FN67">
        <v>0</v>
      </c>
      <c r="FO67">
        <v>10.43</v>
      </c>
      <c r="FP67">
        <v>420</v>
      </c>
      <c r="FQ67">
        <v>2.88328</v>
      </c>
      <c r="FR67">
        <v>101.388</v>
      </c>
      <c r="FS67">
        <v>101.843</v>
      </c>
    </row>
    <row r="68" spans="1:175">
      <c r="A68">
        <v>52</v>
      </c>
      <c r="B68">
        <v>1626465291.6</v>
      </c>
      <c r="C68">
        <v>102</v>
      </c>
      <c r="D68" t="s">
        <v>397</v>
      </c>
      <c r="E68" t="s">
        <v>398</v>
      </c>
      <c r="F68">
        <v>1</v>
      </c>
      <c r="G68" t="s">
        <v>291</v>
      </c>
      <c r="H68">
        <v>1626465290.6</v>
      </c>
      <c r="I68">
        <f>(J68)/1000</f>
        <v>0</v>
      </c>
      <c r="J68">
        <f>1000*CB68*AH68*(BX68-BY68)/(100*BQ68*(1000-AH68*BX68))</f>
        <v>0</v>
      </c>
      <c r="K68">
        <f>CB68*AH68*(BW68-BV68*(1000-AH68*BY68)/(1000-AH68*BX68))/(100*BQ68)</f>
        <v>0</v>
      </c>
      <c r="L68">
        <f>BV68 - IF(AH68&gt;1, K68*BQ68*100.0/(AJ68*CJ68), 0)</f>
        <v>0</v>
      </c>
      <c r="M68">
        <f>((S68-I68/2)*L68-K68)/(S68+I68/2)</f>
        <v>0</v>
      </c>
      <c r="N68">
        <f>M68*(CC68+CD68)/1000.0</f>
        <v>0</v>
      </c>
      <c r="O68">
        <f>(BV68 - IF(AH68&gt;1, K68*BQ68*100.0/(AJ68*CJ68), 0))*(CC68+CD68)/1000.0</f>
        <v>0</v>
      </c>
      <c r="P68">
        <f>2.0/((1/R68-1/Q68)+SIGN(R68)*SQRT((1/R68-1/Q68)*(1/R68-1/Q68) + 4*BR68/((BR68+1)*(BR68+1))*(2*1/R68*1/Q68-1/Q68*1/Q68)))</f>
        <v>0</v>
      </c>
      <c r="Q68">
        <f>IF(LEFT(BS68,1)&lt;&gt;"0",IF(LEFT(BS68,1)="1",3.0,BT68),$D$5+$E$5*(CJ68*CC68/($K$5*1000))+$F$5*(CJ68*CC68/($K$5*1000))*MAX(MIN(BQ68,$J$5),$I$5)*MAX(MIN(BQ68,$J$5),$I$5)+$G$5*MAX(MIN(BQ68,$J$5),$I$5)*(CJ68*CC68/($K$5*1000))+$H$5*(CJ68*CC68/($K$5*1000))*(CJ68*CC68/($K$5*1000)))</f>
        <v>0</v>
      </c>
      <c r="R68">
        <f>I68*(1000-(1000*0.61365*exp(17.502*V68/(240.97+V68))/(CC68+CD68)+BX68)/2)/(1000*0.61365*exp(17.502*V68/(240.97+V68))/(CC68+CD68)-BX68)</f>
        <v>0</v>
      </c>
      <c r="S68">
        <f>1/((BR68+1)/(P68/1.6)+1/(Q68/1.37)) + BR68/((BR68+1)/(P68/1.6) + BR68/(Q68/1.37))</f>
        <v>0</v>
      </c>
      <c r="T68">
        <f>(BM68*BP68)</f>
        <v>0</v>
      </c>
      <c r="U68">
        <f>(CE68+(T68+2*0.95*5.67E-8*(((CE68+$B$7)+273)^4-(CE68+273)^4)-44100*I68)/(1.84*29.3*Q68+8*0.95*5.67E-8*(CE68+273)^3))</f>
        <v>0</v>
      </c>
      <c r="V68">
        <f>($C$7*CF68+$D$7*CG68+$E$7*U68)</f>
        <v>0</v>
      </c>
      <c r="W68">
        <f>0.61365*exp(17.502*V68/(240.97+V68))</f>
        <v>0</v>
      </c>
      <c r="X68">
        <f>(Y68/Z68*100)</f>
        <v>0</v>
      </c>
      <c r="Y68">
        <f>BX68*(CC68+CD68)/1000</f>
        <v>0</v>
      </c>
      <c r="Z68">
        <f>0.61365*exp(17.502*CE68/(240.97+CE68))</f>
        <v>0</v>
      </c>
      <c r="AA68">
        <f>(W68-BX68*(CC68+CD68)/1000)</f>
        <v>0</v>
      </c>
      <c r="AB68">
        <f>(-I68*44100)</f>
        <v>0</v>
      </c>
      <c r="AC68">
        <f>2*29.3*Q68*0.92*(CE68-V68)</f>
        <v>0</v>
      </c>
      <c r="AD68">
        <f>2*0.95*5.67E-8*(((CE68+$B$7)+273)^4-(V68+273)^4)</f>
        <v>0</v>
      </c>
      <c r="AE68">
        <f>T68+AD68+AB68+AC68</f>
        <v>0</v>
      </c>
      <c r="AF68">
        <v>148</v>
      </c>
      <c r="AG68">
        <v>16</v>
      </c>
      <c r="AH68">
        <f>IF(AF68*$H$13&gt;=AJ68,1.0,(AJ68/(AJ68-AF68*$H$13)))</f>
        <v>0</v>
      </c>
      <c r="AI68">
        <f>(AH68-1)*100</f>
        <v>0</v>
      </c>
      <c r="AJ68">
        <f>MAX(0,($B$13+$C$13*CJ68)/(1+$D$13*CJ68)*CC68/(CE68+273)*$E$13)</f>
        <v>0</v>
      </c>
      <c r="AK68" t="s">
        <v>292</v>
      </c>
      <c r="AL68" t="s">
        <v>292</v>
      </c>
      <c r="AM68">
        <v>0</v>
      </c>
      <c r="AN68">
        <v>0</v>
      </c>
      <c r="AO68">
        <f>1-AM68/AN68</f>
        <v>0</v>
      </c>
      <c r="AP68">
        <v>0</v>
      </c>
      <c r="AQ68" t="s">
        <v>292</v>
      </c>
      <c r="AR68" t="s">
        <v>292</v>
      </c>
      <c r="AS68">
        <v>0</v>
      </c>
      <c r="AT68">
        <v>0</v>
      </c>
      <c r="AU68">
        <f>1-AS68/AT68</f>
        <v>0</v>
      </c>
      <c r="AV68">
        <v>0.5</v>
      </c>
      <c r="AW68">
        <f>BN68</f>
        <v>0</v>
      </c>
      <c r="AX68">
        <f>K68</f>
        <v>0</v>
      </c>
      <c r="AY68">
        <f>AU68*AV68*AW68</f>
        <v>0</v>
      </c>
      <c r="AZ68">
        <f>(AX68-AP68)/AW68</f>
        <v>0</v>
      </c>
      <c r="BA68">
        <f>(AN68-AT68)/AT68</f>
        <v>0</v>
      </c>
      <c r="BB68">
        <f>AM68/(AO68+AM68/AT68)</f>
        <v>0</v>
      </c>
      <c r="BC68" t="s">
        <v>292</v>
      </c>
      <c r="BD68">
        <v>0</v>
      </c>
      <c r="BE68">
        <f>IF(BD68&lt;&gt;0, BD68, BB68)</f>
        <v>0</v>
      </c>
      <c r="BF68">
        <f>1-BE68/AT68</f>
        <v>0</v>
      </c>
      <c r="BG68">
        <f>(AT68-AS68)/(AT68-BE68)</f>
        <v>0</v>
      </c>
      <c r="BH68">
        <f>(AN68-AT68)/(AN68-BE68)</f>
        <v>0</v>
      </c>
      <c r="BI68">
        <f>(AT68-AS68)/(AT68-AM68)</f>
        <v>0</v>
      </c>
      <c r="BJ68">
        <f>(AN68-AT68)/(AN68-AM68)</f>
        <v>0</v>
      </c>
      <c r="BK68">
        <f>(BG68*BE68/AS68)</f>
        <v>0</v>
      </c>
      <c r="BL68">
        <f>(1-BK68)</f>
        <v>0</v>
      </c>
      <c r="BM68">
        <f>$B$11*CK68+$C$11*CL68+$F$11*CM68*(1-CP68)</f>
        <v>0</v>
      </c>
      <c r="BN68">
        <f>BM68*BO68</f>
        <v>0</v>
      </c>
      <c r="BO68">
        <f>($B$11*$D$9+$C$11*$D$9+$F$11*((CZ68+CR68)/MAX(CZ68+CR68+DA68, 0.1)*$I$9+DA68/MAX(CZ68+CR68+DA68, 0.1)*$J$9))/($B$11+$C$11+$F$11)</f>
        <v>0</v>
      </c>
      <c r="BP68">
        <f>($B$11*$K$9+$C$11*$K$9+$F$11*((CZ68+CR68)/MAX(CZ68+CR68+DA68, 0.1)*$P$9+DA68/MAX(CZ68+CR68+DA68, 0.1)*$Q$9))/($B$11+$C$11+$F$11)</f>
        <v>0</v>
      </c>
      <c r="BQ68">
        <v>6</v>
      </c>
      <c r="BR68">
        <v>0.5</v>
      </c>
      <c r="BS68" t="s">
        <v>293</v>
      </c>
      <c r="BT68">
        <v>2</v>
      </c>
      <c r="BU68">
        <v>1626465290.6</v>
      </c>
      <c r="BV68">
        <v>400.922</v>
      </c>
      <c r="BW68">
        <v>419.987333333333</v>
      </c>
      <c r="BX68">
        <v>6.17492666666667</v>
      </c>
      <c r="BY68">
        <v>2.83234666666667</v>
      </c>
      <c r="BZ68">
        <v>399.364666666667</v>
      </c>
      <c r="CA68">
        <v>6.24247</v>
      </c>
      <c r="CB68">
        <v>900.035333333333</v>
      </c>
      <c r="CC68">
        <v>100.750333333333</v>
      </c>
      <c r="CD68">
        <v>0.100563</v>
      </c>
      <c r="CE68">
        <v>15.8376333333333</v>
      </c>
      <c r="CF68">
        <v>15.1574666666667</v>
      </c>
      <c r="CG68">
        <v>999.9</v>
      </c>
      <c r="CH68">
        <v>0</v>
      </c>
      <c r="CI68">
        <v>0</v>
      </c>
      <c r="CJ68">
        <v>10001.26</v>
      </c>
      <c r="CK68">
        <v>0</v>
      </c>
      <c r="CL68">
        <v>0.221023</v>
      </c>
      <c r="CM68">
        <v>1459.98333333333</v>
      </c>
      <c r="CN68">
        <v>0.973008333333333</v>
      </c>
      <c r="CO68">
        <v>0.0269915666666667</v>
      </c>
      <c r="CP68">
        <v>0</v>
      </c>
      <c r="CQ68">
        <v>897.806</v>
      </c>
      <c r="CR68">
        <v>4.99999</v>
      </c>
      <c r="CS68">
        <v>13128.2333333333</v>
      </c>
      <c r="CT68">
        <v>12728.2333333333</v>
      </c>
      <c r="CU68">
        <v>38.833</v>
      </c>
      <c r="CV68">
        <v>41.125</v>
      </c>
      <c r="CW68">
        <v>40.062</v>
      </c>
      <c r="CX68">
        <v>40.312</v>
      </c>
      <c r="CY68">
        <v>40.375</v>
      </c>
      <c r="CZ68">
        <v>1415.71333333333</v>
      </c>
      <c r="DA68">
        <v>39.27</v>
      </c>
      <c r="DB68">
        <v>0</v>
      </c>
      <c r="DC68">
        <v>1626465302.6</v>
      </c>
      <c r="DD68">
        <v>0</v>
      </c>
      <c r="DE68">
        <v>898.691961538462</v>
      </c>
      <c r="DF68">
        <v>-6.44536751721859</v>
      </c>
      <c r="DG68">
        <v>-87.5452991108269</v>
      </c>
      <c r="DH68">
        <v>13137.9269230769</v>
      </c>
      <c r="DI68">
        <v>15</v>
      </c>
      <c r="DJ68">
        <v>1626465084.6</v>
      </c>
      <c r="DK68" t="s">
        <v>294</v>
      </c>
      <c r="DL68">
        <v>1626465076.6</v>
      </c>
      <c r="DM68">
        <v>1626465084.6</v>
      </c>
      <c r="DN68">
        <v>8</v>
      </c>
      <c r="DO68">
        <v>0.212</v>
      </c>
      <c r="DP68">
        <v>0.013</v>
      </c>
      <c r="DQ68">
        <v>1.588</v>
      </c>
      <c r="DR68">
        <v>-0.074</v>
      </c>
      <c r="DS68">
        <v>420</v>
      </c>
      <c r="DT68">
        <v>3</v>
      </c>
      <c r="DU68">
        <v>0.13</v>
      </c>
      <c r="DV68">
        <v>0.03</v>
      </c>
      <c r="DW68">
        <v>-18.994812195122</v>
      </c>
      <c r="DX68">
        <v>-0.315892682926862</v>
      </c>
      <c r="DY68">
        <v>0.0388356273135889</v>
      </c>
      <c r="DZ68">
        <v>1</v>
      </c>
      <c r="EA68">
        <v>899.011228571429</v>
      </c>
      <c r="EB68">
        <v>-5.78278067680454</v>
      </c>
      <c r="EC68">
        <v>0.616107323012311</v>
      </c>
      <c r="ED68">
        <v>1</v>
      </c>
      <c r="EE68">
        <v>3.31656487804878</v>
      </c>
      <c r="EF68">
        <v>0.135101811846689</v>
      </c>
      <c r="EG68">
        <v>0.013459494449599</v>
      </c>
      <c r="EH68">
        <v>0</v>
      </c>
      <c r="EI68">
        <v>2</v>
      </c>
      <c r="EJ68">
        <v>3</v>
      </c>
      <c r="EK68" t="s">
        <v>354</v>
      </c>
      <c r="EL68">
        <v>100</v>
      </c>
      <c r="EM68">
        <v>100</v>
      </c>
      <c r="EN68">
        <v>1.558</v>
      </c>
      <c r="EO68">
        <v>-0.0675</v>
      </c>
      <c r="EP68">
        <v>0.796380875196005</v>
      </c>
      <c r="EQ68">
        <v>0.00225868272383977</v>
      </c>
      <c r="ER68">
        <v>-9.96746185667655e-07</v>
      </c>
      <c r="ES68">
        <v>2.83711317370827e-10</v>
      </c>
      <c r="ET68">
        <v>-0.071317122073674</v>
      </c>
      <c r="EU68">
        <v>-0.00217948432402501</v>
      </c>
      <c r="EV68">
        <v>0.000453263451741206</v>
      </c>
      <c r="EW68">
        <v>-1.16319206543697e-06</v>
      </c>
      <c r="EX68">
        <v>-2</v>
      </c>
      <c r="EY68">
        <v>2196</v>
      </c>
      <c r="EZ68">
        <v>1</v>
      </c>
      <c r="FA68">
        <v>25</v>
      </c>
      <c r="FB68">
        <v>3.6</v>
      </c>
      <c r="FC68">
        <v>3.5</v>
      </c>
      <c r="FD68">
        <v>18</v>
      </c>
      <c r="FE68">
        <v>813.521</v>
      </c>
      <c r="FF68">
        <v>425.357</v>
      </c>
      <c r="FG68">
        <v>10.4101</v>
      </c>
      <c r="FH68">
        <v>25.8533</v>
      </c>
      <c r="FI68">
        <v>29.9993</v>
      </c>
      <c r="FJ68">
        <v>25.7874</v>
      </c>
      <c r="FK68">
        <v>25.8051</v>
      </c>
      <c r="FL68">
        <v>25.0137</v>
      </c>
      <c r="FM68">
        <v>75.8929</v>
      </c>
      <c r="FN68">
        <v>0</v>
      </c>
      <c r="FO68">
        <v>10.53</v>
      </c>
      <c r="FP68">
        <v>420</v>
      </c>
      <c r="FQ68">
        <v>2.88471</v>
      </c>
      <c r="FR68">
        <v>101.388</v>
      </c>
      <c r="FS68">
        <v>101.843</v>
      </c>
    </row>
    <row r="69" spans="1:175">
      <c r="A69">
        <v>53</v>
      </c>
      <c r="B69">
        <v>1626465293.6</v>
      </c>
      <c r="C69">
        <v>104</v>
      </c>
      <c r="D69" t="s">
        <v>399</v>
      </c>
      <c r="E69" t="s">
        <v>400</v>
      </c>
      <c r="F69">
        <v>1</v>
      </c>
      <c r="G69" t="s">
        <v>291</v>
      </c>
      <c r="H69">
        <v>1626465292.6</v>
      </c>
      <c r="I69">
        <f>(J69)/1000</f>
        <v>0</v>
      </c>
      <c r="J69">
        <f>1000*CB69*AH69*(BX69-BY69)/(100*BQ69*(1000-AH69*BX69))</f>
        <v>0</v>
      </c>
      <c r="K69">
        <f>CB69*AH69*(BW69-BV69*(1000-AH69*BY69)/(1000-AH69*BX69))/(100*BQ69)</f>
        <v>0</v>
      </c>
      <c r="L69">
        <f>BV69 - IF(AH69&gt;1, K69*BQ69*100.0/(AJ69*CJ69), 0)</f>
        <v>0</v>
      </c>
      <c r="M69">
        <f>((S69-I69/2)*L69-K69)/(S69+I69/2)</f>
        <v>0</v>
      </c>
      <c r="N69">
        <f>M69*(CC69+CD69)/1000.0</f>
        <v>0</v>
      </c>
      <c r="O69">
        <f>(BV69 - IF(AH69&gt;1, K69*BQ69*100.0/(AJ69*CJ69), 0))*(CC69+CD69)/1000.0</f>
        <v>0</v>
      </c>
      <c r="P69">
        <f>2.0/((1/R69-1/Q69)+SIGN(R69)*SQRT((1/R69-1/Q69)*(1/R69-1/Q69) + 4*BR69/((BR69+1)*(BR69+1))*(2*1/R69*1/Q69-1/Q69*1/Q69)))</f>
        <v>0</v>
      </c>
      <c r="Q69">
        <f>IF(LEFT(BS69,1)&lt;&gt;"0",IF(LEFT(BS69,1)="1",3.0,BT69),$D$5+$E$5*(CJ69*CC69/($K$5*1000))+$F$5*(CJ69*CC69/($K$5*1000))*MAX(MIN(BQ69,$J$5),$I$5)*MAX(MIN(BQ69,$J$5),$I$5)+$G$5*MAX(MIN(BQ69,$J$5),$I$5)*(CJ69*CC69/($K$5*1000))+$H$5*(CJ69*CC69/($K$5*1000))*(CJ69*CC69/($K$5*1000)))</f>
        <v>0</v>
      </c>
      <c r="R69">
        <f>I69*(1000-(1000*0.61365*exp(17.502*V69/(240.97+V69))/(CC69+CD69)+BX69)/2)/(1000*0.61365*exp(17.502*V69/(240.97+V69))/(CC69+CD69)-BX69)</f>
        <v>0</v>
      </c>
      <c r="S69">
        <f>1/((BR69+1)/(P69/1.6)+1/(Q69/1.37)) + BR69/((BR69+1)/(P69/1.6) + BR69/(Q69/1.37))</f>
        <v>0</v>
      </c>
      <c r="T69">
        <f>(BM69*BP69)</f>
        <v>0</v>
      </c>
      <c r="U69">
        <f>(CE69+(T69+2*0.95*5.67E-8*(((CE69+$B$7)+273)^4-(CE69+273)^4)-44100*I69)/(1.84*29.3*Q69+8*0.95*5.67E-8*(CE69+273)^3))</f>
        <v>0</v>
      </c>
      <c r="V69">
        <f>($C$7*CF69+$D$7*CG69+$E$7*U69)</f>
        <v>0</v>
      </c>
      <c r="W69">
        <f>0.61365*exp(17.502*V69/(240.97+V69))</f>
        <v>0</v>
      </c>
      <c r="X69">
        <f>(Y69/Z69*100)</f>
        <v>0</v>
      </c>
      <c r="Y69">
        <f>BX69*(CC69+CD69)/1000</f>
        <v>0</v>
      </c>
      <c r="Z69">
        <f>0.61365*exp(17.502*CE69/(240.97+CE69))</f>
        <v>0</v>
      </c>
      <c r="AA69">
        <f>(W69-BX69*(CC69+CD69)/1000)</f>
        <v>0</v>
      </c>
      <c r="AB69">
        <f>(-I69*44100)</f>
        <v>0</v>
      </c>
      <c r="AC69">
        <f>2*29.3*Q69*0.92*(CE69-V69)</f>
        <v>0</v>
      </c>
      <c r="AD69">
        <f>2*0.95*5.67E-8*(((CE69+$B$7)+273)^4-(V69+273)^4)</f>
        <v>0</v>
      </c>
      <c r="AE69">
        <f>T69+AD69+AB69+AC69</f>
        <v>0</v>
      </c>
      <c r="AF69">
        <v>148</v>
      </c>
      <c r="AG69">
        <v>16</v>
      </c>
      <c r="AH69">
        <f>IF(AF69*$H$13&gt;=AJ69,1.0,(AJ69/(AJ69-AF69*$H$13)))</f>
        <v>0</v>
      </c>
      <c r="AI69">
        <f>(AH69-1)*100</f>
        <v>0</v>
      </c>
      <c r="AJ69">
        <f>MAX(0,($B$13+$C$13*CJ69)/(1+$D$13*CJ69)*CC69/(CE69+273)*$E$13)</f>
        <v>0</v>
      </c>
      <c r="AK69" t="s">
        <v>292</v>
      </c>
      <c r="AL69" t="s">
        <v>292</v>
      </c>
      <c r="AM69">
        <v>0</v>
      </c>
      <c r="AN69">
        <v>0</v>
      </c>
      <c r="AO69">
        <f>1-AM69/AN69</f>
        <v>0</v>
      </c>
      <c r="AP69">
        <v>0</v>
      </c>
      <c r="AQ69" t="s">
        <v>292</v>
      </c>
      <c r="AR69" t="s">
        <v>292</v>
      </c>
      <c r="AS69">
        <v>0</v>
      </c>
      <c r="AT69">
        <v>0</v>
      </c>
      <c r="AU69">
        <f>1-AS69/AT69</f>
        <v>0</v>
      </c>
      <c r="AV69">
        <v>0.5</v>
      </c>
      <c r="AW69">
        <f>BN69</f>
        <v>0</v>
      </c>
      <c r="AX69">
        <f>K69</f>
        <v>0</v>
      </c>
      <c r="AY69">
        <f>AU69*AV69*AW69</f>
        <v>0</v>
      </c>
      <c r="AZ69">
        <f>(AX69-AP69)/AW69</f>
        <v>0</v>
      </c>
      <c r="BA69">
        <f>(AN69-AT69)/AT69</f>
        <v>0</v>
      </c>
      <c r="BB69">
        <f>AM69/(AO69+AM69/AT69)</f>
        <v>0</v>
      </c>
      <c r="BC69" t="s">
        <v>292</v>
      </c>
      <c r="BD69">
        <v>0</v>
      </c>
      <c r="BE69">
        <f>IF(BD69&lt;&gt;0, BD69, BB69)</f>
        <v>0</v>
      </c>
      <c r="BF69">
        <f>1-BE69/AT69</f>
        <v>0</v>
      </c>
      <c r="BG69">
        <f>(AT69-AS69)/(AT69-BE69)</f>
        <v>0</v>
      </c>
      <c r="BH69">
        <f>(AN69-AT69)/(AN69-BE69)</f>
        <v>0</v>
      </c>
      <c r="BI69">
        <f>(AT69-AS69)/(AT69-AM69)</f>
        <v>0</v>
      </c>
      <c r="BJ69">
        <f>(AN69-AT69)/(AN69-AM69)</f>
        <v>0</v>
      </c>
      <c r="BK69">
        <f>(BG69*BE69/AS69)</f>
        <v>0</v>
      </c>
      <c r="BL69">
        <f>(1-BK69)</f>
        <v>0</v>
      </c>
      <c r="BM69">
        <f>$B$11*CK69+$C$11*CL69+$F$11*CM69*(1-CP69)</f>
        <v>0</v>
      </c>
      <c r="BN69">
        <f>BM69*BO69</f>
        <v>0</v>
      </c>
      <c r="BO69">
        <f>($B$11*$D$9+$C$11*$D$9+$F$11*((CZ69+CR69)/MAX(CZ69+CR69+DA69, 0.1)*$I$9+DA69/MAX(CZ69+CR69+DA69, 0.1)*$J$9))/($B$11+$C$11+$F$11)</f>
        <v>0</v>
      </c>
      <c r="BP69">
        <f>($B$11*$K$9+$C$11*$K$9+$F$11*((CZ69+CR69)/MAX(CZ69+CR69+DA69, 0.1)*$P$9+DA69/MAX(CZ69+CR69+DA69, 0.1)*$Q$9))/($B$11+$C$11+$F$11)</f>
        <v>0</v>
      </c>
      <c r="BQ69">
        <v>6</v>
      </c>
      <c r="BR69">
        <v>0.5</v>
      </c>
      <c r="BS69" t="s">
        <v>293</v>
      </c>
      <c r="BT69">
        <v>2</v>
      </c>
      <c r="BU69">
        <v>1626465292.6</v>
      </c>
      <c r="BV69">
        <v>400.929333333333</v>
      </c>
      <c r="BW69">
        <v>420.021</v>
      </c>
      <c r="BX69">
        <v>6.18080666666667</v>
      </c>
      <c r="BY69">
        <v>2.83239333333333</v>
      </c>
      <c r="BZ69">
        <v>399.371333333333</v>
      </c>
      <c r="CA69">
        <v>6.24832666666667</v>
      </c>
      <c r="CB69">
        <v>900.018333333333</v>
      </c>
      <c r="CC69">
        <v>100.749666666667</v>
      </c>
      <c r="CD69">
        <v>0.1000313</v>
      </c>
      <c r="CE69">
        <v>15.856</v>
      </c>
      <c r="CF69">
        <v>15.1742333333333</v>
      </c>
      <c r="CG69">
        <v>999.9</v>
      </c>
      <c r="CH69">
        <v>0</v>
      </c>
      <c r="CI69">
        <v>0</v>
      </c>
      <c r="CJ69">
        <v>10013.1</v>
      </c>
      <c r="CK69">
        <v>0</v>
      </c>
      <c r="CL69">
        <v>0.221023</v>
      </c>
      <c r="CM69">
        <v>1460.06333333333</v>
      </c>
      <c r="CN69">
        <v>0.973008333333333</v>
      </c>
      <c r="CO69">
        <v>0.0269915666666667</v>
      </c>
      <c r="CP69">
        <v>0</v>
      </c>
      <c r="CQ69">
        <v>897.887</v>
      </c>
      <c r="CR69">
        <v>4.99999</v>
      </c>
      <c r="CS69">
        <v>13126.5</v>
      </c>
      <c r="CT69">
        <v>12728.9333333333</v>
      </c>
      <c r="CU69">
        <v>38.875</v>
      </c>
      <c r="CV69">
        <v>41.125</v>
      </c>
      <c r="CW69">
        <v>40.125</v>
      </c>
      <c r="CX69">
        <v>40.312</v>
      </c>
      <c r="CY69">
        <v>40.375</v>
      </c>
      <c r="CZ69">
        <v>1415.79</v>
      </c>
      <c r="DA69">
        <v>39.2733333333333</v>
      </c>
      <c r="DB69">
        <v>0</v>
      </c>
      <c r="DC69">
        <v>1626465305</v>
      </c>
      <c r="DD69">
        <v>0</v>
      </c>
      <c r="DE69">
        <v>898.469</v>
      </c>
      <c r="DF69">
        <v>-6.45401707797363</v>
      </c>
      <c r="DG69">
        <v>-81.3094015737409</v>
      </c>
      <c r="DH69">
        <v>13134.5961538462</v>
      </c>
      <c r="DI69">
        <v>15</v>
      </c>
      <c r="DJ69">
        <v>1626465084.6</v>
      </c>
      <c r="DK69" t="s">
        <v>294</v>
      </c>
      <c r="DL69">
        <v>1626465076.6</v>
      </c>
      <c r="DM69">
        <v>1626465084.6</v>
      </c>
      <c r="DN69">
        <v>8</v>
      </c>
      <c r="DO69">
        <v>0.212</v>
      </c>
      <c r="DP69">
        <v>0.013</v>
      </c>
      <c r="DQ69">
        <v>1.588</v>
      </c>
      <c r="DR69">
        <v>-0.074</v>
      </c>
      <c r="DS69">
        <v>420</v>
      </c>
      <c r="DT69">
        <v>3</v>
      </c>
      <c r="DU69">
        <v>0.13</v>
      </c>
      <c r="DV69">
        <v>0.03</v>
      </c>
      <c r="DW69">
        <v>-19.0090926829268</v>
      </c>
      <c r="DX69">
        <v>-0.356147038327542</v>
      </c>
      <c r="DY69">
        <v>0.0427381955760251</v>
      </c>
      <c r="DZ69">
        <v>1</v>
      </c>
      <c r="EA69">
        <v>898.811205882353</v>
      </c>
      <c r="EB69">
        <v>-6.19394320652928</v>
      </c>
      <c r="EC69">
        <v>0.637475710236761</v>
      </c>
      <c r="ED69">
        <v>1</v>
      </c>
      <c r="EE69">
        <v>3.32149170731707</v>
      </c>
      <c r="EF69">
        <v>0.142563554006968</v>
      </c>
      <c r="EG69">
        <v>0.0142340299732785</v>
      </c>
      <c r="EH69">
        <v>0</v>
      </c>
      <c r="EI69">
        <v>2</v>
      </c>
      <c r="EJ69">
        <v>3</v>
      </c>
      <c r="EK69" t="s">
        <v>354</v>
      </c>
      <c r="EL69">
        <v>100</v>
      </c>
      <c r="EM69">
        <v>100</v>
      </c>
      <c r="EN69">
        <v>1.557</v>
      </c>
      <c r="EO69">
        <v>-0.0675</v>
      </c>
      <c r="EP69">
        <v>0.796380875196005</v>
      </c>
      <c r="EQ69">
        <v>0.00225868272383977</v>
      </c>
      <c r="ER69">
        <v>-9.96746185667655e-07</v>
      </c>
      <c r="ES69">
        <v>2.83711317370827e-10</v>
      </c>
      <c r="ET69">
        <v>-0.071317122073674</v>
      </c>
      <c r="EU69">
        <v>-0.00217948432402501</v>
      </c>
      <c r="EV69">
        <v>0.000453263451741206</v>
      </c>
      <c r="EW69">
        <v>-1.16319206543697e-06</v>
      </c>
      <c r="EX69">
        <v>-2</v>
      </c>
      <c r="EY69">
        <v>2196</v>
      </c>
      <c r="EZ69">
        <v>1</v>
      </c>
      <c r="FA69">
        <v>25</v>
      </c>
      <c r="FB69">
        <v>3.6</v>
      </c>
      <c r="FC69">
        <v>3.5</v>
      </c>
      <c r="FD69">
        <v>18</v>
      </c>
      <c r="FE69">
        <v>813.553</v>
      </c>
      <c r="FF69">
        <v>425.306</v>
      </c>
      <c r="FG69">
        <v>10.4724</v>
      </c>
      <c r="FH69">
        <v>25.8514</v>
      </c>
      <c r="FI69">
        <v>29.9992</v>
      </c>
      <c r="FJ69">
        <v>25.7865</v>
      </c>
      <c r="FK69">
        <v>25.8043</v>
      </c>
      <c r="FL69">
        <v>25.0162</v>
      </c>
      <c r="FM69">
        <v>75.8929</v>
      </c>
      <c r="FN69">
        <v>0</v>
      </c>
      <c r="FO69">
        <v>10.63</v>
      </c>
      <c r="FP69">
        <v>420</v>
      </c>
      <c r="FQ69">
        <v>2.92251</v>
      </c>
      <c r="FR69">
        <v>101.388</v>
      </c>
      <c r="FS69">
        <v>101.842</v>
      </c>
    </row>
    <row r="70" spans="1:175">
      <c r="A70">
        <v>54</v>
      </c>
      <c r="B70">
        <v>1626465295.6</v>
      </c>
      <c r="C70">
        <v>106</v>
      </c>
      <c r="D70" t="s">
        <v>401</v>
      </c>
      <c r="E70" t="s">
        <v>402</v>
      </c>
      <c r="F70">
        <v>1</v>
      </c>
      <c r="G70" t="s">
        <v>291</v>
      </c>
      <c r="H70">
        <v>1626465294.6</v>
      </c>
      <c r="I70">
        <f>(J70)/1000</f>
        <v>0</v>
      </c>
      <c r="J70">
        <f>1000*CB70*AH70*(BX70-BY70)/(100*BQ70*(1000-AH70*BX70))</f>
        <v>0</v>
      </c>
      <c r="K70">
        <f>CB70*AH70*(BW70-BV70*(1000-AH70*BY70)/(1000-AH70*BX70))/(100*BQ70)</f>
        <v>0</v>
      </c>
      <c r="L70">
        <f>BV70 - IF(AH70&gt;1, K70*BQ70*100.0/(AJ70*CJ70), 0)</f>
        <v>0</v>
      </c>
      <c r="M70">
        <f>((S70-I70/2)*L70-K70)/(S70+I70/2)</f>
        <v>0</v>
      </c>
      <c r="N70">
        <f>M70*(CC70+CD70)/1000.0</f>
        <v>0</v>
      </c>
      <c r="O70">
        <f>(BV70 - IF(AH70&gt;1, K70*BQ70*100.0/(AJ70*CJ70), 0))*(CC70+CD70)/1000.0</f>
        <v>0</v>
      </c>
      <c r="P70">
        <f>2.0/((1/R70-1/Q70)+SIGN(R70)*SQRT((1/R70-1/Q70)*(1/R70-1/Q70) + 4*BR70/((BR70+1)*(BR70+1))*(2*1/R70*1/Q70-1/Q70*1/Q70)))</f>
        <v>0</v>
      </c>
      <c r="Q70">
        <f>IF(LEFT(BS70,1)&lt;&gt;"0",IF(LEFT(BS70,1)="1",3.0,BT70),$D$5+$E$5*(CJ70*CC70/($K$5*1000))+$F$5*(CJ70*CC70/($K$5*1000))*MAX(MIN(BQ70,$J$5),$I$5)*MAX(MIN(BQ70,$J$5),$I$5)+$G$5*MAX(MIN(BQ70,$J$5),$I$5)*(CJ70*CC70/($K$5*1000))+$H$5*(CJ70*CC70/($K$5*1000))*(CJ70*CC70/($K$5*1000)))</f>
        <v>0</v>
      </c>
      <c r="R70">
        <f>I70*(1000-(1000*0.61365*exp(17.502*V70/(240.97+V70))/(CC70+CD70)+BX70)/2)/(1000*0.61365*exp(17.502*V70/(240.97+V70))/(CC70+CD70)-BX70)</f>
        <v>0</v>
      </c>
      <c r="S70">
        <f>1/((BR70+1)/(P70/1.6)+1/(Q70/1.37)) + BR70/((BR70+1)/(P70/1.6) + BR70/(Q70/1.37))</f>
        <v>0</v>
      </c>
      <c r="T70">
        <f>(BM70*BP70)</f>
        <v>0</v>
      </c>
      <c r="U70">
        <f>(CE70+(T70+2*0.95*5.67E-8*(((CE70+$B$7)+273)^4-(CE70+273)^4)-44100*I70)/(1.84*29.3*Q70+8*0.95*5.67E-8*(CE70+273)^3))</f>
        <v>0</v>
      </c>
      <c r="V70">
        <f>($C$7*CF70+$D$7*CG70+$E$7*U70)</f>
        <v>0</v>
      </c>
      <c r="W70">
        <f>0.61365*exp(17.502*V70/(240.97+V70))</f>
        <v>0</v>
      </c>
      <c r="X70">
        <f>(Y70/Z70*100)</f>
        <v>0</v>
      </c>
      <c r="Y70">
        <f>BX70*(CC70+CD70)/1000</f>
        <v>0</v>
      </c>
      <c r="Z70">
        <f>0.61365*exp(17.502*CE70/(240.97+CE70))</f>
        <v>0</v>
      </c>
      <c r="AA70">
        <f>(W70-BX70*(CC70+CD70)/1000)</f>
        <v>0</v>
      </c>
      <c r="AB70">
        <f>(-I70*44100)</f>
        <v>0</v>
      </c>
      <c r="AC70">
        <f>2*29.3*Q70*0.92*(CE70-V70)</f>
        <v>0</v>
      </c>
      <c r="AD70">
        <f>2*0.95*5.67E-8*(((CE70+$B$7)+273)^4-(V70+273)^4)</f>
        <v>0</v>
      </c>
      <c r="AE70">
        <f>T70+AD70+AB70+AC70</f>
        <v>0</v>
      </c>
      <c r="AF70">
        <v>148</v>
      </c>
      <c r="AG70">
        <v>16</v>
      </c>
      <c r="AH70">
        <f>IF(AF70*$H$13&gt;=AJ70,1.0,(AJ70/(AJ70-AF70*$H$13)))</f>
        <v>0</v>
      </c>
      <c r="AI70">
        <f>(AH70-1)*100</f>
        <v>0</v>
      </c>
      <c r="AJ70">
        <f>MAX(0,($B$13+$C$13*CJ70)/(1+$D$13*CJ70)*CC70/(CE70+273)*$E$13)</f>
        <v>0</v>
      </c>
      <c r="AK70" t="s">
        <v>292</v>
      </c>
      <c r="AL70" t="s">
        <v>292</v>
      </c>
      <c r="AM70">
        <v>0</v>
      </c>
      <c r="AN70">
        <v>0</v>
      </c>
      <c r="AO70">
        <f>1-AM70/AN70</f>
        <v>0</v>
      </c>
      <c r="AP70">
        <v>0</v>
      </c>
      <c r="AQ70" t="s">
        <v>292</v>
      </c>
      <c r="AR70" t="s">
        <v>292</v>
      </c>
      <c r="AS70">
        <v>0</v>
      </c>
      <c r="AT70">
        <v>0</v>
      </c>
      <c r="AU70">
        <f>1-AS70/AT70</f>
        <v>0</v>
      </c>
      <c r="AV70">
        <v>0.5</v>
      </c>
      <c r="AW70">
        <f>BN70</f>
        <v>0</v>
      </c>
      <c r="AX70">
        <f>K70</f>
        <v>0</v>
      </c>
      <c r="AY70">
        <f>AU70*AV70*AW70</f>
        <v>0</v>
      </c>
      <c r="AZ70">
        <f>(AX70-AP70)/AW70</f>
        <v>0</v>
      </c>
      <c r="BA70">
        <f>(AN70-AT70)/AT70</f>
        <v>0</v>
      </c>
      <c r="BB70">
        <f>AM70/(AO70+AM70/AT70)</f>
        <v>0</v>
      </c>
      <c r="BC70" t="s">
        <v>292</v>
      </c>
      <c r="BD70">
        <v>0</v>
      </c>
      <c r="BE70">
        <f>IF(BD70&lt;&gt;0, BD70, BB70)</f>
        <v>0</v>
      </c>
      <c r="BF70">
        <f>1-BE70/AT70</f>
        <v>0</v>
      </c>
      <c r="BG70">
        <f>(AT70-AS70)/(AT70-BE70)</f>
        <v>0</v>
      </c>
      <c r="BH70">
        <f>(AN70-AT70)/(AN70-BE70)</f>
        <v>0</v>
      </c>
      <c r="BI70">
        <f>(AT70-AS70)/(AT70-AM70)</f>
        <v>0</v>
      </c>
      <c r="BJ70">
        <f>(AN70-AT70)/(AN70-AM70)</f>
        <v>0</v>
      </c>
      <c r="BK70">
        <f>(BG70*BE70/AS70)</f>
        <v>0</v>
      </c>
      <c r="BL70">
        <f>(1-BK70)</f>
        <v>0</v>
      </c>
      <c r="BM70">
        <f>$B$11*CK70+$C$11*CL70+$F$11*CM70*(1-CP70)</f>
        <v>0</v>
      </c>
      <c r="BN70">
        <f>BM70*BO70</f>
        <v>0</v>
      </c>
      <c r="BO70">
        <f>($B$11*$D$9+$C$11*$D$9+$F$11*((CZ70+CR70)/MAX(CZ70+CR70+DA70, 0.1)*$I$9+DA70/MAX(CZ70+CR70+DA70, 0.1)*$J$9))/($B$11+$C$11+$F$11)</f>
        <v>0</v>
      </c>
      <c r="BP70">
        <f>($B$11*$K$9+$C$11*$K$9+$F$11*((CZ70+CR70)/MAX(CZ70+CR70+DA70, 0.1)*$P$9+DA70/MAX(CZ70+CR70+DA70, 0.1)*$Q$9))/($B$11+$C$11+$F$11)</f>
        <v>0</v>
      </c>
      <c r="BQ70">
        <v>6</v>
      </c>
      <c r="BR70">
        <v>0.5</v>
      </c>
      <c r="BS70" t="s">
        <v>293</v>
      </c>
      <c r="BT70">
        <v>2</v>
      </c>
      <c r="BU70">
        <v>1626465294.6</v>
      </c>
      <c r="BV70">
        <v>400.926666666667</v>
      </c>
      <c r="BW70">
        <v>419.984666666667</v>
      </c>
      <c r="BX70">
        <v>6.18434666666667</v>
      </c>
      <c r="BY70">
        <v>2.83319666666667</v>
      </c>
      <c r="BZ70">
        <v>399.369</v>
      </c>
      <c r="CA70">
        <v>6.25185666666667</v>
      </c>
      <c r="CB70">
        <v>899.947333333333</v>
      </c>
      <c r="CC70">
        <v>100.75</v>
      </c>
      <c r="CD70">
        <v>0.0993075</v>
      </c>
      <c r="CE70">
        <v>15.8760333333333</v>
      </c>
      <c r="CF70">
        <v>15.1849333333333</v>
      </c>
      <c r="CG70">
        <v>999.9</v>
      </c>
      <c r="CH70">
        <v>0</v>
      </c>
      <c r="CI70">
        <v>0</v>
      </c>
      <c r="CJ70">
        <v>10020.0333333333</v>
      </c>
      <c r="CK70">
        <v>0</v>
      </c>
      <c r="CL70">
        <v>0.221023</v>
      </c>
      <c r="CM70">
        <v>1459.98666666667</v>
      </c>
      <c r="CN70">
        <v>0.973008333333333</v>
      </c>
      <c r="CO70">
        <v>0.0269915666666667</v>
      </c>
      <c r="CP70">
        <v>0</v>
      </c>
      <c r="CQ70">
        <v>897.736666666667</v>
      </c>
      <c r="CR70">
        <v>4.99999</v>
      </c>
      <c r="CS70">
        <v>13123.2</v>
      </c>
      <c r="CT70">
        <v>12728.2666666667</v>
      </c>
      <c r="CU70">
        <v>38.812</v>
      </c>
      <c r="CV70">
        <v>41.125</v>
      </c>
      <c r="CW70">
        <v>40.062</v>
      </c>
      <c r="CX70">
        <v>40.312</v>
      </c>
      <c r="CY70">
        <v>40.375</v>
      </c>
      <c r="CZ70">
        <v>1415.71666666667</v>
      </c>
      <c r="DA70">
        <v>39.27</v>
      </c>
      <c r="DB70">
        <v>0</v>
      </c>
      <c r="DC70">
        <v>1626465306.8</v>
      </c>
      <c r="DD70">
        <v>0</v>
      </c>
      <c r="DE70">
        <v>898.26084</v>
      </c>
      <c r="DF70">
        <v>-5.85861539480949</v>
      </c>
      <c r="DG70">
        <v>-82.9307693241285</v>
      </c>
      <c r="DH70">
        <v>13131.52</v>
      </c>
      <c r="DI70">
        <v>15</v>
      </c>
      <c r="DJ70">
        <v>1626465084.6</v>
      </c>
      <c r="DK70" t="s">
        <v>294</v>
      </c>
      <c r="DL70">
        <v>1626465076.6</v>
      </c>
      <c r="DM70">
        <v>1626465084.6</v>
      </c>
      <c r="DN70">
        <v>8</v>
      </c>
      <c r="DO70">
        <v>0.212</v>
      </c>
      <c r="DP70">
        <v>0.013</v>
      </c>
      <c r="DQ70">
        <v>1.588</v>
      </c>
      <c r="DR70">
        <v>-0.074</v>
      </c>
      <c r="DS70">
        <v>420</v>
      </c>
      <c r="DT70">
        <v>3</v>
      </c>
      <c r="DU70">
        <v>0.13</v>
      </c>
      <c r="DV70">
        <v>0.03</v>
      </c>
      <c r="DW70">
        <v>-19.0202097560976</v>
      </c>
      <c r="DX70">
        <v>-0.374065505226488</v>
      </c>
      <c r="DY70">
        <v>0.0442548980608871</v>
      </c>
      <c r="DZ70">
        <v>1</v>
      </c>
      <c r="EA70">
        <v>898.621181818182</v>
      </c>
      <c r="EB70">
        <v>-6.15275916520828</v>
      </c>
      <c r="EC70">
        <v>0.61429597320813</v>
      </c>
      <c r="ED70">
        <v>1</v>
      </c>
      <c r="EE70">
        <v>3.32628682926829</v>
      </c>
      <c r="EF70">
        <v>0.14851797909408</v>
      </c>
      <c r="EG70">
        <v>0.0148090670049202</v>
      </c>
      <c r="EH70">
        <v>0</v>
      </c>
      <c r="EI70">
        <v>2</v>
      </c>
      <c r="EJ70">
        <v>3</v>
      </c>
      <c r="EK70" t="s">
        <v>354</v>
      </c>
      <c r="EL70">
        <v>100</v>
      </c>
      <c r="EM70">
        <v>100</v>
      </c>
      <c r="EN70">
        <v>1.557</v>
      </c>
      <c r="EO70">
        <v>-0.0675</v>
      </c>
      <c r="EP70">
        <v>0.796380875196005</v>
      </c>
      <c r="EQ70">
        <v>0.00225868272383977</v>
      </c>
      <c r="ER70">
        <v>-9.96746185667655e-07</v>
      </c>
      <c r="ES70">
        <v>2.83711317370827e-10</v>
      </c>
      <c r="ET70">
        <v>-0.071317122073674</v>
      </c>
      <c r="EU70">
        <v>-0.00217948432402501</v>
      </c>
      <c r="EV70">
        <v>0.000453263451741206</v>
      </c>
      <c r="EW70">
        <v>-1.16319206543697e-06</v>
      </c>
      <c r="EX70">
        <v>-2</v>
      </c>
      <c r="EY70">
        <v>2196</v>
      </c>
      <c r="EZ70">
        <v>1</v>
      </c>
      <c r="FA70">
        <v>25</v>
      </c>
      <c r="FB70">
        <v>3.6</v>
      </c>
      <c r="FC70">
        <v>3.5</v>
      </c>
      <c r="FD70">
        <v>18</v>
      </c>
      <c r="FE70">
        <v>813.104</v>
      </c>
      <c r="FF70">
        <v>425.12</v>
      </c>
      <c r="FG70">
        <v>10.5477</v>
      </c>
      <c r="FH70">
        <v>25.8489</v>
      </c>
      <c r="FI70">
        <v>29.9993</v>
      </c>
      <c r="FJ70">
        <v>25.7858</v>
      </c>
      <c r="FK70">
        <v>25.803</v>
      </c>
      <c r="FL70">
        <v>25.0151</v>
      </c>
      <c r="FM70">
        <v>75.6209</v>
      </c>
      <c r="FN70">
        <v>0</v>
      </c>
      <c r="FO70">
        <v>10.63</v>
      </c>
      <c r="FP70">
        <v>420</v>
      </c>
      <c r="FQ70">
        <v>2.92796</v>
      </c>
      <c r="FR70">
        <v>101.388</v>
      </c>
      <c r="FS70">
        <v>101.842</v>
      </c>
    </row>
    <row r="71" spans="1:175">
      <c r="A71">
        <v>55</v>
      </c>
      <c r="B71">
        <v>1626465297.6</v>
      </c>
      <c r="C71">
        <v>108</v>
      </c>
      <c r="D71" t="s">
        <v>403</v>
      </c>
      <c r="E71" t="s">
        <v>404</v>
      </c>
      <c r="F71">
        <v>1</v>
      </c>
      <c r="G71" t="s">
        <v>291</v>
      </c>
      <c r="H71">
        <v>1626465296.6</v>
      </c>
      <c r="I71">
        <f>(J71)/1000</f>
        <v>0</v>
      </c>
      <c r="J71">
        <f>1000*CB71*AH71*(BX71-BY71)/(100*BQ71*(1000-AH71*BX71))</f>
        <v>0</v>
      </c>
      <c r="K71">
        <f>CB71*AH71*(BW71-BV71*(1000-AH71*BY71)/(1000-AH71*BX71))/(100*BQ71)</f>
        <v>0</v>
      </c>
      <c r="L71">
        <f>BV71 - IF(AH71&gt;1, K71*BQ71*100.0/(AJ71*CJ71), 0)</f>
        <v>0</v>
      </c>
      <c r="M71">
        <f>((S71-I71/2)*L71-K71)/(S71+I71/2)</f>
        <v>0</v>
      </c>
      <c r="N71">
        <f>M71*(CC71+CD71)/1000.0</f>
        <v>0</v>
      </c>
      <c r="O71">
        <f>(BV71 - IF(AH71&gt;1, K71*BQ71*100.0/(AJ71*CJ71), 0))*(CC71+CD71)/1000.0</f>
        <v>0</v>
      </c>
      <c r="P71">
        <f>2.0/((1/R71-1/Q71)+SIGN(R71)*SQRT((1/R71-1/Q71)*(1/R71-1/Q71) + 4*BR71/((BR71+1)*(BR71+1))*(2*1/R71*1/Q71-1/Q71*1/Q71)))</f>
        <v>0</v>
      </c>
      <c r="Q71">
        <f>IF(LEFT(BS71,1)&lt;&gt;"0",IF(LEFT(BS71,1)="1",3.0,BT71),$D$5+$E$5*(CJ71*CC71/($K$5*1000))+$F$5*(CJ71*CC71/($K$5*1000))*MAX(MIN(BQ71,$J$5),$I$5)*MAX(MIN(BQ71,$J$5),$I$5)+$G$5*MAX(MIN(BQ71,$J$5),$I$5)*(CJ71*CC71/($K$5*1000))+$H$5*(CJ71*CC71/($K$5*1000))*(CJ71*CC71/($K$5*1000)))</f>
        <v>0</v>
      </c>
      <c r="R71">
        <f>I71*(1000-(1000*0.61365*exp(17.502*V71/(240.97+V71))/(CC71+CD71)+BX71)/2)/(1000*0.61365*exp(17.502*V71/(240.97+V71))/(CC71+CD71)-BX71)</f>
        <v>0</v>
      </c>
      <c r="S71">
        <f>1/((BR71+1)/(P71/1.6)+1/(Q71/1.37)) + BR71/((BR71+1)/(P71/1.6) + BR71/(Q71/1.37))</f>
        <v>0</v>
      </c>
      <c r="T71">
        <f>(BM71*BP71)</f>
        <v>0</v>
      </c>
      <c r="U71">
        <f>(CE71+(T71+2*0.95*5.67E-8*(((CE71+$B$7)+273)^4-(CE71+273)^4)-44100*I71)/(1.84*29.3*Q71+8*0.95*5.67E-8*(CE71+273)^3))</f>
        <v>0</v>
      </c>
      <c r="V71">
        <f>($C$7*CF71+$D$7*CG71+$E$7*U71)</f>
        <v>0</v>
      </c>
      <c r="W71">
        <f>0.61365*exp(17.502*V71/(240.97+V71))</f>
        <v>0</v>
      </c>
      <c r="X71">
        <f>(Y71/Z71*100)</f>
        <v>0</v>
      </c>
      <c r="Y71">
        <f>BX71*(CC71+CD71)/1000</f>
        <v>0</v>
      </c>
      <c r="Z71">
        <f>0.61365*exp(17.502*CE71/(240.97+CE71))</f>
        <v>0</v>
      </c>
      <c r="AA71">
        <f>(W71-BX71*(CC71+CD71)/1000)</f>
        <v>0</v>
      </c>
      <c r="AB71">
        <f>(-I71*44100)</f>
        <v>0</v>
      </c>
      <c r="AC71">
        <f>2*29.3*Q71*0.92*(CE71-V71)</f>
        <v>0</v>
      </c>
      <c r="AD71">
        <f>2*0.95*5.67E-8*(((CE71+$B$7)+273)^4-(V71+273)^4)</f>
        <v>0</v>
      </c>
      <c r="AE71">
        <f>T71+AD71+AB71+AC71</f>
        <v>0</v>
      </c>
      <c r="AF71">
        <v>148</v>
      </c>
      <c r="AG71">
        <v>16</v>
      </c>
      <c r="AH71">
        <f>IF(AF71*$H$13&gt;=AJ71,1.0,(AJ71/(AJ71-AF71*$H$13)))</f>
        <v>0</v>
      </c>
      <c r="AI71">
        <f>(AH71-1)*100</f>
        <v>0</v>
      </c>
      <c r="AJ71">
        <f>MAX(0,($B$13+$C$13*CJ71)/(1+$D$13*CJ71)*CC71/(CE71+273)*$E$13)</f>
        <v>0</v>
      </c>
      <c r="AK71" t="s">
        <v>292</v>
      </c>
      <c r="AL71" t="s">
        <v>292</v>
      </c>
      <c r="AM71">
        <v>0</v>
      </c>
      <c r="AN71">
        <v>0</v>
      </c>
      <c r="AO71">
        <f>1-AM71/AN71</f>
        <v>0</v>
      </c>
      <c r="AP71">
        <v>0</v>
      </c>
      <c r="AQ71" t="s">
        <v>292</v>
      </c>
      <c r="AR71" t="s">
        <v>292</v>
      </c>
      <c r="AS71">
        <v>0</v>
      </c>
      <c r="AT71">
        <v>0</v>
      </c>
      <c r="AU71">
        <f>1-AS71/AT71</f>
        <v>0</v>
      </c>
      <c r="AV71">
        <v>0.5</v>
      </c>
      <c r="AW71">
        <f>BN71</f>
        <v>0</v>
      </c>
      <c r="AX71">
        <f>K71</f>
        <v>0</v>
      </c>
      <c r="AY71">
        <f>AU71*AV71*AW71</f>
        <v>0</v>
      </c>
      <c r="AZ71">
        <f>(AX71-AP71)/AW71</f>
        <v>0</v>
      </c>
      <c r="BA71">
        <f>(AN71-AT71)/AT71</f>
        <v>0</v>
      </c>
      <c r="BB71">
        <f>AM71/(AO71+AM71/AT71)</f>
        <v>0</v>
      </c>
      <c r="BC71" t="s">
        <v>292</v>
      </c>
      <c r="BD71">
        <v>0</v>
      </c>
      <c r="BE71">
        <f>IF(BD71&lt;&gt;0, BD71, BB71)</f>
        <v>0</v>
      </c>
      <c r="BF71">
        <f>1-BE71/AT71</f>
        <v>0</v>
      </c>
      <c r="BG71">
        <f>(AT71-AS71)/(AT71-BE71)</f>
        <v>0</v>
      </c>
      <c r="BH71">
        <f>(AN71-AT71)/(AN71-BE71)</f>
        <v>0</v>
      </c>
      <c r="BI71">
        <f>(AT71-AS71)/(AT71-AM71)</f>
        <v>0</v>
      </c>
      <c r="BJ71">
        <f>(AN71-AT71)/(AN71-AM71)</f>
        <v>0</v>
      </c>
      <c r="BK71">
        <f>(BG71*BE71/AS71)</f>
        <v>0</v>
      </c>
      <c r="BL71">
        <f>(1-BK71)</f>
        <v>0</v>
      </c>
      <c r="BM71">
        <f>$B$11*CK71+$C$11*CL71+$F$11*CM71*(1-CP71)</f>
        <v>0</v>
      </c>
      <c r="BN71">
        <f>BM71*BO71</f>
        <v>0</v>
      </c>
      <c r="BO71">
        <f>($B$11*$D$9+$C$11*$D$9+$F$11*((CZ71+CR71)/MAX(CZ71+CR71+DA71, 0.1)*$I$9+DA71/MAX(CZ71+CR71+DA71, 0.1)*$J$9))/($B$11+$C$11+$F$11)</f>
        <v>0</v>
      </c>
      <c r="BP71">
        <f>($B$11*$K$9+$C$11*$K$9+$F$11*((CZ71+CR71)/MAX(CZ71+CR71+DA71, 0.1)*$P$9+DA71/MAX(CZ71+CR71+DA71, 0.1)*$Q$9))/($B$11+$C$11+$F$11)</f>
        <v>0</v>
      </c>
      <c r="BQ71">
        <v>6</v>
      </c>
      <c r="BR71">
        <v>0.5</v>
      </c>
      <c r="BS71" t="s">
        <v>293</v>
      </c>
      <c r="BT71">
        <v>2</v>
      </c>
      <c r="BU71">
        <v>1626465296.6</v>
      </c>
      <c r="BV71">
        <v>400.904</v>
      </c>
      <c r="BW71">
        <v>419.971666666667</v>
      </c>
      <c r="BX71">
        <v>6.18918333333333</v>
      </c>
      <c r="BY71">
        <v>2.83337</v>
      </c>
      <c r="BZ71">
        <v>399.346333333333</v>
      </c>
      <c r="CA71">
        <v>6.25668</v>
      </c>
      <c r="CB71">
        <v>900.058333333333</v>
      </c>
      <c r="CC71">
        <v>100.751</v>
      </c>
      <c r="CD71">
        <v>0.100101233333333</v>
      </c>
      <c r="CE71">
        <v>15.8931333333333</v>
      </c>
      <c r="CF71">
        <v>15.2063</v>
      </c>
      <c r="CG71">
        <v>999.9</v>
      </c>
      <c r="CH71">
        <v>0</v>
      </c>
      <c r="CI71">
        <v>0</v>
      </c>
      <c r="CJ71">
        <v>9986.25</v>
      </c>
      <c r="CK71">
        <v>0</v>
      </c>
      <c r="CL71">
        <v>0.221023</v>
      </c>
      <c r="CM71">
        <v>1459.99333333333</v>
      </c>
      <c r="CN71">
        <v>0.973008333333333</v>
      </c>
      <c r="CO71">
        <v>0.0269915666666667</v>
      </c>
      <c r="CP71">
        <v>0</v>
      </c>
      <c r="CQ71">
        <v>897.51</v>
      </c>
      <c r="CR71">
        <v>4.99999</v>
      </c>
      <c r="CS71">
        <v>13120.5666666667</v>
      </c>
      <c r="CT71">
        <v>12728.3333333333</v>
      </c>
      <c r="CU71">
        <v>38.854</v>
      </c>
      <c r="CV71">
        <v>41.125</v>
      </c>
      <c r="CW71">
        <v>40.062</v>
      </c>
      <c r="CX71">
        <v>40.312</v>
      </c>
      <c r="CY71">
        <v>40.375</v>
      </c>
      <c r="CZ71">
        <v>1415.72333333333</v>
      </c>
      <c r="DA71">
        <v>39.27</v>
      </c>
      <c r="DB71">
        <v>0</v>
      </c>
      <c r="DC71">
        <v>1626465308.6</v>
      </c>
      <c r="DD71">
        <v>0</v>
      </c>
      <c r="DE71">
        <v>898.114192307692</v>
      </c>
      <c r="DF71">
        <v>-5.34594872129635</v>
      </c>
      <c r="DG71">
        <v>-81.3196580528683</v>
      </c>
      <c r="DH71">
        <v>13129.4461538462</v>
      </c>
      <c r="DI71">
        <v>15</v>
      </c>
      <c r="DJ71">
        <v>1626465084.6</v>
      </c>
      <c r="DK71" t="s">
        <v>294</v>
      </c>
      <c r="DL71">
        <v>1626465076.6</v>
      </c>
      <c r="DM71">
        <v>1626465084.6</v>
      </c>
      <c r="DN71">
        <v>8</v>
      </c>
      <c r="DO71">
        <v>0.212</v>
      </c>
      <c r="DP71">
        <v>0.013</v>
      </c>
      <c r="DQ71">
        <v>1.588</v>
      </c>
      <c r="DR71">
        <v>-0.074</v>
      </c>
      <c r="DS71">
        <v>420</v>
      </c>
      <c r="DT71">
        <v>3</v>
      </c>
      <c r="DU71">
        <v>0.13</v>
      </c>
      <c r="DV71">
        <v>0.03</v>
      </c>
      <c r="DW71">
        <v>-19.0282634146341</v>
      </c>
      <c r="DX71">
        <v>-0.356579790940791</v>
      </c>
      <c r="DY71">
        <v>0.043220189253079</v>
      </c>
      <c r="DZ71">
        <v>1</v>
      </c>
      <c r="EA71">
        <v>898.412970588235</v>
      </c>
      <c r="EB71">
        <v>-5.80582929858827</v>
      </c>
      <c r="EC71">
        <v>0.596759804143034</v>
      </c>
      <c r="ED71">
        <v>1</v>
      </c>
      <c r="EE71">
        <v>3.3309356097561</v>
      </c>
      <c r="EF71">
        <v>0.154471358885021</v>
      </c>
      <c r="EG71">
        <v>0.0153444876967913</v>
      </c>
      <c r="EH71">
        <v>0</v>
      </c>
      <c r="EI71">
        <v>2</v>
      </c>
      <c r="EJ71">
        <v>3</v>
      </c>
      <c r="EK71" t="s">
        <v>354</v>
      </c>
      <c r="EL71">
        <v>100</v>
      </c>
      <c r="EM71">
        <v>100</v>
      </c>
      <c r="EN71">
        <v>1.558</v>
      </c>
      <c r="EO71">
        <v>-0.0675</v>
      </c>
      <c r="EP71">
        <v>0.796380875196005</v>
      </c>
      <c r="EQ71">
        <v>0.00225868272383977</v>
      </c>
      <c r="ER71">
        <v>-9.96746185667655e-07</v>
      </c>
      <c r="ES71">
        <v>2.83711317370827e-10</v>
      </c>
      <c r="ET71">
        <v>-0.071317122073674</v>
      </c>
      <c r="EU71">
        <v>-0.00217948432402501</v>
      </c>
      <c r="EV71">
        <v>0.000453263451741206</v>
      </c>
      <c r="EW71">
        <v>-1.16319206543697e-06</v>
      </c>
      <c r="EX71">
        <v>-2</v>
      </c>
      <c r="EY71">
        <v>2196</v>
      </c>
      <c r="EZ71">
        <v>1</v>
      </c>
      <c r="FA71">
        <v>25</v>
      </c>
      <c r="FB71">
        <v>3.7</v>
      </c>
      <c r="FC71">
        <v>3.5</v>
      </c>
      <c r="FD71">
        <v>18</v>
      </c>
      <c r="FE71">
        <v>813.18</v>
      </c>
      <c r="FF71">
        <v>425.266</v>
      </c>
      <c r="FG71">
        <v>10.6159</v>
      </c>
      <c r="FH71">
        <v>25.8468</v>
      </c>
      <c r="FI71">
        <v>29.9992</v>
      </c>
      <c r="FJ71">
        <v>25.7847</v>
      </c>
      <c r="FK71">
        <v>25.803</v>
      </c>
      <c r="FL71">
        <v>25.0152</v>
      </c>
      <c r="FM71">
        <v>75.6209</v>
      </c>
      <c r="FN71">
        <v>0</v>
      </c>
      <c r="FO71">
        <v>10.73</v>
      </c>
      <c r="FP71">
        <v>420</v>
      </c>
      <c r="FQ71">
        <v>2.93756</v>
      </c>
      <c r="FR71">
        <v>101.389</v>
      </c>
      <c r="FS71">
        <v>101.842</v>
      </c>
    </row>
    <row r="72" spans="1:175">
      <c r="A72">
        <v>56</v>
      </c>
      <c r="B72">
        <v>1626465299.6</v>
      </c>
      <c r="C72">
        <v>110</v>
      </c>
      <c r="D72" t="s">
        <v>405</v>
      </c>
      <c r="E72" t="s">
        <v>406</v>
      </c>
      <c r="F72">
        <v>1</v>
      </c>
      <c r="G72" t="s">
        <v>291</v>
      </c>
      <c r="H72">
        <v>1626465298.6</v>
      </c>
      <c r="I72">
        <f>(J72)/1000</f>
        <v>0</v>
      </c>
      <c r="J72">
        <f>1000*CB72*AH72*(BX72-BY72)/(100*BQ72*(1000-AH72*BX72))</f>
        <v>0</v>
      </c>
      <c r="K72">
        <f>CB72*AH72*(BW72-BV72*(1000-AH72*BY72)/(1000-AH72*BX72))/(100*BQ72)</f>
        <v>0</v>
      </c>
      <c r="L72">
        <f>BV72 - IF(AH72&gt;1, K72*BQ72*100.0/(AJ72*CJ72), 0)</f>
        <v>0</v>
      </c>
      <c r="M72">
        <f>((S72-I72/2)*L72-K72)/(S72+I72/2)</f>
        <v>0</v>
      </c>
      <c r="N72">
        <f>M72*(CC72+CD72)/1000.0</f>
        <v>0</v>
      </c>
      <c r="O72">
        <f>(BV72 - IF(AH72&gt;1, K72*BQ72*100.0/(AJ72*CJ72), 0))*(CC72+CD72)/1000.0</f>
        <v>0</v>
      </c>
      <c r="P72">
        <f>2.0/((1/R72-1/Q72)+SIGN(R72)*SQRT((1/R72-1/Q72)*(1/R72-1/Q72) + 4*BR72/((BR72+1)*(BR72+1))*(2*1/R72*1/Q72-1/Q72*1/Q72)))</f>
        <v>0</v>
      </c>
      <c r="Q72">
        <f>IF(LEFT(BS72,1)&lt;&gt;"0",IF(LEFT(BS72,1)="1",3.0,BT72),$D$5+$E$5*(CJ72*CC72/($K$5*1000))+$F$5*(CJ72*CC72/($K$5*1000))*MAX(MIN(BQ72,$J$5),$I$5)*MAX(MIN(BQ72,$J$5),$I$5)+$G$5*MAX(MIN(BQ72,$J$5),$I$5)*(CJ72*CC72/($K$5*1000))+$H$5*(CJ72*CC72/($K$5*1000))*(CJ72*CC72/($K$5*1000)))</f>
        <v>0</v>
      </c>
      <c r="R72">
        <f>I72*(1000-(1000*0.61365*exp(17.502*V72/(240.97+V72))/(CC72+CD72)+BX72)/2)/(1000*0.61365*exp(17.502*V72/(240.97+V72))/(CC72+CD72)-BX72)</f>
        <v>0</v>
      </c>
      <c r="S72">
        <f>1/((BR72+1)/(P72/1.6)+1/(Q72/1.37)) + BR72/((BR72+1)/(P72/1.6) + BR72/(Q72/1.37))</f>
        <v>0</v>
      </c>
      <c r="T72">
        <f>(BM72*BP72)</f>
        <v>0</v>
      </c>
      <c r="U72">
        <f>(CE72+(T72+2*0.95*5.67E-8*(((CE72+$B$7)+273)^4-(CE72+273)^4)-44100*I72)/(1.84*29.3*Q72+8*0.95*5.67E-8*(CE72+273)^3))</f>
        <v>0</v>
      </c>
      <c r="V72">
        <f>($C$7*CF72+$D$7*CG72+$E$7*U72)</f>
        <v>0</v>
      </c>
      <c r="W72">
        <f>0.61365*exp(17.502*V72/(240.97+V72))</f>
        <v>0</v>
      </c>
      <c r="X72">
        <f>(Y72/Z72*100)</f>
        <v>0</v>
      </c>
      <c r="Y72">
        <f>BX72*(CC72+CD72)/1000</f>
        <v>0</v>
      </c>
      <c r="Z72">
        <f>0.61365*exp(17.502*CE72/(240.97+CE72))</f>
        <v>0</v>
      </c>
      <c r="AA72">
        <f>(W72-BX72*(CC72+CD72)/1000)</f>
        <v>0</v>
      </c>
      <c r="AB72">
        <f>(-I72*44100)</f>
        <v>0</v>
      </c>
      <c r="AC72">
        <f>2*29.3*Q72*0.92*(CE72-V72)</f>
        <v>0</v>
      </c>
      <c r="AD72">
        <f>2*0.95*5.67E-8*(((CE72+$B$7)+273)^4-(V72+273)^4)</f>
        <v>0</v>
      </c>
      <c r="AE72">
        <f>T72+AD72+AB72+AC72</f>
        <v>0</v>
      </c>
      <c r="AF72">
        <v>148</v>
      </c>
      <c r="AG72">
        <v>16</v>
      </c>
      <c r="AH72">
        <f>IF(AF72*$H$13&gt;=AJ72,1.0,(AJ72/(AJ72-AF72*$H$13)))</f>
        <v>0</v>
      </c>
      <c r="AI72">
        <f>(AH72-1)*100</f>
        <v>0</v>
      </c>
      <c r="AJ72">
        <f>MAX(0,($B$13+$C$13*CJ72)/(1+$D$13*CJ72)*CC72/(CE72+273)*$E$13)</f>
        <v>0</v>
      </c>
      <c r="AK72" t="s">
        <v>292</v>
      </c>
      <c r="AL72" t="s">
        <v>292</v>
      </c>
      <c r="AM72">
        <v>0</v>
      </c>
      <c r="AN72">
        <v>0</v>
      </c>
      <c r="AO72">
        <f>1-AM72/AN72</f>
        <v>0</v>
      </c>
      <c r="AP72">
        <v>0</v>
      </c>
      <c r="AQ72" t="s">
        <v>292</v>
      </c>
      <c r="AR72" t="s">
        <v>292</v>
      </c>
      <c r="AS72">
        <v>0</v>
      </c>
      <c r="AT72">
        <v>0</v>
      </c>
      <c r="AU72">
        <f>1-AS72/AT72</f>
        <v>0</v>
      </c>
      <c r="AV72">
        <v>0.5</v>
      </c>
      <c r="AW72">
        <f>BN72</f>
        <v>0</v>
      </c>
      <c r="AX72">
        <f>K72</f>
        <v>0</v>
      </c>
      <c r="AY72">
        <f>AU72*AV72*AW72</f>
        <v>0</v>
      </c>
      <c r="AZ72">
        <f>(AX72-AP72)/AW72</f>
        <v>0</v>
      </c>
      <c r="BA72">
        <f>(AN72-AT72)/AT72</f>
        <v>0</v>
      </c>
      <c r="BB72">
        <f>AM72/(AO72+AM72/AT72)</f>
        <v>0</v>
      </c>
      <c r="BC72" t="s">
        <v>292</v>
      </c>
      <c r="BD72">
        <v>0</v>
      </c>
      <c r="BE72">
        <f>IF(BD72&lt;&gt;0, BD72, BB72)</f>
        <v>0</v>
      </c>
      <c r="BF72">
        <f>1-BE72/AT72</f>
        <v>0</v>
      </c>
      <c r="BG72">
        <f>(AT72-AS72)/(AT72-BE72)</f>
        <v>0</v>
      </c>
      <c r="BH72">
        <f>(AN72-AT72)/(AN72-BE72)</f>
        <v>0</v>
      </c>
      <c r="BI72">
        <f>(AT72-AS72)/(AT72-AM72)</f>
        <v>0</v>
      </c>
      <c r="BJ72">
        <f>(AN72-AT72)/(AN72-AM72)</f>
        <v>0</v>
      </c>
      <c r="BK72">
        <f>(BG72*BE72/AS72)</f>
        <v>0</v>
      </c>
      <c r="BL72">
        <f>(1-BK72)</f>
        <v>0</v>
      </c>
      <c r="BM72">
        <f>$B$11*CK72+$C$11*CL72+$F$11*CM72*(1-CP72)</f>
        <v>0</v>
      </c>
      <c r="BN72">
        <f>BM72*BO72</f>
        <v>0</v>
      </c>
      <c r="BO72">
        <f>($B$11*$D$9+$C$11*$D$9+$F$11*((CZ72+CR72)/MAX(CZ72+CR72+DA72, 0.1)*$I$9+DA72/MAX(CZ72+CR72+DA72, 0.1)*$J$9))/($B$11+$C$11+$F$11)</f>
        <v>0</v>
      </c>
      <c r="BP72">
        <f>($B$11*$K$9+$C$11*$K$9+$F$11*((CZ72+CR72)/MAX(CZ72+CR72+DA72, 0.1)*$P$9+DA72/MAX(CZ72+CR72+DA72, 0.1)*$Q$9))/($B$11+$C$11+$F$11)</f>
        <v>0</v>
      </c>
      <c r="BQ72">
        <v>6</v>
      </c>
      <c r="BR72">
        <v>0.5</v>
      </c>
      <c r="BS72" t="s">
        <v>293</v>
      </c>
      <c r="BT72">
        <v>2</v>
      </c>
      <c r="BU72">
        <v>1626465298.6</v>
      </c>
      <c r="BV72">
        <v>400.937666666667</v>
      </c>
      <c r="BW72">
        <v>420.007333333333</v>
      </c>
      <c r="BX72">
        <v>6.19435666666667</v>
      </c>
      <c r="BY72">
        <v>2.8379</v>
      </c>
      <c r="BZ72">
        <v>399.380333333333</v>
      </c>
      <c r="CA72">
        <v>6.26184</v>
      </c>
      <c r="CB72">
        <v>900.061333333333</v>
      </c>
      <c r="CC72">
        <v>100.751</v>
      </c>
      <c r="CD72">
        <v>0.100563</v>
      </c>
      <c r="CE72">
        <v>15.9136333333333</v>
      </c>
      <c r="CF72">
        <v>15.23</v>
      </c>
      <c r="CG72">
        <v>999.9</v>
      </c>
      <c r="CH72">
        <v>0</v>
      </c>
      <c r="CI72">
        <v>0</v>
      </c>
      <c r="CJ72">
        <v>9987.7</v>
      </c>
      <c r="CK72">
        <v>0</v>
      </c>
      <c r="CL72">
        <v>0.221023</v>
      </c>
      <c r="CM72">
        <v>1459.98666666667</v>
      </c>
      <c r="CN72">
        <v>0.973008333333333</v>
      </c>
      <c r="CO72">
        <v>0.0269915666666667</v>
      </c>
      <c r="CP72">
        <v>0</v>
      </c>
      <c r="CQ72">
        <v>897.259</v>
      </c>
      <c r="CR72">
        <v>4.99999</v>
      </c>
      <c r="CS72">
        <v>13117.5</v>
      </c>
      <c r="CT72">
        <v>12728.2666666667</v>
      </c>
      <c r="CU72">
        <v>38.854</v>
      </c>
      <c r="CV72">
        <v>41.125</v>
      </c>
      <c r="CW72">
        <v>40.083</v>
      </c>
      <c r="CX72">
        <v>40.312</v>
      </c>
      <c r="CY72">
        <v>40.375</v>
      </c>
      <c r="CZ72">
        <v>1415.71666666667</v>
      </c>
      <c r="DA72">
        <v>39.27</v>
      </c>
      <c r="DB72">
        <v>0</v>
      </c>
      <c r="DC72">
        <v>1626465311</v>
      </c>
      <c r="DD72">
        <v>0</v>
      </c>
      <c r="DE72">
        <v>897.891307692308</v>
      </c>
      <c r="DF72">
        <v>-5.15323076812342</v>
      </c>
      <c r="DG72">
        <v>-82.5059827752498</v>
      </c>
      <c r="DH72">
        <v>13126.1038461538</v>
      </c>
      <c r="DI72">
        <v>15</v>
      </c>
      <c r="DJ72">
        <v>1626465084.6</v>
      </c>
      <c r="DK72" t="s">
        <v>294</v>
      </c>
      <c r="DL72">
        <v>1626465076.6</v>
      </c>
      <c r="DM72">
        <v>1626465084.6</v>
      </c>
      <c r="DN72">
        <v>8</v>
      </c>
      <c r="DO72">
        <v>0.212</v>
      </c>
      <c r="DP72">
        <v>0.013</v>
      </c>
      <c r="DQ72">
        <v>1.588</v>
      </c>
      <c r="DR72">
        <v>-0.074</v>
      </c>
      <c r="DS72">
        <v>420</v>
      </c>
      <c r="DT72">
        <v>3</v>
      </c>
      <c r="DU72">
        <v>0.13</v>
      </c>
      <c r="DV72">
        <v>0.03</v>
      </c>
      <c r="DW72">
        <v>-19.038387804878</v>
      </c>
      <c r="DX72">
        <v>-0.275477351916394</v>
      </c>
      <c r="DY72">
        <v>0.0372741864194273</v>
      </c>
      <c r="DZ72">
        <v>1</v>
      </c>
      <c r="EA72">
        <v>898.249735294118</v>
      </c>
      <c r="EB72">
        <v>-5.98825290315886</v>
      </c>
      <c r="EC72">
        <v>0.611860533360129</v>
      </c>
      <c r="ED72">
        <v>1</v>
      </c>
      <c r="EE72">
        <v>3.33542170731707</v>
      </c>
      <c r="EF72">
        <v>0.155532961672482</v>
      </c>
      <c r="EG72">
        <v>0.0154387388753317</v>
      </c>
      <c r="EH72">
        <v>0</v>
      </c>
      <c r="EI72">
        <v>2</v>
      </c>
      <c r="EJ72">
        <v>3</v>
      </c>
      <c r="EK72" t="s">
        <v>354</v>
      </c>
      <c r="EL72">
        <v>100</v>
      </c>
      <c r="EM72">
        <v>100</v>
      </c>
      <c r="EN72">
        <v>1.558</v>
      </c>
      <c r="EO72">
        <v>-0.0675</v>
      </c>
      <c r="EP72">
        <v>0.796380875196005</v>
      </c>
      <c r="EQ72">
        <v>0.00225868272383977</v>
      </c>
      <c r="ER72">
        <v>-9.96746185667655e-07</v>
      </c>
      <c r="ES72">
        <v>2.83711317370827e-10</v>
      </c>
      <c r="ET72">
        <v>-0.071317122073674</v>
      </c>
      <c r="EU72">
        <v>-0.00217948432402501</v>
      </c>
      <c r="EV72">
        <v>0.000453263451741206</v>
      </c>
      <c r="EW72">
        <v>-1.16319206543697e-06</v>
      </c>
      <c r="EX72">
        <v>-2</v>
      </c>
      <c r="EY72">
        <v>2196</v>
      </c>
      <c r="EZ72">
        <v>1</v>
      </c>
      <c r="FA72">
        <v>25</v>
      </c>
      <c r="FB72">
        <v>3.7</v>
      </c>
      <c r="FC72">
        <v>3.6</v>
      </c>
      <c r="FD72">
        <v>18</v>
      </c>
      <c r="FE72">
        <v>813.603</v>
      </c>
      <c r="FF72">
        <v>425.23</v>
      </c>
      <c r="FG72">
        <v>10.6875</v>
      </c>
      <c r="FH72">
        <v>25.8448</v>
      </c>
      <c r="FI72">
        <v>29.9992</v>
      </c>
      <c r="FJ72">
        <v>25.7837</v>
      </c>
      <c r="FK72">
        <v>25.802</v>
      </c>
      <c r="FL72">
        <v>25.0143</v>
      </c>
      <c r="FM72">
        <v>75.6209</v>
      </c>
      <c r="FN72">
        <v>0</v>
      </c>
      <c r="FO72">
        <v>10.83</v>
      </c>
      <c r="FP72">
        <v>420</v>
      </c>
      <c r="FQ72">
        <v>2.94162</v>
      </c>
      <c r="FR72">
        <v>101.388</v>
      </c>
      <c r="FS72">
        <v>101.842</v>
      </c>
    </row>
    <row r="73" spans="1:175">
      <c r="A73">
        <v>57</v>
      </c>
      <c r="B73">
        <v>1626465301.6</v>
      </c>
      <c r="C73">
        <v>112</v>
      </c>
      <c r="D73" t="s">
        <v>407</v>
      </c>
      <c r="E73" t="s">
        <v>408</v>
      </c>
      <c r="F73">
        <v>1</v>
      </c>
      <c r="G73" t="s">
        <v>291</v>
      </c>
      <c r="H73">
        <v>1626465300.6</v>
      </c>
      <c r="I73">
        <f>(J73)/1000</f>
        <v>0</v>
      </c>
      <c r="J73">
        <f>1000*CB73*AH73*(BX73-BY73)/(100*BQ73*(1000-AH73*BX73))</f>
        <v>0</v>
      </c>
      <c r="K73">
        <f>CB73*AH73*(BW73-BV73*(1000-AH73*BY73)/(1000-AH73*BX73))/(100*BQ73)</f>
        <v>0</v>
      </c>
      <c r="L73">
        <f>BV73 - IF(AH73&gt;1, K73*BQ73*100.0/(AJ73*CJ73), 0)</f>
        <v>0</v>
      </c>
      <c r="M73">
        <f>((S73-I73/2)*L73-K73)/(S73+I73/2)</f>
        <v>0</v>
      </c>
      <c r="N73">
        <f>M73*(CC73+CD73)/1000.0</f>
        <v>0</v>
      </c>
      <c r="O73">
        <f>(BV73 - IF(AH73&gt;1, K73*BQ73*100.0/(AJ73*CJ73), 0))*(CC73+CD73)/1000.0</f>
        <v>0</v>
      </c>
      <c r="P73">
        <f>2.0/((1/R73-1/Q73)+SIGN(R73)*SQRT((1/R73-1/Q73)*(1/R73-1/Q73) + 4*BR73/((BR73+1)*(BR73+1))*(2*1/R73*1/Q73-1/Q73*1/Q73)))</f>
        <v>0</v>
      </c>
      <c r="Q73">
        <f>IF(LEFT(BS73,1)&lt;&gt;"0",IF(LEFT(BS73,1)="1",3.0,BT73),$D$5+$E$5*(CJ73*CC73/($K$5*1000))+$F$5*(CJ73*CC73/($K$5*1000))*MAX(MIN(BQ73,$J$5),$I$5)*MAX(MIN(BQ73,$J$5),$I$5)+$G$5*MAX(MIN(BQ73,$J$5),$I$5)*(CJ73*CC73/($K$5*1000))+$H$5*(CJ73*CC73/($K$5*1000))*(CJ73*CC73/($K$5*1000)))</f>
        <v>0</v>
      </c>
      <c r="R73">
        <f>I73*(1000-(1000*0.61365*exp(17.502*V73/(240.97+V73))/(CC73+CD73)+BX73)/2)/(1000*0.61365*exp(17.502*V73/(240.97+V73))/(CC73+CD73)-BX73)</f>
        <v>0</v>
      </c>
      <c r="S73">
        <f>1/((BR73+1)/(P73/1.6)+1/(Q73/1.37)) + BR73/((BR73+1)/(P73/1.6) + BR73/(Q73/1.37))</f>
        <v>0</v>
      </c>
      <c r="T73">
        <f>(BM73*BP73)</f>
        <v>0</v>
      </c>
      <c r="U73">
        <f>(CE73+(T73+2*0.95*5.67E-8*(((CE73+$B$7)+273)^4-(CE73+273)^4)-44100*I73)/(1.84*29.3*Q73+8*0.95*5.67E-8*(CE73+273)^3))</f>
        <v>0</v>
      </c>
      <c r="V73">
        <f>($C$7*CF73+$D$7*CG73+$E$7*U73)</f>
        <v>0</v>
      </c>
      <c r="W73">
        <f>0.61365*exp(17.502*V73/(240.97+V73))</f>
        <v>0</v>
      </c>
      <c r="X73">
        <f>(Y73/Z73*100)</f>
        <v>0</v>
      </c>
      <c r="Y73">
        <f>BX73*(CC73+CD73)/1000</f>
        <v>0</v>
      </c>
      <c r="Z73">
        <f>0.61365*exp(17.502*CE73/(240.97+CE73))</f>
        <v>0</v>
      </c>
      <c r="AA73">
        <f>(W73-BX73*(CC73+CD73)/1000)</f>
        <v>0</v>
      </c>
      <c r="AB73">
        <f>(-I73*44100)</f>
        <v>0</v>
      </c>
      <c r="AC73">
        <f>2*29.3*Q73*0.92*(CE73-V73)</f>
        <v>0</v>
      </c>
      <c r="AD73">
        <f>2*0.95*5.67E-8*(((CE73+$B$7)+273)^4-(V73+273)^4)</f>
        <v>0</v>
      </c>
      <c r="AE73">
        <f>T73+AD73+AB73+AC73</f>
        <v>0</v>
      </c>
      <c r="AF73">
        <v>148</v>
      </c>
      <c r="AG73">
        <v>16</v>
      </c>
      <c r="AH73">
        <f>IF(AF73*$H$13&gt;=AJ73,1.0,(AJ73/(AJ73-AF73*$H$13)))</f>
        <v>0</v>
      </c>
      <c r="AI73">
        <f>(AH73-1)*100</f>
        <v>0</v>
      </c>
      <c r="AJ73">
        <f>MAX(0,($B$13+$C$13*CJ73)/(1+$D$13*CJ73)*CC73/(CE73+273)*$E$13)</f>
        <v>0</v>
      </c>
      <c r="AK73" t="s">
        <v>292</v>
      </c>
      <c r="AL73" t="s">
        <v>292</v>
      </c>
      <c r="AM73">
        <v>0</v>
      </c>
      <c r="AN73">
        <v>0</v>
      </c>
      <c r="AO73">
        <f>1-AM73/AN73</f>
        <v>0</v>
      </c>
      <c r="AP73">
        <v>0</v>
      </c>
      <c r="AQ73" t="s">
        <v>292</v>
      </c>
      <c r="AR73" t="s">
        <v>292</v>
      </c>
      <c r="AS73">
        <v>0</v>
      </c>
      <c r="AT73">
        <v>0</v>
      </c>
      <c r="AU73">
        <f>1-AS73/AT73</f>
        <v>0</v>
      </c>
      <c r="AV73">
        <v>0.5</v>
      </c>
      <c r="AW73">
        <f>BN73</f>
        <v>0</v>
      </c>
      <c r="AX73">
        <f>K73</f>
        <v>0</v>
      </c>
      <c r="AY73">
        <f>AU73*AV73*AW73</f>
        <v>0</v>
      </c>
      <c r="AZ73">
        <f>(AX73-AP73)/AW73</f>
        <v>0</v>
      </c>
      <c r="BA73">
        <f>(AN73-AT73)/AT73</f>
        <v>0</v>
      </c>
      <c r="BB73">
        <f>AM73/(AO73+AM73/AT73)</f>
        <v>0</v>
      </c>
      <c r="BC73" t="s">
        <v>292</v>
      </c>
      <c r="BD73">
        <v>0</v>
      </c>
      <c r="BE73">
        <f>IF(BD73&lt;&gt;0, BD73, BB73)</f>
        <v>0</v>
      </c>
      <c r="BF73">
        <f>1-BE73/AT73</f>
        <v>0</v>
      </c>
      <c r="BG73">
        <f>(AT73-AS73)/(AT73-BE73)</f>
        <v>0</v>
      </c>
      <c r="BH73">
        <f>(AN73-AT73)/(AN73-BE73)</f>
        <v>0</v>
      </c>
      <c r="BI73">
        <f>(AT73-AS73)/(AT73-AM73)</f>
        <v>0</v>
      </c>
      <c r="BJ73">
        <f>(AN73-AT73)/(AN73-AM73)</f>
        <v>0</v>
      </c>
      <c r="BK73">
        <f>(BG73*BE73/AS73)</f>
        <v>0</v>
      </c>
      <c r="BL73">
        <f>(1-BK73)</f>
        <v>0</v>
      </c>
      <c r="BM73">
        <f>$B$11*CK73+$C$11*CL73+$F$11*CM73*(1-CP73)</f>
        <v>0</v>
      </c>
      <c r="BN73">
        <f>BM73*BO73</f>
        <v>0</v>
      </c>
      <c r="BO73">
        <f>($B$11*$D$9+$C$11*$D$9+$F$11*((CZ73+CR73)/MAX(CZ73+CR73+DA73, 0.1)*$I$9+DA73/MAX(CZ73+CR73+DA73, 0.1)*$J$9))/($B$11+$C$11+$F$11)</f>
        <v>0</v>
      </c>
      <c r="BP73">
        <f>($B$11*$K$9+$C$11*$K$9+$F$11*((CZ73+CR73)/MAX(CZ73+CR73+DA73, 0.1)*$P$9+DA73/MAX(CZ73+CR73+DA73, 0.1)*$Q$9))/($B$11+$C$11+$F$11)</f>
        <v>0</v>
      </c>
      <c r="BQ73">
        <v>6</v>
      </c>
      <c r="BR73">
        <v>0.5</v>
      </c>
      <c r="BS73" t="s">
        <v>293</v>
      </c>
      <c r="BT73">
        <v>2</v>
      </c>
      <c r="BU73">
        <v>1626465300.6</v>
      </c>
      <c r="BV73">
        <v>400.937333333333</v>
      </c>
      <c r="BW73">
        <v>420.016</v>
      </c>
      <c r="BX73">
        <v>6.20073</v>
      </c>
      <c r="BY73">
        <v>2.84461</v>
      </c>
      <c r="BZ73">
        <v>399.38</v>
      </c>
      <c r="CA73">
        <v>6.26819</v>
      </c>
      <c r="CB73">
        <v>900.012333333333</v>
      </c>
      <c r="CC73">
        <v>100.752</v>
      </c>
      <c r="CD73">
        <v>0.0996705</v>
      </c>
      <c r="CE73">
        <v>15.9363333333333</v>
      </c>
      <c r="CF73">
        <v>15.2458333333333</v>
      </c>
      <c r="CG73">
        <v>999.9</v>
      </c>
      <c r="CH73">
        <v>0</v>
      </c>
      <c r="CI73">
        <v>0</v>
      </c>
      <c r="CJ73">
        <v>10020.6</v>
      </c>
      <c r="CK73">
        <v>0</v>
      </c>
      <c r="CL73">
        <v>0.221023</v>
      </c>
      <c r="CM73">
        <v>1459.98666666667</v>
      </c>
      <c r="CN73">
        <v>0.973008333333333</v>
      </c>
      <c r="CO73">
        <v>0.0269915666666667</v>
      </c>
      <c r="CP73">
        <v>0</v>
      </c>
      <c r="CQ73">
        <v>897.324</v>
      </c>
      <c r="CR73">
        <v>4.99999</v>
      </c>
      <c r="CS73">
        <v>13114.7</v>
      </c>
      <c r="CT73">
        <v>12728.2666666667</v>
      </c>
      <c r="CU73">
        <v>38.854</v>
      </c>
      <c r="CV73">
        <v>41.125</v>
      </c>
      <c r="CW73">
        <v>40.125</v>
      </c>
      <c r="CX73">
        <v>40.312</v>
      </c>
      <c r="CY73">
        <v>40.375</v>
      </c>
      <c r="CZ73">
        <v>1415.71666666667</v>
      </c>
      <c r="DA73">
        <v>39.27</v>
      </c>
      <c r="DB73">
        <v>0</v>
      </c>
      <c r="DC73">
        <v>1626465312.8</v>
      </c>
      <c r="DD73">
        <v>0</v>
      </c>
      <c r="DE73">
        <v>897.7114</v>
      </c>
      <c r="DF73">
        <v>-4.8573077025396</v>
      </c>
      <c r="DG73">
        <v>-84.2461540107309</v>
      </c>
      <c r="DH73">
        <v>13123.224</v>
      </c>
      <c r="DI73">
        <v>15</v>
      </c>
      <c r="DJ73">
        <v>1626465084.6</v>
      </c>
      <c r="DK73" t="s">
        <v>294</v>
      </c>
      <c r="DL73">
        <v>1626465076.6</v>
      </c>
      <c r="DM73">
        <v>1626465084.6</v>
      </c>
      <c r="DN73">
        <v>8</v>
      </c>
      <c r="DO73">
        <v>0.212</v>
      </c>
      <c r="DP73">
        <v>0.013</v>
      </c>
      <c r="DQ73">
        <v>1.588</v>
      </c>
      <c r="DR73">
        <v>-0.074</v>
      </c>
      <c r="DS73">
        <v>420</v>
      </c>
      <c r="DT73">
        <v>3</v>
      </c>
      <c r="DU73">
        <v>0.13</v>
      </c>
      <c r="DV73">
        <v>0.03</v>
      </c>
      <c r="DW73">
        <v>-19.0499414634146</v>
      </c>
      <c r="DX73">
        <v>-0.202266898954692</v>
      </c>
      <c r="DY73">
        <v>0.0298464605542184</v>
      </c>
      <c r="DZ73">
        <v>1</v>
      </c>
      <c r="EA73">
        <v>898.048212121212</v>
      </c>
      <c r="EB73">
        <v>-5.57585111846887</v>
      </c>
      <c r="EC73">
        <v>0.552446391617015</v>
      </c>
      <c r="ED73">
        <v>1</v>
      </c>
      <c r="EE73">
        <v>3.33961756097561</v>
      </c>
      <c r="EF73">
        <v>0.144274912891992</v>
      </c>
      <c r="EG73">
        <v>0.0145252828830164</v>
      </c>
      <c r="EH73">
        <v>0</v>
      </c>
      <c r="EI73">
        <v>2</v>
      </c>
      <c r="EJ73">
        <v>3</v>
      </c>
      <c r="EK73" t="s">
        <v>354</v>
      </c>
      <c r="EL73">
        <v>100</v>
      </c>
      <c r="EM73">
        <v>100</v>
      </c>
      <c r="EN73">
        <v>1.557</v>
      </c>
      <c r="EO73">
        <v>-0.0674</v>
      </c>
      <c r="EP73">
        <v>0.796380875196005</v>
      </c>
      <c r="EQ73">
        <v>0.00225868272383977</v>
      </c>
      <c r="ER73">
        <v>-9.96746185667655e-07</v>
      </c>
      <c r="ES73">
        <v>2.83711317370827e-10</v>
      </c>
      <c r="ET73">
        <v>-0.071317122073674</v>
      </c>
      <c r="EU73">
        <v>-0.00217948432402501</v>
      </c>
      <c r="EV73">
        <v>0.000453263451741206</v>
      </c>
      <c r="EW73">
        <v>-1.16319206543697e-06</v>
      </c>
      <c r="EX73">
        <v>-2</v>
      </c>
      <c r="EY73">
        <v>2196</v>
      </c>
      <c r="EZ73">
        <v>1</v>
      </c>
      <c r="FA73">
        <v>25</v>
      </c>
      <c r="FB73">
        <v>3.8</v>
      </c>
      <c r="FC73">
        <v>3.6</v>
      </c>
      <c r="FD73">
        <v>18</v>
      </c>
      <c r="FE73">
        <v>813.525</v>
      </c>
      <c r="FF73">
        <v>425.647</v>
      </c>
      <c r="FG73">
        <v>10.7503</v>
      </c>
      <c r="FH73">
        <v>25.8418</v>
      </c>
      <c r="FI73">
        <v>29.9993</v>
      </c>
      <c r="FJ73">
        <v>25.7831</v>
      </c>
      <c r="FK73">
        <v>25.8008</v>
      </c>
      <c r="FL73">
        <v>25.0149</v>
      </c>
      <c r="FM73">
        <v>75.3271</v>
      </c>
      <c r="FN73">
        <v>0</v>
      </c>
      <c r="FO73">
        <v>10.83</v>
      </c>
      <c r="FP73">
        <v>420</v>
      </c>
      <c r="FQ73">
        <v>2.96804</v>
      </c>
      <c r="FR73">
        <v>101.388</v>
      </c>
      <c r="FS73">
        <v>101.842</v>
      </c>
    </row>
    <row r="74" spans="1:175">
      <c r="A74">
        <v>58</v>
      </c>
      <c r="B74">
        <v>1626465303.6</v>
      </c>
      <c r="C74">
        <v>114</v>
      </c>
      <c r="D74" t="s">
        <v>409</v>
      </c>
      <c r="E74" t="s">
        <v>410</v>
      </c>
      <c r="F74">
        <v>1</v>
      </c>
      <c r="G74" t="s">
        <v>291</v>
      </c>
      <c r="H74">
        <v>1626465302.6</v>
      </c>
      <c r="I74">
        <f>(J74)/1000</f>
        <v>0</v>
      </c>
      <c r="J74">
        <f>1000*CB74*AH74*(BX74-BY74)/(100*BQ74*(1000-AH74*BX74))</f>
        <v>0</v>
      </c>
      <c r="K74">
        <f>CB74*AH74*(BW74-BV74*(1000-AH74*BY74)/(1000-AH74*BX74))/(100*BQ74)</f>
        <v>0</v>
      </c>
      <c r="L74">
        <f>BV74 - IF(AH74&gt;1, K74*BQ74*100.0/(AJ74*CJ74), 0)</f>
        <v>0</v>
      </c>
      <c r="M74">
        <f>((S74-I74/2)*L74-K74)/(S74+I74/2)</f>
        <v>0</v>
      </c>
      <c r="N74">
        <f>M74*(CC74+CD74)/1000.0</f>
        <v>0</v>
      </c>
      <c r="O74">
        <f>(BV74 - IF(AH74&gt;1, K74*BQ74*100.0/(AJ74*CJ74), 0))*(CC74+CD74)/1000.0</f>
        <v>0</v>
      </c>
      <c r="P74">
        <f>2.0/((1/R74-1/Q74)+SIGN(R74)*SQRT((1/R74-1/Q74)*(1/R74-1/Q74) + 4*BR74/((BR74+1)*(BR74+1))*(2*1/R74*1/Q74-1/Q74*1/Q74)))</f>
        <v>0</v>
      </c>
      <c r="Q74">
        <f>IF(LEFT(BS74,1)&lt;&gt;"0",IF(LEFT(BS74,1)="1",3.0,BT74),$D$5+$E$5*(CJ74*CC74/($K$5*1000))+$F$5*(CJ74*CC74/($K$5*1000))*MAX(MIN(BQ74,$J$5),$I$5)*MAX(MIN(BQ74,$J$5),$I$5)+$G$5*MAX(MIN(BQ74,$J$5),$I$5)*(CJ74*CC74/($K$5*1000))+$H$5*(CJ74*CC74/($K$5*1000))*(CJ74*CC74/($K$5*1000)))</f>
        <v>0</v>
      </c>
      <c r="R74">
        <f>I74*(1000-(1000*0.61365*exp(17.502*V74/(240.97+V74))/(CC74+CD74)+BX74)/2)/(1000*0.61365*exp(17.502*V74/(240.97+V74))/(CC74+CD74)-BX74)</f>
        <v>0</v>
      </c>
      <c r="S74">
        <f>1/((BR74+1)/(P74/1.6)+1/(Q74/1.37)) + BR74/((BR74+1)/(P74/1.6) + BR74/(Q74/1.37))</f>
        <v>0</v>
      </c>
      <c r="T74">
        <f>(BM74*BP74)</f>
        <v>0</v>
      </c>
      <c r="U74">
        <f>(CE74+(T74+2*0.95*5.67E-8*(((CE74+$B$7)+273)^4-(CE74+273)^4)-44100*I74)/(1.84*29.3*Q74+8*0.95*5.67E-8*(CE74+273)^3))</f>
        <v>0</v>
      </c>
      <c r="V74">
        <f>($C$7*CF74+$D$7*CG74+$E$7*U74)</f>
        <v>0</v>
      </c>
      <c r="W74">
        <f>0.61365*exp(17.502*V74/(240.97+V74))</f>
        <v>0</v>
      </c>
      <c r="X74">
        <f>(Y74/Z74*100)</f>
        <v>0</v>
      </c>
      <c r="Y74">
        <f>BX74*(CC74+CD74)/1000</f>
        <v>0</v>
      </c>
      <c r="Z74">
        <f>0.61365*exp(17.502*CE74/(240.97+CE74))</f>
        <v>0</v>
      </c>
      <c r="AA74">
        <f>(W74-BX74*(CC74+CD74)/1000)</f>
        <v>0</v>
      </c>
      <c r="AB74">
        <f>(-I74*44100)</f>
        <v>0</v>
      </c>
      <c r="AC74">
        <f>2*29.3*Q74*0.92*(CE74-V74)</f>
        <v>0</v>
      </c>
      <c r="AD74">
        <f>2*0.95*5.67E-8*(((CE74+$B$7)+273)^4-(V74+273)^4)</f>
        <v>0</v>
      </c>
      <c r="AE74">
        <f>T74+AD74+AB74+AC74</f>
        <v>0</v>
      </c>
      <c r="AF74">
        <v>148</v>
      </c>
      <c r="AG74">
        <v>16</v>
      </c>
      <c r="AH74">
        <f>IF(AF74*$H$13&gt;=AJ74,1.0,(AJ74/(AJ74-AF74*$H$13)))</f>
        <v>0</v>
      </c>
      <c r="AI74">
        <f>(AH74-1)*100</f>
        <v>0</v>
      </c>
      <c r="AJ74">
        <f>MAX(0,($B$13+$C$13*CJ74)/(1+$D$13*CJ74)*CC74/(CE74+273)*$E$13)</f>
        <v>0</v>
      </c>
      <c r="AK74" t="s">
        <v>292</v>
      </c>
      <c r="AL74" t="s">
        <v>292</v>
      </c>
      <c r="AM74">
        <v>0</v>
      </c>
      <c r="AN74">
        <v>0</v>
      </c>
      <c r="AO74">
        <f>1-AM74/AN74</f>
        <v>0</v>
      </c>
      <c r="AP74">
        <v>0</v>
      </c>
      <c r="AQ74" t="s">
        <v>292</v>
      </c>
      <c r="AR74" t="s">
        <v>292</v>
      </c>
      <c r="AS74">
        <v>0</v>
      </c>
      <c r="AT74">
        <v>0</v>
      </c>
      <c r="AU74">
        <f>1-AS74/AT74</f>
        <v>0</v>
      </c>
      <c r="AV74">
        <v>0.5</v>
      </c>
      <c r="AW74">
        <f>BN74</f>
        <v>0</v>
      </c>
      <c r="AX74">
        <f>K74</f>
        <v>0</v>
      </c>
      <c r="AY74">
        <f>AU74*AV74*AW74</f>
        <v>0</v>
      </c>
      <c r="AZ74">
        <f>(AX74-AP74)/AW74</f>
        <v>0</v>
      </c>
      <c r="BA74">
        <f>(AN74-AT74)/AT74</f>
        <v>0</v>
      </c>
      <c r="BB74">
        <f>AM74/(AO74+AM74/AT74)</f>
        <v>0</v>
      </c>
      <c r="BC74" t="s">
        <v>292</v>
      </c>
      <c r="BD74">
        <v>0</v>
      </c>
      <c r="BE74">
        <f>IF(BD74&lt;&gt;0, BD74, BB74)</f>
        <v>0</v>
      </c>
      <c r="BF74">
        <f>1-BE74/AT74</f>
        <v>0</v>
      </c>
      <c r="BG74">
        <f>(AT74-AS74)/(AT74-BE74)</f>
        <v>0</v>
      </c>
      <c r="BH74">
        <f>(AN74-AT74)/(AN74-BE74)</f>
        <v>0</v>
      </c>
      <c r="BI74">
        <f>(AT74-AS74)/(AT74-AM74)</f>
        <v>0</v>
      </c>
      <c r="BJ74">
        <f>(AN74-AT74)/(AN74-AM74)</f>
        <v>0</v>
      </c>
      <c r="BK74">
        <f>(BG74*BE74/AS74)</f>
        <v>0</v>
      </c>
      <c r="BL74">
        <f>(1-BK74)</f>
        <v>0</v>
      </c>
      <c r="BM74">
        <f>$B$11*CK74+$C$11*CL74+$F$11*CM74*(1-CP74)</f>
        <v>0</v>
      </c>
      <c r="BN74">
        <f>BM74*BO74</f>
        <v>0</v>
      </c>
      <c r="BO74">
        <f>($B$11*$D$9+$C$11*$D$9+$F$11*((CZ74+CR74)/MAX(CZ74+CR74+DA74, 0.1)*$I$9+DA74/MAX(CZ74+CR74+DA74, 0.1)*$J$9))/($B$11+$C$11+$F$11)</f>
        <v>0</v>
      </c>
      <c r="BP74">
        <f>($B$11*$K$9+$C$11*$K$9+$F$11*((CZ74+CR74)/MAX(CZ74+CR74+DA74, 0.1)*$P$9+DA74/MAX(CZ74+CR74+DA74, 0.1)*$Q$9))/($B$11+$C$11+$F$11)</f>
        <v>0</v>
      </c>
      <c r="BQ74">
        <v>6</v>
      </c>
      <c r="BR74">
        <v>0.5</v>
      </c>
      <c r="BS74" t="s">
        <v>293</v>
      </c>
      <c r="BT74">
        <v>2</v>
      </c>
      <c r="BU74">
        <v>1626465302.6</v>
      </c>
      <c r="BV74">
        <v>400.898</v>
      </c>
      <c r="BW74">
        <v>419.978333333333</v>
      </c>
      <c r="BX74">
        <v>6.21195</v>
      </c>
      <c r="BY74">
        <v>2.85534666666667</v>
      </c>
      <c r="BZ74">
        <v>399.340333333333</v>
      </c>
      <c r="CA74">
        <v>6.27937</v>
      </c>
      <c r="CB74">
        <v>899.928333333333</v>
      </c>
      <c r="CC74">
        <v>100.751666666667</v>
      </c>
      <c r="CD74">
        <v>0.0989861</v>
      </c>
      <c r="CE74">
        <v>15.9573666666667</v>
      </c>
      <c r="CF74">
        <v>15.2605333333333</v>
      </c>
      <c r="CG74">
        <v>999.9</v>
      </c>
      <c r="CH74">
        <v>0</v>
      </c>
      <c r="CI74">
        <v>0</v>
      </c>
      <c r="CJ74">
        <v>10022.7333333333</v>
      </c>
      <c r="CK74">
        <v>0</v>
      </c>
      <c r="CL74">
        <v>0.221023</v>
      </c>
      <c r="CM74">
        <v>1460.07</v>
      </c>
      <c r="CN74">
        <v>0.973009666666667</v>
      </c>
      <c r="CO74">
        <v>0.0269900333333333</v>
      </c>
      <c r="CP74">
        <v>0</v>
      </c>
      <c r="CQ74">
        <v>897.036666666667</v>
      </c>
      <c r="CR74">
        <v>4.99999</v>
      </c>
      <c r="CS74">
        <v>13113.1666666667</v>
      </c>
      <c r="CT74">
        <v>12728.9666666667</v>
      </c>
      <c r="CU74">
        <v>38.812</v>
      </c>
      <c r="CV74">
        <v>41.125</v>
      </c>
      <c r="CW74">
        <v>40.083</v>
      </c>
      <c r="CX74">
        <v>40.312</v>
      </c>
      <c r="CY74">
        <v>40.375</v>
      </c>
      <c r="CZ74">
        <v>1415.8</v>
      </c>
      <c r="DA74">
        <v>39.27</v>
      </c>
      <c r="DB74">
        <v>0</v>
      </c>
      <c r="DC74">
        <v>1626465314.6</v>
      </c>
      <c r="DD74">
        <v>0</v>
      </c>
      <c r="DE74">
        <v>897.573923076923</v>
      </c>
      <c r="DF74">
        <v>-5.08724786139852</v>
      </c>
      <c r="DG74">
        <v>-85.6512820668531</v>
      </c>
      <c r="DH74">
        <v>13121.2730769231</v>
      </c>
      <c r="DI74">
        <v>15</v>
      </c>
      <c r="DJ74">
        <v>1626465084.6</v>
      </c>
      <c r="DK74" t="s">
        <v>294</v>
      </c>
      <c r="DL74">
        <v>1626465076.6</v>
      </c>
      <c r="DM74">
        <v>1626465084.6</v>
      </c>
      <c r="DN74">
        <v>8</v>
      </c>
      <c r="DO74">
        <v>0.212</v>
      </c>
      <c r="DP74">
        <v>0.013</v>
      </c>
      <c r="DQ74">
        <v>1.588</v>
      </c>
      <c r="DR74">
        <v>-0.074</v>
      </c>
      <c r="DS74">
        <v>420</v>
      </c>
      <c r="DT74">
        <v>3</v>
      </c>
      <c r="DU74">
        <v>0.13</v>
      </c>
      <c r="DV74">
        <v>0.03</v>
      </c>
      <c r="DW74">
        <v>-19.0555731707317</v>
      </c>
      <c r="DX74">
        <v>-0.198587456446029</v>
      </c>
      <c r="DY74">
        <v>0.0294883360520256</v>
      </c>
      <c r="DZ74">
        <v>1</v>
      </c>
      <c r="EA74">
        <v>897.856470588235</v>
      </c>
      <c r="EB74">
        <v>-5.22737673782765</v>
      </c>
      <c r="EC74">
        <v>0.533012814948816</v>
      </c>
      <c r="ED74">
        <v>1</v>
      </c>
      <c r="EE74">
        <v>3.34384414634146</v>
      </c>
      <c r="EF74">
        <v>0.126417073170734</v>
      </c>
      <c r="EG74">
        <v>0.0129279711828815</v>
      </c>
      <c r="EH74">
        <v>0</v>
      </c>
      <c r="EI74">
        <v>2</v>
      </c>
      <c r="EJ74">
        <v>3</v>
      </c>
      <c r="EK74" t="s">
        <v>354</v>
      </c>
      <c r="EL74">
        <v>100</v>
      </c>
      <c r="EM74">
        <v>100</v>
      </c>
      <c r="EN74">
        <v>1.558</v>
      </c>
      <c r="EO74">
        <v>-0.0674</v>
      </c>
      <c r="EP74">
        <v>0.796380875196005</v>
      </c>
      <c r="EQ74">
        <v>0.00225868272383977</v>
      </c>
      <c r="ER74">
        <v>-9.96746185667655e-07</v>
      </c>
      <c r="ES74">
        <v>2.83711317370827e-10</v>
      </c>
      <c r="ET74">
        <v>-0.071317122073674</v>
      </c>
      <c r="EU74">
        <v>-0.00217948432402501</v>
      </c>
      <c r="EV74">
        <v>0.000453263451741206</v>
      </c>
      <c r="EW74">
        <v>-1.16319206543697e-06</v>
      </c>
      <c r="EX74">
        <v>-2</v>
      </c>
      <c r="EY74">
        <v>2196</v>
      </c>
      <c r="EZ74">
        <v>1</v>
      </c>
      <c r="FA74">
        <v>25</v>
      </c>
      <c r="FB74">
        <v>3.8</v>
      </c>
      <c r="FC74">
        <v>3.6</v>
      </c>
      <c r="FD74">
        <v>18</v>
      </c>
      <c r="FE74">
        <v>812.909</v>
      </c>
      <c r="FF74">
        <v>425.867</v>
      </c>
      <c r="FG74">
        <v>10.8161</v>
      </c>
      <c r="FH74">
        <v>25.8392</v>
      </c>
      <c r="FI74">
        <v>29.9993</v>
      </c>
      <c r="FJ74">
        <v>25.782</v>
      </c>
      <c r="FK74">
        <v>25.8007</v>
      </c>
      <c r="FL74">
        <v>25.0157</v>
      </c>
      <c r="FM74">
        <v>75.3271</v>
      </c>
      <c r="FN74">
        <v>0</v>
      </c>
      <c r="FO74">
        <v>10.93</v>
      </c>
      <c r="FP74">
        <v>420</v>
      </c>
      <c r="FQ74">
        <v>2.97445</v>
      </c>
      <c r="FR74">
        <v>101.388</v>
      </c>
      <c r="FS74">
        <v>101.842</v>
      </c>
    </row>
    <row r="75" spans="1:175">
      <c r="A75">
        <v>59</v>
      </c>
      <c r="B75">
        <v>1626465305.6</v>
      </c>
      <c r="C75">
        <v>116</v>
      </c>
      <c r="D75" t="s">
        <v>411</v>
      </c>
      <c r="E75" t="s">
        <v>412</v>
      </c>
      <c r="F75">
        <v>1</v>
      </c>
      <c r="G75" t="s">
        <v>291</v>
      </c>
      <c r="H75">
        <v>1626465304.6</v>
      </c>
      <c r="I75">
        <f>(J75)/1000</f>
        <v>0</v>
      </c>
      <c r="J75">
        <f>1000*CB75*AH75*(BX75-BY75)/(100*BQ75*(1000-AH75*BX75))</f>
        <v>0</v>
      </c>
      <c r="K75">
        <f>CB75*AH75*(BW75-BV75*(1000-AH75*BY75)/(1000-AH75*BX75))/(100*BQ75)</f>
        <v>0</v>
      </c>
      <c r="L75">
        <f>BV75 - IF(AH75&gt;1, K75*BQ75*100.0/(AJ75*CJ75), 0)</f>
        <v>0</v>
      </c>
      <c r="M75">
        <f>((S75-I75/2)*L75-K75)/(S75+I75/2)</f>
        <v>0</v>
      </c>
      <c r="N75">
        <f>M75*(CC75+CD75)/1000.0</f>
        <v>0</v>
      </c>
      <c r="O75">
        <f>(BV75 - IF(AH75&gt;1, K75*BQ75*100.0/(AJ75*CJ75), 0))*(CC75+CD75)/1000.0</f>
        <v>0</v>
      </c>
      <c r="P75">
        <f>2.0/((1/R75-1/Q75)+SIGN(R75)*SQRT((1/R75-1/Q75)*(1/R75-1/Q75) + 4*BR75/((BR75+1)*(BR75+1))*(2*1/R75*1/Q75-1/Q75*1/Q75)))</f>
        <v>0</v>
      </c>
      <c r="Q75">
        <f>IF(LEFT(BS75,1)&lt;&gt;"0",IF(LEFT(BS75,1)="1",3.0,BT75),$D$5+$E$5*(CJ75*CC75/($K$5*1000))+$F$5*(CJ75*CC75/($K$5*1000))*MAX(MIN(BQ75,$J$5),$I$5)*MAX(MIN(BQ75,$J$5),$I$5)+$G$5*MAX(MIN(BQ75,$J$5),$I$5)*(CJ75*CC75/($K$5*1000))+$H$5*(CJ75*CC75/($K$5*1000))*(CJ75*CC75/($K$5*1000)))</f>
        <v>0</v>
      </c>
      <c r="R75">
        <f>I75*(1000-(1000*0.61365*exp(17.502*V75/(240.97+V75))/(CC75+CD75)+BX75)/2)/(1000*0.61365*exp(17.502*V75/(240.97+V75))/(CC75+CD75)-BX75)</f>
        <v>0</v>
      </c>
      <c r="S75">
        <f>1/((BR75+1)/(P75/1.6)+1/(Q75/1.37)) + BR75/((BR75+1)/(P75/1.6) + BR75/(Q75/1.37))</f>
        <v>0</v>
      </c>
      <c r="T75">
        <f>(BM75*BP75)</f>
        <v>0</v>
      </c>
      <c r="U75">
        <f>(CE75+(T75+2*0.95*5.67E-8*(((CE75+$B$7)+273)^4-(CE75+273)^4)-44100*I75)/(1.84*29.3*Q75+8*0.95*5.67E-8*(CE75+273)^3))</f>
        <v>0</v>
      </c>
      <c r="V75">
        <f>($C$7*CF75+$D$7*CG75+$E$7*U75)</f>
        <v>0</v>
      </c>
      <c r="W75">
        <f>0.61365*exp(17.502*V75/(240.97+V75))</f>
        <v>0</v>
      </c>
      <c r="X75">
        <f>(Y75/Z75*100)</f>
        <v>0</v>
      </c>
      <c r="Y75">
        <f>BX75*(CC75+CD75)/1000</f>
        <v>0</v>
      </c>
      <c r="Z75">
        <f>0.61365*exp(17.502*CE75/(240.97+CE75))</f>
        <v>0</v>
      </c>
      <c r="AA75">
        <f>(W75-BX75*(CC75+CD75)/1000)</f>
        <v>0</v>
      </c>
      <c r="AB75">
        <f>(-I75*44100)</f>
        <v>0</v>
      </c>
      <c r="AC75">
        <f>2*29.3*Q75*0.92*(CE75-V75)</f>
        <v>0</v>
      </c>
      <c r="AD75">
        <f>2*0.95*5.67E-8*(((CE75+$B$7)+273)^4-(V75+273)^4)</f>
        <v>0</v>
      </c>
      <c r="AE75">
        <f>T75+AD75+AB75+AC75</f>
        <v>0</v>
      </c>
      <c r="AF75">
        <v>148</v>
      </c>
      <c r="AG75">
        <v>16</v>
      </c>
      <c r="AH75">
        <f>IF(AF75*$H$13&gt;=AJ75,1.0,(AJ75/(AJ75-AF75*$H$13)))</f>
        <v>0</v>
      </c>
      <c r="AI75">
        <f>(AH75-1)*100</f>
        <v>0</v>
      </c>
      <c r="AJ75">
        <f>MAX(0,($B$13+$C$13*CJ75)/(1+$D$13*CJ75)*CC75/(CE75+273)*$E$13)</f>
        <v>0</v>
      </c>
      <c r="AK75" t="s">
        <v>292</v>
      </c>
      <c r="AL75" t="s">
        <v>292</v>
      </c>
      <c r="AM75">
        <v>0</v>
      </c>
      <c r="AN75">
        <v>0</v>
      </c>
      <c r="AO75">
        <f>1-AM75/AN75</f>
        <v>0</v>
      </c>
      <c r="AP75">
        <v>0</v>
      </c>
      <c r="AQ75" t="s">
        <v>292</v>
      </c>
      <c r="AR75" t="s">
        <v>292</v>
      </c>
      <c r="AS75">
        <v>0</v>
      </c>
      <c r="AT75">
        <v>0</v>
      </c>
      <c r="AU75">
        <f>1-AS75/AT75</f>
        <v>0</v>
      </c>
      <c r="AV75">
        <v>0.5</v>
      </c>
      <c r="AW75">
        <f>BN75</f>
        <v>0</v>
      </c>
      <c r="AX75">
        <f>K75</f>
        <v>0</v>
      </c>
      <c r="AY75">
        <f>AU75*AV75*AW75</f>
        <v>0</v>
      </c>
      <c r="AZ75">
        <f>(AX75-AP75)/AW75</f>
        <v>0</v>
      </c>
      <c r="BA75">
        <f>(AN75-AT75)/AT75</f>
        <v>0</v>
      </c>
      <c r="BB75">
        <f>AM75/(AO75+AM75/AT75)</f>
        <v>0</v>
      </c>
      <c r="BC75" t="s">
        <v>292</v>
      </c>
      <c r="BD75">
        <v>0</v>
      </c>
      <c r="BE75">
        <f>IF(BD75&lt;&gt;0, BD75, BB75)</f>
        <v>0</v>
      </c>
      <c r="BF75">
        <f>1-BE75/AT75</f>
        <v>0</v>
      </c>
      <c r="BG75">
        <f>(AT75-AS75)/(AT75-BE75)</f>
        <v>0</v>
      </c>
      <c r="BH75">
        <f>(AN75-AT75)/(AN75-BE75)</f>
        <v>0</v>
      </c>
      <c r="BI75">
        <f>(AT75-AS75)/(AT75-AM75)</f>
        <v>0</v>
      </c>
      <c r="BJ75">
        <f>(AN75-AT75)/(AN75-AM75)</f>
        <v>0</v>
      </c>
      <c r="BK75">
        <f>(BG75*BE75/AS75)</f>
        <v>0</v>
      </c>
      <c r="BL75">
        <f>(1-BK75)</f>
        <v>0</v>
      </c>
      <c r="BM75">
        <f>$B$11*CK75+$C$11*CL75+$F$11*CM75*(1-CP75)</f>
        <v>0</v>
      </c>
      <c r="BN75">
        <f>BM75*BO75</f>
        <v>0</v>
      </c>
      <c r="BO75">
        <f>($B$11*$D$9+$C$11*$D$9+$F$11*((CZ75+CR75)/MAX(CZ75+CR75+DA75, 0.1)*$I$9+DA75/MAX(CZ75+CR75+DA75, 0.1)*$J$9))/($B$11+$C$11+$F$11)</f>
        <v>0</v>
      </c>
      <c r="BP75">
        <f>($B$11*$K$9+$C$11*$K$9+$F$11*((CZ75+CR75)/MAX(CZ75+CR75+DA75, 0.1)*$P$9+DA75/MAX(CZ75+CR75+DA75, 0.1)*$Q$9))/($B$11+$C$11+$F$11)</f>
        <v>0</v>
      </c>
      <c r="BQ75">
        <v>6</v>
      </c>
      <c r="BR75">
        <v>0.5</v>
      </c>
      <c r="BS75" t="s">
        <v>293</v>
      </c>
      <c r="BT75">
        <v>2</v>
      </c>
      <c r="BU75">
        <v>1626465304.6</v>
      </c>
      <c r="BV75">
        <v>400.854666666667</v>
      </c>
      <c r="BW75">
        <v>419.976</v>
      </c>
      <c r="BX75">
        <v>6.22584</v>
      </c>
      <c r="BY75">
        <v>2.88642</v>
      </c>
      <c r="BZ75">
        <v>399.297</v>
      </c>
      <c r="CA75">
        <v>6.29321333333333</v>
      </c>
      <c r="CB75">
        <v>899.965666666667</v>
      </c>
      <c r="CC75">
        <v>100.751</v>
      </c>
      <c r="CD75">
        <v>0.0995787666666667</v>
      </c>
      <c r="CE75">
        <v>15.9788666666667</v>
      </c>
      <c r="CF75">
        <v>15.2799333333333</v>
      </c>
      <c r="CG75">
        <v>999.9</v>
      </c>
      <c r="CH75">
        <v>0</v>
      </c>
      <c r="CI75">
        <v>0</v>
      </c>
      <c r="CJ75">
        <v>10023.3333333333</v>
      </c>
      <c r="CK75">
        <v>0</v>
      </c>
      <c r="CL75">
        <v>0.221023</v>
      </c>
      <c r="CM75">
        <v>1460.07666666667</v>
      </c>
      <c r="CN75">
        <v>0.973008333333333</v>
      </c>
      <c r="CO75">
        <v>0.0269915666666667</v>
      </c>
      <c r="CP75">
        <v>0</v>
      </c>
      <c r="CQ75">
        <v>896.700333333333</v>
      </c>
      <c r="CR75">
        <v>4.99999</v>
      </c>
      <c r="CS75">
        <v>13109.9333333333</v>
      </c>
      <c r="CT75">
        <v>12729.0333333333</v>
      </c>
      <c r="CU75">
        <v>38.833</v>
      </c>
      <c r="CV75">
        <v>41.125</v>
      </c>
      <c r="CW75">
        <v>40.083</v>
      </c>
      <c r="CX75">
        <v>40.312</v>
      </c>
      <c r="CY75">
        <v>40.375</v>
      </c>
      <c r="CZ75">
        <v>1415.80333333333</v>
      </c>
      <c r="DA75">
        <v>39.2733333333333</v>
      </c>
      <c r="DB75">
        <v>0</v>
      </c>
      <c r="DC75">
        <v>1626465317</v>
      </c>
      <c r="DD75">
        <v>0</v>
      </c>
      <c r="DE75">
        <v>897.363115384616</v>
      </c>
      <c r="DF75">
        <v>-4.94177776751567</v>
      </c>
      <c r="DG75">
        <v>-82.5538460615992</v>
      </c>
      <c r="DH75">
        <v>13117.8730769231</v>
      </c>
      <c r="DI75">
        <v>15</v>
      </c>
      <c r="DJ75">
        <v>1626465084.6</v>
      </c>
      <c r="DK75" t="s">
        <v>294</v>
      </c>
      <c r="DL75">
        <v>1626465076.6</v>
      </c>
      <c r="DM75">
        <v>1626465084.6</v>
      </c>
      <c r="DN75">
        <v>8</v>
      </c>
      <c r="DO75">
        <v>0.212</v>
      </c>
      <c r="DP75">
        <v>0.013</v>
      </c>
      <c r="DQ75">
        <v>1.588</v>
      </c>
      <c r="DR75">
        <v>-0.074</v>
      </c>
      <c r="DS75">
        <v>420</v>
      </c>
      <c r="DT75">
        <v>3</v>
      </c>
      <c r="DU75">
        <v>0.13</v>
      </c>
      <c r="DV75">
        <v>0.03</v>
      </c>
      <c r="DW75">
        <v>-19.0602170731707</v>
      </c>
      <c r="DX75">
        <v>-0.239694773519161</v>
      </c>
      <c r="DY75">
        <v>0.0311932755608345</v>
      </c>
      <c r="DZ75">
        <v>1</v>
      </c>
      <c r="EA75">
        <v>897.676705882353</v>
      </c>
      <c r="EB75">
        <v>-5.35806120322039</v>
      </c>
      <c r="EC75">
        <v>0.546073929998701</v>
      </c>
      <c r="ED75">
        <v>1</v>
      </c>
      <c r="EE75">
        <v>3.34643048780488</v>
      </c>
      <c r="EF75">
        <v>0.0843409756097584</v>
      </c>
      <c r="EG75">
        <v>0.0103419246100567</v>
      </c>
      <c r="EH75">
        <v>1</v>
      </c>
      <c r="EI75">
        <v>3</v>
      </c>
      <c r="EJ75">
        <v>3</v>
      </c>
      <c r="EK75" t="s">
        <v>295</v>
      </c>
      <c r="EL75">
        <v>100</v>
      </c>
      <c r="EM75">
        <v>100</v>
      </c>
      <c r="EN75">
        <v>1.558</v>
      </c>
      <c r="EO75">
        <v>-0.0673</v>
      </c>
      <c r="EP75">
        <v>0.796380875196005</v>
      </c>
      <c r="EQ75">
        <v>0.00225868272383977</v>
      </c>
      <c r="ER75">
        <v>-9.96746185667655e-07</v>
      </c>
      <c r="ES75">
        <v>2.83711317370827e-10</v>
      </c>
      <c r="ET75">
        <v>-0.071317122073674</v>
      </c>
      <c r="EU75">
        <v>-0.00217948432402501</v>
      </c>
      <c r="EV75">
        <v>0.000453263451741206</v>
      </c>
      <c r="EW75">
        <v>-1.16319206543697e-06</v>
      </c>
      <c r="EX75">
        <v>-2</v>
      </c>
      <c r="EY75">
        <v>2196</v>
      </c>
      <c r="EZ75">
        <v>1</v>
      </c>
      <c r="FA75">
        <v>25</v>
      </c>
      <c r="FB75">
        <v>3.8</v>
      </c>
      <c r="FC75">
        <v>3.7</v>
      </c>
      <c r="FD75">
        <v>18</v>
      </c>
      <c r="FE75">
        <v>813.131</v>
      </c>
      <c r="FF75">
        <v>425.499</v>
      </c>
      <c r="FG75">
        <v>10.8799</v>
      </c>
      <c r="FH75">
        <v>25.8372</v>
      </c>
      <c r="FI75">
        <v>29.9993</v>
      </c>
      <c r="FJ75">
        <v>25.7815</v>
      </c>
      <c r="FK75">
        <v>25.8007</v>
      </c>
      <c r="FL75">
        <v>25.0159</v>
      </c>
      <c r="FM75">
        <v>75.3271</v>
      </c>
      <c r="FN75">
        <v>0</v>
      </c>
      <c r="FO75">
        <v>11.04</v>
      </c>
      <c r="FP75">
        <v>420</v>
      </c>
      <c r="FQ75">
        <v>2.96332</v>
      </c>
      <c r="FR75">
        <v>101.388</v>
      </c>
      <c r="FS75">
        <v>101.843</v>
      </c>
    </row>
    <row r="76" spans="1:175">
      <c r="A76">
        <v>60</v>
      </c>
      <c r="B76">
        <v>1626465307.6</v>
      </c>
      <c r="C76">
        <v>118</v>
      </c>
      <c r="D76" t="s">
        <v>413</v>
      </c>
      <c r="E76" t="s">
        <v>414</v>
      </c>
      <c r="F76">
        <v>1</v>
      </c>
      <c r="G76" t="s">
        <v>291</v>
      </c>
      <c r="H76">
        <v>1626465306.6</v>
      </c>
      <c r="I76">
        <f>(J76)/1000</f>
        <v>0</v>
      </c>
      <c r="J76">
        <f>1000*CB76*AH76*(BX76-BY76)/(100*BQ76*(1000-AH76*BX76))</f>
        <v>0</v>
      </c>
      <c r="K76">
        <f>CB76*AH76*(BW76-BV76*(1000-AH76*BY76)/(1000-AH76*BX76))/(100*BQ76)</f>
        <v>0</v>
      </c>
      <c r="L76">
        <f>BV76 - IF(AH76&gt;1, K76*BQ76*100.0/(AJ76*CJ76), 0)</f>
        <v>0</v>
      </c>
      <c r="M76">
        <f>((S76-I76/2)*L76-K76)/(S76+I76/2)</f>
        <v>0</v>
      </c>
      <c r="N76">
        <f>M76*(CC76+CD76)/1000.0</f>
        <v>0</v>
      </c>
      <c r="O76">
        <f>(BV76 - IF(AH76&gt;1, K76*BQ76*100.0/(AJ76*CJ76), 0))*(CC76+CD76)/1000.0</f>
        <v>0</v>
      </c>
      <c r="P76">
        <f>2.0/((1/R76-1/Q76)+SIGN(R76)*SQRT((1/R76-1/Q76)*(1/R76-1/Q76) + 4*BR76/((BR76+1)*(BR76+1))*(2*1/R76*1/Q76-1/Q76*1/Q76)))</f>
        <v>0</v>
      </c>
      <c r="Q76">
        <f>IF(LEFT(BS76,1)&lt;&gt;"0",IF(LEFT(BS76,1)="1",3.0,BT76),$D$5+$E$5*(CJ76*CC76/($K$5*1000))+$F$5*(CJ76*CC76/($K$5*1000))*MAX(MIN(BQ76,$J$5),$I$5)*MAX(MIN(BQ76,$J$5),$I$5)+$G$5*MAX(MIN(BQ76,$J$5),$I$5)*(CJ76*CC76/($K$5*1000))+$H$5*(CJ76*CC76/($K$5*1000))*(CJ76*CC76/($K$5*1000)))</f>
        <v>0</v>
      </c>
      <c r="R76">
        <f>I76*(1000-(1000*0.61365*exp(17.502*V76/(240.97+V76))/(CC76+CD76)+BX76)/2)/(1000*0.61365*exp(17.502*V76/(240.97+V76))/(CC76+CD76)-BX76)</f>
        <v>0</v>
      </c>
      <c r="S76">
        <f>1/((BR76+1)/(P76/1.6)+1/(Q76/1.37)) + BR76/((BR76+1)/(P76/1.6) + BR76/(Q76/1.37))</f>
        <v>0</v>
      </c>
      <c r="T76">
        <f>(BM76*BP76)</f>
        <v>0</v>
      </c>
      <c r="U76">
        <f>(CE76+(T76+2*0.95*5.67E-8*(((CE76+$B$7)+273)^4-(CE76+273)^4)-44100*I76)/(1.84*29.3*Q76+8*0.95*5.67E-8*(CE76+273)^3))</f>
        <v>0</v>
      </c>
      <c r="V76">
        <f>($C$7*CF76+$D$7*CG76+$E$7*U76)</f>
        <v>0</v>
      </c>
      <c r="W76">
        <f>0.61365*exp(17.502*V76/(240.97+V76))</f>
        <v>0</v>
      </c>
      <c r="X76">
        <f>(Y76/Z76*100)</f>
        <v>0</v>
      </c>
      <c r="Y76">
        <f>BX76*(CC76+CD76)/1000</f>
        <v>0</v>
      </c>
      <c r="Z76">
        <f>0.61365*exp(17.502*CE76/(240.97+CE76))</f>
        <v>0</v>
      </c>
      <c r="AA76">
        <f>(W76-BX76*(CC76+CD76)/1000)</f>
        <v>0</v>
      </c>
      <c r="AB76">
        <f>(-I76*44100)</f>
        <v>0</v>
      </c>
      <c r="AC76">
        <f>2*29.3*Q76*0.92*(CE76-V76)</f>
        <v>0</v>
      </c>
      <c r="AD76">
        <f>2*0.95*5.67E-8*(((CE76+$B$7)+273)^4-(V76+273)^4)</f>
        <v>0</v>
      </c>
      <c r="AE76">
        <f>T76+AD76+AB76+AC76</f>
        <v>0</v>
      </c>
      <c r="AF76">
        <v>148</v>
      </c>
      <c r="AG76">
        <v>16</v>
      </c>
      <c r="AH76">
        <f>IF(AF76*$H$13&gt;=AJ76,1.0,(AJ76/(AJ76-AF76*$H$13)))</f>
        <v>0</v>
      </c>
      <c r="AI76">
        <f>(AH76-1)*100</f>
        <v>0</v>
      </c>
      <c r="AJ76">
        <f>MAX(0,($B$13+$C$13*CJ76)/(1+$D$13*CJ76)*CC76/(CE76+273)*$E$13)</f>
        <v>0</v>
      </c>
      <c r="AK76" t="s">
        <v>292</v>
      </c>
      <c r="AL76" t="s">
        <v>292</v>
      </c>
      <c r="AM76">
        <v>0</v>
      </c>
      <c r="AN76">
        <v>0</v>
      </c>
      <c r="AO76">
        <f>1-AM76/AN76</f>
        <v>0</v>
      </c>
      <c r="AP76">
        <v>0</v>
      </c>
      <c r="AQ76" t="s">
        <v>292</v>
      </c>
      <c r="AR76" t="s">
        <v>292</v>
      </c>
      <c r="AS76">
        <v>0</v>
      </c>
      <c r="AT76">
        <v>0</v>
      </c>
      <c r="AU76">
        <f>1-AS76/AT76</f>
        <v>0</v>
      </c>
      <c r="AV76">
        <v>0.5</v>
      </c>
      <c r="AW76">
        <f>BN76</f>
        <v>0</v>
      </c>
      <c r="AX76">
        <f>K76</f>
        <v>0</v>
      </c>
      <c r="AY76">
        <f>AU76*AV76*AW76</f>
        <v>0</v>
      </c>
      <c r="AZ76">
        <f>(AX76-AP76)/AW76</f>
        <v>0</v>
      </c>
      <c r="BA76">
        <f>(AN76-AT76)/AT76</f>
        <v>0</v>
      </c>
      <c r="BB76">
        <f>AM76/(AO76+AM76/AT76)</f>
        <v>0</v>
      </c>
      <c r="BC76" t="s">
        <v>292</v>
      </c>
      <c r="BD76">
        <v>0</v>
      </c>
      <c r="BE76">
        <f>IF(BD76&lt;&gt;0, BD76, BB76)</f>
        <v>0</v>
      </c>
      <c r="BF76">
        <f>1-BE76/AT76</f>
        <v>0</v>
      </c>
      <c r="BG76">
        <f>(AT76-AS76)/(AT76-BE76)</f>
        <v>0</v>
      </c>
      <c r="BH76">
        <f>(AN76-AT76)/(AN76-BE76)</f>
        <v>0</v>
      </c>
      <c r="BI76">
        <f>(AT76-AS76)/(AT76-AM76)</f>
        <v>0</v>
      </c>
      <c r="BJ76">
        <f>(AN76-AT76)/(AN76-AM76)</f>
        <v>0</v>
      </c>
      <c r="BK76">
        <f>(BG76*BE76/AS76)</f>
        <v>0</v>
      </c>
      <c r="BL76">
        <f>(1-BK76)</f>
        <v>0</v>
      </c>
      <c r="BM76">
        <f>$B$11*CK76+$C$11*CL76+$F$11*CM76*(1-CP76)</f>
        <v>0</v>
      </c>
      <c r="BN76">
        <f>BM76*BO76</f>
        <v>0</v>
      </c>
      <c r="BO76">
        <f>($B$11*$D$9+$C$11*$D$9+$F$11*((CZ76+CR76)/MAX(CZ76+CR76+DA76, 0.1)*$I$9+DA76/MAX(CZ76+CR76+DA76, 0.1)*$J$9))/($B$11+$C$11+$F$11)</f>
        <v>0</v>
      </c>
      <c r="BP76">
        <f>($B$11*$K$9+$C$11*$K$9+$F$11*((CZ76+CR76)/MAX(CZ76+CR76+DA76, 0.1)*$P$9+DA76/MAX(CZ76+CR76+DA76, 0.1)*$Q$9))/($B$11+$C$11+$F$11)</f>
        <v>0</v>
      </c>
      <c r="BQ76">
        <v>6</v>
      </c>
      <c r="BR76">
        <v>0.5</v>
      </c>
      <c r="BS76" t="s">
        <v>293</v>
      </c>
      <c r="BT76">
        <v>2</v>
      </c>
      <c r="BU76">
        <v>1626465306.6</v>
      </c>
      <c r="BV76">
        <v>400.832333333333</v>
      </c>
      <c r="BW76">
        <v>420.013666666667</v>
      </c>
      <c r="BX76">
        <v>6.24540333333333</v>
      </c>
      <c r="BY76">
        <v>2.91545333333333</v>
      </c>
      <c r="BZ76">
        <v>399.275333333333</v>
      </c>
      <c r="CA76">
        <v>6.31270666666667</v>
      </c>
      <c r="CB76">
        <v>900.049</v>
      </c>
      <c r="CC76">
        <v>100.751</v>
      </c>
      <c r="CD76">
        <v>0.10023</v>
      </c>
      <c r="CE76">
        <v>15.9981666666667</v>
      </c>
      <c r="CF76">
        <v>15.2985666666667</v>
      </c>
      <c r="CG76">
        <v>999.9</v>
      </c>
      <c r="CH76">
        <v>0</v>
      </c>
      <c r="CI76">
        <v>0</v>
      </c>
      <c r="CJ76">
        <v>10020.8</v>
      </c>
      <c r="CK76">
        <v>0</v>
      </c>
      <c r="CL76">
        <v>0.221023</v>
      </c>
      <c r="CM76">
        <v>1460.07</v>
      </c>
      <c r="CN76">
        <v>0.973008333333333</v>
      </c>
      <c r="CO76">
        <v>0.0269915666666667</v>
      </c>
      <c r="CP76">
        <v>0</v>
      </c>
      <c r="CQ76">
        <v>896.762</v>
      </c>
      <c r="CR76">
        <v>4.99999</v>
      </c>
      <c r="CS76">
        <v>13107.2</v>
      </c>
      <c r="CT76">
        <v>12729</v>
      </c>
      <c r="CU76">
        <v>38.812</v>
      </c>
      <c r="CV76">
        <v>41.125</v>
      </c>
      <c r="CW76">
        <v>40.083</v>
      </c>
      <c r="CX76">
        <v>40.312</v>
      </c>
      <c r="CY76">
        <v>40.375</v>
      </c>
      <c r="CZ76">
        <v>1415.79666666667</v>
      </c>
      <c r="DA76">
        <v>39.2733333333333</v>
      </c>
      <c r="DB76">
        <v>0</v>
      </c>
      <c r="DC76">
        <v>1626465318.8</v>
      </c>
      <c r="DD76">
        <v>0</v>
      </c>
      <c r="DE76">
        <v>897.18136</v>
      </c>
      <c r="DF76">
        <v>-5.98584615928238</v>
      </c>
      <c r="DG76">
        <v>-80.6307693904527</v>
      </c>
      <c r="DH76">
        <v>13115.004</v>
      </c>
      <c r="DI76">
        <v>15</v>
      </c>
      <c r="DJ76">
        <v>1626465084.6</v>
      </c>
      <c r="DK76" t="s">
        <v>294</v>
      </c>
      <c r="DL76">
        <v>1626465076.6</v>
      </c>
      <c r="DM76">
        <v>1626465084.6</v>
      </c>
      <c r="DN76">
        <v>8</v>
      </c>
      <c r="DO76">
        <v>0.212</v>
      </c>
      <c r="DP76">
        <v>0.013</v>
      </c>
      <c r="DQ76">
        <v>1.588</v>
      </c>
      <c r="DR76">
        <v>-0.074</v>
      </c>
      <c r="DS76">
        <v>420</v>
      </c>
      <c r="DT76">
        <v>3</v>
      </c>
      <c r="DU76">
        <v>0.13</v>
      </c>
      <c r="DV76">
        <v>0.03</v>
      </c>
      <c r="DW76">
        <v>-19.075</v>
      </c>
      <c r="DX76">
        <v>-0.303083623693378</v>
      </c>
      <c r="DY76">
        <v>0.0386730132161888</v>
      </c>
      <c r="DZ76">
        <v>1</v>
      </c>
      <c r="EA76">
        <v>897.496</v>
      </c>
      <c r="EB76">
        <v>-5.14785434379988</v>
      </c>
      <c r="EC76">
        <v>0.51197780491665</v>
      </c>
      <c r="ED76">
        <v>1</v>
      </c>
      <c r="EE76">
        <v>3.34685756097561</v>
      </c>
      <c r="EF76">
        <v>0.0227487804878163</v>
      </c>
      <c r="EG76">
        <v>0.00958246385661619</v>
      </c>
      <c r="EH76">
        <v>1</v>
      </c>
      <c r="EI76">
        <v>3</v>
      </c>
      <c r="EJ76">
        <v>3</v>
      </c>
      <c r="EK76" t="s">
        <v>295</v>
      </c>
      <c r="EL76">
        <v>100</v>
      </c>
      <c r="EM76">
        <v>100</v>
      </c>
      <c r="EN76">
        <v>1.557</v>
      </c>
      <c r="EO76">
        <v>-0.0673</v>
      </c>
      <c r="EP76">
        <v>0.796380875196005</v>
      </c>
      <c r="EQ76">
        <v>0.00225868272383977</v>
      </c>
      <c r="ER76">
        <v>-9.96746185667655e-07</v>
      </c>
      <c r="ES76">
        <v>2.83711317370827e-10</v>
      </c>
      <c r="ET76">
        <v>-0.071317122073674</v>
      </c>
      <c r="EU76">
        <v>-0.00217948432402501</v>
      </c>
      <c r="EV76">
        <v>0.000453263451741206</v>
      </c>
      <c r="EW76">
        <v>-1.16319206543697e-06</v>
      </c>
      <c r="EX76">
        <v>-2</v>
      </c>
      <c r="EY76">
        <v>2196</v>
      </c>
      <c r="EZ76">
        <v>1</v>
      </c>
      <c r="FA76">
        <v>25</v>
      </c>
      <c r="FB76">
        <v>3.9</v>
      </c>
      <c r="FC76">
        <v>3.7</v>
      </c>
      <c r="FD76">
        <v>18</v>
      </c>
      <c r="FE76">
        <v>813.253</v>
      </c>
      <c r="FF76">
        <v>425.521</v>
      </c>
      <c r="FG76">
        <v>10.9499</v>
      </c>
      <c r="FH76">
        <v>25.8342</v>
      </c>
      <c r="FI76">
        <v>29.9994</v>
      </c>
      <c r="FJ76">
        <v>25.7804</v>
      </c>
      <c r="FK76">
        <v>25.7997</v>
      </c>
      <c r="FL76">
        <v>25.0136</v>
      </c>
      <c r="FM76">
        <v>75.3271</v>
      </c>
      <c r="FN76">
        <v>0</v>
      </c>
      <c r="FO76">
        <v>11.04</v>
      </c>
      <c r="FP76">
        <v>420</v>
      </c>
      <c r="FQ76">
        <v>2.95211</v>
      </c>
      <c r="FR76">
        <v>101.388</v>
      </c>
      <c r="FS76">
        <v>101.843</v>
      </c>
    </row>
    <row r="77" spans="1:175">
      <c r="A77">
        <v>61</v>
      </c>
      <c r="B77">
        <v>1626465309.6</v>
      </c>
      <c r="C77">
        <v>120</v>
      </c>
      <c r="D77" t="s">
        <v>415</v>
      </c>
      <c r="E77" t="s">
        <v>416</v>
      </c>
      <c r="F77">
        <v>1</v>
      </c>
      <c r="G77" t="s">
        <v>291</v>
      </c>
      <c r="H77">
        <v>1626465308.6</v>
      </c>
      <c r="I77">
        <f>(J77)/1000</f>
        <v>0</v>
      </c>
      <c r="J77">
        <f>1000*CB77*AH77*(BX77-BY77)/(100*BQ77*(1000-AH77*BX77))</f>
        <v>0</v>
      </c>
      <c r="K77">
        <f>CB77*AH77*(BW77-BV77*(1000-AH77*BY77)/(1000-AH77*BX77))/(100*BQ77)</f>
        <v>0</v>
      </c>
      <c r="L77">
        <f>BV77 - IF(AH77&gt;1, K77*BQ77*100.0/(AJ77*CJ77), 0)</f>
        <v>0</v>
      </c>
      <c r="M77">
        <f>((S77-I77/2)*L77-K77)/(S77+I77/2)</f>
        <v>0</v>
      </c>
      <c r="N77">
        <f>M77*(CC77+CD77)/1000.0</f>
        <v>0</v>
      </c>
      <c r="O77">
        <f>(BV77 - IF(AH77&gt;1, K77*BQ77*100.0/(AJ77*CJ77), 0))*(CC77+CD77)/1000.0</f>
        <v>0</v>
      </c>
      <c r="P77">
        <f>2.0/((1/R77-1/Q77)+SIGN(R77)*SQRT((1/R77-1/Q77)*(1/R77-1/Q77) + 4*BR77/((BR77+1)*(BR77+1))*(2*1/R77*1/Q77-1/Q77*1/Q77)))</f>
        <v>0</v>
      </c>
      <c r="Q77">
        <f>IF(LEFT(BS77,1)&lt;&gt;"0",IF(LEFT(BS77,1)="1",3.0,BT77),$D$5+$E$5*(CJ77*CC77/($K$5*1000))+$F$5*(CJ77*CC77/($K$5*1000))*MAX(MIN(BQ77,$J$5),$I$5)*MAX(MIN(BQ77,$J$5),$I$5)+$G$5*MAX(MIN(BQ77,$J$5),$I$5)*(CJ77*CC77/($K$5*1000))+$H$5*(CJ77*CC77/($K$5*1000))*(CJ77*CC77/($K$5*1000)))</f>
        <v>0</v>
      </c>
      <c r="R77">
        <f>I77*(1000-(1000*0.61365*exp(17.502*V77/(240.97+V77))/(CC77+CD77)+BX77)/2)/(1000*0.61365*exp(17.502*V77/(240.97+V77))/(CC77+CD77)-BX77)</f>
        <v>0</v>
      </c>
      <c r="S77">
        <f>1/((BR77+1)/(P77/1.6)+1/(Q77/1.37)) + BR77/((BR77+1)/(P77/1.6) + BR77/(Q77/1.37))</f>
        <v>0</v>
      </c>
      <c r="T77">
        <f>(BM77*BP77)</f>
        <v>0</v>
      </c>
      <c r="U77">
        <f>(CE77+(T77+2*0.95*5.67E-8*(((CE77+$B$7)+273)^4-(CE77+273)^4)-44100*I77)/(1.84*29.3*Q77+8*0.95*5.67E-8*(CE77+273)^3))</f>
        <v>0</v>
      </c>
      <c r="V77">
        <f>($C$7*CF77+$D$7*CG77+$E$7*U77)</f>
        <v>0</v>
      </c>
      <c r="W77">
        <f>0.61365*exp(17.502*V77/(240.97+V77))</f>
        <v>0</v>
      </c>
      <c r="X77">
        <f>(Y77/Z77*100)</f>
        <v>0</v>
      </c>
      <c r="Y77">
        <f>BX77*(CC77+CD77)/1000</f>
        <v>0</v>
      </c>
      <c r="Z77">
        <f>0.61365*exp(17.502*CE77/(240.97+CE77))</f>
        <v>0</v>
      </c>
      <c r="AA77">
        <f>(W77-BX77*(CC77+CD77)/1000)</f>
        <v>0</v>
      </c>
      <c r="AB77">
        <f>(-I77*44100)</f>
        <v>0</v>
      </c>
      <c r="AC77">
        <f>2*29.3*Q77*0.92*(CE77-V77)</f>
        <v>0</v>
      </c>
      <c r="AD77">
        <f>2*0.95*5.67E-8*(((CE77+$B$7)+273)^4-(V77+273)^4)</f>
        <v>0</v>
      </c>
      <c r="AE77">
        <f>T77+AD77+AB77+AC77</f>
        <v>0</v>
      </c>
      <c r="AF77">
        <v>148</v>
      </c>
      <c r="AG77">
        <v>16</v>
      </c>
      <c r="AH77">
        <f>IF(AF77*$H$13&gt;=AJ77,1.0,(AJ77/(AJ77-AF77*$H$13)))</f>
        <v>0</v>
      </c>
      <c r="AI77">
        <f>(AH77-1)*100</f>
        <v>0</v>
      </c>
      <c r="AJ77">
        <f>MAX(0,($B$13+$C$13*CJ77)/(1+$D$13*CJ77)*CC77/(CE77+273)*$E$13)</f>
        <v>0</v>
      </c>
      <c r="AK77" t="s">
        <v>292</v>
      </c>
      <c r="AL77" t="s">
        <v>292</v>
      </c>
      <c r="AM77">
        <v>0</v>
      </c>
      <c r="AN77">
        <v>0</v>
      </c>
      <c r="AO77">
        <f>1-AM77/AN77</f>
        <v>0</v>
      </c>
      <c r="AP77">
        <v>0</v>
      </c>
      <c r="AQ77" t="s">
        <v>292</v>
      </c>
      <c r="AR77" t="s">
        <v>292</v>
      </c>
      <c r="AS77">
        <v>0</v>
      </c>
      <c r="AT77">
        <v>0</v>
      </c>
      <c r="AU77">
        <f>1-AS77/AT77</f>
        <v>0</v>
      </c>
      <c r="AV77">
        <v>0.5</v>
      </c>
      <c r="AW77">
        <f>BN77</f>
        <v>0</v>
      </c>
      <c r="AX77">
        <f>K77</f>
        <v>0</v>
      </c>
      <c r="AY77">
        <f>AU77*AV77*AW77</f>
        <v>0</v>
      </c>
      <c r="AZ77">
        <f>(AX77-AP77)/AW77</f>
        <v>0</v>
      </c>
      <c r="BA77">
        <f>(AN77-AT77)/AT77</f>
        <v>0</v>
      </c>
      <c r="BB77">
        <f>AM77/(AO77+AM77/AT77)</f>
        <v>0</v>
      </c>
      <c r="BC77" t="s">
        <v>292</v>
      </c>
      <c r="BD77">
        <v>0</v>
      </c>
      <c r="BE77">
        <f>IF(BD77&lt;&gt;0, BD77, BB77)</f>
        <v>0</v>
      </c>
      <c r="BF77">
        <f>1-BE77/AT77</f>
        <v>0</v>
      </c>
      <c r="BG77">
        <f>(AT77-AS77)/(AT77-BE77)</f>
        <v>0</v>
      </c>
      <c r="BH77">
        <f>(AN77-AT77)/(AN77-BE77)</f>
        <v>0</v>
      </c>
      <c r="BI77">
        <f>(AT77-AS77)/(AT77-AM77)</f>
        <v>0</v>
      </c>
      <c r="BJ77">
        <f>(AN77-AT77)/(AN77-AM77)</f>
        <v>0</v>
      </c>
      <c r="BK77">
        <f>(BG77*BE77/AS77)</f>
        <v>0</v>
      </c>
      <c r="BL77">
        <f>(1-BK77)</f>
        <v>0</v>
      </c>
      <c r="BM77">
        <f>$B$11*CK77+$C$11*CL77+$F$11*CM77*(1-CP77)</f>
        <v>0</v>
      </c>
      <c r="BN77">
        <f>BM77*BO77</f>
        <v>0</v>
      </c>
      <c r="BO77">
        <f>($B$11*$D$9+$C$11*$D$9+$F$11*((CZ77+CR77)/MAX(CZ77+CR77+DA77, 0.1)*$I$9+DA77/MAX(CZ77+CR77+DA77, 0.1)*$J$9))/($B$11+$C$11+$F$11)</f>
        <v>0</v>
      </c>
      <c r="BP77">
        <f>($B$11*$K$9+$C$11*$K$9+$F$11*((CZ77+CR77)/MAX(CZ77+CR77+DA77, 0.1)*$P$9+DA77/MAX(CZ77+CR77+DA77, 0.1)*$Q$9))/($B$11+$C$11+$F$11)</f>
        <v>0</v>
      </c>
      <c r="BQ77">
        <v>6</v>
      </c>
      <c r="BR77">
        <v>0.5</v>
      </c>
      <c r="BS77" t="s">
        <v>293</v>
      </c>
      <c r="BT77">
        <v>2</v>
      </c>
      <c r="BU77">
        <v>1626465308.6</v>
      </c>
      <c r="BV77">
        <v>400.849</v>
      </c>
      <c r="BW77">
        <v>420.030666666667</v>
      </c>
      <c r="BX77">
        <v>6.26567666666667</v>
      </c>
      <c r="BY77">
        <v>2.92308333333333</v>
      </c>
      <c r="BZ77">
        <v>399.291333333333</v>
      </c>
      <c r="CA77">
        <v>6.33291333333333</v>
      </c>
      <c r="CB77">
        <v>900.040666666667</v>
      </c>
      <c r="CC77">
        <v>100.751</v>
      </c>
      <c r="CD77">
        <v>0.100257333333333</v>
      </c>
      <c r="CE77">
        <v>16.0157666666667</v>
      </c>
      <c r="CF77">
        <v>15.3123333333333</v>
      </c>
      <c r="CG77">
        <v>999.9</v>
      </c>
      <c r="CH77">
        <v>0</v>
      </c>
      <c r="CI77">
        <v>0</v>
      </c>
      <c r="CJ77">
        <v>10026.6333333333</v>
      </c>
      <c r="CK77">
        <v>0</v>
      </c>
      <c r="CL77">
        <v>0.221023</v>
      </c>
      <c r="CM77">
        <v>1460.07</v>
      </c>
      <c r="CN77">
        <v>0.973007</v>
      </c>
      <c r="CO77">
        <v>0.0269931</v>
      </c>
      <c r="CP77">
        <v>0</v>
      </c>
      <c r="CQ77">
        <v>896.181</v>
      </c>
      <c r="CR77">
        <v>4.99999</v>
      </c>
      <c r="CS77">
        <v>13104.5333333333</v>
      </c>
      <c r="CT77">
        <v>12729</v>
      </c>
      <c r="CU77">
        <v>38.833</v>
      </c>
      <c r="CV77">
        <v>41.125</v>
      </c>
      <c r="CW77">
        <v>40.104</v>
      </c>
      <c r="CX77">
        <v>40.312</v>
      </c>
      <c r="CY77">
        <v>40.375</v>
      </c>
      <c r="CZ77">
        <v>1415.79333333333</v>
      </c>
      <c r="DA77">
        <v>39.2766666666667</v>
      </c>
      <c r="DB77">
        <v>0</v>
      </c>
      <c r="DC77">
        <v>1626465320.6</v>
      </c>
      <c r="DD77">
        <v>0</v>
      </c>
      <c r="DE77">
        <v>897.010230769231</v>
      </c>
      <c r="DF77">
        <v>-6.42413675341906</v>
      </c>
      <c r="DG77">
        <v>-78.1401709933516</v>
      </c>
      <c r="DH77">
        <v>13113.0076923077</v>
      </c>
      <c r="DI77">
        <v>15</v>
      </c>
      <c r="DJ77">
        <v>1626465084.6</v>
      </c>
      <c r="DK77" t="s">
        <v>294</v>
      </c>
      <c r="DL77">
        <v>1626465076.6</v>
      </c>
      <c r="DM77">
        <v>1626465084.6</v>
      </c>
      <c r="DN77">
        <v>8</v>
      </c>
      <c r="DO77">
        <v>0.212</v>
      </c>
      <c r="DP77">
        <v>0.013</v>
      </c>
      <c r="DQ77">
        <v>1.588</v>
      </c>
      <c r="DR77">
        <v>-0.074</v>
      </c>
      <c r="DS77">
        <v>420</v>
      </c>
      <c r="DT77">
        <v>3</v>
      </c>
      <c r="DU77">
        <v>0.13</v>
      </c>
      <c r="DV77">
        <v>0.03</v>
      </c>
      <c r="DW77">
        <v>-19.0924658536585</v>
      </c>
      <c r="DX77">
        <v>-0.365414634146338</v>
      </c>
      <c r="DY77">
        <v>0.0460770807518523</v>
      </c>
      <c r="DZ77">
        <v>1</v>
      </c>
      <c r="EA77">
        <v>897.2805</v>
      </c>
      <c r="EB77">
        <v>-5.74323726054894</v>
      </c>
      <c r="EC77">
        <v>0.591565134895163</v>
      </c>
      <c r="ED77">
        <v>1</v>
      </c>
      <c r="EE77">
        <v>3.34730097560976</v>
      </c>
      <c r="EF77">
        <v>-0.0188144947735307</v>
      </c>
      <c r="EG77">
        <v>0.00908613921737136</v>
      </c>
      <c r="EH77">
        <v>1</v>
      </c>
      <c r="EI77">
        <v>3</v>
      </c>
      <c r="EJ77">
        <v>3</v>
      </c>
      <c r="EK77" t="s">
        <v>295</v>
      </c>
      <c r="EL77">
        <v>100</v>
      </c>
      <c r="EM77">
        <v>100</v>
      </c>
      <c r="EN77">
        <v>1.557</v>
      </c>
      <c r="EO77">
        <v>-0.0672</v>
      </c>
      <c r="EP77">
        <v>0.796380875196005</v>
      </c>
      <c r="EQ77">
        <v>0.00225868272383977</v>
      </c>
      <c r="ER77">
        <v>-9.96746185667655e-07</v>
      </c>
      <c r="ES77">
        <v>2.83711317370827e-10</v>
      </c>
      <c r="ET77">
        <v>-0.071317122073674</v>
      </c>
      <c r="EU77">
        <v>-0.00217948432402501</v>
      </c>
      <c r="EV77">
        <v>0.000453263451741206</v>
      </c>
      <c r="EW77">
        <v>-1.16319206543697e-06</v>
      </c>
      <c r="EX77">
        <v>-2</v>
      </c>
      <c r="EY77">
        <v>2196</v>
      </c>
      <c r="EZ77">
        <v>1</v>
      </c>
      <c r="FA77">
        <v>25</v>
      </c>
      <c r="FB77">
        <v>3.9</v>
      </c>
      <c r="FC77">
        <v>3.8</v>
      </c>
      <c r="FD77">
        <v>18</v>
      </c>
      <c r="FE77">
        <v>813.052</v>
      </c>
      <c r="FF77">
        <v>425.792</v>
      </c>
      <c r="FG77">
        <v>11.0179</v>
      </c>
      <c r="FH77">
        <v>25.8315</v>
      </c>
      <c r="FI77">
        <v>29.9993</v>
      </c>
      <c r="FJ77">
        <v>25.7793</v>
      </c>
      <c r="FK77">
        <v>25.7986</v>
      </c>
      <c r="FL77">
        <v>25.0141</v>
      </c>
      <c r="FM77">
        <v>75.3271</v>
      </c>
      <c r="FN77">
        <v>0</v>
      </c>
      <c r="FO77">
        <v>11.14</v>
      </c>
      <c r="FP77">
        <v>420</v>
      </c>
      <c r="FQ77">
        <v>2.94999</v>
      </c>
      <c r="FR77">
        <v>101.388</v>
      </c>
      <c r="FS77">
        <v>101.843</v>
      </c>
    </row>
    <row r="78" spans="1:175">
      <c r="A78">
        <v>62</v>
      </c>
      <c r="B78">
        <v>1626465311.6</v>
      </c>
      <c r="C78">
        <v>122</v>
      </c>
      <c r="D78" t="s">
        <v>417</v>
      </c>
      <c r="E78" t="s">
        <v>418</v>
      </c>
      <c r="F78">
        <v>1</v>
      </c>
      <c r="G78" t="s">
        <v>291</v>
      </c>
      <c r="H78">
        <v>1626465310.6</v>
      </c>
      <c r="I78">
        <f>(J78)/1000</f>
        <v>0</v>
      </c>
      <c r="J78">
        <f>1000*CB78*AH78*(BX78-BY78)/(100*BQ78*(1000-AH78*BX78))</f>
        <v>0</v>
      </c>
      <c r="K78">
        <f>CB78*AH78*(BW78-BV78*(1000-AH78*BY78)/(1000-AH78*BX78))/(100*BQ78)</f>
        <v>0</v>
      </c>
      <c r="L78">
        <f>BV78 - IF(AH78&gt;1, K78*BQ78*100.0/(AJ78*CJ78), 0)</f>
        <v>0</v>
      </c>
      <c r="M78">
        <f>((S78-I78/2)*L78-K78)/(S78+I78/2)</f>
        <v>0</v>
      </c>
      <c r="N78">
        <f>M78*(CC78+CD78)/1000.0</f>
        <v>0</v>
      </c>
      <c r="O78">
        <f>(BV78 - IF(AH78&gt;1, K78*BQ78*100.0/(AJ78*CJ78), 0))*(CC78+CD78)/1000.0</f>
        <v>0</v>
      </c>
      <c r="P78">
        <f>2.0/((1/R78-1/Q78)+SIGN(R78)*SQRT((1/R78-1/Q78)*(1/R78-1/Q78) + 4*BR78/((BR78+1)*(BR78+1))*(2*1/R78*1/Q78-1/Q78*1/Q78)))</f>
        <v>0</v>
      </c>
      <c r="Q78">
        <f>IF(LEFT(BS78,1)&lt;&gt;"0",IF(LEFT(BS78,1)="1",3.0,BT78),$D$5+$E$5*(CJ78*CC78/($K$5*1000))+$F$5*(CJ78*CC78/($K$5*1000))*MAX(MIN(BQ78,$J$5),$I$5)*MAX(MIN(BQ78,$J$5),$I$5)+$G$5*MAX(MIN(BQ78,$J$5),$I$5)*(CJ78*CC78/($K$5*1000))+$H$5*(CJ78*CC78/($K$5*1000))*(CJ78*CC78/($K$5*1000)))</f>
        <v>0</v>
      </c>
      <c r="R78">
        <f>I78*(1000-(1000*0.61365*exp(17.502*V78/(240.97+V78))/(CC78+CD78)+BX78)/2)/(1000*0.61365*exp(17.502*V78/(240.97+V78))/(CC78+CD78)-BX78)</f>
        <v>0</v>
      </c>
      <c r="S78">
        <f>1/((BR78+1)/(P78/1.6)+1/(Q78/1.37)) + BR78/((BR78+1)/(P78/1.6) + BR78/(Q78/1.37))</f>
        <v>0</v>
      </c>
      <c r="T78">
        <f>(BM78*BP78)</f>
        <v>0</v>
      </c>
      <c r="U78">
        <f>(CE78+(T78+2*0.95*5.67E-8*(((CE78+$B$7)+273)^4-(CE78+273)^4)-44100*I78)/(1.84*29.3*Q78+8*0.95*5.67E-8*(CE78+273)^3))</f>
        <v>0</v>
      </c>
      <c r="V78">
        <f>($C$7*CF78+$D$7*CG78+$E$7*U78)</f>
        <v>0</v>
      </c>
      <c r="W78">
        <f>0.61365*exp(17.502*V78/(240.97+V78))</f>
        <v>0</v>
      </c>
      <c r="X78">
        <f>(Y78/Z78*100)</f>
        <v>0</v>
      </c>
      <c r="Y78">
        <f>BX78*(CC78+CD78)/1000</f>
        <v>0</v>
      </c>
      <c r="Z78">
        <f>0.61365*exp(17.502*CE78/(240.97+CE78))</f>
        <v>0</v>
      </c>
      <c r="AA78">
        <f>(W78-BX78*(CC78+CD78)/1000)</f>
        <v>0</v>
      </c>
      <c r="AB78">
        <f>(-I78*44100)</f>
        <v>0</v>
      </c>
      <c r="AC78">
        <f>2*29.3*Q78*0.92*(CE78-V78)</f>
        <v>0</v>
      </c>
      <c r="AD78">
        <f>2*0.95*5.67E-8*(((CE78+$B$7)+273)^4-(V78+273)^4)</f>
        <v>0</v>
      </c>
      <c r="AE78">
        <f>T78+AD78+AB78+AC78</f>
        <v>0</v>
      </c>
      <c r="AF78">
        <v>148</v>
      </c>
      <c r="AG78">
        <v>16</v>
      </c>
      <c r="AH78">
        <f>IF(AF78*$H$13&gt;=AJ78,1.0,(AJ78/(AJ78-AF78*$H$13)))</f>
        <v>0</v>
      </c>
      <c r="AI78">
        <f>(AH78-1)*100</f>
        <v>0</v>
      </c>
      <c r="AJ78">
        <f>MAX(0,($B$13+$C$13*CJ78)/(1+$D$13*CJ78)*CC78/(CE78+273)*$E$13)</f>
        <v>0</v>
      </c>
      <c r="AK78" t="s">
        <v>292</v>
      </c>
      <c r="AL78" t="s">
        <v>292</v>
      </c>
      <c r="AM78">
        <v>0</v>
      </c>
      <c r="AN78">
        <v>0</v>
      </c>
      <c r="AO78">
        <f>1-AM78/AN78</f>
        <v>0</v>
      </c>
      <c r="AP78">
        <v>0</v>
      </c>
      <c r="AQ78" t="s">
        <v>292</v>
      </c>
      <c r="AR78" t="s">
        <v>292</v>
      </c>
      <c r="AS78">
        <v>0</v>
      </c>
      <c r="AT78">
        <v>0</v>
      </c>
      <c r="AU78">
        <f>1-AS78/AT78</f>
        <v>0</v>
      </c>
      <c r="AV78">
        <v>0.5</v>
      </c>
      <c r="AW78">
        <f>BN78</f>
        <v>0</v>
      </c>
      <c r="AX78">
        <f>K78</f>
        <v>0</v>
      </c>
      <c r="AY78">
        <f>AU78*AV78*AW78</f>
        <v>0</v>
      </c>
      <c r="AZ78">
        <f>(AX78-AP78)/AW78</f>
        <v>0</v>
      </c>
      <c r="BA78">
        <f>(AN78-AT78)/AT78</f>
        <v>0</v>
      </c>
      <c r="BB78">
        <f>AM78/(AO78+AM78/AT78)</f>
        <v>0</v>
      </c>
      <c r="BC78" t="s">
        <v>292</v>
      </c>
      <c r="BD78">
        <v>0</v>
      </c>
      <c r="BE78">
        <f>IF(BD78&lt;&gt;0, BD78, BB78)</f>
        <v>0</v>
      </c>
      <c r="BF78">
        <f>1-BE78/AT78</f>
        <v>0</v>
      </c>
      <c r="BG78">
        <f>(AT78-AS78)/(AT78-BE78)</f>
        <v>0</v>
      </c>
      <c r="BH78">
        <f>(AN78-AT78)/(AN78-BE78)</f>
        <v>0</v>
      </c>
      <c r="BI78">
        <f>(AT78-AS78)/(AT78-AM78)</f>
        <v>0</v>
      </c>
      <c r="BJ78">
        <f>(AN78-AT78)/(AN78-AM78)</f>
        <v>0</v>
      </c>
      <c r="BK78">
        <f>(BG78*BE78/AS78)</f>
        <v>0</v>
      </c>
      <c r="BL78">
        <f>(1-BK78)</f>
        <v>0</v>
      </c>
      <c r="BM78">
        <f>$B$11*CK78+$C$11*CL78+$F$11*CM78*(1-CP78)</f>
        <v>0</v>
      </c>
      <c r="BN78">
        <f>BM78*BO78</f>
        <v>0</v>
      </c>
      <c r="BO78">
        <f>($B$11*$D$9+$C$11*$D$9+$F$11*((CZ78+CR78)/MAX(CZ78+CR78+DA78, 0.1)*$I$9+DA78/MAX(CZ78+CR78+DA78, 0.1)*$J$9))/($B$11+$C$11+$F$11)</f>
        <v>0</v>
      </c>
      <c r="BP78">
        <f>($B$11*$K$9+$C$11*$K$9+$F$11*((CZ78+CR78)/MAX(CZ78+CR78+DA78, 0.1)*$P$9+DA78/MAX(CZ78+CR78+DA78, 0.1)*$Q$9))/($B$11+$C$11+$F$11)</f>
        <v>0</v>
      </c>
      <c r="BQ78">
        <v>6</v>
      </c>
      <c r="BR78">
        <v>0.5</v>
      </c>
      <c r="BS78" t="s">
        <v>293</v>
      </c>
      <c r="BT78">
        <v>2</v>
      </c>
      <c r="BU78">
        <v>1626465310.6</v>
      </c>
      <c r="BV78">
        <v>400.851</v>
      </c>
      <c r="BW78">
        <v>420.034333333333</v>
      </c>
      <c r="BX78">
        <v>6.28037333333333</v>
      </c>
      <c r="BY78">
        <v>2.92445666666667</v>
      </c>
      <c r="BZ78">
        <v>399.293666666667</v>
      </c>
      <c r="CA78">
        <v>6.34756</v>
      </c>
      <c r="CB78">
        <v>900.038333333333</v>
      </c>
      <c r="CC78">
        <v>100.75</v>
      </c>
      <c r="CD78">
        <v>0.100318666666667</v>
      </c>
      <c r="CE78">
        <v>16.0369</v>
      </c>
      <c r="CF78">
        <v>15.3421</v>
      </c>
      <c r="CG78">
        <v>999.9</v>
      </c>
      <c r="CH78">
        <v>0</v>
      </c>
      <c r="CI78">
        <v>0</v>
      </c>
      <c r="CJ78">
        <v>10003.3333333333</v>
      </c>
      <c r="CK78">
        <v>0</v>
      </c>
      <c r="CL78">
        <v>0.221023</v>
      </c>
      <c r="CM78">
        <v>1459.99</v>
      </c>
      <c r="CN78">
        <v>0.973008333333333</v>
      </c>
      <c r="CO78">
        <v>0.0269915666666667</v>
      </c>
      <c r="CP78">
        <v>0</v>
      </c>
      <c r="CQ78">
        <v>896.115333333333</v>
      </c>
      <c r="CR78">
        <v>4.99999</v>
      </c>
      <c r="CS78">
        <v>13100.9333333333</v>
      </c>
      <c r="CT78">
        <v>12728.2666666667</v>
      </c>
      <c r="CU78">
        <v>38.833</v>
      </c>
      <c r="CV78">
        <v>41.125</v>
      </c>
      <c r="CW78">
        <v>40.083</v>
      </c>
      <c r="CX78">
        <v>40.312</v>
      </c>
      <c r="CY78">
        <v>40.375</v>
      </c>
      <c r="CZ78">
        <v>1415.72</v>
      </c>
      <c r="DA78">
        <v>39.27</v>
      </c>
      <c r="DB78">
        <v>0</v>
      </c>
      <c r="DC78">
        <v>1626465323</v>
      </c>
      <c r="DD78">
        <v>0</v>
      </c>
      <c r="DE78">
        <v>896.763653846154</v>
      </c>
      <c r="DF78">
        <v>-6.34936751172603</v>
      </c>
      <c r="DG78">
        <v>-81.124786330389</v>
      </c>
      <c r="DH78">
        <v>13109.6807692308</v>
      </c>
      <c r="DI78">
        <v>15</v>
      </c>
      <c r="DJ78">
        <v>1626465084.6</v>
      </c>
      <c r="DK78" t="s">
        <v>294</v>
      </c>
      <c r="DL78">
        <v>1626465076.6</v>
      </c>
      <c r="DM78">
        <v>1626465084.6</v>
      </c>
      <c r="DN78">
        <v>8</v>
      </c>
      <c r="DO78">
        <v>0.212</v>
      </c>
      <c r="DP78">
        <v>0.013</v>
      </c>
      <c r="DQ78">
        <v>1.588</v>
      </c>
      <c r="DR78">
        <v>-0.074</v>
      </c>
      <c r="DS78">
        <v>420</v>
      </c>
      <c r="DT78">
        <v>3</v>
      </c>
      <c r="DU78">
        <v>0.13</v>
      </c>
      <c r="DV78">
        <v>0.03</v>
      </c>
      <c r="DW78">
        <v>-19.1068926829268</v>
      </c>
      <c r="DX78">
        <v>-0.409737282229947</v>
      </c>
      <c r="DY78">
        <v>0.0498834856599094</v>
      </c>
      <c r="DZ78">
        <v>1</v>
      </c>
      <c r="EA78">
        <v>897.081151515151</v>
      </c>
      <c r="EB78">
        <v>-5.946444688582</v>
      </c>
      <c r="EC78">
        <v>0.590100768036363</v>
      </c>
      <c r="ED78">
        <v>1</v>
      </c>
      <c r="EE78">
        <v>3.3485187804878</v>
      </c>
      <c r="EF78">
        <v>-0.0297928222996603</v>
      </c>
      <c r="EG78">
        <v>0.00869483816456132</v>
      </c>
      <c r="EH78">
        <v>1</v>
      </c>
      <c r="EI78">
        <v>3</v>
      </c>
      <c r="EJ78">
        <v>3</v>
      </c>
      <c r="EK78" t="s">
        <v>295</v>
      </c>
      <c r="EL78">
        <v>100</v>
      </c>
      <c r="EM78">
        <v>100</v>
      </c>
      <c r="EN78">
        <v>1.558</v>
      </c>
      <c r="EO78">
        <v>-0.0672</v>
      </c>
      <c r="EP78">
        <v>0.796380875196005</v>
      </c>
      <c r="EQ78">
        <v>0.00225868272383977</v>
      </c>
      <c r="ER78">
        <v>-9.96746185667655e-07</v>
      </c>
      <c r="ES78">
        <v>2.83711317370827e-10</v>
      </c>
      <c r="ET78">
        <v>-0.071317122073674</v>
      </c>
      <c r="EU78">
        <v>-0.00217948432402501</v>
      </c>
      <c r="EV78">
        <v>0.000453263451741206</v>
      </c>
      <c r="EW78">
        <v>-1.16319206543697e-06</v>
      </c>
      <c r="EX78">
        <v>-2</v>
      </c>
      <c r="EY78">
        <v>2196</v>
      </c>
      <c r="EZ78">
        <v>1</v>
      </c>
      <c r="FA78">
        <v>25</v>
      </c>
      <c r="FB78">
        <v>3.9</v>
      </c>
      <c r="FC78">
        <v>3.8</v>
      </c>
      <c r="FD78">
        <v>18</v>
      </c>
      <c r="FE78">
        <v>813.091</v>
      </c>
      <c r="FF78">
        <v>425.74</v>
      </c>
      <c r="FG78">
        <v>11.0867</v>
      </c>
      <c r="FH78">
        <v>25.8289</v>
      </c>
      <c r="FI78">
        <v>29.9991</v>
      </c>
      <c r="FJ78">
        <v>25.7788</v>
      </c>
      <c r="FK78">
        <v>25.7976</v>
      </c>
      <c r="FL78">
        <v>25.0139</v>
      </c>
      <c r="FM78">
        <v>75.3271</v>
      </c>
      <c r="FN78">
        <v>0</v>
      </c>
      <c r="FO78">
        <v>11.24</v>
      </c>
      <c r="FP78">
        <v>420</v>
      </c>
      <c r="FQ78">
        <v>2.96349</v>
      </c>
      <c r="FR78">
        <v>101.389</v>
      </c>
      <c r="FS78">
        <v>101.843</v>
      </c>
    </row>
    <row r="79" spans="1:175">
      <c r="A79">
        <v>63</v>
      </c>
      <c r="B79">
        <v>1626465313.6</v>
      </c>
      <c r="C79">
        <v>124</v>
      </c>
      <c r="D79" t="s">
        <v>419</v>
      </c>
      <c r="E79" t="s">
        <v>420</v>
      </c>
      <c r="F79">
        <v>1</v>
      </c>
      <c r="G79" t="s">
        <v>291</v>
      </c>
      <c r="H79">
        <v>1626465312.6</v>
      </c>
      <c r="I79">
        <f>(J79)/1000</f>
        <v>0</v>
      </c>
      <c r="J79">
        <f>1000*CB79*AH79*(BX79-BY79)/(100*BQ79*(1000-AH79*BX79))</f>
        <v>0</v>
      </c>
      <c r="K79">
        <f>CB79*AH79*(BW79-BV79*(1000-AH79*BY79)/(1000-AH79*BX79))/(100*BQ79)</f>
        <v>0</v>
      </c>
      <c r="L79">
        <f>BV79 - IF(AH79&gt;1, K79*BQ79*100.0/(AJ79*CJ79), 0)</f>
        <v>0</v>
      </c>
      <c r="M79">
        <f>((S79-I79/2)*L79-K79)/(S79+I79/2)</f>
        <v>0</v>
      </c>
      <c r="N79">
        <f>M79*(CC79+CD79)/1000.0</f>
        <v>0</v>
      </c>
      <c r="O79">
        <f>(BV79 - IF(AH79&gt;1, K79*BQ79*100.0/(AJ79*CJ79), 0))*(CC79+CD79)/1000.0</f>
        <v>0</v>
      </c>
      <c r="P79">
        <f>2.0/((1/R79-1/Q79)+SIGN(R79)*SQRT((1/R79-1/Q79)*(1/R79-1/Q79) + 4*BR79/((BR79+1)*(BR79+1))*(2*1/R79*1/Q79-1/Q79*1/Q79)))</f>
        <v>0</v>
      </c>
      <c r="Q79">
        <f>IF(LEFT(BS79,1)&lt;&gt;"0",IF(LEFT(BS79,1)="1",3.0,BT79),$D$5+$E$5*(CJ79*CC79/($K$5*1000))+$F$5*(CJ79*CC79/($K$5*1000))*MAX(MIN(BQ79,$J$5),$I$5)*MAX(MIN(BQ79,$J$5),$I$5)+$G$5*MAX(MIN(BQ79,$J$5),$I$5)*(CJ79*CC79/($K$5*1000))+$H$5*(CJ79*CC79/($K$5*1000))*(CJ79*CC79/($K$5*1000)))</f>
        <v>0</v>
      </c>
      <c r="R79">
        <f>I79*(1000-(1000*0.61365*exp(17.502*V79/(240.97+V79))/(CC79+CD79)+BX79)/2)/(1000*0.61365*exp(17.502*V79/(240.97+V79))/(CC79+CD79)-BX79)</f>
        <v>0</v>
      </c>
      <c r="S79">
        <f>1/((BR79+1)/(P79/1.6)+1/(Q79/1.37)) + BR79/((BR79+1)/(P79/1.6) + BR79/(Q79/1.37))</f>
        <v>0</v>
      </c>
      <c r="T79">
        <f>(BM79*BP79)</f>
        <v>0</v>
      </c>
      <c r="U79">
        <f>(CE79+(T79+2*0.95*5.67E-8*(((CE79+$B$7)+273)^4-(CE79+273)^4)-44100*I79)/(1.84*29.3*Q79+8*0.95*5.67E-8*(CE79+273)^3))</f>
        <v>0</v>
      </c>
      <c r="V79">
        <f>($C$7*CF79+$D$7*CG79+$E$7*U79)</f>
        <v>0</v>
      </c>
      <c r="W79">
        <f>0.61365*exp(17.502*V79/(240.97+V79))</f>
        <v>0</v>
      </c>
      <c r="X79">
        <f>(Y79/Z79*100)</f>
        <v>0</v>
      </c>
      <c r="Y79">
        <f>BX79*(CC79+CD79)/1000</f>
        <v>0</v>
      </c>
      <c r="Z79">
        <f>0.61365*exp(17.502*CE79/(240.97+CE79))</f>
        <v>0</v>
      </c>
      <c r="AA79">
        <f>(W79-BX79*(CC79+CD79)/1000)</f>
        <v>0</v>
      </c>
      <c r="AB79">
        <f>(-I79*44100)</f>
        <v>0</v>
      </c>
      <c r="AC79">
        <f>2*29.3*Q79*0.92*(CE79-V79)</f>
        <v>0</v>
      </c>
      <c r="AD79">
        <f>2*0.95*5.67E-8*(((CE79+$B$7)+273)^4-(V79+273)^4)</f>
        <v>0</v>
      </c>
      <c r="AE79">
        <f>T79+AD79+AB79+AC79</f>
        <v>0</v>
      </c>
      <c r="AF79">
        <v>148</v>
      </c>
      <c r="AG79">
        <v>16</v>
      </c>
      <c r="AH79">
        <f>IF(AF79*$H$13&gt;=AJ79,1.0,(AJ79/(AJ79-AF79*$H$13)))</f>
        <v>0</v>
      </c>
      <c r="AI79">
        <f>(AH79-1)*100</f>
        <v>0</v>
      </c>
      <c r="AJ79">
        <f>MAX(0,($B$13+$C$13*CJ79)/(1+$D$13*CJ79)*CC79/(CE79+273)*$E$13)</f>
        <v>0</v>
      </c>
      <c r="AK79" t="s">
        <v>292</v>
      </c>
      <c r="AL79" t="s">
        <v>292</v>
      </c>
      <c r="AM79">
        <v>0</v>
      </c>
      <c r="AN79">
        <v>0</v>
      </c>
      <c r="AO79">
        <f>1-AM79/AN79</f>
        <v>0</v>
      </c>
      <c r="AP79">
        <v>0</v>
      </c>
      <c r="AQ79" t="s">
        <v>292</v>
      </c>
      <c r="AR79" t="s">
        <v>292</v>
      </c>
      <c r="AS79">
        <v>0</v>
      </c>
      <c r="AT79">
        <v>0</v>
      </c>
      <c r="AU79">
        <f>1-AS79/AT79</f>
        <v>0</v>
      </c>
      <c r="AV79">
        <v>0.5</v>
      </c>
      <c r="AW79">
        <f>BN79</f>
        <v>0</v>
      </c>
      <c r="AX79">
        <f>K79</f>
        <v>0</v>
      </c>
      <c r="AY79">
        <f>AU79*AV79*AW79</f>
        <v>0</v>
      </c>
      <c r="AZ79">
        <f>(AX79-AP79)/AW79</f>
        <v>0</v>
      </c>
      <c r="BA79">
        <f>(AN79-AT79)/AT79</f>
        <v>0</v>
      </c>
      <c r="BB79">
        <f>AM79/(AO79+AM79/AT79)</f>
        <v>0</v>
      </c>
      <c r="BC79" t="s">
        <v>292</v>
      </c>
      <c r="BD79">
        <v>0</v>
      </c>
      <c r="BE79">
        <f>IF(BD79&lt;&gt;0, BD79, BB79)</f>
        <v>0</v>
      </c>
      <c r="BF79">
        <f>1-BE79/AT79</f>
        <v>0</v>
      </c>
      <c r="BG79">
        <f>(AT79-AS79)/(AT79-BE79)</f>
        <v>0</v>
      </c>
      <c r="BH79">
        <f>(AN79-AT79)/(AN79-BE79)</f>
        <v>0</v>
      </c>
      <c r="BI79">
        <f>(AT79-AS79)/(AT79-AM79)</f>
        <v>0</v>
      </c>
      <c r="BJ79">
        <f>(AN79-AT79)/(AN79-AM79)</f>
        <v>0</v>
      </c>
      <c r="BK79">
        <f>(BG79*BE79/AS79)</f>
        <v>0</v>
      </c>
      <c r="BL79">
        <f>(1-BK79)</f>
        <v>0</v>
      </c>
      <c r="BM79">
        <f>$B$11*CK79+$C$11*CL79+$F$11*CM79*(1-CP79)</f>
        <v>0</v>
      </c>
      <c r="BN79">
        <f>BM79*BO79</f>
        <v>0</v>
      </c>
      <c r="BO79">
        <f>($B$11*$D$9+$C$11*$D$9+$F$11*((CZ79+CR79)/MAX(CZ79+CR79+DA79, 0.1)*$I$9+DA79/MAX(CZ79+CR79+DA79, 0.1)*$J$9))/($B$11+$C$11+$F$11)</f>
        <v>0</v>
      </c>
      <c r="BP79">
        <f>($B$11*$K$9+$C$11*$K$9+$F$11*((CZ79+CR79)/MAX(CZ79+CR79+DA79, 0.1)*$P$9+DA79/MAX(CZ79+CR79+DA79, 0.1)*$Q$9))/($B$11+$C$11+$F$11)</f>
        <v>0</v>
      </c>
      <c r="BQ79">
        <v>6</v>
      </c>
      <c r="BR79">
        <v>0.5</v>
      </c>
      <c r="BS79" t="s">
        <v>293</v>
      </c>
      <c r="BT79">
        <v>2</v>
      </c>
      <c r="BU79">
        <v>1626465312.6</v>
      </c>
      <c r="BV79">
        <v>400.839333333333</v>
      </c>
      <c r="BW79">
        <v>419.999666666667</v>
      </c>
      <c r="BX79">
        <v>6.29280333333333</v>
      </c>
      <c r="BY79">
        <v>2.92584666666667</v>
      </c>
      <c r="BZ79">
        <v>399.281666666667</v>
      </c>
      <c r="CA79">
        <v>6.35995</v>
      </c>
      <c r="CB79">
        <v>899.967</v>
      </c>
      <c r="CC79">
        <v>100.75</v>
      </c>
      <c r="CD79">
        <v>0.0999054666666667</v>
      </c>
      <c r="CE79">
        <v>16.0589666666667</v>
      </c>
      <c r="CF79">
        <v>15.3715</v>
      </c>
      <c r="CG79">
        <v>999.9</v>
      </c>
      <c r="CH79">
        <v>0</v>
      </c>
      <c r="CI79">
        <v>0</v>
      </c>
      <c r="CJ79">
        <v>9985</v>
      </c>
      <c r="CK79">
        <v>0</v>
      </c>
      <c r="CL79">
        <v>0.221023</v>
      </c>
      <c r="CM79">
        <v>1459.98666666667</v>
      </c>
      <c r="CN79">
        <v>0.973008333333333</v>
      </c>
      <c r="CO79">
        <v>0.0269915666666667</v>
      </c>
      <c r="CP79">
        <v>0</v>
      </c>
      <c r="CQ79">
        <v>896.151</v>
      </c>
      <c r="CR79">
        <v>4.99999</v>
      </c>
      <c r="CS79">
        <v>13097.8666666667</v>
      </c>
      <c r="CT79">
        <v>12728.2666666667</v>
      </c>
      <c r="CU79">
        <v>38.833</v>
      </c>
      <c r="CV79">
        <v>41.125</v>
      </c>
      <c r="CW79">
        <v>40.104</v>
      </c>
      <c r="CX79">
        <v>40.312</v>
      </c>
      <c r="CY79">
        <v>40.375</v>
      </c>
      <c r="CZ79">
        <v>1415.71666666667</v>
      </c>
      <c r="DA79">
        <v>39.27</v>
      </c>
      <c r="DB79">
        <v>0</v>
      </c>
      <c r="DC79">
        <v>1626465324.8</v>
      </c>
      <c r="DD79">
        <v>0</v>
      </c>
      <c r="DE79">
        <v>896.60412</v>
      </c>
      <c r="DF79">
        <v>-5.67138461936481</v>
      </c>
      <c r="DG79">
        <v>-83.1461540599131</v>
      </c>
      <c r="DH79">
        <v>13106.704</v>
      </c>
      <c r="DI79">
        <v>15</v>
      </c>
      <c r="DJ79">
        <v>1626465084.6</v>
      </c>
      <c r="DK79" t="s">
        <v>294</v>
      </c>
      <c r="DL79">
        <v>1626465076.6</v>
      </c>
      <c r="DM79">
        <v>1626465084.6</v>
      </c>
      <c r="DN79">
        <v>8</v>
      </c>
      <c r="DO79">
        <v>0.212</v>
      </c>
      <c r="DP79">
        <v>0.013</v>
      </c>
      <c r="DQ79">
        <v>1.588</v>
      </c>
      <c r="DR79">
        <v>-0.074</v>
      </c>
      <c r="DS79">
        <v>420</v>
      </c>
      <c r="DT79">
        <v>3</v>
      </c>
      <c r="DU79">
        <v>0.13</v>
      </c>
      <c r="DV79">
        <v>0.03</v>
      </c>
      <c r="DW79">
        <v>-19.1159195121951</v>
      </c>
      <c r="DX79">
        <v>-0.440887108013921</v>
      </c>
      <c r="DY79">
        <v>0.0515016183478244</v>
      </c>
      <c r="DZ79">
        <v>1</v>
      </c>
      <c r="EA79">
        <v>896.91696969697</v>
      </c>
      <c r="EB79">
        <v>-6.28630432952886</v>
      </c>
      <c r="EC79">
        <v>0.618430490685086</v>
      </c>
      <c r="ED79">
        <v>1</v>
      </c>
      <c r="EE79">
        <v>3.35031317073171</v>
      </c>
      <c r="EF79">
        <v>-0.0135616724738718</v>
      </c>
      <c r="EG79">
        <v>0.0096382928958639</v>
      </c>
      <c r="EH79">
        <v>1</v>
      </c>
      <c r="EI79">
        <v>3</v>
      </c>
      <c r="EJ79">
        <v>3</v>
      </c>
      <c r="EK79" t="s">
        <v>295</v>
      </c>
      <c r="EL79">
        <v>100</v>
      </c>
      <c r="EM79">
        <v>100</v>
      </c>
      <c r="EN79">
        <v>1.557</v>
      </c>
      <c r="EO79">
        <v>-0.0671</v>
      </c>
      <c r="EP79">
        <v>0.796380875196005</v>
      </c>
      <c r="EQ79">
        <v>0.00225868272383977</v>
      </c>
      <c r="ER79">
        <v>-9.96746185667655e-07</v>
      </c>
      <c r="ES79">
        <v>2.83711317370827e-10</v>
      </c>
      <c r="ET79">
        <v>-0.071317122073674</v>
      </c>
      <c r="EU79">
        <v>-0.00217948432402501</v>
      </c>
      <c r="EV79">
        <v>0.000453263451741206</v>
      </c>
      <c r="EW79">
        <v>-1.16319206543697e-06</v>
      </c>
      <c r="EX79">
        <v>-2</v>
      </c>
      <c r="EY79">
        <v>2196</v>
      </c>
      <c r="EZ79">
        <v>1</v>
      </c>
      <c r="FA79">
        <v>25</v>
      </c>
      <c r="FB79">
        <v>4</v>
      </c>
      <c r="FC79">
        <v>3.8</v>
      </c>
      <c r="FD79">
        <v>18</v>
      </c>
      <c r="FE79">
        <v>813.213</v>
      </c>
      <c r="FF79">
        <v>425.657</v>
      </c>
      <c r="FG79">
        <v>11.1558</v>
      </c>
      <c r="FH79">
        <v>25.8261</v>
      </c>
      <c r="FI79">
        <v>29.9992</v>
      </c>
      <c r="FJ79">
        <v>25.7777</v>
      </c>
      <c r="FK79">
        <v>25.7965</v>
      </c>
      <c r="FL79">
        <v>25.0145</v>
      </c>
      <c r="FM79">
        <v>75.3271</v>
      </c>
      <c r="FN79">
        <v>0</v>
      </c>
      <c r="FO79">
        <v>11.24</v>
      </c>
      <c r="FP79">
        <v>420</v>
      </c>
      <c r="FQ79">
        <v>2.96132</v>
      </c>
      <c r="FR79">
        <v>101.389</v>
      </c>
      <c r="FS79">
        <v>101.843</v>
      </c>
    </row>
    <row r="80" spans="1:175">
      <c r="A80">
        <v>64</v>
      </c>
      <c r="B80">
        <v>1626465315.6</v>
      </c>
      <c r="C80">
        <v>126</v>
      </c>
      <c r="D80" t="s">
        <v>421</v>
      </c>
      <c r="E80" t="s">
        <v>422</v>
      </c>
      <c r="F80">
        <v>1</v>
      </c>
      <c r="G80" t="s">
        <v>291</v>
      </c>
      <c r="H80">
        <v>1626465314.6</v>
      </c>
      <c r="I80">
        <f>(J80)/1000</f>
        <v>0</v>
      </c>
      <c r="J80">
        <f>1000*CB80*AH80*(BX80-BY80)/(100*BQ80*(1000-AH80*BX80))</f>
        <v>0</v>
      </c>
      <c r="K80">
        <f>CB80*AH80*(BW80-BV80*(1000-AH80*BY80)/(1000-AH80*BX80))/(100*BQ80)</f>
        <v>0</v>
      </c>
      <c r="L80">
        <f>BV80 - IF(AH80&gt;1, K80*BQ80*100.0/(AJ80*CJ80), 0)</f>
        <v>0</v>
      </c>
      <c r="M80">
        <f>((S80-I80/2)*L80-K80)/(S80+I80/2)</f>
        <v>0</v>
      </c>
      <c r="N80">
        <f>M80*(CC80+CD80)/1000.0</f>
        <v>0</v>
      </c>
      <c r="O80">
        <f>(BV80 - IF(AH80&gt;1, K80*BQ80*100.0/(AJ80*CJ80), 0))*(CC80+CD80)/1000.0</f>
        <v>0</v>
      </c>
      <c r="P80">
        <f>2.0/((1/R80-1/Q80)+SIGN(R80)*SQRT((1/R80-1/Q80)*(1/R80-1/Q80) + 4*BR80/((BR80+1)*(BR80+1))*(2*1/R80*1/Q80-1/Q80*1/Q80)))</f>
        <v>0</v>
      </c>
      <c r="Q80">
        <f>IF(LEFT(BS80,1)&lt;&gt;"0",IF(LEFT(BS80,1)="1",3.0,BT80),$D$5+$E$5*(CJ80*CC80/($K$5*1000))+$F$5*(CJ80*CC80/($K$5*1000))*MAX(MIN(BQ80,$J$5),$I$5)*MAX(MIN(BQ80,$J$5),$I$5)+$G$5*MAX(MIN(BQ80,$J$5),$I$5)*(CJ80*CC80/($K$5*1000))+$H$5*(CJ80*CC80/($K$5*1000))*(CJ80*CC80/($K$5*1000)))</f>
        <v>0</v>
      </c>
      <c r="R80">
        <f>I80*(1000-(1000*0.61365*exp(17.502*V80/(240.97+V80))/(CC80+CD80)+BX80)/2)/(1000*0.61365*exp(17.502*V80/(240.97+V80))/(CC80+CD80)-BX80)</f>
        <v>0</v>
      </c>
      <c r="S80">
        <f>1/((BR80+1)/(P80/1.6)+1/(Q80/1.37)) + BR80/((BR80+1)/(P80/1.6) + BR80/(Q80/1.37))</f>
        <v>0</v>
      </c>
      <c r="T80">
        <f>(BM80*BP80)</f>
        <v>0</v>
      </c>
      <c r="U80">
        <f>(CE80+(T80+2*0.95*5.67E-8*(((CE80+$B$7)+273)^4-(CE80+273)^4)-44100*I80)/(1.84*29.3*Q80+8*0.95*5.67E-8*(CE80+273)^3))</f>
        <v>0</v>
      </c>
      <c r="V80">
        <f>($C$7*CF80+$D$7*CG80+$E$7*U80)</f>
        <v>0</v>
      </c>
      <c r="W80">
        <f>0.61365*exp(17.502*V80/(240.97+V80))</f>
        <v>0</v>
      </c>
      <c r="X80">
        <f>(Y80/Z80*100)</f>
        <v>0</v>
      </c>
      <c r="Y80">
        <f>BX80*(CC80+CD80)/1000</f>
        <v>0</v>
      </c>
      <c r="Z80">
        <f>0.61365*exp(17.502*CE80/(240.97+CE80))</f>
        <v>0</v>
      </c>
      <c r="AA80">
        <f>(W80-BX80*(CC80+CD80)/1000)</f>
        <v>0</v>
      </c>
      <c r="AB80">
        <f>(-I80*44100)</f>
        <v>0</v>
      </c>
      <c r="AC80">
        <f>2*29.3*Q80*0.92*(CE80-V80)</f>
        <v>0</v>
      </c>
      <c r="AD80">
        <f>2*0.95*5.67E-8*(((CE80+$B$7)+273)^4-(V80+273)^4)</f>
        <v>0</v>
      </c>
      <c r="AE80">
        <f>T80+AD80+AB80+AC80</f>
        <v>0</v>
      </c>
      <c r="AF80">
        <v>148</v>
      </c>
      <c r="AG80">
        <v>16</v>
      </c>
      <c r="AH80">
        <f>IF(AF80*$H$13&gt;=AJ80,1.0,(AJ80/(AJ80-AF80*$H$13)))</f>
        <v>0</v>
      </c>
      <c r="AI80">
        <f>(AH80-1)*100</f>
        <v>0</v>
      </c>
      <c r="AJ80">
        <f>MAX(0,($B$13+$C$13*CJ80)/(1+$D$13*CJ80)*CC80/(CE80+273)*$E$13)</f>
        <v>0</v>
      </c>
      <c r="AK80" t="s">
        <v>292</v>
      </c>
      <c r="AL80" t="s">
        <v>292</v>
      </c>
      <c r="AM80">
        <v>0</v>
      </c>
      <c r="AN80">
        <v>0</v>
      </c>
      <c r="AO80">
        <f>1-AM80/AN80</f>
        <v>0</v>
      </c>
      <c r="AP80">
        <v>0</v>
      </c>
      <c r="AQ80" t="s">
        <v>292</v>
      </c>
      <c r="AR80" t="s">
        <v>292</v>
      </c>
      <c r="AS80">
        <v>0</v>
      </c>
      <c r="AT80">
        <v>0</v>
      </c>
      <c r="AU80">
        <f>1-AS80/AT80</f>
        <v>0</v>
      </c>
      <c r="AV80">
        <v>0.5</v>
      </c>
      <c r="AW80">
        <f>BN80</f>
        <v>0</v>
      </c>
      <c r="AX80">
        <f>K80</f>
        <v>0</v>
      </c>
      <c r="AY80">
        <f>AU80*AV80*AW80</f>
        <v>0</v>
      </c>
      <c r="AZ80">
        <f>(AX80-AP80)/AW80</f>
        <v>0</v>
      </c>
      <c r="BA80">
        <f>(AN80-AT80)/AT80</f>
        <v>0</v>
      </c>
      <c r="BB80">
        <f>AM80/(AO80+AM80/AT80)</f>
        <v>0</v>
      </c>
      <c r="BC80" t="s">
        <v>292</v>
      </c>
      <c r="BD80">
        <v>0</v>
      </c>
      <c r="BE80">
        <f>IF(BD80&lt;&gt;0, BD80, BB80)</f>
        <v>0</v>
      </c>
      <c r="BF80">
        <f>1-BE80/AT80</f>
        <v>0</v>
      </c>
      <c r="BG80">
        <f>(AT80-AS80)/(AT80-BE80)</f>
        <v>0</v>
      </c>
      <c r="BH80">
        <f>(AN80-AT80)/(AN80-BE80)</f>
        <v>0</v>
      </c>
      <c r="BI80">
        <f>(AT80-AS80)/(AT80-AM80)</f>
        <v>0</v>
      </c>
      <c r="BJ80">
        <f>(AN80-AT80)/(AN80-AM80)</f>
        <v>0</v>
      </c>
      <c r="BK80">
        <f>(BG80*BE80/AS80)</f>
        <v>0</v>
      </c>
      <c r="BL80">
        <f>(1-BK80)</f>
        <v>0</v>
      </c>
      <c r="BM80">
        <f>$B$11*CK80+$C$11*CL80+$F$11*CM80*(1-CP80)</f>
        <v>0</v>
      </c>
      <c r="BN80">
        <f>BM80*BO80</f>
        <v>0</v>
      </c>
      <c r="BO80">
        <f>($B$11*$D$9+$C$11*$D$9+$F$11*((CZ80+CR80)/MAX(CZ80+CR80+DA80, 0.1)*$I$9+DA80/MAX(CZ80+CR80+DA80, 0.1)*$J$9))/($B$11+$C$11+$F$11)</f>
        <v>0</v>
      </c>
      <c r="BP80">
        <f>($B$11*$K$9+$C$11*$K$9+$F$11*((CZ80+CR80)/MAX(CZ80+CR80+DA80, 0.1)*$P$9+DA80/MAX(CZ80+CR80+DA80, 0.1)*$Q$9))/($B$11+$C$11+$F$11)</f>
        <v>0</v>
      </c>
      <c r="BQ80">
        <v>6</v>
      </c>
      <c r="BR80">
        <v>0.5</v>
      </c>
      <c r="BS80" t="s">
        <v>293</v>
      </c>
      <c r="BT80">
        <v>2</v>
      </c>
      <c r="BU80">
        <v>1626465314.6</v>
      </c>
      <c r="BV80">
        <v>400.819666666667</v>
      </c>
      <c r="BW80">
        <v>420.002</v>
      </c>
      <c r="BX80">
        <v>6.30255666666667</v>
      </c>
      <c r="BY80">
        <v>2.92776666666667</v>
      </c>
      <c r="BZ80">
        <v>399.262333333333</v>
      </c>
      <c r="CA80">
        <v>6.36966333333333</v>
      </c>
      <c r="CB80">
        <v>900.029</v>
      </c>
      <c r="CC80">
        <v>100.749333333333</v>
      </c>
      <c r="CD80">
        <v>0.100035366666667</v>
      </c>
      <c r="CE80">
        <v>16.0820666666667</v>
      </c>
      <c r="CF80">
        <v>15.3936333333333</v>
      </c>
      <c r="CG80">
        <v>999.9</v>
      </c>
      <c r="CH80">
        <v>0</v>
      </c>
      <c r="CI80">
        <v>0</v>
      </c>
      <c r="CJ80">
        <v>9997.5</v>
      </c>
      <c r="CK80">
        <v>0</v>
      </c>
      <c r="CL80">
        <v>0.221023</v>
      </c>
      <c r="CM80">
        <v>1459.9</v>
      </c>
      <c r="CN80">
        <v>0.973007</v>
      </c>
      <c r="CO80">
        <v>0.0269931</v>
      </c>
      <c r="CP80">
        <v>0</v>
      </c>
      <c r="CQ80">
        <v>896.100666666667</v>
      </c>
      <c r="CR80">
        <v>4.99999</v>
      </c>
      <c r="CS80">
        <v>13094.0333333333</v>
      </c>
      <c r="CT80">
        <v>12727.5</v>
      </c>
      <c r="CU80">
        <v>38.875</v>
      </c>
      <c r="CV80">
        <v>41.125</v>
      </c>
      <c r="CW80">
        <v>40.062</v>
      </c>
      <c r="CX80">
        <v>40.312</v>
      </c>
      <c r="CY80">
        <v>40.375</v>
      </c>
      <c r="CZ80">
        <v>1415.63</v>
      </c>
      <c r="DA80">
        <v>39.27</v>
      </c>
      <c r="DB80">
        <v>0</v>
      </c>
      <c r="DC80">
        <v>1626465326.6</v>
      </c>
      <c r="DD80">
        <v>0</v>
      </c>
      <c r="DE80">
        <v>896.481615384615</v>
      </c>
      <c r="DF80">
        <v>-4.99842735223092</v>
      </c>
      <c r="DG80">
        <v>-85.9760684666341</v>
      </c>
      <c r="DH80">
        <v>13104.6692307692</v>
      </c>
      <c r="DI80">
        <v>15</v>
      </c>
      <c r="DJ80">
        <v>1626465084.6</v>
      </c>
      <c r="DK80" t="s">
        <v>294</v>
      </c>
      <c r="DL80">
        <v>1626465076.6</v>
      </c>
      <c r="DM80">
        <v>1626465084.6</v>
      </c>
      <c r="DN80">
        <v>8</v>
      </c>
      <c r="DO80">
        <v>0.212</v>
      </c>
      <c r="DP80">
        <v>0.013</v>
      </c>
      <c r="DQ80">
        <v>1.588</v>
      </c>
      <c r="DR80">
        <v>-0.074</v>
      </c>
      <c r="DS80">
        <v>420</v>
      </c>
      <c r="DT80">
        <v>3</v>
      </c>
      <c r="DU80">
        <v>0.13</v>
      </c>
      <c r="DV80">
        <v>0.03</v>
      </c>
      <c r="DW80">
        <v>-19.1239756097561</v>
      </c>
      <c r="DX80">
        <v>-0.475699651567942</v>
      </c>
      <c r="DY80">
        <v>0.0530510466575113</v>
      </c>
      <c r="DZ80">
        <v>1</v>
      </c>
      <c r="EA80">
        <v>896.781628571429</v>
      </c>
      <c r="EB80">
        <v>-5.56459491193556</v>
      </c>
      <c r="EC80">
        <v>0.602003658542004</v>
      </c>
      <c r="ED80">
        <v>1</v>
      </c>
      <c r="EE80">
        <v>3.35251902439024</v>
      </c>
      <c r="EF80">
        <v>0.0193264808362321</v>
      </c>
      <c r="EG80">
        <v>0.0116359451081715</v>
      </c>
      <c r="EH80">
        <v>1</v>
      </c>
      <c r="EI80">
        <v>3</v>
      </c>
      <c r="EJ80">
        <v>3</v>
      </c>
      <c r="EK80" t="s">
        <v>295</v>
      </c>
      <c r="EL80">
        <v>100</v>
      </c>
      <c r="EM80">
        <v>100</v>
      </c>
      <c r="EN80">
        <v>1.558</v>
      </c>
      <c r="EO80">
        <v>-0.0671</v>
      </c>
      <c r="EP80">
        <v>0.796380875196005</v>
      </c>
      <c r="EQ80">
        <v>0.00225868272383977</v>
      </c>
      <c r="ER80">
        <v>-9.96746185667655e-07</v>
      </c>
      <c r="ES80">
        <v>2.83711317370827e-10</v>
      </c>
      <c r="ET80">
        <v>-0.071317122073674</v>
      </c>
      <c r="EU80">
        <v>-0.00217948432402501</v>
      </c>
      <c r="EV80">
        <v>0.000453263451741206</v>
      </c>
      <c r="EW80">
        <v>-1.16319206543697e-06</v>
      </c>
      <c r="EX80">
        <v>-2</v>
      </c>
      <c r="EY80">
        <v>2196</v>
      </c>
      <c r="EZ80">
        <v>1</v>
      </c>
      <c r="FA80">
        <v>25</v>
      </c>
      <c r="FB80">
        <v>4</v>
      </c>
      <c r="FC80">
        <v>3.9</v>
      </c>
      <c r="FD80">
        <v>18</v>
      </c>
      <c r="FE80">
        <v>813.335</v>
      </c>
      <c r="FF80">
        <v>425.859</v>
      </c>
      <c r="FG80">
        <v>11.2232</v>
      </c>
      <c r="FH80">
        <v>25.8234</v>
      </c>
      <c r="FI80">
        <v>29.9993</v>
      </c>
      <c r="FJ80">
        <v>25.7766</v>
      </c>
      <c r="FK80">
        <v>25.796</v>
      </c>
      <c r="FL80">
        <v>25.0137</v>
      </c>
      <c r="FM80">
        <v>75.3271</v>
      </c>
      <c r="FN80">
        <v>0</v>
      </c>
      <c r="FO80">
        <v>11.34</v>
      </c>
      <c r="FP80">
        <v>420</v>
      </c>
      <c r="FQ80">
        <v>2.9577</v>
      </c>
      <c r="FR80">
        <v>101.387</v>
      </c>
      <c r="FS80">
        <v>101.842</v>
      </c>
    </row>
    <row r="81" spans="1:175">
      <c r="A81">
        <v>65</v>
      </c>
      <c r="B81">
        <v>1626465317.6</v>
      </c>
      <c r="C81">
        <v>128</v>
      </c>
      <c r="D81" t="s">
        <v>423</v>
      </c>
      <c r="E81" t="s">
        <v>424</v>
      </c>
      <c r="F81">
        <v>1</v>
      </c>
      <c r="G81" t="s">
        <v>291</v>
      </c>
      <c r="H81">
        <v>1626465316.6</v>
      </c>
      <c r="I81">
        <f>(J81)/1000</f>
        <v>0</v>
      </c>
      <c r="J81">
        <f>1000*CB81*AH81*(BX81-BY81)/(100*BQ81*(1000-AH81*BX81))</f>
        <v>0</v>
      </c>
      <c r="K81">
        <f>CB81*AH81*(BW81-BV81*(1000-AH81*BY81)/(1000-AH81*BX81))/(100*BQ81)</f>
        <v>0</v>
      </c>
      <c r="L81">
        <f>BV81 - IF(AH81&gt;1, K81*BQ81*100.0/(AJ81*CJ81), 0)</f>
        <v>0</v>
      </c>
      <c r="M81">
        <f>((S81-I81/2)*L81-K81)/(S81+I81/2)</f>
        <v>0</v>
      </c>
      <c r="N81">
        <f>M81*(CC81+CD81)/1000.0</f>
        <v>0</v>
      </c>
      <c r="O81">
        <f>(BV81 - IF(AH81&gt;1, K81*BQ81*100.0/(AJ81*CJ81), 0))*(CC81+CD81)/1000.0</f>
        <v>0</v>
      </c>
      <c r="P81">
        <f>2.0/((1/R81-1/Q81)+SIGN(R81)*SQRT((1/R81-1/Q81)*(1/R81-1/Q81) + 4*BR81/((BR81+1)*(BR81+1))*(2*1/R81*1/Q81-1/Q81*1/Q81)))</f>
        <v>0</v>
      </c>
      <c r="Q81">
        <f>IF(LEFT(BS81,1)&lt;&gt;"0",IF(LEFT(BS81,1)="1",3.0,BT81),$D$5+$E$5*(CJ81*CC81/($K$5*1000))+$F$5*(CJ81*CC81/($K$5*1000))*MAX(MIN(BQ81,$J$5),$I$5)*MAX(MIN(BQ81,$J$5),$I$5)+$G$5*MAX(MIN(BQ81,$J$5),$I$5)*(CJ81*CC81/($K$5*1000))+$H$5*(CJ81*CC81/($K$5*1000))*(CJ81*CC81/($K$5*1000)))</f>
        <v>0</v>
      </c>
      <c r="R81">
        <f>I81*(1000-(1000*0.61365*exp(17.502*V81/(240.97+V81))/(CC81+CD81)+BX81)/2)/(1000*0.61365*exp(17.502*V81/(240.97+V81))/(CC81+CD81)-BX81)</f>
        <v>0</v>
      </c>
      <c r="S81">
        <f>1/((BR81+1)/(P81/1.6)+1/(Q81/1.37)) + BR81/((BR81+1)/(P81/1.6) + BR81/(Q81/1.37))</f>
        <v>0</v>
      </c>
      <c r="T81">
        <f>(BM81*BP81)</f>
        <v>0</v>
      </c>
      <c r="U81">
        <f>(CE81+(T81+2*0.95*5.67E-8*(((CE81+$B$7)+273)^4-(CE81+273)^4)-44100*I81)/(1.84*29.3*Q81+8*0.95*5.67E-8*(CE81+273)^3))</f>
        <v>0</v>
      </c>
      <c r="V81">
        <f>($C$7*CF81+$D$7*CG81+$E$7*U81)</f>
        <v>0</v>
      </c>
      <c r="W81">
        <f>0.61365*exp(17.502*V81/(240.97+V81))</f>
        <v>0</v>
      </c>
      <c r="X81">
        <f>(Y81/Z81*100)</f>
        <v>0</v>
      </c>
      <c r="Y81">
        <f>BX81*(CC81+CD81)/1000</f>
        <v>0</v>
      </c>
      <c r="Z81">
        <f>0.61365*exp(17.502*CE81/(240.97+CE81))</f>
        <v>0</v>
      </c>
      <c r="AA81">
        <f>(W81-BX81*(CC81+CD81)/1000)</f>
        <v>0</v>
      </c>
      <c r="AB81">
        <f>(-I81*44100)</f>
        <v>0</v>
      </c>
      <c r="AC81">
        <f>2*29.3*Q81*0.92*(CE81-V81)</f>
        <v>0</v>
      </c>
      <c r="AD81">
        <f>2*0.95*5.67E-8*(((CE81+$B$7)+273)^4-(V81+273)^4)</f>
        <v>0</v>
      </c>
      <c r="AE81">
        <f>T81+AD81+AB81+AC81</f>
        <v>0</v>
      </c>
      <c r="AF81">
        <v>148</v>
      </c>
      <c r="AG81">
        <v>16</v>
      </c>
      <c r="AH81">
        <f>IF(AF81*$H$13&gt;=AJ81,1.0,(AJ81/(AJ81-AF81*$H$13)))</f>
        <v>0</v>
      </c>
      <c r="AI81">
        <f>(AH81-1)*100</f>
        <v>0</v>
      </c>
      <c r="AJ81">
        <f>MAX(0,($B$13+$C$13*CJ81)/(1+$D$13*CJ81)*CC81/(CE81+273)*$E$13)</f>
        <v>0</v>
      </c>
      <c r="AK81" t="s">
        <v>292</v>
      </c>
      <c r="AL81" t="s">
        <v>292</v>
      </c>
      <c r="AM81">
        <v>0</v>
      </c>
      <c r="AN81">
        <v>0</v>
      </c>
      <c r="AO81">
        <f>1-AM81/AN81</f>
        <v>0</v>
      </c>
      <c r="AP81">
        <v>0</v>
      </c>
      <c r="AQ81" t="s">
        <v>292</v>
      </c>
      <c r="AR81" t="s">
        <v>292</v>
      </c>
      <c r="AS81">
        <v>0</v>
      </c>
      <c r="AT81">
        <v>0</v>
      </c>
      <c r="AU81">
        <f>1-AS81/AT81</f>
        <v>0</v>
      </c>
      <c r="AV81">
        <v>0.5</v>
      </c>
      <c r="AW81">
        <f>BN81</f>
        <v>0</v>
      </c>
      <c r="AX81">
        <f>K81</f>
        <v>0</v>
      </c>
      <c r="AY81">
        <f>AU81*AV81*AW81</f>
        <v>0</v>
      </c>
      <c r="AZ81">
        <f>(AX81-AP81)/AW81</f>
        <v>0</v>
      </c>
      <c r="BA81">
        <f>(AN81-AT81)/AT81</f>
        <v>0</v>
      </c>
      <c r="BB81">
        <f>AM81/(AO81+AM81/AT81)</f>
        <v>0</v>
      </c>
      <c r="BC81" t="s">
        <v>292</v>
      </c>
      <c r="BD81">
        <v>0</v>
      </c>
      <c r="BE81">
        <f>IF(BD81&lt;&gt;0, BD81, BB81)</f>
        <v>0</v>
      </c>
      <c r="BF81">
        <f>1-BE81/AT81</f>
        <v>0</v>
      </c>
      <c r="BG81">
        <f>(AT81-AS81)/(AT81-BE81)</f>
        <v>0</v>
      </c>
      <c r="BH81">
        <f>(AN81-AT81)/(AN81-BE81)</f>
        <v>0</v>
      </c>
      <c r="BI81">
        <f>(AT81-AS81)/(AT81-AM81)</f>
        <v>0</v>
      </c>
      <c r="BJ81">
        <f>(AN81-AT81)/(AN81-AM81)</f>
        <v>0</v>
      </c>
      <c r="BK81">
        <f>(BG81*BE81/AS81)</f>
        <v>0</v>
      </c>
      <c r="BL81">
        <f>(1-BK81)</f>
        <v>0</v>
      </c>
      <c r="BM81">
        <f>$B$11*CK81+$C$11*CL81+$F$11*CM81*(1-CP81)</f>
        <v>0</v>
      </c>
      <c r="BN81">
        <f>BM81*BO81</f>
        <v>0</v>
      </c>
      <c r="BO81">
        <f>($B$11*$D$9+$C$11*$D$9+$F$11*((CZ81+CR81)/MAX(CZ81+CR81+DA81, 0.1)*$I$9+DA81/MAX(CZ81+CR81+DA81, 0.1)*$J$9))/($B$11+$C$11+$F$11)</f>
        <v>0</v>
      </c>
      <c r="BP81">
        <f>($B$11*$K$9+$C$11*$K$9+$F$11*((CZ81+CR81)/MAX(CZ81+CR81+DA81, 0.1)*$P$9+DA81/MAX(CZ81+CR81+DA81, 0.1)*$Q$9))/($B$11+$C$11+$F$11)</f>
        <v>0</v>
      </c>
      <c r="BQ81">
        <v>6</v>
      </c>
      <c r="BR81">
        <v>0.5</v>
      </c>
      <c r="BS81" t="s">
        <v>293</v>
      </c>
      <c r="BT81">
        <v>2</v>
      </c>
      <c r="BU81">
        <v>1626465316.6</v>
      </c>
      <c r="BV81">
        <v>400.771</v>
      </c>
      <c r="BW81">
        <v>420.015333333333</v>
      </c>
      <c r="BX81">
        <v>6.31027666666667</v>
      </c>
      <c r="BY81">
        <v>2.92843</v>
      </c>
      <c r="BZ81">
        <v>399.213666666667</v>
      </c>
      <c r="CA81">
        <v>6.37736333333333</v>
      </c>
      <c r="CB81">
        <v>900.03</v>
      </c>
      <c r="CC81">
        <v>100.751</v>
      </c>
      <c r="CD81">
        <v>0.100326</v>
      </c>
      <c r="CE81">
        <v>16.1047666666667</v>
      </c>
      <c r="CF81">
        <v>15.4087</v>
      </c>
      <c r="CG81">
        <v>999.9</v>
      </c>
      <c r="CH81">
        <v>0</v>
      </c>
      <c r="CI81">
        <v>0</v>
      </c>
      <c r="CJ81">
        <v>9982.5</v>
      </c>
      <c r="CK81">
        <v>0</v>
      </c>
      <c r="CL81">
        <v>0.221023</v>
      </c>
      <c r="CM81">
        <v>1459.90333333333</v>
      </c>
      <c r="CN81">
        <v>0.973007</v>
      </c>
      <c r="CO81">
        <v>0.0269931</v>
      </c>
      <c r="CP81">
        <v>0</v>
      </c>
      <c r="CQ81">
        <v>895.463666666667</v>
      </c>
      <c r="CR81">
        <v>4.99999</v>
      </c>
      <c r="CS81">
        <v>13091.5666666667</v>
      </c>
      <c r="CT81">
        <v>12727.5333333333</v>
      </c>
      <c r="CU81">
        <v>38.833</v>
      </c>
      <c r="CV81">
        <v>41.125</v>
      </c>
      <c r="CW81">
        <v>40.083</v>
      </c>
      <c r="CX81">
        <v>40.312</v>
      </c>
      <c r="CY81">
        <v>40.375</v>
      </c>
      <c r="CZ81">
        <v>1415.63333333333</v>
      </c>
      <c r="DA81">
        <v>39.27</v>
      </c>
      <c r="DB81">
        <v>0</v>
      </c>
      <c r="DC81">
        <v>1626465329</v>
      </c>
      <c r="DD81">
        <v>0</v>
      </c>
      <c r="DE81">
        <v>896.212076923077</v>
      </c>
      <c r="DF81">
        <v>-5.28820513065468</v>
      </c>
      <c r="DG81">
        <v>-88.3042734523527</v>
      </c>
      <c r="DH81">
        <v>13101.3423076923</v>
      </c>
      <c r="DI81">
        <v>15</v>
      </c>
      <c r="DJ81">
        <v>1626465084.6</v>
      </c>
      <c r="DK81" t="s">
        <v>294</v>
      </c>
      <c r="DL81">
        <v>1626465076.6</v>
      </c>
      <c r="DM81">
        <v>1626465084.6</v>
      </c>
      <c r="DN81">
        <v>8</v>
      </c>
      <c r="DO81">
        <v>0.212</v>
      </c>
      <c r="DP81">
        <v>0.013</v>
      </c>
      <c r="DQ81">
        <v>1.588</v>
      </c>
      <c r="DR81">
        <v>-0.074</v>
      </c>
      <c r="DS81">
        <v>420</v>
      </c>
      <c r="DT81">
        <v>3</v>
      </c>
      <c r="DU81">
        <v>0.13</v>
      </c>
      <c r="DV81">
        <v>0.03</v>
      </c>
      <c r="DW81">
        <v>-19.1390658536585</v>
      </c>
      <c r="DX81">
        <v>-0.494962369337949</v>
      </c>
      <c r="DY81">
        <v>0.0548618513765838</v>
      </c>
      <c r="DZ81">
        <v>1</v>
      </c>
      <c r="EA81">
        <v>896.559515151515</v>
      </c>
      <c r="EB81">
        <v>-5.3633829121952</v>
      </c>
      <c r="EC81">
        <v>0.561672562933466</v>
      </c>
      <c r="ED81">
        <v>1</v>
      </c>
      <c r="EE81">
        <v>3.35506292682927</v>
      </c>
      <c r="EF81">
        <v>0.0609468292682961</v>
      </c>
      <c r="EG81">
        <v>0.0140464491205815</v>
      </c>
      <c r="EH81">
        <v>1</v>
      </c>
      <c r="EI81">
        <v>3</v>
      </c>
      <c r="EJ81">
        <v>3</v>
      </c>
      <c r="EK81" t="s">
        <v>295</v>
      </c>
      <c r="EL81">
        <v>100</v>
      </c>
      <c r="EM81">
        <v>100</v>
      </c>
      <c r="EN81">
        <v>1.557</v>
      </c>
      <c r="EO81">
        <v>-0.0671</v>
      </c>
      <c r="EP81">
        <v>0.796380875196005</v>
      </c>
      <c r="EQ81">
        <v>0.00225868272383977</v>
      </c>
      <c r="ER81">
        <v>-9.96746185667655e-07</v>
      </c>
      <c r="ES81">
        <v>2.83711317370827e-10</v>
      </c>
      <c r="ET81">
        <v>-0.071317122073674</v>
      </c>
      <c r="EU81">
        <v>-0.00217948432402501</v>
      </c>
      <c r="EV81">
        <v>0.000453263451741206</v>
      </c>
      <c r="EW81">
        <v>-1.16319206543697e-06</v>
      </c>
      <c r="EX81">
        <v>-2</v>
      </c>
      <c r="EY81">
        <v>2196</v>
      </c>
      <c r="EZ81">
        <v>1</v>
      </c>
      <c r="FA81">
        <v>25</v>
      </c>
      <c r="FB81">
        <v>4</v>
      </c>
      <c r="FC81">
        <v>3.9</v>
      </c>
      <c r="FD81">
        <v>18</v>
      </c>
      <c r="FE81">
        <v>813.343</v>
      </c>
      <c r="FF81">
        <v>425.792</v>
      </c>
      <c r="FG81">
        <v>11.2902</v>
      </c>
      <c r="FH81">
        <v>25.8207</v>
      </c>
      <c r="FI81">
        <v>29.9993</v>
      </c>
      <c r="FJ81">
        <v>25.7756</v>
      </c>
      <c r="FK81">
        <v>25.7949</v>
      </c>
      <c r="FL81">
        <v>25.0128</v>
      </c>
      <c r="FM81">
        <v>75.3271</v>
      </c>
      <c r="FN81">
        <v>0</v>
      </c>
      <c r="FO81">
        <v>11.44</v>
      </c>
      <c r="FP81">
        <v>420</v>
      </c>
      <c r="FQ81">
        <v>2.95659</v>
      </c>
      <c r="FR81">
        <v>101.386</v>
      </c>
      <c r="FS81">
        <v>101.843</v>
      </c>
    </row>
    <row r="82" spans="1:175">
      <c r="A82">
        <v>66</v>
      </c>
      <c r="B82">
        <v>1626465319.6</v>
      </c>
      <c r="C82">
        <v>130</v>
      </c>
      <c r="D82" t="s">
        <v>425</v>
      </c>
      <c r="E82" t="s">
        <v>426</v>
      </c>
      <c r="F82">
        <v>1</v>
      </c>
      <c r="G82" t="s">
        <v>291</v>
      </c>
      <c r="H82">
        <v>1626465318.6</v>
      </c>
      <c r="I82">
        <f>(J82)/1000</f>
        <v>0</v>
      </c>
      <c r="J82">
        <f>1000*CB82*AH82*(BX82-BY82)/(100*BQ82*(1000-AH82*BX82))</f>
        <v>0</v>
      </c>
      <c r="K82">
        <f>CB82*AH82*(BW82-BV82*(1000-AH82*BY82)/(1000-AH82*BX82))/(100*BQ82)</f>
        <v>0</v>
      </c>
      <c r="L82">
        <f>BV82 - IF(AH82&gt;1, K82*BQ82*100.0/(AJ82*CJ82), 0)</f>
        <v>0</v>
      </c>
      <c r="M82">
        <f>((S82-I82/2)*L82-K82)/(S82+I82/2)</f>
        <v>0</v>
      </c>
      <c r="N82">
        <f>M82*(CC82+CD82)/1000.0</f>
        <v>0</v>
      </c>
      <c r="O82">
        <f>(BV82 - IF(AH82&gt;1, K82*BQ82*100.0/(AJ82*CJ82), 0))*(CC82+CD82)/1000.0</f>
        <v>0</v>
      </c>
      <c r="P82">
        <f>2.0/((1/R82-1/Q82)+SIGN(R82)*SQRT((1/R82-1/Q82)*(1/R82-1/Q82) + 4*BR82/((BR82+1)*(BR82+1))*(2*1/R82*1/Q82-1/Q82*1/Q82)))</f>
        <v>0</v>
      </c>
      <c r="Q82">
        <f>IF(LEFT(BS82,1)&lt;&gt;"0",IF(LEFT(BS82,1)="1",3.0,BT82),$D$5+$E$5*(CJ82*CC82/($K$5*1000))+$F$5*(CJ82*CC82/($K$5*1000))*MAX(MIN(BQ82,$J$5),$I$5)*MAX(MIN(BQ82,$J$5),$I$5)+$G$5*MAX(MIN(BQ82,$J$5),$I$5)*(CJ82*CC82/($K$5*1000))+$H$5*(CJ82*CC82/($K$5*1000))*(CJ82*CC82/($K$5*1000)))</f>
        <v>0</v>
      </c>
      <c r="R82">
        <f>I82*(1000-(1000*0.61365*exp(17.502*V82/(240.97+V82))/(CC82+CD82)+BX82)/2)/(1000*0.61365*exp(17.502*V82/(240.97+V82))/(CC82+CD82)-BX82)</f>
        <v>0</v>
      </c>
      <c r="S82">
        <f>1/((BR82+1)/(P82/1.6)+1/(Q82/1.37)) + BR82/((BR82+1)/(P82/1.6) + BR82/(Q82/1.37))</f>
        <v>0</v>
      </c>
      <c r="T82">
        <f>(BM82*BP82)</f>
        <v>0</v>
      </c>
      <c r="U82">
        <f>(CE82+(T82+2*0.95*5.67E-8*(((CE82+$B$7)+273)^4-(CE82+273)^4)-44100*I82)/(1.84*29.3*Q82+8*0.95*5.67E-8*(CE82+273)^3))</f>
        <v>0</v>
      </c>
      <c r="V82">
        <f>($C$7*CF82+$D$7*CG82+$E$7*U82)</f>
        <v>0</v>
      </c>
      <c r="W82">
        <f>0.61365*exp(17.502*V82/(240.97+V82))</f>
        <v>0</v>
      </c>
      <c r="X82">
        <f>(Y82/Z82*100)</f>
        <v>0</v>
      </c>
      <c r="Y82">
        <f>BX82*(CC82+CD82)/1000</f>
        <v>0</v>
      </c>
      <c r="Z82">
        <f>0.61365*exp(17.502*CE82/(240.97+CE82))</f>
        <v>0</v>
      </c>
      <c r="AA82">
        <f>(W82-BX82*(CC82+CD82)/1000)</f>
        <v>0</v>
      </c>
      <c r="AB82">
        <f>(-I82*44100)</f>
        <v>0</v>
      </c>
      <c r="AC82">
        <f>2*29.3*Q82*0.92*(CE82-V82)</f>
        <v>0</v>
      </c>
      <c r="AD82">
        <f>2*0.95*5.67E-8*(((CE82+$B$7)+273)^4-(V82+273)^4)</f>
        <v>0</v>
      </c>
      <c r="AE82">
        <f>T82+AD82+AB82+AC82</f>
        <v>0</v>
      </c>
      <c r="AF82">
        <v>148</v>
      </c>
      <c r="AG82">
        <v>16</v>
      </c>
      <c r="AH82">
        <f>IF(AF82*$H$13&gt;=AJ82,1.0,(AJ82/(AJ82-AF82*$H$13)))</f>
        <v>0</v>
      </c>
      <c r="AI82">
        <f>(AH82-1)*100</f>
        <v>0</v>
      </c>
      <c r="AJ82">
        <f>MAX(0,($B$13+$C$13*CJ82)/(1+$D$13*CJ82)*CC82/(CE82+273)*$E$13)</f>
        <v>0</v>
      </c>
      <c r="AK82" t="s">
        <v>292</v>
      </c>
      <c r="AL82" t="s">
        <v>292</v>
      </c>
      <c r="AM82">
        <v>0</v>
      </c>
      <c r="AN82">
        <v>0</v>
      </c>
      <c r="AO82">
        <f>1-AM82/AN82</f>
        <v>0</v>
      </c>
      <c r="AP82">
        <v>0</v>
      </c>
      <c r="AQ82" t="s">
        <v>292</v>
      </c>
      <c r="AR82" t="s">
        <v>292</v>
      </c>
      <c r="AS82">
        <v>0</v>
      </c>
      <c r="AT82">
        <v>0</v>
      </c>
      <c r="AU82">
        <f>1-AS82/AT82</f>
        <v>0</v>
      </c>
      <c r="AV82">
        <v>0.5</v>
      </c>
      <c r="AW82">
        <f>BN82</f>
        <v>0</v>
      </c>
      <c r="AX82">
        <f>K82</f>
        <v>0</v>
      </c>
      <c r="AY82">
        <f>AU82*AV82*AW82</f>
        <v>0</v>
      </c>
      <c r="AZ82">
        <f>(AX82-AP82)/AW82</f>
        <v>0</v>
      </c>
      <c r="BA82">
        <f>(AN82-AT82)/AT82</f>
        <v>0</v>
      </c>
      <c r="BB82">
        <f>AM82/(AO82+AM82/AT82)</f>
        <v>0</v>
      </c>
      <c r="BC82" t="s">
        <v>292</v>
      </c>
      <c r="BD82">
        <v>0</v>
      </c>
      <c r="BE82">
        <f>IF(BD82&lt;&gt;0, BD82, BB82)</f>
        <v>0</v>
      </c>
      <c r="BF82">
        <f>1-BE82/AT82</f>
        <v>0</v>
      </c>
      <c r="BG82">
        <f>(AT82-AS82)/(AT82-BE82)</f>
        <v>0</v>
      </c>
      <c r="BH82">
        <f>(AN82-AT82)/(AN82-BE82)</f>
        <v>0</v>
      </c>
      <c r="BI82">
        <f>(AT82-AS82)/(AT82-AM82)</f>
        <v>0</v>
      </c>
      <c r="BJ82">
        <f>(AN82-AT82)/(AN82-AM82)</f>
        <v>0</v>
      </c>
      <c r="BK82">
        <f>(BG82*BE82/AS82)</f>
        <v>0</v>
      </c>
      <c r="BL82">
        <f>(1-BK82)</f>
        <v>0</v>
      </c>
      <c r="BM82">
        <f>$B$11*CK82+$C$11*CL82+$F$11*CM82*(1-CP82)</f>
        <v>0</v>
      </c>
      <c r="BN82">
        <f>BM82*BO82</f>
        <v>0</v>
      </c>
      <c r="BO82">
        <f>($B$11*$D$9+$C$11*$D$9+$F$11*((CZ82+CR82)/MAX(CZ82+CR82+DA82, 0.1)*$I$9+DA82/MAX(CZ82+CR82+DA82, 0.1)*$J$9))/($B$11+$C$11+$F$11)</f>
        <v>0</v>
      </c>
      <c r="BP82">
        <f>($B$11*$K$9+$C$11*$K$9+$F$11*((CZ82+CR82)/MAX(CZ82+CR82+DA82, 0.1)*$P$9+DA82/MAX(CZ82+CR82+DA82, 0.1)*$Q$9))/($B$11+$C$11+$F$11)</f>
        <v>0</v>
      </c>
      <c r="BQ82">
        <v>6</v>
      </c>
      <c r="BR82">
        <v>0.5</v>
      </c>
      <c r="BS82" t="s">
        <v>293</v>
      </c>
      <c r="BT82">
        <v>2</v>
      </c>
      <c r="BU82">
        <v>1626465318.6</v>
      </c>
      <c r="BV82">
        <v>400.734333333333</v>
      </c>
      <c r="BW82">
        <v>420.024333333333</v>
      </c>
      <c r="BX82">
        <v>6.31804333333333</v>
      </c>
      <c r="BY82">
        <v>2.92948</v>
      </c>
      <c r="BZ82">
        <v>399.177333333333</v>
      </c>
      <c r="CA82">
        <v>6.38509666666667</v>
      </c>
      <c r="CB82">
        <v>900.012333333333</v>
      </c>
      <c r="CC82">
        <v>100.751666666667</v>
      </c>
      <c r="CD82">
        <v>0.0998976666666667</v>
      </c>
      <c r="CE82">
        <v>16.1230333333333</v>
      </c>
      <c r="CF82">
        <v>15.4172666666667</v>
      </c>
      <c r="CG82">
        <v>999.9</v>
      </c>
      <c r="CH82">
        <v>0</v>
      </c>
      <c r="CI82">
        <v>0</v>
      </c>
      <c r="CJ82">
        <v>9986.45666666667</v>
      </c>
      <c r="CK82">
        <v>0</v>
      </c>
      <c r="CL82">
        <v>0.221023</v>
      </c>
      <c r="CM82">
        <v>1459.99666666667</v>
      </c>
      <c r="CN82">
        <v>0.973008333333333</v>
      </c>
      <c r="CO82">
        <v>0.0269915666666667</v>
      </c>
      <c r="CP82">
        <v>0</v>
      </c>
      <c r="CQ82">
        <v>895.431</v>
      </c>
      <c r="CR82">
        <v>4.99999</v>
      </c>
      <c r="CS82">
        <v>13089.8</v>
      </c>
      <c r="CT82">
        <v>12728.3666666667</v>
      </c>
      <c r="CU82">
        <v>38.833</v>
      </c>
      <c r="CV82">
        <v>41.125</v>
      </c>
      <c r="CW82">
        <v>40.062</v>
      </c>
      <c r="CX82">
        <v>40.312</v>
      </c>
      <c r="CY82">
        <v>40.375</v>
      </c>
      <c r="CZ82">
        <v>1415.72666666667</v>
      </c>
      <c r="DA82">
        <v>39.27</v>
      </c>
      <c r="DB82">
        <v>0</v>
      </c>
      <c r="DC82">
        <v>1626465330.8</v>
      </c>
      <c r="DD82">
        <v>0</v>
      </c>
      <c r="DE82">
        <v>896.02716</v>
      </c>
      <c r="DF82">
        <v>-5.45561541074506</v>
      </c>
      <c r="DG82">
        <v>-84.1615386876223</v>
      </c>
      <c r="DH82">
        <v>13098.212</v>
      </c>
      <c r="DI82">
        <v>15</v>
      </c>
      <c r="DJ82">
        <v>1626465084.6</v>
      </c>
      <c r="DK82" t="s">
        <v>294</v>
      </c>
      <c r="DL82">
        <v>1626465076.6</v>
      </c>
      <c r="DM82">
        <v>1626465084.6</v>
      </c>
      <c r="DN82">
        <v>8</v>
      </c>
      <c r="DO82">
        <v>0.212</v>
      </c>
      <c r="DP82">
        <v>0.013</v>
      </c>
      <c r="DQ82">
        <v>1.588</v>
      </c>
      <c r="DR82">
        <v>-0.074</v>
      </c>
      <c r="DS82">
        <v>420</v>
      </c>
      <c r="DT82">
        <v>3</v>
      </c>
      <c r="DU82">
        <v>0.13</v>
      </c>
      <c r="DV82">
        <v>0.03</v>
      </c>
      <c r="DW82">
        <v>-19.1600926829268</v>
      </c>
      <c r="DX82">
        <v>-0.556873170731712</v>
      </c>
      <c r="DY82">
        <v>0.0613663941966964</v>
      </c>
      <c r="DZ82">
        <v>0</v>
      </c>
      <c r="EA82">
        <v>896.383818181818</v>
      </c>
      <c r="EB82">
        <v>-5.60025814416889</v>
      </c>
      <c r="EC82">
        <v>0.59145488080923</v>
      </c>
      <c r="ED82">
        <v>1</v>
      </c>
      <c r="EE82">
        <v>3.35796487804878</v>
      </c>
      <c r="EF82">
        <v>0.111774146341454</v>
      </c>
      <c r="EG82">
        <v>0.0168349306027605</v>
      </c>
      <c r="EH82">
        <v>0</v>
      </c>
      <c r="EI82">
        <v>1</v>
      </c>
      <c r="EJ82">
        <v>3</v>
      </c>
      <c r="EK82" t="s">
        <v>427</v>
      </c>
      <c r="EL82">
        <v>100</v>
      </c>
      <c r="EM82">
        <v>100</v>
      </c>
      <c r="EN82">
        <v>1.557</v>
      </c>
      <c r="EO82">
        <v>-0.067</v>
      </c>
      <c r="EP82">
        <v>0.796380875196005</v>
      </c>
      <c r="EQ82">
        <v>0.00225868272383977</v>
      </c>
      <c r="ER82">
        <v>-9.96746185667655e-07</v>
      </c>
      <c r="ES82">
        <v>2.83711317370827e-10</v>
      </c>
      <c r="ET82">
        <v>-0.071317122073674</v>
      </c>
      <c r="EU82">
        <v>-0.00217948432402501</v>
      </c>
      <c r="EV82">
        <v>0.000453263451741206</v>
      </c>
      <c r="EW82">
        <v>-1.16319206543697e-06</v>
      </c>
      <c r="EX82">
        <v>-2</v>
      </c>
      <c r="EY82">
        <v>2196</v>
      </c>
      <c r="EZ82">
        <v>1</v>
      </c>
      <c r="FA82">
        <v>25</v>
      </c>
      <c r="FB82">
        <v>4</v>
      </c>
      <c r="FC82">
        <v>3.9</v>
      </c>
      <c r="FD82">
        <v>18</v>
      </c>
      <c r="FE82">
        <v>813.395</v>
      </c>
      <c r="FF82">
        <v>425.86</v>
      </c>
      <c r="FG82">
        <v>11.3563</v>
      </c>
      <c r="FH82">
        <v>25.8179</v>
      </c>
      <c r="FI82">
        <v>29.9993</v>
      </c>
      <c r="FJ82">
        <v>25.7744</v>
      </c>
      <c r="FK82">
        <v>25.7943</v>
      </c>
      <c r="FL82">
        <v>25.013</v>
      </c>
      <c r="FM82">
        <v>75.3271</v>
      </c>
      <c r="FN82">
        <v>0</v>
      </c>
      <c r="FO82">
        <v>11.44</v>
      </c>
      <c r="FP82">
        <v>420</v>
      </c>
      <c r="FQ82">
        <v>2.97715</v>
      </c>
      <c r="FR82">
        <v>101.388</v>
      </c>
      <c r="FS82">
        <v>101.844</v>
      </c>
    </row>
    <row r="83" spans="1:175">
      <c r="A83">
        <v>67</v>
      </c>
      <c r="B83">
        <v>1626465321.6</v>
      </c>
      <c r="C83">
        <v>132</v>
      </c>
      <c r="D83" t="s">
        <v>428</v>
      </c>
      <c r="E83" t="s">
        <v>429</v>
      </c>
      <c r="F83">
        <v>1</v>
      </c>
      <c r="G83" t="s">
        <v>291</v>
      </c>
      <c r="H83">
        <v>1626465320.6</v>
      </c>
      <c r="I83">
        <f>(J83)/1000</f>
        <v>0</v>
      </c>
      <c r="J83">
        <f>1000*CB83*AH83*(BX83-BY83)/(100*BQ83*(1000-AH83*BX83))</f>
        <v>0</v>
      </c>
      <c r="K83">
        <f>CB83*AH83*(BW83-BV83*(1000-AH83*BY83)/(1000-AH83*BX83))/(100*BQ83)</f>
        <v>0</v>
      </c>
      <c r="L83">
        <f>BV83 - IF(AH83&gt;1, K83*BQ83*100.0/(AJ83*CJ83), 0)</f>
        <v>0</v>
      </c>
      <c r="M83">
        <f>((S83-I83/2)*L83-K83)/(S83+I83/2)</f>
        <v>0</v>
      </c>
      <c r="N83">
        <f>M83*(CC83+CD83)/1000.0</f>
        <v>0</v>
      </c>
      <c r="O83">
        <f>(BV83 - IF(AH83&gt;1, K83*BQ83*100.0/(AJ83*CJ83), 0))*(CC83+CD83)/1000.0</f>
        <v>0</v>
      </c>
      <c r="P83">
        <f>2.0/((1/R83-1/Q83)+SIGN(R83)*SQRT((1/R83-1/Q83)*(1/R83-1/Q83) + 4*BR83/((BR83+1)*(BR83+1))*(2*1/R83*1/Q83-1/Q83*1/Q83)))</f>
        <v>0</v>
      </c>
      <c r="Q83">
        <f>IF(LEFT(BS83,1)&lt;&gt;"0",IF(LEFT(BS83,1)="1",3.0,BT83),$D$5+$E$5*(CJ83*CC83/($K$5*1000))+$F$5*(CJ83*CC83/($K$5*1000))*MAX(MIN(BQ83,$J$5),$I$5)*MAX(MIN(BQ83,$J$5),$I$5)+$G$5*MAX(MIN(BQ83,$J$5),$I$5)*(CJ83*CC83/($K$5*1000))+$H$5*(CJ83*CC83/($K$5*1000))*(CJ83*CC83/($K$5*1000)))</f>
        <v>0</v>
      </c>
      <c r="R83">
        <f>I83*(1000-(1000*0.61365*exp(17.502*V83/(240.97+V83))/(CC83+CD83)+BX83)/2)/(1000*0.61365*exp(17.502*V83/(240.97+V83))/(CC83+CD83)-BX83)</f>
        <v>0</v>
      </c>
      <c r="S83">
        <f>1/((BR83+1)/(P83/1.6)+1/(Q83/1.37)) + BR83/((BR83+1)/(P83/1.6) + BR83/(Q83/1.37))</f>
        <v>0</v>
      </c>
      <c r="T83">
        <f>(BM83*BP83)</f>
        <v>0</v>
      </c>
      <c r="U83">
        <f>(CE83+(T83+2*0.95*5.67E-8*(((CE83+$B$7)+273)^4-(CE83+273)^4)-44100*I83)/(1.84*29.3*Q83+8*0.95*5.67E-8*(CE83+273)^3))</f>
        <v>0</v>
      </c>
      <c r="V83">
        <f>($C$7*CF83+$D$7*CG83+$E$7*U83)</f>
        <v>0</v>
      </c>
      <c r="W83">
        <f>0.61365*exp(17.502*V83/(240.97+V83))</f>
        <v>0</v>
      </c>
      <c r="X83">
        <f>(Y83/Z83*100)</f>
        <v>0</v>
      </c>
      <c r="Y83">
        <f>BX83*(CC83+CD83)/1000</f>
        <v>0</v>
      </c>
      <c r="Z83">
        <f>0.61365*exp(17.502*CE83/(240.97+CE83))</f>
        <v>0</v>
      </c>
      <c r="AA83">
        <f>(W83-BX83*(CC83+CD83)/1000)</f>
        <v>0</v>
      </c>
      <c r="AB83">
        <f>(-I83*44100)</f>
        <v>0</v>
      </c>
      <c r="AC83">
        <f>2*29.3*Q83*0.92*(CE83-V83)</f>
        <v>0</v>
      </c>
      <c r="AD83">
        <f>2*0.95*5.67E-8*(((CE83+$B$7)+273)^4-(V83+273)^4)</f>
        <v>0</v>
      </c>
      <c r="AE83">
        <f>T83+AD83+AB83+AC83</f>
        <v>0</v>
      </c>
      <c r="AF83">
        <v>148</v>
      </c>
      <c r="AG83">
        <v>16</v>
      </c>
      <c r="AH83">
        <f>IF(AF83*$H$13&gt;=AJ83,1.0,(AJ83/(AJ83-AF83*$H$13)))</f>
        <v>0</v>
      </c>
      <c r="AI83">
        <f>(AH83-1)*100</f>
        <v>0</v>
      </c>
      <c r="AJ83">
        <f>MAX(0,($B$13+$C$13*CJ83)/(1+$D$13*CJ83)*CC83/(CE83+273)*$E$13)</f>
        <v>0</v>
      </c>
      <c r="AK83" t="s">
        <v>292</v>
      </c>
      <c r="AL83" t="s">
        <v>292</v>
      </c>
      <c r="AM83">
        <v>0</v>
      </c>
      <c r="AN83">
        <v>0</v>
      </c>
      <c r="AO83">
        <f>1-AM83/AN83</f>
        <v>0</v>
      </c>
      <c r="AP83">
        <v>0</v>
      </c>
      <c r="AQ83" t="s">
        <v>292</v>
      </c>
      <c r="AR83" t="s">
        <v>292</v>
      </c>
      <c r="AS83">
        <v>0</v>
      </c>
      <c r="AT83">
        <v>0</v>
      </c>
      <c r="AU83">
        <f>1-AS83/AT83</f>
        <v>0</v>
      </c>
      <c r="AV83">
        <v>0.5</v>
      </c>
      <c r="AW83">
        <f>BN83</f>
        <v>0</v>
      </c>
      <c r="AX83">
        <f>K83</f>
        <v>0</v>
      </c>
      <c r="AY83">
        <f>AU83*AV83*AW83</f>
        <v>0</v>
      </c>
      <c r="AZ83">
        <f>(AX83-AP83)/AW83</f>
        <v>0</v>
      </c>
      <c r="BA83">
        <f>(AN83-AT83)/AT83</f>
        <v>0</v>
      </c>
      <c r="BB83">
        <f>AM83/(AO83+AM83/AT83)</f>
        <v>0</v>
      </c>
      <c r="BC83" t="s">
        <v>292</v>
      </c>
      <c r="BD83">
        <v>0</v>
      </c>
      <c r="BE83">
        <f>IF(BD83&lt;&gt;0, BD83, BB83)</f>
        <v>0</v>
      </c>
      <c r="BF83">
        <f>1-BE83/AT83</f>
        <v>0</v>
      </c>
      <c r="BG83">
        <f>(AT83-AS83)/(AT83-BE83)</f>
        <v>0</v>
      </c>
      <c r="BH83">
        <f>(AN83-AT83)/(AN83-BE83)</f>
        <v>0</v>
      </c>
      <c r="BI83">
        <f>(AT83-AS83)/(AT83-AM83)</f>
        <v>0</v>
      </c>
      <c r="BJ83">
        <f>(AN83-AT83)/(AN83-AM83)</f>
        <v>0</v>
      </c>
      <c r="BK83">
        <f>(BG83*BE83/AS83)</f>
        <v>0</v>
      </c>
      <c r="BL83">
        <f>(1-BK83)</f>
        <v>0</v>
      </c>
      <c r="BM83">
        <f>$B$11*CK83+$C$11*CL83+$F$11*CM83*(1-CP83)</f>
        <v>0</v>
      </c>
      <c r="BN83">
        <f>BM83*BO83</f>
        <v>0</v>
      </c>
      <c r="BO83">
        <f>($B$11*$D$9+$C$11*$D$9+$F$11*((CZ83+CR83)/MAX(CZ83+CR83+DA83, 0.1)*$I$9+DA83/MAX(CZ83+CR83+DA83, 0.1)*$J$9))/($B$11+$C$11+$F$11)</f>
        <v>0</v>
      </c>
      <c r="BP83">
        <f>($B$11*$K$9+$C$11*$K$9+$F$11*((CZ83+CR83)/MAX(CZ83+CR83+DA83, 0.1)*$P$9+DA83/MAX(CZ83+CR83+DA83, 0.1)*$Q$9))/($B$11+$C$11+$F$11)</f>
        <v>0</v>
      </c>
      <c r="BQ83">
        <v>6</v>
      </c>
      <c r="BR83">
        <v>0.5</v>
      </c>
      <c r="BS83" t="s">
        <v>293</v>
      </c>
      <c r="BT83">
        <v>2</v>
      </c>
      <c r="BU83">
        <v>1626465320.6</v>
      </c>
      <c r="BV83">
        <v>400.739</v>
      </c>
      <c r="BW83">
        <v>420.010666666667</v>
      </c>
      <c r="BX83">
        <v>6.32591666666667</v>
      </c>
      <c r="BY83">
        <v>2.93141333333333</v>
      </c>
      <c r="BZ83">
        <v>399.182</v>
      </c>
      <c r="CA83">
        <v>6.39294333333333</v>
      </c>
      <c r="CB83">
        <v>899.980333333333</v>
      </c>
      <c r="CC83">
        <v>100.752</v>
      </c>
      <c r="CD83">
        <v>0.099956</v>
      </c>
      <c r="CE83">
        <v>16.1465</v>
      </c>
      <c r="CF83">
        <v>15.4308333333333</v>
      </c>
      <c r="CG83">
        <v>999.9</v>
      </c>
      <c r="CH83">
        <v>0</v>
      </c>
      <c r="CI83">
        <v>0</v>
      </c>
      <c r="CJ83">
        <v>9986.45666666667</v>
      </c>
      <c r="CK83">
        <v>0</v>
      </c>
      <c r="CL83">
        <v>0.221023</v>
      </c>
      <c r="CM83">
        <v>1459.9</v>
      </c>
      <c r="CN83">
        <v>0.973007</v>
      </c>
      <c r="CO83">
        <v>0.0269931</v>
      </c>
      <c r="CP83">
        <v>0</v>
      </c>
      <c r="CQ83">
        <v>894.815666666667</v>
      </c>
      <c r="CR83">
        <v>4.99999</v>
      </c>
      <c r="CS83">
        <v>13086.1</v>
      </c>
      <c r="CT83">
        <v>12727.5</v>
      </c>
      <c r="CU83">
        <v>38.854</v>
      </c>
      <c r="CV83">
        <v>41.125</v>
      </c>
      <c r="CW83">
        <v>40.083</v>
      </c>
      <c r="CX83">
        <v>40.312</v>
      </c>
      <c r="CY83">
        <v>40.375</v>
      </c>
      <c r="CZ83">
        <v>1415.63</v>
      </c>
      <c r="DA83">
        <v>39.27</v>
      </c>
      <c r="DB83">
        <v>0</v>
      </c>
      <c r="DC83">
        <v>1626465332.6</v>
      </c>
      <c r="DD83">
        <v>0</v>
      </c>
      <c r="DE83">
        <v>895.846192307692</v>
      </c>
      <c r="DF83">
        <v>-5.67121369291264</v>
      </c>
      <c r="DG83">
        <v>-88.3692308390915</v>
      </c>
      <c r="DH83">
        <v>13096.1230769231</v>
      </c>
      <c r="DI83">
        <v>15</v>
      </c>
      <c r="DJ83">
        <v>1626465084.6</v>
      </c>
      <c r="DK83" t="s">
        <v>294</v>
      </c>
      <c r="DL83">
        <v>1626465076.6</v>
      </c>
      <c r="DM83">
        <v>1626465084.6</v>
      </c>
      <c r="DN83">
        <v>8</v>
      </c>
      <c r="DO83">
        <v>0.212</v>
      </c>
      <c r="DP83">
        <v>0.013</v>
      </c>
      <c r="DQ83">
        <v>1.588</v>
      </c>
      <c r="DR83">
        <v>-0.074</v>
      </c>
      <c r="DS83">
        <v>420</v>
      </c>
      <c r="DT83">
        <v>3</v>
      </c>
      <c r="DU83">
        <v>0.13</v>
      </c>
      <c r="DV83">
        <v>0.03</v>
      </c>
      <c r="DW83">
        <v>-19.1803292682927</v>
      </c>
      <c r="DX83">
        <v>-0.600091986062744</v>
      </c>
      <c r="DY83">
        <v>0.065589931722537</v>
      </c>
      <c r="DZ83">
        <v>0</v>
      </c>
      <c r="EA83">
        <v>896.180485714286</v>
      </c>
      <c r="EB83">
        <v>-6.03402739726037</v>
      </c>
      <c r="EC83">
        <v>0.663475238914805</v>
      </c>
      <c r="ED83">
        <v>1</v>
      </c>
      <c r="EE83">
        <v>3.36149317073171</v>
      </c>
      <c r="EF83">
        <v>0.161211219512196</v>
      </c>
      <c r="EG83">
        <v>0.0196219791447299</v>
      </c>
      <c r="EH83">
        <v>0</v>
      </c>
      <c r="EI83">
        <v>1</v>
      </c>
      <c r="EJ83">
        <v>3</v>
      </c>
      <c r="EK83" t="s">
        <v>427</v>
      </c>
      <c r="EL83">
        <v>100</v>
      </c>
      <c r="EM83">
        <v>100</v>
      </c>
      <c r="EN83">
        <v>1.557</v>
      </c>
      <c r="EO83">
        <v>-0.067</v>
      </c>
      <c r="EP83">
        <v>0.796380875196005</v>
      </c>
      <c r="EQ83">
        <v>0.00225868272383977</v>
      </c>
      <c r="ER83">
        <v>-9.96746185667655e-07</v>
      </c>
      <c r="ES83">
        <v>2.83711317370827e-10</v>
      </c>
      <c r="ET83">
        <v>-0.071317122073674</v>
      </c>
      <c r="EU83">
        <v>-0.00217948432402501</v>
      </c>
      <c r="EV83">
        <v>0.000453263451741206</v>
      </c>
      <c r="EW83">
        <v>-1.16319206543697e-06</v>
      </c>
      <c r="EX83">
        <v>-2</v>
      </c>
      <c r="EY83">
        <v>2196</v>
      </c>
      <c r="EZ83">
        <v>1</v>
      </c>
      <c r="FA83">
        <v>25</v>
      </c>
      <c r="FB83">
        <v>4.1</v>
      </c>
      <c r="FC83">
        <v>4</v>
      </c>
      <c r="FD83">
        <v>18</v>
      </c>
      <c r="FE83">
        <v>813.355</v>
      </c>
      <c r="FF83">
        <v>425.956</v>
      </c>
      <c r="FG83">
        <v>11.4228</v>
      </c>
      <c r="FH83">
        <v>25.8147</v>
      </c>
      <c r="FI83">
        <v>29.9993</v>
      </c>
      <c r="FJ83">
        <v>25.7734</v>
      </c>
      <c r="FK83">
        <v>25.7932</v>
      </c>
      <c r="FL83">
        <v>25.0142</v>
      </c>
      <c r="FM83">
        <v>75.3271</v>
      </c>
      <c r="FN83">
        <v>0</v>
      </c>
      <c r="FO83">
        <v>11.54</v>
      </c>
      <c r="FP83">
        <v>420</v>
      </c>
      <c r="FQ83">
        <v>2.97566</v>
      </c>
      <c r="FR83">
        <v>101.39</v>
      </c>
      <c r="FS83">
        <v>101.844</v>
      </c>
    </row>
    <row r="84" spans="1:175">
      <c r="A84">
        <v>68</v>
      </c>
      <c r="B84">
        <v>1626465323.6</v>
      </c>
      <c r="C84">
        <v>134</v>
      </c>
      <c r="D84" t="s">
        <v>430</v>
      </c>
      <c r="E84" t="s">
        <v>431</v>
      </c>
      <c r="F84">
        <v>1</v>
      </c>
      <c r="G84" t="s">
        <v>291</v>
      </c>
      <c r="H84">
        <v>1626465322.6</v>
      </c>
      <c r="I84">
        <f>(J84)/1000</f>
        <v>0</v>
      </c>
      <c r="J84">
        <f>1000*CB84*AH84*(BX84-BY84)/(100*BQ84*(1000-AH84*BX84))</f>
        <v>0</v>
      </c>
      <c r="K84">
        <f>CB84*AH84*(BW84-BV84*(1000-AH84*BY84)/(1000-AH84*BX84))/(100*BQ84)</f>
        <v>0</v>
      </c>
      <c r="L84">
        <f>BV84 - IF(AH84&gt;1, K84*BQ84*100.0/(AJ84*CJ84), 0)</f>
        <v>0</v>
      </c>
      <c r="M84">
        <f>((S84-I84/2)*L84-K84)/(S84+I84/2)</f>
        <v>0</v>
      </c>
      <c r="N84">
        <f>M84*(CC84+CD84)/1000.0</f>
        <v>0</v>
      </c>
      <c r="O84">
        <f>(BV84 - IF(AH84&gt;1, K84*BQ84*100.0/(AJ84*CJ84), 0))*(CC84+CD84)/1000.0</f>
        <v>0</v>
      </c>
      <c r="P84">
        <f>2.0/((1/R84-1/Q84)+SIGN(R84)*SQRT((1/R84-1/Q84)*(1/R84-1/Q84) + 4*BR84/((BR84+1)*(BR84+1))*(2*1/R84*1/Q84-1/Q84*1/Q84)))</f>
        <v>0</v>
      </c>
      <c r="Q84">
        <f>IF(LEFT(BS84,1)&lt;&gt;"0",IF(LEFT(BS84,1)="1",3.0,BT84),$D$5+$E$5*(CJ84*CC84/($K$5*1000))+$F$5*(CJ84*CC84/($K$5*1000))*MAX(MIN(BQ84,$J$5),$I$5)*MAX(MIN(BQ84,$J$5),$I$5)+$G$5*MAX(MIN(BQ84,$J$5),$I$5)*(CJ84*CC84/($K$5*1000))+$H$5*(CJ84*CC84/($K$5*1000))*(CJ84*CC84/($K$5*1000)))</f>
        <v>0</v>
      </c>
      <c r="R84">
        <f>I84*(1000-(1000*0.61365*exp(17.502*V84/(240.97+V84))/(CC84+CD84)+BX84)/2)/(1000*0.61365*exp(17.502*V84/(240.97+V84))/(CC84+CD84)-BX84)</f>
        <v>0</v>
      </c>
      <c r="S84">
        <f>1/((BR84+1)/(P84/1.6)+1/(Q84/1.37)) + BR84/((BR84+1)/(P84/1.6) + BR84/(Q84/1.37))</f>
        <v>0</v>
      </c>
      <c r="T84">
        <f>(BM84*BP84)</f>
        <v>0</v>
      </c>
      <c r="U84">
        <f>(CE84+(T84+2*0.95*5.67E-8*(((CE84+$B$7)+273)^4-(CE84+273)^4)-44100*I84)/(1.84*29.3*Q84+8*0.95*5.67E-8*(CE84+273)^3))</f>
        <v>0</v>
      </c>
      <c r="V84">
        <f>($C$7*CF84+$D$7*CG84+$E$7*U84)</f>
        <v>0</v>
      </c>
      <c r="W84">
        <f>0.61365*exp(17.502*V84/(240.97+V84))</f>
        <v>0</v>
      </c>
      <c r="X84">
        <f>(Y84/Z84*100)</f>
        <v>0</v>
      </c>
      <c r="Y84">
        <f>BX84*(CC84+CD84)/1000</f>
        <v>0</v>
      </c>
      <c r="Z84">
        <f>0.61365*exp(17.502*CE84/(240.97+CE84))</f>
        <v>0</v>
      </c>
      <c r="AA84">
        <f>(W84-BX84*(CC84+CD84)/1000)</f>
        <v>0</v>
      </c>
      <c r="AB84">
        <f>(-I84*44100)</f>
        <v>0</v>
      </c>
      <c r="AC84">
        <f>2*29.3*Q84*0.92*(CE84-V84)</f>
        <v>0</v>
      </c>
      <c r="AD84">
        <f>2*0.95*5.67E-8*(((CE84+$B$7)+273)^4-(V84+273)^4)</f>
        <v>0</v>
      </c>
      <c r="AE84">
        <f>T84+AD84+AB84+AC84</f>
        <v>0</v>
      </c>
      <c r="AF84">
        <v>148</v>
      </c>
      <c r="AG84">
        <v>16</v>
      </c>
      <c r="AH84">
        <f>IF(AF84*$H$13&gt;=AJ84,1.0,(AJ84/(AJ84-AF84*$H$13)))</f>
        <v>0</v>
      </c>
      <c r="AI84">
        <f>(AH84-1)*100</f>
        <v>0</v>
      </c>
      <c r="AJ84">
        <f>MAX(0,($B$13+$C$13*CJ84)/(1+$D$13*CJ84)*CC84/(CE84+273)*$E$13)</f>
        <v>0</v>
      </c>
      <c r="AK84" t="s">
        <v>292</v>
      </c>
      <c r="AL84" t="s">
        <v>292</v>
      </c>
      <c r="AM84">
        <v>0</v>
      </c>
      <c r="AN84">
        <v>0</v>
      </c>
      <c r="AO84">
        <f>1-AM84/AN84</f>
        <v>0</v>
      </c>
      <c r="AP84">
        <v>0</v>
      </c>
      <c r="AQ84" t="s">
        <v>292</v>
      </c>
      <c r="AR84" t="s">
        <v>292</v>
      </c>
      <c r="AS84">
        <v>0</v>
      </c>
      <c r="AT84">
        <v>0</v>
      </c>
      <c r="AU84">
        <f>1-AS84/AT84</f>
        <v>0</v>
      </c>
      <c r="AV84">
        <v>0.5</v>
      </c>
      <c r="AW84">
        <f>BN84</f>
        <v>0</v>
      </c>
      <c r="AX84">
        <f>K84</f>
        <v>0</v>
      </c>
      <c r="AY84">
        <f>AU84*AV84*AW84</f>
        <v>0</v>
      </c>
      <c r="AZ84">
        <f>(AX84-AP84)/AW84</f>
        <v>0</v>
      </c>
      <c r="BA84">
        <f>(AN84-AT84)/AT84</f>
        <v>0</v>
      </c>
      <c r="BB84">
        <f>AM84/(AO84+AM84/AT84)</f>
        <v>0</v>
      </c>
      <c r="BC84" t="s">
        <v>292</v>
      </c>
      <c r="BD84">
        <v>0</v>
      </c>
      <c r="BE84">
        <f>IF(BD84&lt;&gt;0, BD84, BB84)</f>
        <v>0</v>
      </c>
      <c r="BF84">
        <f>1-BE84/AT84</f>
        <v>0</v>
      </c>
      <c r="BG84">
        <f>(AT84-AS84)/(AT84-BE84)</f>
        <v>0</v>
      </c>
      <c r="BH84">
        <f>(AN84-AT84)/(AN84-BE84)</f>
        <v>0</v>
      </c>
      <c r="BI84">
        <f>(AT84-AS84)/(AT84-AM84)</f>
        <v>0</v>
      </c>
      <c r="BJ84">
        <f>(AN84-AT84)/(AN84-AM84)</f>
        <v>0</v>
      </c>
      <c r="BK84">
        <f>(BG84*BE84/AS84)</f>
        <v>0</v>
      </c>
      <c r="BL84">
        <f>(1-BK84)</f>
        <v>0</v>
      </c>
      <c r="BM84">
        <f>$B$11*CK84+$C$11*CL84+$F$11*CM84*(1-CP84)</f>
        <v>0</v>
      </c>
      <c r="BN84">
        <f>BM84*BO84</f>
        <v>0</v>
      </c>
      <c r="BO84">
        <f>($B$11*$D$9+$C$11*$D$9+$F$11*((CZ84+CR84)/MAX(CZ84+CR84+DA84, 0.1)*$I$9+DA84/MAX(CZ84+CR84+DA84, 0.1)*$J$9))/($B$11+$C$11+$F$11)</f>
        <v>0</v>
      </c>
      <c r="BP84">
        <f>($B$11*$K$9+$C$11*$K$9+$F$11*((CZ84+CR84)/MAX(CZ84+CR84+DA84, 0.1)*$P$9+DA84/MAX(CZ84+CR84+DA84, 0.1)*$Q$9))/($B$11+$C$11+$F$11)</f>
        <v>0</v>
      </c>
      <c r="BQ84">
        <v>6</v>
      </c>
      <c r="BR84">
        <v>0.5</v>
      </c>
      <c r="BS84" t="s">
        <v>293</v>
      </c>
      <c r="BT84">
        <v>2</v>
      </c>
      <c r="BU84">
        <v>1626465322.6</v>
      </c>
      <c r="BV84">
        <v>400.709</v>
      </c>
      <c r="BW84">
        <v>419.981666666667</v>
      </c>
      <c r="BX84">
        <v>6.33323666666667</v>
      </c>
      <c r="BY84">
        <v>2.9317</v>
      </c>
      <c r="BZ84">
        <v>399.151666666667</v>
      </c>
      <c r="CA84">
        <v>6.40024</v>
      </c>
      <c r="CB84">
        <v>900.023666666667</v>
      </c>
      <c r="CC84">
        <v>100.753</v>
      </c>
      <c r="CD84">
        <v>0.100192233333333</v>
      </c>
      <c r="CE84">
        <v>16.1695666666667</v>
      </c>
      <c r="CF84">
        <v>15.4516333333333</v>
      </c>
      <c r="CG84">
        <v>999.9</v>
      </c>
      <c r="CH84">
        <v>0</v>
      </c>
      <c r="CI84">
        <v>0</v>
      </c>
      <c r="CJ84">
        <v>9996.25</v>
      </c>
      <c r="CK84">
        <v>0</v>
      </c>
      <c r="CL84">
        <v>0.221023</v>
      </c>
      <c r="CM84">
        <v>1460.07</v>
      </c>
      <c r="CN84">
        <v>0.973008333333333</v>
      </c>
      <c r="CO84">
        <v>0.0269915666666667</v>
      </c>
      <c r="CP84">
        <v>0</v>
      </c>
      <c r="CQ84">
        <v>895.194333333333</v>
      </c>
      <c r="CR84">
        <v>4.99999</v>
      </c>
      <c r="CS84">
        <v>13084.7666666667</v>
      </c>
      <c r="CT84">
        <v>12729</v>
      </c>
      <c r="CU84">
        <v>38.812</v>
      </c>
      <c r="CV84">
        <v>41.125</v>
      </c>
      <c r="CW84">
        <v>40.062</v>
      </c>
      <c r="CX84">
        <v>40.312</v>
      </c>
      <c r="CY84">
        <v>40.3956666666667</v>
      </c>
      <c r="CZ84">
        <v>1415.79666666667</v>
      </c>
      <c r="DA84">
        <v>39.2733333333333</v>
      </c>
      <c r="DB84">
        <v>0</v>
      </c>
      <c r="DC84">
        <v>1626465335</v>
      </c>
      <c r="DD84">
        <v>0</v>
      </c>
      <c r="DE84">
        <v>895.665</v>
      </c>
      <c r="DF84">
        <v>-5.77593162839379</v>
      </c>
      <c r="DG84">
        <v>-83.3572648682355</v>
      </c>
      <c r="DH84">
        <v>13092.9</v>
      </c>
      <c r="DI84">
        <v>15</v>
      </c>
      <c r="DJ84">
        <v>1626465084.6</v>
      </c>
      <c r="DK84" t="s">
        <v>294</v>
      </c>
      <c r="DL84">
        <v>1626465076.6</v>
      </c>
      <c r="DM84">
        <v>1626465084.6</v>
      </c>
      <c r="DN84">
        <v>8</v>
      </c>
      <c r="DO84">
        <v>0.212</v>
      </c>
      <c r="DP84">
        <v>0.013</v>
      </c>
      <c r="DQ84">
        <v>1.588</v>
      </c>
      <c r="DR84">
        <v>-0.074</v>
      </c>
      <c r="DS84">
        <v>420</v>
      </c>
      <c r="DT84">
        <v>3</v>
      </c>
      <c r="DU84">
        <v>0.13</v>
      </c>
      <c r="DV84">
        <v>0.03</v>
      </c>
      <c r="DW84">
        <v>-19.1980634146341</v>
      </c>
      <c r="DX84">
        <v>-0.548765853658563</v>
      </c>
      <c r="DY84">
        <v>0.0614327145551015</v>
      </c>
      <c r="DZ84">
        <v>0</v>
      </c>
      <c r="EA84">
        <v>895.95306060606</v>
      </c>
      <c r="EB84">
        <v>-5.43446209752374</v>
      </c>
      <c r="EC84">
        <v>0.589665541533808</v>
      </c>
      <c r="ED84">
        <v>1</v>
      </c>
      <c r="EE84">
        <v>3.36551317073171</v>
      </c>
      <c r="EF84">
        <v>0.212119442508707</v>
      </c>
      <c r="EG84">
        <v>0.0224595500290508</v>
      </c>
      <c r="EH84">
        <v>0</v>
      </c>
      <c r="EI84">
        <v>1</v>
      </c>
      <c r="EJ84">
        <v>3</v>
      </c>
      <c r="EK84" t="s">
        <v>427</v>
      </c>
      <c r="EL84">
        <v>100</v>
      </c>
      <c r="EM84">
        <v>100</v>
      </c>
      <c r="EN84">
        <v>1.557</v>
      </c>
      <c r="EO84">
        <v>-0.067</v>
      </c>
      <c r="EP84">
        <v>0.796380875196005</v>
      </c>
      <c r="EQ84">
        <v>0.00225868272383977</v>
      </c>
      <c r="ER84">
        <v>-9.96746185667655e-07</v>
      </c>
      <c r="ES84">
        <v>2.83711317370827e-10</v>
      </c>
      <c r="ET84">
        <v>-0.071317122073674</v>
      </c>
      <c r="EU84">
        <v>-0.00217948432402501</v>
      </c>
      <c r="EV84">
        <v>0.000453263451741206</v>
      </c>
      <c r="EW84">
        <v>-1.16319206543697e-06</v>
      </c>
      <c r="EX84">
        <v>-2</v>
      </c>
      <c r="EY84">
        <v>2196</v>
      </c>
      <c r="EZ84">
        <v>1</v>
      </c>
      <c r="FA84">
        <v>25</v>
      </c>
      <c r="FB84">
        <v>4.1</v>
      </c>
      <c r="FC84">
        <v>4</v>
      </c>
      <c r="FD84">
        <v>18</v>
      </c>
      <c r="FE84">
        <v>813.593</v>
      </c>
      <c r="FF84">
        <v>425.888</v>
      </c>
      <c r="FG84">
        <v>11.4903</v>
      </c>
      <c r="FH84">
        <v>25.8119</v>
      </c>
      <c r="FI84">
        <v>29.9992</v>
      </c>
      <c r="FJ84">
        <v>25.7723</v>
      </c>
      <c r="FK84">
        <v>25.7922</v>
      </c>
      <c r="FL84">
        <v>25.0131</v>
      </c>
      <c r="FM84">
        <v>75.3271</v>
      </c>
      <c r="FN84">
        <v>0</v>
      </c>
      <c r="FO84">
        <v>11.64</v>
      </c>
      <c r="FP84">
        <v>420</v>
      </c>
      <c r="FQ84">
        <v>2.97134</v>
      </c>
      <c r="FR84">
        <v>101.39</v>
      </c>
      <c r="FS84">
        <v>101.844</v>
      </c>
    </row>
    <row r="85" spans="1:175">
      <c r="A85">
        <v>69</v>
      </c>
      <c r="B85">
        <v>1626465325.6</v>
      </c>
      <c r="C85">
        <v>136</v>
      </c>
      <c r="D85" t="s">
        <v>432</v>
      </c>
      <c r="E85" t="s">
        <v>433</v>
      </c>
      <c r="F85">
        <v>1</v>
      </c>
      <c r="G85" t="s">
        <v>291</v>
      </c>
      <c r="H85">
        <v>1626465324.6</v>
      </c>
      <c r="I85">
        <f>(J85)/1000</f>
        <v>0</v>
      </c>
      <c r="J85">
        <f>1000*CB85*AH85*(BX85-BY85)/(100*BQ85*(1000-AH85*BX85))</f>
        <v>0</v>
      </c>
      <c r="K85">
        <f>CB85*AH85*(BW85-BV85*(1000-AH85*BY85)/(1000-AH85*BX85))/(100*BQ85)</f>
        <v>0</v>
      </c>
      <c r="L85">
        <f>BV85 - IF(AH85&gt;1, K85*BQ85*100.0/(AJ85*CJ85), 0)</f>
        <v>0</v>
      </c>
      <c r="M85">
        <f>((S85-I85/2)*L85-K85)/(S85+I85/2)</f>
        <v>0</v>
      </c>
      <c r="N85">
        <f>M85*(CC85+CD85)/1000.0</f>
        <v>0</v>
      </c>
      <c r="O85">
        <f>(BV85 - IF(AH85&gt;1, K85*BQ85*100.0/(AJ85*CJ85), 0))*(CC85+CD85)/1000.0</f>
        <v>0</v>
      </c>
      <c r="P85">
        <f>2.0/((1/R85-1/Q85)+SIGN(R85)*SQRT((1/R85-1/Q85)*(1/R85-1/Q85) + 4*BR85/((BR85+1)*(BR85+1))*(2*1/R85*1/Q85-1/Q85*1/Q85)))</f>
        <v>0</v>
      </c>
      <c r="Q85">
        <f>IF(LEFT(BS85,1)&lt;&gt;"0",IF(LEFT(BS85,1)="1",3.0,BT85),$D$5+$E$5*(CJ85*CC85/($K$5*1000))+$F$5*(CJ85*CC85/($K$5*1000))*MAX(MIN(BQ85,$J$5),$I$5)*MAX(MIN(BQ85,$J$5),$I$5)+$G$5*MAX(MIN(BQ85,$J$5),$I$5)*(CJ85*CC85/($K$5*1000))+$H$5*(CJ85*CC85/($K$5*1000))*(CJ85*CC85/($K$5*1000)))</f>
        <v>0</v>
      </c>
      <c r="R85">
        <f>I85*(1000-(1000*0.61365*exp(17.502*V85/(240.97+V85))/(CC85+CD85)+BX85)/2)/(1000*0.61365*exp(17.502*V85/(240.97+V85))/(CC85+CD85)-BX85)</f>
        <v>0</v>
      </c>
      <c r="S85">
        <f>1/((BR85+1)/(P85/1.6)+1/(Q85/1.37)) + BR85/((BR85+1)/(P85/1.6) + BR85/(Q85/1.37))</f>
        <v>0</v>
      </c>
      <c r="T85">
        <f>(BM85*BP85)</f>
        <v>0</v>
      </c>
      <c r="U85">
        <f>(CE85+(T85+2*0.95*5.67E-8*(((CE85+$B$7)+273)^4-(CE85+273)^4)-44100*I85)/(1.84*29.3*Q85+8*0.95*5.67E-8*(CE85+273)^3))</f>
        <v>0</v>
      </c>
      <c r="V85">
        <f>($C$7*CF85+$D$7*CG85+$E$7*U85)</f>
        <v>0</v>
      </c>
      <c r="W85">
        <f>0.61365*exp(17.502*V85/(240.97+V85))</f>
        <v>0</v>
      </c>
      <c r="X85">
        <f>(Y85/Z85*100)</f>
        <v>0</v>
      </c>
      <c r="Y85">
        <f>BX85*(CC85+CD85)/1000</f>
        <v>0</v>
      </c>
      <c r="Z85">
        <f>0.61365*exp(17.502*CE85/(240.97+CE85))</f>
        <v>0</v>
      </c>
      <c r="AA85">
        <f>(W85-BX85*(CC85+CD85)/1000)</f>
        <v>0</v>
      </c>
      <c r="AB85">
        <f>(-I85*44100)</f>
        <v>0</v>
      </c>
      <c r="AC85">
        <f>2*29.3*Q85*0.92*(CE85-V85)</f>
        <v>0</v>
      </c>
      <c r="AD85">
        <f>2*0.95*5.67E-8*(((CE85+$B$7)+273)^4-(V85+273)^4)</f>
        <v>0</v>
      </c>
      <c r="AE85">
        <f>T85+AD85+AB85+AC85</f>
        <v>0</v>
      </c>
      <c r="AF85">
        <v>148</v>
      </c>
      <c r="AG85">
        <v>16</v>
      </c>
      <c r="AH85">
        <f>IF(AF85*$H$13&gt;=AJ85,1.0,(AJ85/(AJ85-AF85*$H$13)))</f>
        <v>0</v>
      </c>
      <c r="AI85">
        <f>(AH85-1)*100</f>
        <v>0</v>
      </c>
      <c r="AJ85">
        <f>MAX(0,($B$13+$C$13*CJ85)/(1+$D$13*CJ85)*CC85/(CE85+273)*$E$13)</f>
        <v>0</v>
      </c>
      <c r="AK85" t="s">
        <v>292</v>
      </c>
      <c r="AL85" t="s">
        <v>292</v>
      </c>
      <c r="AM85">
        <v>0</v>
      </c>
      <c r="AN85">
        <v>0</v>
      </c>
      <c r="AO85">
        <f>1-AM85/AN85</f>
        <v>0</v>
      </c>
      <c r="AP85">
        <v>0</v>
      </c>
      <c r="AQ85" t="s">
        <v>292</v>
      </c>
      <c r="AR85" t="s">
        <v>292</v>
      </c>
      <c r="AS85">
        <v>0</v>
      </c>
      <c r="AT85">
        <v>0</v>
      </c>
      <c r="AU85">
        <f>1-AS85/AT85</f>
        <v>0</v>
      </c>
      <c r="AV85">
        <v>0.5</v>
      </c>
      <c r="AW85">
        <f>BN85</f>
        <v>0</v>
      </c>
      <c r="AX85">
        <f>K85</f>
        <v>0</v>
      </c>
      <c r="AY85">
        <f>AU85*AV85*AW85</f>
        <v>0</v>
      </c>
      <c r="AZ85">
        <f>(AX85-AP85)/AW85</f>
        <v>0</v>
      </c>
      <c r="BA85">
        <f>(AN85-AT85)/AT85</f>
        <v>0</v>
      </c>
      <c r="BB85">
        <f>AM85/(AO85+AM85/AT85)</f>
        <v>0</v>
      </c>
      <c r="BC85" t="s">
        <v>292</v>
      </c>
      <c r="BD85">
        <v>0</v>
      </c>
      <c r="BE85">
        <f>IF(BD85&lt;&gt;0, BD85, BB85)</f>
        <v>0</v>
      </c>
      <c r="BF85">
        <f>1-BE85/AT85</f>
        <v>0</v>
      </c>
      <c r="BG85">
        <f>(AT85-AS85)/(AT85-BE85)</f>
        <v>0</v>
      </c>
      <c r="BH85">
        <f>(AN85-AT85)/(AN85-BE85)</f>
        <v>0</v>
      </c>
      <c r="BI85">
        <f>(AT85-AS85)/(AT85-AM85)</f>
        <v>0</v>
      </c>
      <c r="BJ85">
        <f>(AN85-AT85)/(AN85-AM85)</f>
        <v>0</v>
      </c>
      <c r="BK85">
        <f>(BG85*BE85/AS85)</f>
        <v>0</v>
      </c>
      <c r="BL85">
        <f>(1-BK85)</f>
        <v>0</v>
      </c>
      <c r="BM85">
        <f>$B$11*CK85+$C$11*CL85+$F$11*CM85*(1-CP85)</f>
        <v>0</v>
      </c>
      <c r="BN85">
        <f>BM85*BO85</f>
        <v>0</v>
      </c>
      <c r="BO85">
        <f>($B$11*$D$9+$C$11*$D$9+$F$11*((CZ85+CR85)/MAX(CZ85+CR85+DA85, 0.1)*$I$9+DA85/MAX(CZ85+CR85+DA85, 0.1)*$J$9))/($B$11+$C$11+$F$11)</f>
        <v>0</v>
      </c>
      <c r="BP85">
        <f>($B$11*$K$9+$C$11*$K$9+$F$11*((CZ85+CR85)/MAX(CZ85+CR85+DA85, 0.1)*$P$9+DA85/MAX(CZ85+CR85+DA85, 0.1)*$Q$9))/($B$11+$C$11+$F$11)</f>
        <v>0</v>
      </c>
      <c r="BQ85">
        <v>6</v>
      </c>
      <c r="BR85">
        <v>0.5</v>
      </c>
      <c r="BS85" t="s">
        <v>293</v>
      </c>
      <c r="BT85">
        <v>2</v>
      </c>
      <c r="BU85">
        <v>1626465324.6</v>
      </c>
      <c r="BV85">
        <v>400.686333333333</v>
      </c>
      <c r="BW85">
        <v>419.999333333333</v>
      </c>
      <c r="BX85">
        <v>6.34033</v>
      </c>
      <c r="BY85">
        <v>2.93145333333333</v>
      </c>
      <c r="BZ85">
        <v>399.129</v>
      </c>
      <c r="CA85">
        <v>6.40731</v>
      </c>
      <c r="CB85">
        <v>900.013</v>
      </c>
      <c r="CC85">
        <v>100.753</v>
      </c>
      <c r="CD85">
        <v>0.100453666666667</v>
      </c>
      <c r="CE85">
        <v>16.1933666666667</v>
      </c>
      <c r="CF85">
        <v>15.4799666666667</v>
      </c>
      <c r="CG85">
        <v>999.9</v>
      </c>
      <c r="CH85">
        <v>0</v>
      </c>
      <c r="CI85">
        <v>0</v>
      </c>
      <c r="CJ85">
        <v>9988.75</v>
      </c>
      <c r="CK85">
        <v>0</v>
      </c>
      <c r="CL85">
        <v>0.221023</v>
      </c>
      <c r="CM85">
        <v>1459.98</v>
      </c>
      <c r="CN85">
        <v>0.973008333333333</v>
      </c>
      <c r="CO85">
        <v>0.0269915666666667</v>
      </c>
      <c r="CP85">
        <v>0</v>
      </c>
      <c r="CQ85">
        <v>894.611</v>
      </c>
      <c r="CR85">
        <v>4.99999</v>
      </c>
      <c r="CS85">
        <v>13081.7666666667</v>
      </c>
      <c r="CT85">
        <v>12728.2</v>
      </c>
      <c r="CU85">
        <v>38.812</v>
      </c>
      <c r="CV85">
        <v>41.125</v>
      </c>
      <c r="CW85">
        <v>40.062</v>
      </c>
      <c r="CX85">
        <v>40.312</v>
      </c>
      <c r="CY85">
        <v>40.3956666666667</v>
      </c>
      <c r="CZ85">
        <v>1415.71</v>
      </c>
      <c r="DA85">
        <v>39.27</v>
      </c>
      <c r="DB85">
        <v>0</v>
      </c>
      <c r="DC85">
        <v>1626465336.8</v>
      </c>
      <c r="DD85">
        <v>0</v>
      </c>
      <c r="DE85">
        <v>895.43548</v>
      </c>
      <c r="DF85">
        <v>-7.1998461813116</v>
      </c>
      <c r="DG85">
        <v>-77.4307693268195</v>
      </c>
      <c r="DH85">
        <v>13089.784</v>
      </c>
      <c r="DI85">
        <v>15</v>
      </c>
      <c r="DJ85">
        <v>1626465084.6</v>
      </c>
      <c r="DK85" t="s">
        <v>294</v>
      </c>
      <c r="DL85">
        <v>1626465076.6</v>
      </c>
      <c r="DM85">
        <v>1626465084.6</v>
      </c>
      <c r="DN85">
        <v>8</v>
      </c>
      <c r="DO85">
        <v>0.212</v>
      </c>
      <c r="DP85">
        <v>0.013</v>
      </c>
      <c r="DQ85">
        <v>1.588</v>
      </c>
      <c r="DR85">
        <v>-0.074</v>
      </c>
      <c r="DS85">
        <v>420</v>
      </c>
      <c r="DT85">
        <v>3</v>
      </c>
      <c r="DU85">
        <v>0.13</v>
      </c>
      <c r="DV85">
        <v>0.03</v>
      </c>
      <c r="DW85">
        <v>-19.2188756097561</v>
      </c>
      <c r="DX85">
        <v>-0.478544947735198</v>
      </c>
      <c r="DY85">
        <v>0.0540833402980896</v>
      </c>
      <c r="DZ85">
        <v>1</v>
      </c>
      <c r="EA85">
        <v>895.781484848485</v>
      </c>
      <c r="EB85">
        <v>-5.80672690030288</v>
      </c>
      <c r="EC85">
        <v>0.624652345549697</v>
      </c>
      <c r="ED85">
        <v>1</v>
      </c>
      <c r="EE85">
        <v>3.37094707317073</v>
      </c>
      <c r="EF85">
        <v>0.248393310104527</v>
      </c>
      <c r="EG85">
        <v>0.02480421898062</v>
      </c>
      <c r="EH85">
        <v>0</v>
      </c>
      <c r="EI85">
        <v>2</v>
      </c>
      <c r="EJ85">
        <v>3</v>
      </c>
      <c r="EK85" t="s">
        <v>354</v>
      </c>
      <c r="EL85">
        <v>100</v>
      </c>
      <c r="EM85">
        <v>100</v>
      </c>
      <c r="EN85">
        <v>1.557</v>
      </c>
      <c r="EO85">
        <v>-0.067</v>
      </c>
      <c r="EP85">
        <v>0.796380875196005</v>
      </c>
      <c r="EQ85">
        <v>0.00225868272383977</v>
      </c>
      <c r="ER85">
        <v>-9.96746185667655e-07</v>
      </c>
      <c r="ES85">
        <v>2.83711317370827e-10</v>
      </c>
      <c r="ET85">
        <v>-0.071317122073674</v>
      </c>
      <c r="EU85">
        <v>-0.00217948432402501</v>
      </c>
      <c r="EV85">
        <v>0.000453263451741206</v>
      </c>
      <c r="EW85">
        <v>-1.16319206543697e-06</v>
      </c>
      <c r="EX85">
        <v>-2</v>
      </c>
      <c r="EY85">
        <v>2196</v>
      </c>
      <c r="EZ85">
        <v>1</v>
      </c>
      <c r="FA85">
        <v>25</v>
      </c>
      <c r="FB85">
        <v>4.2</v>
      </c>
      <c r="FC85">
        <v>4</v>
      </c>
      <c r="FD85">
        <v>18</v>
      </c>
      <c r="FE85">
        <v>813.6</v>
      </c>
      <c r="FF85">
        <v>425.983</v>
      </c>
      <c r="FG85">
        <v>11.5558</v>
      </c>
      <c r="FH85">
        <v>25.8092</v>
      </c>
      <c r="FI85">
        <v>29.9994</v>
      </c>
      <c r="FJ85">
        <v>25.7711</v>
      </c>
      <c r="FK85">
        <v>25.7911</v>
      </c>
      <c r="FL85">
        <v>25.0142</v>
      </c>
      <c r="FM85">
        <v>75.3271</v>
      </c>
      <c r="FN85">
        <v>0</v>
      </c>
      <c r="FO85">
        <v>11.64</v>
      </c>
      <c r="FP85">
        <v>420</v>
      </c>
      <c r="FQ85">
        <v>2.97023</v>
      </c>
      <c r="FR85">
        <v>101.389</v>
      </c>
      <c r="FS85">
        <v>101.845</v>
      </c>
    </row>
    <row r="86" spans="1:175">
      <c r="A86">
        <v>70</v>
      </c>
      <c r="B86">
        <v>1626465327.6</v>
      </c>
      <c r="C86">
        <v>138</v>
      </c>
      <c r="D86" t="s">
        <v>434</v>
      </c>
      <c r="E86" t="s">
        <v>435</v>
      </c>
      <c r="F86">
        <v>1</v>
      </c>
      <c r="G86" t="s">
        <v>291</v>
      </c>
      <c r="H86">
        <v>1626465326.6</v>
      </c>
      <c r="I86">
        <f>(J86)/1000</f>
        <v>0</v>
      </c>
      <c r="J86">
        <f>1000*CB86*AH86*(BX86-BY86)/(100*BQ86*(1000-AH86*BX86))</f>
        <v>0</v>
      </c>
      <c r="K86">
        <f>CB86*AH86*(BW86-BV86*(1000-AH86*BY86)/(1000-AH86*BX86))/(100*BQ86)</f>
        <v>0</v>
      </c>
      <c r="L86">
        <f>BV86 - IF(AH86&gt;1, K86*BQ86*100.0/(AJ86*CJ86), 0)</f>
        <v>0</v>
      </c>
      <c r="M86">
        <f>((S86-I86/2)*L86-K86)/(S86+I86/2)</f>
        <v>0</v>
      </c>
      <c r="N86">
        <f>M86*(CC86+CD86)/1000.0</f>
        <v>0</v>
      </c>
      <c r="O86">
        <f>(BV86 - IF(AH86&gt;1, K86*BQ86*100.0/(AJ86*CJ86), 0))*(CC86+CD86)/1000.0</f>
        <v>0</v>
      </c>
      <c r="P86">
        <f>2.0/((1/R86-1/Q86)+SIGN(R86)*SQRT((1/R86-1/Q86)*(1/R86-1/Q86) + 4*BR86/((BR86+1)*(BR86+1))*(2*1/R86*1/Q86-1/Q86*1/Q86)))</f>
        <v>0</v>
      </c>
      <c r="Q86">
        <f>IF(LEFT(BS86,1)&lt;&gt;"0",IF(LEFT(BS86,1)="1",3.0,BT86),$D$5+$E$5*(CJ86*CC86/($K$5*1000))+$F$5*(CJ86*CC86/($K$5*1000))*MAX(MIN(BQ86,$J$5),$I$5)*MAX(MIN(BQ86,$J$5),$I$5)+$G$5*MAX(MIN(BQ86,$J$5),$I$5)*(CJ86*CC86/($K$5*1000))+$H$5*(CJ86*CC86/($K$5*1000))*(CJ86*CC86/($K$5*1000)))</f>
        <v>0</v>
      </c>
      <c r="R86">
        <f>I86*(1000-(1000*0.61365*exp(17.502*V86/(240.97+V86))/(CC86+CD86)+BX86)/2)/(1000*0.61365*exp(17.502*V86/(240.97+V86))/(CC86+CD86)-BX86)</f>
        <v>0</v>
      </c>
      <c r="S86">
        <f>1/((BR86+1)/(P86/1.6)+1/(Q86/1.37)) + BR86/((BR86+1)/(P86/1.6) + BR86/(Q86/1.37))</f>
        <v>0</v>
      </c>
      <c r="T86">
        <f>(BM86*BP86)</f>
        <v>0</v>
      </c>
      <c r="U86">
        <f>(CE86+(T86+2*0.95*5.67E-8*(((CE86+$B$7)+273)^4-(CE86+273)^4)-44100*I86)/(1.84*29.3*Q86+8*0.95*5.67E-8*(CE86+273)^3))</f>
        <v>0</v>
      </c>
      <c r="V86">
        <f>($C$7*CF86+$D$7*CG86+$E$7*U86)</f>
        <v>0</v>
      </c>
      <c r="W86">
        <f>0.61365*exp(17.502*V86/(240.97+V86))</f>
        <v>0</v>
      </c>
      <c r="X86">
        <f>(Y86/Z86*100)</f>
        <v>0</v>
      </c>
      <c r="Y86">
        <f>BX86*(CC86+CD86)/1000</f>
        <v>0</v>
      </c>
      <c r="Z86">
        <f>0.61365*exp(17.502*CE86/(240.97+CE86))</f>
        <v>0</v>
      </c>
      <c r="AA86">
        <f>(W86-BX86*(CC86+CD86)/1000)</f>
        <v>0</v>
      </c>
      <c r="AB86">
        <f>(-I86*44100)</f>
        <v>0</v>
      </c>
      <c r="AC86">
        <f>2*29.3*Q86*0.92*(CE86-V86)</f>
        <v>0</v>
      </c>
      <c r="AD86">
        <f>2*0.95*5.67E-8*(((CE86+$B$7)+273)^4-(V86+273)^4)</f>
        <v>0</v>
      </c>
      <c r="AE86">
        <f>T86+AD86+AB86+AC86</f>
        <v>0</v>
      </c>
      <c r="AF86">
        <v>148</v>
      </c>
      <c r="AG86">
        <v>16</v>
      </c>
      <c r="AH86">
        <f>IF(AF86*$H$13&gt;=AJ86,1.0,(AJ86/(AJ86-AF86*$H$13)))</f>
        <v>0</v>
      </c>
      <c r="AI86">
        <f>(AH86-1)*100</f>
        <v>0</v>
      </c>
      <c r="AJ86">
        <f>MAX(0,($B$13+$C$13*CJ86)/(1+$D$13*CJ86)*CC86/(CE86+273)*$E$13)</f>
        <v>0</v>
      </c>
      <c r="AK86" t="s">
        <v>292</v>
      </c>
      <c r="AL86" t="s">
        <v>292</v>
      </c>
      <c r="AM86">
        <v>0</v>
      </c>
      <c r="AN86">
        <v>0</v>
      </c>
      <c r="AO86">
        <f>1-AM86/AN86</f>
        <v>0</v>
      </c>
      <c r="AP86">
        <v>0</v>
      </c>
      <c r="AQ86" t="s">
        <v>292</v>
      </c>
      <c r="AR86" t="s">
        <v>292</v>
      </c>
      <c r="AS86">
        <v>0</v>
      </c>
      <c r="AT86">
        <v>0</v>
      </c>
      <c r="AU86">
        <f>1-AS86/AT86</f>
        <v>0</v>
      </c>
      <c r="AV86">
        <v>0.5</v>
      </c>
      <c r="AW86">
        <f>BN86</f>
        <v>0</v>
      </c>
      <c r="AX86">
        <f>K86</f>
        <v>0</v>
      </c>
      <c r="AY86">
        <f>AU86*AV86*AW86</f>
        <v>0</v>
      </c>
      <c r="AZ86">
        <f>(AX86-AP86)/AW86</f>
        <v>0</v>
      </c>
      <c r="BA86">
        <f>(AN86-AT86)/AT86</f>
        <v>0</v>
      </c>
      <c r="BB86">
        <f>AM86/(AO86+AM86/AT86)</f>
        <v>0</v>
      </c>
      <c r="BC86" t="s">
        <v>292</v>
      </c>
      <c r="BD86">
        <v>0</v>
      </c>
      <c r="BE86">
        <f>IF(BD86&lt;&gt;0, BD86, BB86)</f>
        <v>0</v>
      </c>
      <c r="BF86">
        <f>1-BE86/AT86</f>
        <v>0</v>
      </c>
      <c r="BG86">
        <f>(AT86-AS86)/(AT86-BE86)</f>
        <v>0</v>
      </c>
      <c r="BH86">
        <f>(AN86-AT86)/(AN86-BE86)</f>
        <v>0</v>
      </c>
      <c r="BI86">
        <f>(AT86-AS86)/(AT86-AM86)</f>
        <v>0</v>
      </c>
      <c r="BJ86">
        <f>(AN86-AT86)/(AN86-AM86)</f>
        <v>0</v>
      </c>
      <c r="BK86">
        <f>(BG86*BE86/AS86)</f>
        <v>0</v>
      </c>
      <c r="BL86">
        <f>(1-BK86)</f>
        <v>0</v>
      </c>
      <c r="BM86">
        <f>$B$11*CK86+$C$11*CL86+$F$11*CM86*(1-CP86)</f>
        <v>0</v>
      </c>
      <c r="BN86">
        <f>BM86*BO86</f>
        <v>0</v>
      </c>
      <c r="BO86">
        <f>($B$11*$D$9+$C$11*$D$9+$F$11*((CZ86+CR86)/MAX(CZ86+CR86+DA86, 0.1)*$I$9+DA86/MAX(CZ86+CR86+DA86, 0.1)*$J$9))/($B$11+$C$11+$F$11)</f>
        <v>0</v>
      </c>
      <c r="BP86">
        <f>($B$11*$K$9+$C$11*$K$9+$F$11*((CZ86+CR86)/MAX(CZ86+CR86+DA86, 0.1)*$P$9+DA86/MAX(CZ86+CR86+DA86, 0.1)*$Q$9))/($B$11+$C$11+$F$11)</f>
        <v>0</v>
      </c>
      <c r="BQ86">
        <v>6</v>
      </c>
      <c r="BR86">
        <v>0.5</v>
      </c>
      <c r="BS86" t="s">
        <v>293</v>
      </c>
      <c r="BT86">
        <v>2</v>
      </c>
      <c r="BU86">
        <v>1626465326.6</v>
      </c>
      <c r="BV86">
        <v>400.672666666667</v>
      </c>
      <c r="BW86">
        <v>420.018666666667</v>
      </c>
      <c r="BX86">
        <v>6.34730666666667</v>
      </c>
      <c r="BY86">
        <v>2.93155</v>
      </c>
      <c r="BZ86">
        <v>399.115666666667</v>
      </c>
      <c r="CA86">
        <v>6.41426333333333</v>
      </c>
      <c r="CB86">
        <v>900.026666666667</v>
      </c>
      <c r="CC86">
        <v>100.752</v>
      </c>
      <c r="CD86">
        <v>0.100705666666667</v>
      </c>
      <c r="CE86">
        <v>16.2153</v>
      </c>
      <c r="CF86">
        <v>15.5008333333333</v>
      </c>
      <c r="CG86">
        <v>999.9</v>
      </c>
      <c r="CH86">
        <v>0</v>
      </c>
      <c r="CI86">
        <v>0</v>
      </c>
      <c r="CJ86">
        <v>9983.75</v>
      </c>
      <c r="CK86">
        <v>0</v>
      </c>
      <c r="CL86">
        <v>0.221023</v>
      </c>
      <c r="CM86">
        <v>1460.07</v>
      </c>
      <c r="CN86">
        <v>0.973009666666667</v>
      </c>
      <c r="CO86">
        <v>0.0269900333333333</v>
      </c>
      <c r="CP86">
        <v>0</v>
      </c>
      <c r="CQ86">
        <v>894.392666666667</v>
      </c>
      <c r="CR86">
        <v>4.99999</v>
      </c>
      <c r="CS86">
        <v>13079.5333333333</v>
      </c>
      <c r="CT86">
        <v>12728.9666666667</v>
      </c>
      <c r="CU86">
        <v>38.875</v>
      </c>
      <c r="CV86">
        <v>41.125</v>
      </c>
      <c r="CW86">
        <v>40.062</v>
      </c>
      <c r="CX86">
        <v>40.312</v>
      </c>
      <c r="CY86">
        <v>40.375</v>
      </c>
      <c r="CZ86">
        <v>1415.8</v>
      </c>
      <c r="DA86">
        <v>39.27</v>
      </c>
      <c r="DB86">
        <v>0</v>
      </c>
      <c r="DC86">
        <v>1626465338.6</v>
      </c>
      <c r="DD86">
        <v>0</v>
      </c>
      <c r="DE86">
        <v>895.257923076923</v>
      </c>
      <c r="DF86">
        <v>-7.90988035251856</v>
      </c>
      <c r="DG86">
        <v>-78.0752136496966</v>
      </c>
      <c r="DH86">
        <v>13087.85</v>
      </c>
      <c r="DI86">
        <v>15</v>
      </c>
      <c r="DJ86">
        <v>1626465084.6</v>
      </c>
      <c r="DK86" t="s">
        <v>294</v>
      </c>
      <c r="DL86">
        <v>1626465076.6</v>
      </c>
      <c r="DM86">
        <v>1626465084.6</v>
      </c>
      <c r="DN86">
        <v>8</v>
      </c>
      <c r="DO86">
        <v>0.212</v>
      </c>
      <c r="DP86">
        <v>0.013</v>
      </c>
      <c r="DQ86">
        <v>1.588</v>
      </c>
      <c r="DR86">
        <v>-0.074</v>
      </c>
      <c r="DS86">
        <v>420</v>
      </c>
      <c r="DT86">
        <v>3</v>
      </c>
      <c r="DU86">
        <v>0.13</v>
      </c>
      <c r="DV86">
        <v>0.03</v>
      </c>
      <c r="DW86">
        <v>-19.2369365853659</v>
      </c>
      <c r="DX86">
        <v>-0.512519163763099</v>
      </c>
      <c r="DY86">
        <v>0.057198783698895</v>
      </c>
      <c r="DZ86">
        <v>0</v>
      </c>
      <c r="EA86">
        <v>895.602088235294</v>
      </c>
      <c r="EB86">
        <v>-6.01405984725226</v>
      </c>
      <c r="EC86">
        <v>0.655393611757223</v>
      </c>
      <c r="ED86">
        <v>1</v>
      </c>
      <c r="EE86">
        <v>3.3786687804878</v>
      </c>
      <c r="EF86">
        <v>0.243179163763069</v>
      </c>
      <c r="EG86">
        <v>0.0242499791496136</v>
      </c>
      <c r="EH86">
        <v>0</v>
      </c>
      <c r="EI86">
        <v>1</v>
      </c>
      <c r="EJ86">
        <v>3</v>
      </c>
      <c r="EK86" t="s">
        <v>427</v>
      </c>
      <c r="EL86">
        <v>100</v>
      </c>
      <c r="EM86">
        <v>100</v>
      </c>
      <c r="EN86">
        <v>1.557</v>
      </c>
      <c r="EO86">
        <v>-0.0669</v>
      </c>
      <c r="EP86">
        <v>0.796380875196005</v>
      </c>
      <c r="EQ86">
        <v>0.00225868272383977</v>
      </c>
      <c r="ER86">
        <v>-9.96746185667655e-07</v>
      </c>
      <c r="ES86">
        <v>2.83711317370827e-10</v>
      </c>
      <c r="ET86">
        <v>-0.071317122073674</v>
      </c>
      <c r="EU86">
        <v>-0.00217948432402501</v>
      </c>
      <c r="EV86">
        <v>0.000453263451741206</v>
      </c>
      <c r="EW86">
        <v>-1.16319206543697e-06</v>
      </c>
      <c r="EX86">
        <v>-2</v>
      </c>
      <c r="EY86">
        <v>2196</v>
      </c>
      <c r="EZ86">
        <v>1</v>
      </c>
      <c r="FA86">
        <v>25</v>
      </c>
      <c r="FB86">
        <v>4.2</v>
      </c>
      <c r="FC86">
        <v>4</v>
      </c>
      <c r="FD86">
        <v>18</v>
      </c>
      <c r="FE86">
        <v>813.668</v>
      </c>
      <c r="FF86">
        <v>426.151</v>
      </c>
      <c r="FG86">
        <v>11.6233</v>
      </c>
      <c r="FH86">
        <v>25.8059</v>
      </c>
      <c r="FI86">
        <v>29.9994</v>
      </c>
      <c r="FJ86">
        <v>25.7695</v>
      </c>
      <c r="FK86">
        <v>25.79</v>
      </c>
      <c r="FL86">
        <v>25.0127</v>
      </c>
      <c r="FM86">
        <v>75.3271</v>
      </c>
      <c r="FN86">
        <v>0</v>
      </c>
      <c r="FO86">
        <v>11.74</v>
      </c>
      <c r="FP86">
        <v>420</v>
      </c>
      <c r="FQ86">
        <v>2.96816</v>
      </c>
      <c r="FR86">
        <v>101.389</v>
      </c>
      <c r="FS86">
        <v>101.845</v>
      </c>
    </row>
    <row r="87" spans="1:175">
      <c r="A87">
        <v>71</v>
      </c>
      <c r="B87">
        <v>1626465329.6</v>
      </c>
      <c r="C87">
        <v>140</v>
      </c>
      <c r="D87" t="s">
        <v>436</v>
      </c>
      <c r="E87" t="s">
        <v>437</v>
      </c>
      <c r="F87">
        <v>1</v>
      </c>
      <c r="G87" t="s">
        <v>291</v>
      </c>
      <c r="H87">
        <v>1626465328.6</v>
      </c>
      <c r="I87">
        <f>(J87)/1000</f>
        <v>0</v>
      </c>
      <c r="J87">
        <f>1000*CB87*AH87*(BX87-BY87)/(100*BQ87*(1000-AH87*BX87))</f>
        <v>0</v>
      </c>
      <c r="K87">
        <f>CB87*AH87*(BW87-BV87*(1000-AH87*BY87)/(1000-AH87*BX87))/(100*BQ87)</f>
        <v>0</v>
      </c>
      <c r="L87">
        <f>BV87 - IF(AH87&gt;1, K87*BQ87*100.0/(AJ87*CJ87), 0)</f>
        <v>0</v>
      </c>
      <c r="M87">
        <f>((S87-I87/2)*L87-K87)/(S87+I87/2)</f>
        <v>0</v>
      </c>
      <c r="N87">
        <f>M87*(CC87+CD87)/1000.0</f>
        <v>0</v>
      </c>
      <c r="O87">
        <f>(BV87 - IF(AH87&gt;1, K87*BQ87*100.0/(AJ87*CJ87), 0))*(CC87+CD87)/1000.0</f>
        <v>0</v>
      </c>
      <c r="P87">
        <f>2.0/((1/R87-1/Q87)+SIGN(R87)*SQRT((1/R87-1/Q87)*(1/R87-1/Q87) + 4*BR87/((BR87+1)*(BR87+1))*(2*1/R87*1/Q87-1/Q87*1/Q87)))</f>
        <v>0</v>
      </c>
      <c r="Q87">
        <f>IF(LEFT(BS87,1)&lt;&gt;"0",IF(LEFT(BS87,1)="1",3.0,BT87),$D$5+$E$5*(CJ87*CC87/($K$5*1000))+$F$5*(CJ87*CC87/($K$5*1000))*MAX(MIN(BQ87,$J$5),$I$5)*MAX(MIN(BQ87,$J$5),$I$5)+$G$5*MAX(MIN(BQ87,$J$5),$I$5)*(CJ87*CC87/($K$5*1000))+$H$5*(CJ87*CC87/($K$5*1000))*(CJ87*CC87/($K$5*1000)))</f>
        <v>0</v>
      </c>
      <c r="R87">
        <f>I87*(1000-(1000*0.61365*exp(17.502*V87/(240.97+V87))/(CC87+CD87)+BX87)/2)/(1000*0.61365*exp(17.502*V87/(240.97+V87))/(CC87+CD87)-BX87)</f>
        <v>0</v>
      </c>
      <c r="S87">
        <f>1/((BR87+1)/(P87/1.6)+1/(Q87/1.37)) + BR87/((BR87+1)/(P87/1.6) + BR87/(Q87/1.37))</f>
        <v>0</v>
      </c>
      <c r="T87">
        <f>(BM87*BP87)</f>
        <v>0</v>
      </c>
      <c r="U87">
        <f>(CE87+(T87+2*0.95*5.67E-8*(((CE87+$B$7)+273)^4-(CE87+273)^4)-44100*I87)/(1.84*29.3*Q87+8*0.95*5.67E-8*(CE87+273)^3))</f>
        <v>0</v>
      </c>
      <c r="V87">
        <f>($C$7*CF87+$D$7*CG87+$E$7*U87)</f>
        <v>0</v>
      </c>
      <c r="W87">
        <f>0.61365*exp(17.502*V87/(240.97+V87))</f>
        <v>0</v>
      </c>
      <c r="X87">
        <f>(Y87/Z87*100)</f>
        <v>0</v>
      </c>
      <c r="Y87">
        <f>BX87*(CC87+CD87)/1000</f>
        <v>0</v>
      </c>
      <c r="Z87">
        <f>0.61365*exp(17.502*CE87/(240.97+CE87))</f>
        <v>0</v>
      </c>
      <c r="AA87">
        <f>(W87-BX87*(CC87+CD87)/1000)</f>
        <v>0</v>
      </c>
      <c r="AB87">
        <f>(-I87*44100)</f>
        <v>0</v>
      </c>
      <c r="AC87">
        <f>2*29.3*Q87*0.92*(CE87-V87)</f>
        <v>0</v>
      </c>
      <c r="AD87">
        <f>2*0.95*5.67E-8*(((CE87+$B$7)+273)^4-(V87+273)^4)</f>
        <v>0</v>
      </c>
      <c r="AE87">
        <f>T87+AD87+AB87+AC87</f>
        <v>0</v>
      </c>
      <c r="AF87">
        <v>147</v>
      </c>
      <c r="AG87">
        <v>16</v>
      </c>
      <c r="AH87">
        <f>IF(AF87*$H$13&gt;=AJ87,1.0,(AJ87/(AJ87-AF87*$H$13)))</f>
        <v>0</v>
      </c>
      <c r="AI87">
        <f>(AH87-1)*100</f>
        <v>0</v>
      </c>
      <c r="AJ87">
        <f>MAX(0,($B$13+$C$13*CJ87)/(1+$D$13*CJ87)*CC87/(CE87+273)*$E$13)</f>
        <v>0</v>
      </c>
      <c r="AK87" t="s">
        <v>292</v>
      </c>
      <c r="AL87" t="s">
        <v>292</v>
      </c>
      <c r="AM87">
        <v>0</v>
      </c>
      <c r="AN87">
        <v>0</v>
      </c>
      <c r="AO87">
        <f>1-AM87/AN87</f>
        <v>0</v>
      </c>
      <c r="AP87">
        <v>0</v>
      </c>
      <c r="AQ87" t="s">
        <v>292</v>
      </c>
      <c r="AR87" t="s">
        <v>292</v>
      </c>
      <c r="AS87">
        <v>0</v>
      </c>
      <c r="AT87">
        <v>0</v>
      </c>
      <c r="AU87">
        <f>1-AS87/AT87</f>
        <v>0</v>
      </c>
      <c r="AV87">
        <v>0.5</v>
      </c>
      <c r="AW87">
        <f>BN87</f>
        <v>0</v>
      </c>
      <c r="AX87">
        <f>K87</f>
        <v>0</v>
      </c>
      <c r="AY87">
        <f>AU87*AV87*AW87</f>
        <v>0</v>
      </c>
      <c r="AZ87">
        <f>(AX87-AP87)/AW87</f>
        <v>0</v>
      </c>
      <c r="BA87">
        <f>(AN87-AT87)/AT87</f>
        <v>0</v>
      </c>
      <c r="BB87">
        <f>AM87/(AO87+AM87/AT87)</f>
        <v>0</v>
      </c>
      <c r="BC87" t="s">
        <v>292</v>
      </c>
      <c r="BD87">
        <v>0</v>
      </c>
      <c r="BE87">
        <f>IF(BD87&lt;&gt;0, BD87, BB87)</f>
        <v>0</v>
      </c>
      <c r="BF87">
        <f>1-BE87/AT87</f>
        <v>0</v>
      </c>
      <c r="BG87">
        <f>(AT87-AS87)/(AT87-BE87)</f>
        <v>0</v>
      </c>
      <c r="BH87">
        <f>(AN87-AT87)/(AN87-BE87)</f>
        <v>0</v>
      </c>
      <c r="BI87">
        <f>(AT87-AS87)/(AT87-AM87)</f>
        <v>0</v>
      </c>
      <c r="BJ87">
        <f>(AN87-AT87)/(AN87-AM87)</f>
        <v>0</v>
      </c>
      <c r="BK87">
        <f>(BG87*BE87/AS87)</f>
        <v>0</v>
      </c>
      <c r="BL87">
        <f>(1-BK87)</f>
        <v>0</v>
      </c>
      <c r="BM87">
        <f>$B$11*CK87+$C$11*CL87+$F$11*CM87*(1-CP87)</f>
        <v>0</v>
      </c>
      <c r="BN87">
        <f>BM87*BO87</f>
        <v>0</v>
      </c>
      <c r="BO87">
        <f>($B$11*$D$9+$C$11*$D$9+$F$11*((CZ87+CR87)/MAX(CZ87+CR87+DA87, 0.1)*$I$9+DA87/MAX(CZ87+CR87+DA87, 0.1)*$J$9))/($B$11+$C$11+$F$11)</f>
        <v>0</v>
      </c>
      <c r="BP87">
        <f>($B$11*$K$9+$C$11*$K$9+$F$11*((CZ87+CR87)/MAX(CZ87+CR87+DA87, 0.1)*$P$9+DA87/MAX(CZ87+CR87+DA87, 0.1)*$Q$9))/($B$11+$C$11+$F$11)</f>
        <v>0</v>
      </c>
      <c r="BQ87">
        <v>6</v>
      </c>
      <c r="BR87">
        <v>0.5</v>
      </c>
      <c r="BS87" t="s">
        <v>293</v>
      </c>
      <c r="BT87">
        <v>2</v>
      </c>
      <c r="BU87">
        <v>1626465328.6</v>
      </c>
      <c r="BV87">
        <v>400.659</v>
      </c>
      <c r="BW87">
        <v>420.03</v>
      </c>
      <c r="BX87">
        <v>6.35607</v>
      </c>
      <c r="BY87">
        <v>2.93218666666667</v>
      </c>
      <c r="BZ87">
        <v>399.102</v>
      </c>
      <c r="CA87">
        <v>6.42299666666667</v>
      </c>
      <c r="CB87">
        <v>900.063</v>
      </c>
      <c r="CC87">
        <v>100.75</v>
      </c>
      <c r="CD87">
        <v>0.0999598</v>
      </c>
      <c r="CE87">
        <v>16.2387333333333</v>
      </c>
      <c r="CF87">
        <v>15.5107666666667</v>
      </c>
      <c r="CG87">
        <v>999.9</v>
      </c>
      <c r="CH87">
        <v>0</v>
      </c>
      <c r="CI87">
        <v>0</v>
      </c>
      <c r="CJ87">
        <v>10002.4833333333</v>
      </c>
      <c r="CK87">
        <v>0</v>
      </c>
      <c r="CL87">
        <v>0.221023</v>
      </c>
      <c r="CM87">
        <v>1459.9</v>
      </c>
      <c r="CN87">
        <v>0.973007</v>
      </c>
      <c r="CO87">
        <v>0.0269931</v>
      </c>
      <c r="CP87">
        <v>0</v>
      </c>
      <c r="CQ87">
        <v>894.183</v>
      </c>
      <c r="CR87">
        <v>4.99999</v>
      </c>
      <c r="CS87">
        <v>13074.4</v>
      </c>
      <c r="CT87">
        <v>12727.5</v>
      </c>
      <c r="CU87">
        <v>38.854</v>
      </c>
      <c r="CV87">
        <v>41.125</v>
      </c>
      <c r="CW87">
        <v>40.062</v>
      </c>
      <c r="CX87">
        <v>40.312</v>
      </c>
      <c r="CY87">
        <v>40.375</v>
      </c>
      <c r="CZ87">
        <v>1415.63</v>
      </c>
      <c r="DA87">
        <v>39.27</v>
      </c>
      <c r="DB87">
        <v>0</v>
      </c>
      <c r="DC87">
        <v>1626465340.4</v>
      </c>
      <c r="DD87">
        <v>0</v>
      </c>
      <c r="DE87">
        <v>894.996</v>
      </c>
      <c r="DF87">
        <v>-7.88353846166532</v>
      </c>
      <c r="DG87">
        <v>-83.3538460322899</v>
      </c>
      <c r="DH87">
        <v>13084.86</v>
      </c>
      <c r="DI87">
        <v>15</v>
      </c>
      <c r="DJ87">
        <v>1626465084.6</v>
      </c>
      <c r="DK87" t="s">
        <v>294</v>
      </c>
      <c r="DL87">
        <v>1626465076.6</v>
      </c>
      <c r="DM87">
        <v>1626465084.6</v>
      </c>
      <c r="DN87">
        <v>8</v>
      </c>
      <c r="DO87">
        <v>0.212</v>
      </c>
      <c r="DP87">
        <v>0.013</v>
      </c>
      <c r="DQ87">
        <v>1.588</v>
      </c>
      <c r="DR87">
        <v>-0.074</v>
      </c>
      <c r="DS87">
        <v>420</v>
      </c>
      <c r="DT87">
        <v>3</v>
      </c>
      <c r="DU87">
        <v>0.13</v>
      </c>
      <c r="DV87">
        <v>0.03</v>
      </c>
      <c r="DW87">
        <v>-19.2543463414634</v>
      </c>
      <c r="DX87">
        <v>-0.632268292682994</v>
      </c>
      <c r="DY87">
        <v>0.0669131985870629</v>
      </c>
      <c r="DZ87">
        <v>0</v>
      </c>
      <c r="EA87">
        <v>895.352176470588</v>
      </c>
      <c r="EB87">
        <v>-6.82518218022371</v>
      </c>
      <c r="EC87">
        <v>0.725841072808488</v>
      </c>
      <c r="ED87">
        <v>1</v>
      </c>
      <c r="EE87">
        <v>3.38718804878049</v>
      </c>
      <c r="EF87">
        <v>0.224137630662018</v>
      </c>
      <c r="EG87">
        <v>0.0222090536602852</v>
      </c>
      <c r="EH87">
        <v>0</v>
      </c>
      <c r="EI87">
        <v>1</v>
      </c>
      <c r="EJ87">
        <v>3</v>
      </c>
      <c r="EK87" t="s">
        <v>427</v>
      </c>
      <c r="EL87">
        <v>100</v>
      </c>
      <c r="EM87">
        <v>100</v>
      </c>
      <c r="EN87">
        <v>1.557</v>
      </c>
      <c r="EO87">
        <v>-0.0669</v>
      </c>
      <c r="EP87">
        <v>0.796380875196005</v>
      </c>
      <c r="EQ87">
        <v>0.00225868272383977</v>
      </c>
      <c r="ER87">
        <v>-9.96746185667655e-07</v>
      </c>
      <c r="ES87">
        <v>2.83711317370827e-10</v>
      </c>
      <c r="ET87">
        <v>-0.071317122073674</v>
      </c>
      <c r="EU87">
        <v>-0.00217948432402501</v>
      </c>
      <c r="EV87">
        <v>0.000453263451741206</v>
      </c>
      <c r="EW87">
        <v>-1.16319206543697e-06</v>
      </c>
      <c r="EX87">
        <v>-2</v>
      </c>
      <c r="EY87">
        <v>2196</v>
      </c>
      <c r="EZ87">
        <v>1</v>
      </c>
      <c r="FA87">
        <v>25</v>
      </c>
      <c r="FB87">
        <v>4.2</v>
      </c>
      <c r="FC87">
        <v>4.1</v>
      </c>
      <c r="FD87">
        <v>18</v>
      </c>
      <c r="FE87">
        <v>813.813</v>
      </c>
      <c r="FF87">
        <v>426.201</v>
      </c>
      <c r="FG87">
        <v>11.6879</v>
      </c>
      <c r="FH87">
        <v>25.8026</v>
      </c>
      <c r="FI87">
        <v>29.9993</v>
      </c>
      <c r="FJ87">
        <v>25.7685</v>
      </c>
      <c r="FK87">
        <v>25.7889</v>
      </c>
      <c r="FL87">
        <v>25.0128</v>
      </c>
      <c r="FM87">
        <v>75.3271</v>
      </c>
      <c r="FN87">
        <v>0</v>
      </c>
      <c r="FO87">
        <v>11.74</v>
      </c>
      <c r="FP87">
        <v>420</v>
      </c>
      <c r="FQ87">
        <v>2.99854</v>
      </c>
      <c r="FR87">
        <v>101.389</v>
      </c>
      <c r="FS87">
        <v>101.845</v>
      </c>
    </row>
    <row r="88" spans="1:175">
      <c r="A88">
        <v>72</v>
      </c>
      <c r="B88">
        <v>1626465331.6</v>
      </c>
      <c r="C88">
        <v>142</v>
      </c>
      <c r="D88" t="s">
        <v>438</v>
      </c>
      <c r="E88" t="s">
        <v>439</v>
      </c>
      <c r="F88">
        <v>1</v>
      </c>
      <c r="G88" t="s">
        <v>291</v>
      </c>
      <c r="H88">
        <v>1626465330.6</v>
      </c>
      <c r="I88">
        <f>(J88)/1000</f>
        <v>0</v>
      </c>
      <c r="J88">
        <f>1000*CB88*AH88*(BX88-BY88)/(100*BQ88*(1000-AH88*BX88))</f>
        <v>0</v>
      </c>
      <c r="K88">
        <f>CB88*AH88*(BW88-BV88*(1000-AH88*BY88)/(1000-AH88*BX88))/(100*BQ88)</f>
        <v>0</v>
      </c>
      <c r="L88">
        <f>BV88 - IF(AH88&gt;1, K88*BQ88*100.0/(AJ88*CJ88), 0)</f>
        <v>0</v>
      </c>
      <c r="M88">
        <f>((S88-I88/2)*L88-K88)/(S88+I88/2)</f>
        <v>0</v>
      </c>
      <c r="N88">
        <f>M88*(CC88+CD88)/1000.0</f>
        <v>0</v>
      </c>
      <c r="O88">
        <f>(BV88 - IF(AH88&gt;1, K88*BQ88*100.0/(AJ88*CJ88), 0))*(CC88+CD88)/1000.0</f>
        <v>0</v>
      </c>
      <c r="P88">
        <f>2.0/((1/R88-1/Q88)+SIGN(R88)*SQRT((1/R88-1/Q88)*(1/R88-1/Q88) + 4*BR88/((BR88+1)*(BR88+1))*(2*1/R88*1/Q88-1/Q88*1/Q88)))</f>
        <v>0</v>
      </c>
      <c r="Q88">
        <f>IF(LEFT(BS88,1)&lt;&gt;"0",IF(LEFT(BS88,1)="1",3.0,BT88),$D$5+$E$5*(CJ88*CC88/($K$5*1000))+$F$5*(CJ88*CC88/($K$5*1000))*MAX(MIN(BQ88,$J$5),$I$5)*MAX(MIN(BQ88,$J$5),$I$5)+$G$5*MAX(MIN(BQ88,$J$5),$I$5)*(CJ88*CC88/($K$5*1000))+$H$5*(CJ88*CC88/($K$5*1000))*(CJ88*CC88/($K$5*1000)))</f>
        <v>0</v>
      </c>
      <c r="R88">
        <f>I88*(1000-(1000*0.61365*exp(17.502*V88/(240.97+V88))/(CC88+CD88)+BX88)/2)/(1000*0.61365*exp(17.502*V88/(240.97+V88))/(CC88+CD88)-BX88)</f>
        <v>0</v>
      </c>
      <c r="S88">
        <f>1/((BR88+1)/(P88/1.6)+1/(Q88/1.37)) + BR88/((BR88+1)/(P88/1.6) + BR88/(Q88/1.37))</f>
        <v>0</v>
      </c>
      <c r="T88">
        <f>(BM88*BP88)</f>
        <v>0</v>
      </c>
      <c r="U88">
        <f>(CE88+(T88+2*0.95*5.67E-8*(((CE88+$B$7)+273)^4-(CE88+273)^4)-44100*I88)/(1.84*29.3*Q88+8*0.95*5.67E-8*(CE88+273)^3))</f>
        <v>0</v>
      </c>
      <c r="V88">
        <f>($C$7*CF88+$D$7*CG88+$E$7*U88)</f>
        <v>0</v>
      </c>
      <c r="W88">
        <f>0.61365*exp(17.502*V88/(240.97+V88))</f>
        <v>0</v>
      </c>
      <c r="X88">
        <f>(Y88/Z88*100)</f>
        <v>0</v>
      </c>
      <c r="Y88">
        <f>BX88*(CC88+CD88)/1000</f>
        <v>0</v>
      </c>
      <c r="Z88">
        <f>0.61365*exp(17.502*CE88/(240.97+CE88))</f>
        <v>0</v>
      </c>
      <c r="AA88">
        <f>(W88-BX88*(CC88+CD88)/1000)</f>
        <v>0</v>
      </c>
      <c r="AB88">
        <f>(-I88*44100)</f>
        <v>0</v>
      </c>
      <c r="AC88">
        <f>2*29.3*Q88*0.92*(CE88-V88)</f>
        <v>0</v>
      </c>
      <c r="AD88">
        <f>2*0.95*5.67E-8*(((CE88+$B$7)+273)^4-(V88+273)^4)</f>
        <v>0</v>
      </c>
      <c r="AE88">
        <f>T88+AD88+AB88+AC88</f>
        <v>0</v>
      </c>
      <c r="AF88">
        <v>148</v>
      </c>
      <c r="AG88">
        <v>16</v>
      </c>
      <c r="AH88">
        <f>IF(AF88*$H$13&gt;=AJ88,1.0,(AJ88/(AJ88-AF88*$H$13)))</f>
        <v>0</v>
      </c>
      <c r="AI88">
        <f>(AH88-1)*100</f>
        <v>0</v>
      </c>
      <c r="AJ88">
        <f>MAX(0,($B$13+$C$13*CJ88)/(1+$D$13*CJ88)*CC88/(CE88+273)*$E$13)</f>
        <v>0</v>
      </c>
      <c r="AK88" t="s">
        <v>292</v>
      </c>
      <c r="AL88" t="s">
        <v>292</v>
      </c>
      <c r="AM88">
        <v>0</v>
      </c>
      <c r="AN88">
        <v>0</v>
      </c>
      <c r="AO88">
        <f>1-AM88/AN88</f>
        <v>0</v>
      </c>
      <c r="AP88">
        <v>0</v>
      </c>
      <c r="AQ88" t="s">
        <v>292</v>
      </c>
      <c r="AR88" t="s">
        <v>292</v>
      </c>
      <c r="AS88">
        <v>0</v>
      </c>
      <c r="AT88">
        <v>0</v>
      </c>
      <c r="AU88">
        <f>1-AS88/AT88</f>
        <v>0</v>
      </c>
      <c r="AV88">
        <v>0.5</v>
      </c>
      <c r="AW88">
        <f>BN88</f>
        <v>0</v>
      </c>
      <c r="AX88">
        <f>K88</f>
        <v>0</v>
      </c>
      <c r="AY88">
        <f>AU88*AV88*AW88</f>
        <v>0</v>
      </c>
      <c r="AZ88">
        <f>(AX88-AP88)/AW88</f>
        <v>0</v>
      </c>
      <c r="BA88">
        <f>(AN88-AT88)/AT88</f>
        <v>0</v>
      </c>
      <c r="BB88">
        <f>AM88/(AO88+AM88/AT88)</f>
        <v>0</v>
      </c>
      <c r="BC88" t="s">
        <v>292</v>
      </c>
      <c r="BD88">
        <v>0</v>
      </c>
      <c r="BE88">
        <f>IF(BD88&lt;&gt;0, BD88, BB88)</f>
        <v>0</v>
      </c>
      <c r="BF88">
        <f>1-BE88/AT88</f>
        <v>0</v>
      </c>
      <c r="BG88">
        <f>(AT88-AS88)/(AT88-BE88)</f>
        <v>0</v>
      </c>
      <c r="BH88">
        <f>(AN88-AT88)/(AN88-BE88)</f>
        <v>0</v>
      </c>
      <c r="BI88">
        <f>(AT88-AS88)/(AT88-AM88)</f>
        <v>0</v>
      </c>
      <c r="BJ88">
        <f>(AN88-AT88)/(AN88-AM88)</f>
        <v>0</v>
      </c>
      <c r="BK88">
        <f>(BG88*BE88/AS88)</f>
        <v>0</v>
      </c>
      <c r="BL88">
        <f>(1-BK88)</f>
        <v>0</v>
      </c>
      <c r="BM88">
        <f>$B$11*CK88+$C$11*CL88+$F$11*CM88*(1-CP88)</f>
        <v>0</v>
      </c>
      <c r="BN88">
        <f>BM88*BO88</f>
        <v>0</v>
      </c>
      <c r="BO88">
        <f>($B$11*$D$9+$C$11*$D$9+$F$11*((CZ88+CR88)/MAX(CZ88+CR88+DA88, 0.1)*$I$9+DA88/MAX(CZ88+CR88+DA88, 0.1)*$J$9))/($B$11+$C$11+$F$11)</f>
        <v>0</v>
      </c>
      <c r="BP88">
        <f>($B$11*$K$9+$C$11*$K$9+$F$11*((CZ88+CR88)/MAX(CZ88+CR88+DA88, 0.1)*$P$9+DA88/MAX(CZ88+CR88+DA88, 0.1)*$Q$9))/($B$11+$C$11+$F$11)</f>
        <v>0</v>
      </c>
      <c r="BQ88">
        <v>6</v>
      </c>
      <c r="BR88">
        <v>0.5</v>
      </c>
      <c r="BS88" t="s">
        <v>293</v>
      </c>
      <c r="BT88">
        <v>2</v>
      </c>
      <c r="BU88">
        <v>1626465330.6</v>
      </c>
      <c r="BV88">
        <v>400.666333333333</v>
      </c>
      <c r="BW88">
        <v>420.016333333333</v>
      </c>
      <c r="BX88">
        <v>6.36288666666667</v>
      </c>
      <c r="BY88">
        <v>2.93315333333333</v>
      </c>
      <c r="BZ88">
        <v>399.109333333333</v>
      </c>
      <c r="CA88">
        <v>6.42978666666667</v>
      </c>
      <c r="CB88">
        <v>899.961333333333</v>
      </c>
      <c r="CC88">
        <v>100.748333333333</v>
      </c>
      <c r="CD88">
        <v>0.0995562333333333</v>
      </c>
      <c r="CE88">
        <v>16.2650666666667</v>
      </c>
      <c r="CF88">
        <v>15.5294</v>
      </c>
      <c r="CG88">
        <v>999.9</v>
      </c>
      <c r="CH88">
        <v>0</v>
      </c>
      <c r="CI88">
        <v>0</v>
      </c>
      <c r="CJ88">
        <v>9966.25</v>
      </c>
      <c r="CK88">
        <v>0</v>
      </c>
      <c r="CL88">
        <v>0.221023</v>
      </c>
      <c r="CM88">
        <v>1459.98333333333</v>
      </c>
      <c r="CN88">
        <v>0.973008333333333</v>
      </c>
      <c r="CO88">
        <v>0.0269915666666667</v>
      </c>
      <c r="CP88">
        <v>0</v>
      </c>
      <c r="CQ88">
        <v>894.202333333333</v>
      </c>
      <c r="CR88">
        <v>4.99999</v>
      </c>
      <c r="CS88">
        <v>13072.8</v>
      </c>
      <c r="CT88">
        <v>12728.2333333333</v>
      </c>
      <c r="CU88">
        <v>38.875</v>
      </c>
      <c r="CV88">
        <v>41.125</v>
      </c>
      <c r="CW88">
        <v>40.062</v>
      </c>
      <c r="CX88">
        <v>40.312</v>
      </c>
      <c r="CY88">
        <v>40.375</v>
      </c>
      <c r="CZ88">
        <v>1415.71333333333</v>
      </c>
      <c r="DA88">
        <v>39.27</v>
      </c>
      <c r="DB88">
        <v>0</v>
      </c>
      <c r="DC88">
        <v>1626465342.8</v>
      </c>
      <c r="DD88">
        <v>0</v>
      </c>
      <c r="DE88">
        <v>894.7218</v>
      </c>
      <c r="DF88">
        <v>-6.20053847835868</v>
      </c>
      <c r="DG88">
        <v>-87.3153847257894</v>
      </c>
      <c r="DH88">
        <v>13081.472</v>
      </c>
      <c r="DI88">
        <v>15</v>
      </c>
      <c r="DJ88">
        <v>1626465084.6</v>
      </c>
      <c r="DK88" t="s">
        <v>294</v>
      </c>
      <c r="DL88">
        <v>1626465076.6</v>
      </c>
      <c r="DM88">
        <v>1626465084.6</v>
      </c>
      <c r="DN88">
        <v>8</v>
      </c>
      <c r="DO88">
        <v>0.212</v>
      </c>
      <c r="DP88">
        <v>0.013</v>
      </c>
      <c r="DQ88">
        <v>1.588</v>
      </c>
      <c r="DR88">
        <v>-0.074</v>
      </c>
      <c r="DS88">
        <v>420</v>
      </c>
      <c r="DT88">
        <v>3</v>
      </c>
      <c r="DU88">
        <v>0.13</v>
      </c>
      <c r="DV88">
        <v>0.03</v>
      </c>
      <c r="DW88">
        <v>-19.2715195121951</v>
      </c>
      <c r="DX88">
        <v>-0.675867595818827</v>
      </c>
      <c r="DY88">
        <v>0.0702055769430634</v>
      </c>
      <c r="DZ88">
        <v>0</v>
      </c>
      <c r="EA88">
        <v>895.167088235294</v>
      </c>
      <c r="EB88">
        <v>-6.92014109000685</v>
      </c>
      <c r="EC88">
        <v>0.73597691650371</v>
      </c>
      <c r="ED88">
        <v>1</v>
      </c>
      <c r="EE88">
        <v>3.39498317073171</v>
      </c>
      <c r="EF88">
        <v>0.211989616724737</v>
      </c>
      <c r="EG88">
        <v>0.0209245865931158</v>
      </c>
      <c r="EH88">
        <v>0</v>
      </c>
      <c r="EI88">
        <v>1</v>
      </c>
      <c r="EJ88">
        <v>3</v>
      </c>
      <c r="EK88" t="s">
        <v>427</v>
      </c>
      <c r="EL88">
        <v>100</v>
      </c>
      <c r="EM88">
        <v>100</v>
      </c>
      <c r="EN88">
        <v>1.557</v>
      </c>
      <c r="EO88">
        <v>-0.0669</v>
      </c>
      <c r="EP88">
        <v>0.796380875196005</v>
      </c>
      <c r="EQ88">
        <v>0.00225868272383977</v>
      </c>
      <c r="ER88">
        <v>-9.96746185667655e-07</v>
      </c>
      <c r="ES88">
        <v>2.83711317370827e-10</v>
      </c>
      <c r="ET88">
        <v>-0.071317122073674</v>
      </c>
      <c r="EU88">
        <v>-0.00217948432402501</v>
      </c>
      <c r="EV88">
        <v>0.000453263451741206</v>
      </c>
      <c r="EW88">
        <v>-1.16319206543697e-06</v>
      </c>
      <c r="EX88">
        <v>-2</v>
      </c>
      <c r="EY88">
        <v>2196</v>
      </c>
      <c r="EZ88">
        <v>1</v>
      </c>
      <c r="FA88">
        <v>25</v>
      </c>
      <c r="FB88">
        <v>4.2</v>
      </c>
      <c r="FC88">
        <v>4.1</v>
      </c>
      <c r="FD88">
        <v>18</v>
      </c>
      <c r="FE88">
        <v>813.565</v>
      </c>
      <c r="FF88">
        <v>426.222</v>
      </c>
      <c r="FG88">
        <v>11.7495</v>
      </c>
      <c r="FH88">
        <v>25.7994</v>
      </c>
      <c r="FI88">
        <v>29.9993</v>
      </c>
      <c r="FJ88">
        <v>25.7674</v>
      </c>
      <c r="FK88">
        <v>25.7878</v>
      </c>
      <c r="FL88">
        <v>25.0135</v>
      </c>
      <c r="FM88">
        <v>75.3271</v>
      </c>
      <c r="FN88">
        <v>0</v>
      </c>
      <c r="FO88">
        <v>11.84</v>
      </c>
      <c r="FP88">
        <v>420</v>
      </c>
      <c r="FQ88">
        <v>2.99653</v>
      </c>
      <c r="FR88">
        <v>101.39</v>
      </c>
      <c r="FS88">
        <v>101.845</v>
      </c>
    </row>
    <row r="89" spans="1:175">
      <c r="A89">
        <v>73</v>
      </c>
      <c r="B89">
        <v>1626465333.6</v>
      </c>
      <c r="C89">
        <v>144</v>
      </c>
      <c r="D89" t="s">
        <v>440</v>
      </c>
      <c r="E89" t="s">
        <v>441</v>
      </c>
      <c r="F89">
        <v>1</v>
      </c>
      <c r="G89" t="s">
        <v>291</v>
      </c>
      <c r="H89">
        <v>1626465332.6</v>
      </c>
      <c r="I89">
        <f>(J89)/1000</f>
        <v>0</v>
      </c>
      <c r="J89">
        <f>1000*CB89*AH89*(BX89-BY89)/(100*BQ89*(1000-AH89*BX89))</f>
        <v>0</v>
      </c>
      <c r="K89">
        <f>CB89*AH89*(BW89-BV89*(1000-AH89*BY89)/(1000-AH89*BX89))/(100*BQ89)</f>
        <v>0</v>
      </c>
      <c r="L89">
        <f>BV89 - IF(AH89&gt;1, K89*BQ89*100.0/(AJ89*CJ89), 0)</f>
        <v>0</v>
      </c>
      <c r="M89">
        <f>((S89-I89/2)*L89-K89)/(S89+I89/2)</f>
        <v>0</v>
      </c>
      <c r="N89">
        <f>M89*(CC89+CD89)/1000.0</f>
        <v>0</v>
      </c>
      <c r="O89">
        <f>(BV89 - IF(AH89&gt;1, K89*BQ89*100.0/(AJ89*CJ89), 0))*(CC89+CD89)/1000.0</f>
        <v>0</v>
      </c>
      <c r="P89">
        <f>2.0/((1/R89-1/Q89)+SIGN(R89)*SQRT((1/R89-1/Q89)*(1/R89-1/Q89) + 4*BR89/((BR89+1)*(BR89+1))*(2*1/R89*1/Q89-1/Q89*1/Q89)))</f>
        <v>0</v>
      </c>
      <c r="Q89">
        <f>IF(LEFT(BS89,1)&lt;&gt;"0",IF(LEFT(BS89,1)="1",3.0,BT89),$D$5+$E$5*(CJ89*CC89/($K$5*1000))+$F$5*(CJ89*CC89/($K$5*1000))*MAX(MIN(BQ89,$J$5),$I$5)*MAX(MIN(BQ89,$J$5),$I$5)+$G$5*MAX(MIN(BQ89,$J$5),$I$5)*(CJ89*CC89/($K$5*1000))+$H$5*(CJ89*CC89/($K$5*1000))*(CJ89*CC89/($K$5*1000)))</f>
        <v>0</v>
      </c>
      <c r="R89">
        <f>I89*(1000-(1000*0.61365*exp(17.502*V89/(240.97+V89))/(CC89+CD89)+BX89)/2)/(1000*0.61365*exp(17.502*V89/(240.97+V89))/(CC89+CD89)-BX89)</f>
        <v>0</v>
      </c>
      <c r="S89">
        <f>1/((BR89+1)/(P89/1.6)+1/(Q89/1.37)) + BR89/((BR89+1)/(P89/1.6) + BR89/(Q89/1.37))</f>
        <v>0</v>
      </c>
      <c r="T89">
        <f>(BM89*BP89)</f>
        <v>0</v>
      </c>
      <c r="U89">
        <f>(CE89+(T89+2*0.95*5.67E-8*(((CE89+$B$7)+273)^4-(CE89+273)^4)-44100*I89)/(1.84*29.3*Q89+8*0.95*5.67E-8*(CE89+273)^3))</f>
        <v>0</v>
      </c>
      <c r="V89">
        <f>($C$7*CF89+$D$7*CG89+$E$7*U89)</f>
        <v>0</v>
      </c>
      <c r="W89">
        <f>0.61365*exp(17.502*V89/(240.97+V89))</f>
        <v>0</v>
      </c>
      <c r="X89">
        <f>(Y89/Z89*100)</f>
        <v>0</v>
      </c>
      <c r="Y89">
        <f>BX89*(CC89+CD89)/1000</f>
        <v>0</v>
      </c>
      <c r="Z89">
        <f>0.61365*exp(17.502*CE89/(240.97+CE89))</f>
        <v>0</v>
      </c>
      <c r="AA89">
        <f>(W89-BX89*(CC89+CD89)/1000)</f>
        <v>0</v>
      </c>
      <c r="AB89">
        <f>(-I89*44100)</f>
        <v>0</v>
      </c>
      <c r="AC89">
        <f>2*29.3*Q89*0.92*(CE89-V89)</f>
        <v>0</v>
      </c>
      <c r="AD89">
        <f>2*0.95*5.67E-8*(((CE89+$B$7)+273)^4-(V89+273)^4)</f>
        <v>0</v>
      </c>
      <c r="AE89">
        <f>T89+AD89+AB89+AC89</f>
        <v>0</v>
      </c>
      <c r="AF89">
        <v>148</v>
      </c>
      <c r="AG89">
        <v>16</v>
      </c>
      <c r="AH89">
        <f>IF(AF89*$H$13&gt;=AJ89,1.0,(AJ89/(AJ89-AF89*$H$13)))</f>
        <v>0</v>
      </c>
      <c r="AI89">
        <f>(AH89-1)*100</f>
        <v>0</v>
      </c>
      <c r="AJ89">
        <f>MAX(0,($B$13+$C$13*CJ89)/(1+$D$13*CJ89)*CC89/(CE89+273)*$E$13)</f>
        <v>0</v>
      </c>
      <c r="AK89" t="s">
        <v>292</v>
      </c>
      <c r="AL89" t="s">
        <v>292</v>
      </c>
      <c r="AM89">
        <v>0</v>
      </c>
      <c r="AN89">
        <v>0</v>
      </c>
      <c r="AO89">
        <f>1-AM89/AN89</f>
        <v>0</v>
      </c>
      <c r="AP89">
        <v>0</v>
      </c>
      <c r="AQ89" t="s">
        <v>292</v>
      </c>
      <c r="AR89" t="s">
        <v>292</v>
      </c>
      <c r="AS89">
        <v>0</v>
      </c>
      <c r="AT89">
        <v>0</v>
      </c>
      <c r="AU89">
        <f>1-AS89/AT89</f>
        <v>0</v>
      </c>
      <c r="AV89">
        <v>0.5</v>
      </c>
      <c r="AW89">
        <f>BN89</f>
        <v>0</v>
      </c>
      <c r="AX89">
        <f>K89</f>
        <v>0</v>
      </c>
      <c r="AY89">
        <f>AU89*AV89*AW89</f>
        <v>0</v>
      </c>
      <c r="AZ89">
        <f>(AX89-AP89)/AW89</f>
        <v>0</v>
      </c>
      <c r="BA89">
        <f>(AN89-AT89)/AT89</f>
        <v>0</v>
      </c>
      <c r="BB89">
        <f>AM89/(AO89+AM89/AT89)</f>
        <v>0</v>
      </c>
      <c r="BC89" t="s">
        <v>292</v>
      </c>
      <c r="BD89">
        <v>0</v>
      </c>
      <c r="BE89">
        <f>IF(BD89&lt;&gt;0, BD89, BB89)</f>
        <v>0</v>
      </c>
      <c r="BF89">
        <f>1-BE89/AT89</f>
        <v>0</v>
      </c>
      <c r="BG89">
        <f>(AT89-AS89)/(AT89-BE89)</f>
        <v>0</v>
      </c>
      <c r="BH89">
        <f>(AN89-AT89)/(AN89-BE89)</f>
        <v>0</v>
      </c>
      <c r="BI89">
        <f>(AT89-AS89)/(AT89-AM89)</f>
        <v>0</v>
      </c>
      <c r="BJ89">
        <f>(AN89-AT89)/(AN89-AM89)</f>
        <v>0</v>
      </c>
      <c r="BK89">
        <f>(BG89*BE89/AS89)</f>
        <v>0</v>
      </c>
      <c r="BL89">
        <f>(1-BK89)</f>
        <v>0</v>
      </c>
      <c r="BM89">
        <f>$B$11*CK89+$C$11*CL89+$F$11*CM89*(1-CP89)</f>
        <v>0</v>
      </c>
      <c r="BN89">
        <f>BM89*BO89</f>
        <v>0</v>
      </c>
      <c r="BO89">
        <f>($B$11*$D$9+$C$11*$D$9+$F$11*((CZ89+CR89)/MAX(CZ89+CR89+DA89, 0.1)*$I$9+DA89/MAX(CZ89+CR89+DA89, 0.1)*$J$9))/($B$11+$C$11+$F$11)</f>
        <v>0</v>
      </c>
      <c r="BP89">
        <f>($B$11*$K$9+$C$11*$K$9+$F$11*((CZ89+CR89)/MAX(CZ89+CR89+DA89, 0.1)*$P$9+DA89/MAX(CZ89+CR89+DA89, 0.1)*$Q$9))/($B$11+$C$11+$F$11)</f>
        <v>0</v>
      </c>
      <c r="BQ89">
        <v>6</v>
      </c>
      <c r="BR89">
        <v>0.5</v>
      </c>
      <c r="BS89" t="s">
        <v>293</v>
      </c>
      <c r="BT89">
        <v>2</v>
      </c>
      <c r="BU89">
        <v>1626465332.6</v>
      </c>
      <c r="BV89">
        <v>400.633</v>
      </c>
      <c r="BW89">
        <v>419.991</v>
      </c>
      <c r="BX89">
        <v>6.36849333333333</v>
      </c>
      <c r="BY89">
        <v>2.93295666666667</v>
      </c>
      <c r="BZ89">
        <v>399.076</v>
      </c>
      <c r="CA89">
        <v>6.43537333333333</v>
      </c>
      <c r="CB89">
        <v>899.996333333333</v>
      </c>
      <c r="CC89">
        <v>100.747666666667</v>
      </c>
      <c r="CD89">
        <v>0.100255666666667</v>
      </c>
      <c r="CE89">
        <v>16.2896</v>
      </c>
      <c r="CF89">
        <v>15.5563</v>
      </c>
      <c r="CG89">
        <v>999.9</v>
      </c>
      <c r="CH89">
        <v>0</v>
      </c>
      <c r="CI89">
        <v>0</v>
      </c>
      <c r="CJ89">
        <v>9982.5</v>
      </c>
      <c r="CK89">
        <v>0</v>
      </c>
      <c r="CL89">
        <v>0.221023</v>
      </c>
      <c r="CM89">
        <v>1460.06666666667</v>
      </c>
      <c r="CN89">
        <v>0.973009666666667</v>
      </c>
      <c r="CO89">
        <v>0.0269900333333333</v>
      </c>
      <c r="CP89">
        <v>0</v>
      </c>
      <c r="CQ89">
        <v>894.006666666667</v>
      </c>
      <c r="CR89">
        <v>4.99999</v>
      </c>
      <c r="CS89">
        <v>13070.8333333333</v>
      </c>
      <c r="CT89">
        <v>12728.9666666667</v>
      </c>
      <c r="CU89">
        <v>38.812</v>
      </c>
      <c r="CV89">
        <v>41.125</v>
      </c>
      <c r="CW89">
        <v>40.062</v>
      </c>
      <c r="CX89">
        <v>40.312</v>
      </c>
      <c r="CY89">
        <v>40.3956666666667</v>
      </c>
      <c r="CZ89">
        <v>1415.79666666667</v>
      </c>
      <c r="DA89">
        <v>39.27</v>
      </c>
      <c r="DB89">
        <v>0</v>
      </c>
      <c r="DC89">
        <v>1626465344.6</v>
      </c>
      <c r="DD89">
        <v>0</v>
      </c>
      <c r="DE89">
        <v>894.602115384615</v>
      </c>
      <c r="DF89">
        <v>-6.12010256922482</v>
      </c>
      <c r="DG89">
        <v>-87.1282050653132</v>
      </c>
      <c r="DH89">
        <v>13079.2884615385</v>
      </c>
      <c r="DI89">
        <v>15</v>
      </c>
      <c r="DJ89">
        <v>1626465084.6</v>
      </c>
      <c r="DK89" t="s">
        <v>294</v>
      </c>
      <c r="DL89">
        <v>1626465076.6</v>
      </c>
      <c r="DM89">
        <v>1626465084.6</v>
      </c>
      <c r="DN89">
        <v>8</v>
      </c>
      <c r="DO89">
        <v>0.212</v>
      </c>
      <c r="DP89">
        <v>0.013</v>
      </c>
      <c r="DQ89">
        <v>1.588</v>
      </c>
      <c r="DR89">
        <v>-0.074</v>
      </c>
      <c r="DS89">
        <v>420</v>
      </c>
      <c r="DT89">
        <v>3</v>
      </c>
      <c r="DU89">
        <v>0.13</v>
      </c>
      <c r="DV89">
        <v>0.03</v>
      </c>
      <c r="DW89">
        <v>-19.2878658536585</v>
      </c>
      <c r="DX89">
        <v>-0.605903832752607</v>
      </c>
      <c r="DY89">
        <v>0.0652745444342627</v>
      </c>
      <c r="DZ89">
        <v>0</v>
      </c>
      <c r="EA89">
        <v>895.006647058824</v>
      </c>
      <c r="EB89">
        <v>-6.90369859957839</v>
      </c>
      <c r="EC89">
        <v>0.731948080863383</v>
      </c>
      <c r="ED89">
        <v>1</v>
      </c>
      <c r="EE89">
        <v>3.40206170731707</v>
      </c>
      <c r="EF89">
        <v>0.206282508710798</v>
      </c>
      <c r="EG89">
        <v>0.0203498618563585</v>
      </c>
      <c r="EH89">
        <v>0</v>
      </c>
      <c r="EI89">
        <v>1</v>
      </c>
      <c r="EJ89">
        <v>3</v>
      </c>
      <c r="EK89" t="s">
        <v>427</v>
      </c>
      <c r="EL89">
        <v>100</v>
      </c>
      <c r="EM89">
        <v>100</v>
      </c>
      <c r="EN89">
        <v>1.557</v>
      </c>
      <c r="EO89">
        <v>-0.0669</v>
      </c>
      <c r="EP89">
        <v>0.796380875196005</v>
      </c>
      <c r="EQ89">
        <v>0.00225868272383977</v>
      </c>
      <c r="ER89">
        <v>-9.96746185667655e-07</v>
      </c>
      <c r="ES89">
        <v>2.83711317370827e-10</v>
      </c>
      <c r="ET89">
        <v>-0.071317122073674</v>
      </c>
      <c r="EU89">
        <v>-0.00217948432402501</v>
      </c>
      <c r="EV89">
        <v>0.000453263451741206</v>
      </c>
      <c r="EW89">
        <v>-1.16319206543697e-06</v>
      </c>
      <c r="EX89">
        <v>-2</v>
      </c>
      <c r="EY89">
        <v>2196</v>
      </c>
      <c r="EZ89">
        <v>1</v>
      </c>
      <c r="FA89">
        <v>25</v>
      </c>
      <c r="FB89">
        <v>4.3</v>
      </c>
      <c r="FC89">
        <v>4.2</v>
      </c>
      <c r="FD89">
        <v>18</v>
      </c>
      <c r="FE89">
        <v>813.725</v>
      </c>
      <c r="FF89">
        <v>426.1</v>
      </c>
      <c r="FG89">
        <v>11.8159</v>
      </c>
      <c r="FH89">
        <v>25.7967</v>
      </c>
      <c r="FI89">
        <v>29.9993</v>
      </c>
      <c r="FJ89">
        <v>25.7657</v>
      </c>
      <c r="FK89">
        <v>25.7873</v>
      </c>
      <c r="FL89">
        <v>25.0124</v>
      </c>
      <c r="FM89">
        <v>75.3271</v>
      </c>
      <c r="FN89">
        <v>0</v>
      </c>
      <c r="FO89">
        <v>11.94</v>
      </c>
      <c r="FP89">
        <v>420</v>
      </c>
      <c r="FQ89">
        <v>2.99454</v>
      </c>
      <c r="FR89">
        <v>101.39</v>
      </c>
      <c r="FS89">
        <v>101.845</v>
      </c>
    </row>
    <row r="90" spans="1:175">
      <c r="A90">
        <v>74</v>
      </c>
      <c r="B90">
        <v>1626465335.6</v>
      </c>
      <c r="C90">
        <v>146</v>
      </c>
      <c r="D90" t="s">
        <v>442</v>
      </c>
      <c r="E90" t="s">
        <v>443</v>
      </c>
      <c r="F90">
        <v>1</v>
      </c>
      <c r="G90" t="s">
        <v>291</v>
      </c>
      <c r="H90">
        <v>1626465334.6</v>
      </c>
      <c r="I90">
        <f>(J90)/1000</f>
        <v>0</v>
      </c>
      <c r="J90">
        <f>1000*CB90*AH90*(BX90-BY90)/(100*BQ90*(1000-AH90*BX90))</f>
        <v>0</v>
      </c>
      <c r="K90">
        <f>CB90*AH90*(BW90-BV90*(1000-AH90*BY90)/(1000-AH90*BX90))/(100*BQ90)</f>
        <v>0</v>
      </c>
      <c r="L90">
        <f>BV90 - IF(AH90&gt;1, K90*BQ90*100.0/(AJ90*CJ90), 0)</f>
        <v>0</v>
      </c>
      <c r="M90">
        <f>((S90-I90/2)*L90-K90)/(S90+I90/2)</f>
        <v>0</v>
      </c>
      <c r="N90">
        <f>M90*(CC90+CD90)/1000.0</f>
        <v>0</v>
      </c>
      <c r="O90">
        <f>(BV90 - IF(AH90&gt;1, K90*BQ90*100.0/(AJ90*CJ90), 0))*(CC90+CD90)/1000.0</f>
        <v>0</v>
      </c>
      <c r="P90">
        <f>2.0/((1/R90-1/Q90)+SIGN(R90)*SQRT((1/R90-1/Q90)*(1/R90-1/Q90) + 4*BR90/((BR90+1)*(BR90+1))*(2*1/R90*1/Q90-1/Q90*1/Q90)))</f>
        <v>0</v>
      </c>
      <c r="Q90">
        <f>IF(LEFT(BS90,1)&lt;&gt;"0",IF(LEFT(BS90,1)="1",3.0,BT90),$D$5+$E$5*(CJ90*CC90/($K$5*1000))+$F$5*(CJ90*CC90/($K$5*1000))*MAX(MIN(BQ90,$J$5),$I$5)*MAX(MIN(BQ90,$J$5),$I$5)+$G$5*MAX(MIN(BQ90,$J$5),$I$5)*(CJ90*CC90/($K$5*1000))+$H$5*(CJ90*CC90/($K$5*1000))*(CJ90*CC90/($K$5*1000)))</f>
        <v>0</v>
      </c>
      <c r="R90">
        <f>I90*(1000-(1000*0.61365*exp(17.502*V90/(240.97+V90))/(CC90+CD90)+BX90)/2)/(1000*0.61365*exp(17.502*V90/(240.97+V90))/(CC90+CD90)-BX90)</f>
        <v>0</v>
      </c>
      <c r="S90">
        <f>1/((BR90+1)/(P90/1.6)+1/(Q90/1.37)) + BR90/((BR90+1)/(P90/1.6) + BR90/(Q90/1.37))</f>
        <v>0</v>
      </c>
      <c r="T90">
        <f>(BM90*BP90)</f>
        <v>0</v>
      </c>
      <c r="U90">
        <f>(CE90+(T90+2*0.95*5.67E-8*(((CE90+$B$7)+273)^4-(CE90+273)^4)-44100*I90)/(1.84*29.3*Q90+8*0.95*5.67E-8*(CE90+273)^3))</f>
        <v>0</v>
      </c>
      <c r="V90">
        <f>($C$7*CF90+$D$7*CG90+$E$7*U90)</f>
        <v>0</v>
      </c>
      <c r="W90">
        <f>0.61365*exp(17.502*V90/(240.97+V90))</f>
        <v>0</v>
      </c>
      <c r="X90">
        <f>(Y90/Z90*100)</f>
        <v>0</v>
      </c>
      <c r="Y90">
        <f>BX90*(CC90+CD90)/1000</f>
        <v>0</v>
      </c>
      <c r="Z90">
        <f>0.61365*exp(17.502*CE90/(240.97+CE90))</f>
        <v>0</v>
      </c>
      <c r="AA90">
        <f>(W90-BX90*(CC90+CD90)/1000)</f>
        <v>0</v>
      </c>
      <c r="AB90">
        <f>(-I90*44100)</f>
        <v>0</v>
      </c>
      <c r="AC90">
        <f>2*29.3*Q90*0.92*(CE90-V90)</f>
        <v>0</v>
      </c>
      <c r="AD90">
        <f>2*0.95*5.67E-8*(((CE90+$B$7)+273)^4-(V90+273)^4)</f>
        <v>0</v>
      </c>
      <c r="AE90">
        <f>T90+AD90+AB90+AC90</f>
        <v>0</v>
      </c>
      <c r="AF90">
        <v>147</v>
      </c>
      <c r="AG90">
        <v>16</v>
      </c>
      <c r="AH90">
        <f>IF(AF90*$H$13&gt;=AJ90,1.0,(AJ90/(AJ90-AF90*$H$13)))</f>
        <v>0</v>
      </c>
      <c r="AI90">
        <f>(AH90-1)*100</f>
        <v>0</v>
      </c>
      <c r="AJ90">
        <f>MAX(0,($B$13+$C$13*CJ90)/(1+$D$13*CJ90)*CC90/(CE90+273)*$E$13)</f>
        <v>0</v>
      </c>
      <c r="AK90" t="s">
        <v>292</v>
      </c>
      <c r="AL90" t="s">
        <v>292</v>
      </c>
      <c r="AM90">
        <v>0</v>
      </c>
      <c r="AN90">
        <v>0</v>
      </c>
      <c r="AO90">
        <f>1-AM90/AN90</f>
        <v>0</v>
      </c>
      <c r="AP90">
        <v>0</v>
      </c>
      <c r="AQ90" t="s">
        <v>292</v>
      </c>
      <c r="AR90" t="s">
        <v>292</v>
      </c>
      <c r="AS90">
        <v>0</v>
      </c>
      <c r="AT90">
        <v>0</v>
      </c>
      <c r="AU90">
        <f>1-AS90/AT90</f>
        <v>0</v>
      </c>
      <c r="AV90">
        <v>0.5</v>
      </c>
      <c r="AW90">
        <f>BN90</f>
        <v>0</v>
      </c>
      <c r="AX90">
        <f>K90</f>
        <v>0</v>
      </c>
      <c r="AY90">
        <f>AU90*AV90*AW90</f>
        <v>0</v>
      </c>
      <c r="AZ90">
        <f>(AX90-AP90)/AW90</f>
        <v>0</v>
      </c>
      <c r="BA90">
        <f>(AN90-AT90)/AT90</f>
        <v>0</v>
      </c>
      <c r="BB90">
        <f>AM90/(AO90+AM90/AT90)</f>
        <v>0</v>
      </c>
      <c r="BC90" t="s">
        <v>292</v>
      </c>
      <c r="BD90">
        <v>0</v>
      </c>
      <c r="BE90">
        <f>IF(BD90&lt;&gt;0, BD90, BB90)</f>
        <v>0</v>
      </c>
      <c r="BF90">
        <f>1-BE90/AT90</f>
        <v>0</v>
      </c>
      <c r="BG90">
        <f>(AT90-AS90)/(AT90-BE90)</f>
        <v>0</v>
      </c>
      <c r="BH90">
        <f>(AN90-AT90)/(AN90-BE90)</f>
        <v>0</v>
      </c>
      <c r="BI90">
        <f>(AT90-AS90)/(AT90-AM90)</f>
        <v>0</v>
      </c>
      <c r="BJ90">
        <f>(AN90-AT90)/(AN90-AM90)</f>
        <v>0</v>
      </c>
      <c r="BK90">
        <f>(BG90*BE90/AS90)</f>
        <v>0</v>
      </c>
      <c r="BL90">
        <f>(1-BK90)</f>
        <v>0</v>
      </c>
      <c r="BM90">
        <f>$B$11*CK90+$C$11*CL90+$F$11*CM90*(1-CP90)</f>
        <v>0</v>
      </c>
      <c r="BN90">
        <f>BM90*BO90</f>
        <v>0</v>
      </c>
      <c r="BO90">
        <f>($B$11*$D$9+$C$11*$D$9+$F$11*((CZ90+CR90)/MAX(CZ90+CR90+DA90, 0.1)*$I$9+DA90/MAX(CZ90+CR90+DA90, 0.1)*$J$9))/($B$11+$C$11+$F$11)</f>
        <v>0</v>
      </c>
      <c r="BP90">
        <f>($B$11*$K$9+$C$11*$K$9+$F$11*((CZ90+CR90)/MAX(CZ90+CR90+DA90, 0.1)*$P$9+DA90/MAX(CZ90+CR90+DA90, 0.1)*$Q$9))/($B$11+$C$11+$F$11)</f>
        <v>0</v>
      </c>
      <c r="BQ90">
        <v>6</v>
      </c>
      <c r="BR90">
        <v>0.5</v>
      </c>
      <c r="BS90" t="s">
        <v>293</v>
      </c>
      <c r="BT90">
        <v>2</v>
      </c>
      <c r="BU90">
        <v>1626465334.6</v>
      </c>
      <c r="BV90">
        <v>400.608</v>
      </c>
      <c r="BW90">
        <v>419.996666666667</v>
      </c>
      <c r="BX90">
        <v>6.37663</v>
      </c>
      <c r="BY90">
        <v>2.93296</v>
      </c>
      <c r="BZ90">
        <v>399.051</v>
      </c>
      <c r="CA90">
        <v>6.44348333333333</v>
      </c>
      <c r="CB90">
        <v>900.056</v>
      </c>
      <c r="CC90">
        <v>100.749</v>
      </c>
      <c r="CD90">
        <v>0.1002455</v>
      </c>
      <c r="CE90">
        <v>16.3123</v>
      </c>
      <c r="CF90">
        <v>15.5787</v>
      </c>
      <c r="CG90">
        <v>999.9</v>
      </c>
      <c r="CH90">
        <v>0</v>
      </c>
      <c r="CI90">
        <v>0</v>
      </c>
      <c r="CJ90">
        <v>10023.3333333333</v>
      </c>
      <c r="CK90">
        <v>0</v>
      </c>
      <c r="CL90">
        <v>0.221023</v>
      </c>
      <c r="CM90">
        <v>1459.98333333333</v>
      </c>
      <c r="CN90">
        <v>0.973008333333333</v>
      </c>
      <c r="CO90">
        <v>0.0269915666666667</v>
      </c>
      <c r="CP90">
        <v>0</v>
      </c>
      <c r="CQ90">
        <v>893.807</v>
      </c>
      <c r="CR90">
        <v>4.99999</v>
      </c>
      <c r="CS90">
        <v>13066.9</v>
      </c>
      <c r="CT90">
        <v>12728.2333333333</v>
      </c>
      <c r="CU90">
        <v>38.875</v>
      </c>
      <c r="CV90">
        <v>41.125</v>
      </c>
      <c r="CW90">
        <v>40.083</v>
      </c>
      <c r="CX90">
        <v>40.312</v>
      </c>
      <c r="CY90">
        <v>40.4163333333333</v>
      </c>
      <c r="CZ90">
        <v>1415.71333333333</v>
      </c>
      <c r="DA90">
        <v>39.27</v>
      </c>
      <c r="DB90">
        <v>0</v>
      </c>
      <c r="DC90">
        <v>1626465346.4</v>
      </c>
      <c r="DD90">
        <v>0</v>
      </c>
      <c r="DE90">
        <v>894.38612</v>
      </c>
      <c r="DF90">
        <v>-5.49192306962414</v>
      </c>
      <c r="DG90">
        <v>-88.9692305321229</v>
      </c>
      <c r="DH90">
        <v>13076.344</v>
      </c>
      <c r="DI90">
        <v>15</v>
      </c>
      <c r="DJ90">
        <v>1626465084.6</v>
      </c>
      <c r="DK90" t="s">
        <v>294</v>
      </c>
      <c r="DL90">
        <v>1626465076.6</v>
      </c>
      <c r="DM90">
        <v>1626465084.6</v>
      </c>
      <c r="DN90">
        <v>8</v>
      </c>
      <c r="DO90">
        <v>0.212</v>
      </c>
      <c r="DP90">
        <v>0.013</v>
      </c>
      <c r="DQ90">
        <v>1.588</v>
      </c>
      <c r="DR90">
        <v>-0.074</v>
      </c>
      <c r="DS90">
        <v>420</v>
      </c>
      <c r="DT90">
        <v>3</v>
      </c>
      <c r="DU90">
        <v>0.13</v>
      </c>
      <c r="DV90">
        <v>0.03</v>
      </c>
      <c r="DW90">
        <v>-19.3095243902439</v>
      </c>
      <c r="DX90">
        <v>-0.50639372822298</v>
      </c>
      <c r="DY90">
        <v>0.0548153075490903</v>
      </c>
      <c r="DZ90">
        <v>0</v>
      </c>
      <c r="EA90">
        <v>894.753147058824</v>
      </c>
      <c r="EB90">
        <v>-6.31910653258713</v>
      </c>
      <c r="EC90">
        <v>0.676210119291721</v>
      </c>
      <c r="ED90">
        <v>1</v>
      </c>
      <c r="EE90">
        <v>3.40894487804878</v>
      </c>
      <c r="EF90">
        <v>0.206419233449482</v>
      </c>
      <c r="EG90">
        <v>0.0203629634052528</v>
      </c>
      <c r="EH90">
        <v>0</v>
      </c>
      <c r="EI90">
        <v>1</v>
      </c>
      <c r="EJ90">
        <v>3</v>
      </c>
      <c r="EK90" t="s">
        <v>427</v>
      </c>
      <c r="EL90">
        <v>100</v>
      </c>
      <c r="EM90">
        <v>100</v>
      </c>
      <c r="EN90">
        <v>1.557</v>
      </c>
      <c r="EO90">
        <v>-0.0668</v>
      </c>
      <c r="EP90">
        <v>0.796380875196005</v>
      </c>
      <c r="EQ90">
        <v>0.00225868272383977</v>
      </c>
      <c r="ER90">
        <v>-9.96746185667655e-07</v>
      </c>
      <c r="ES90">
        <v>2.83711317370827e-10</v>
      </c>
      <c r="ET90">
        <v>-0.071317122073674</v>
      </c>
      <c r="EU90">
        <v>-0.00217948432402501</v>
      </c>
      <c r="EV90">
        <v>0.000453263451741206</v>
      </c>
      <c r="EW90">
        <v>-1.16319206543697e-06</v>
      </c>
      <c r="EX90">
        <v>-2</v>
      </c>
      <c r="EY90">
        <v>2196</v>
      </c>
      <c r="EZ90">
        <v>1</v>
      </c>
      <c r="FA90">
        <v>25</v>
      </c>
      <c r="FB90">
        <v>4.3</v>
      </c>
      <c r="FC90">
        <v>4.2</v>
      </c>
      <c r="FD90">
        <v>18</v>
      </c>
      <c r="FE90">
        <v>814.055</v>
      </c>
      <c r="FF90">
        <v>426.076</v>
      </c>
      <c r="FG90">
        <v>11.8823</v>
      </c>
      <c r="FH90">
        <v>25.7934</v>
      </c>
      <c r="FI90">
        <v>29.9993</v>
      </c>
      <c r="FJ90">
        <v>25.7647</v>
      </c>
      <c r="FK90">
        <v>25.7862</v>
      </c>
      <c r="FL90">
        <v>25.0114</v>
      </c>
      <c r="FM90">
        <v>75.3271</v>
      </c>
      <c r="FN90">
        <v>0</v>
      </c>
      <c r="FO90">
        <v>11.94</v>
      </c>
      <c r="FP90">
        <v>420</v>
      </c>
      <c r="FQ90">
        <v>2.99213</v>
      </c>
      <c r="FR90">
        <v>101.391</v>
      </c>
      <c r="FS90">
        <v>101.845</v>
      </c>
    </row>
    <row r="91" spans="1:175">
      <c r="A91">
        <v>75</v>
      </c>
      <c r="B91">
        <v>1626465337.6</v>
      </c>
      <c r="C91">
        <v>148</v>
      </c>
      <c r="D91" t="s">
        <v>444</v>
      </c>
      <c r="E91" t="s">
        <v>445</v>
      </c>
      <c r="F91">
        <v>1</v>
      </c>
      <c r="G91" t="s">
        <v>291</v>
      </c>
      <c r="H91">
        <v>1626465336.6</v>
      </c>
      <c r="I91">
        <f>(J91)/1000</f>
        <v>0</v>
      </c>
      <c r="J91">
        <f>1000*CB91*AH91*(BX91-BY91)/(100*BQ91*(1000-AH91*BX91))</f>
        <v>0</v>
      </c>
      <c r="K91">
        <f>CB91*AH91*(BW91-BV91*(1000-AH91*BY91)/(1000-AH91*BX91))/(100*BQ91)</f>
        <v>0</v>
      </c>
      <c r="L91">
        <f>BV91 - IF(AH91&gt;1, K91*BQ91*100.0/(AJ91*CJ91), 0)</f>
        <v>0</v>
      </c>
      <c r="M91">
        <f>((S91-I91/2)*L91-K91)/(S91+I91/2)</f>
        <v>0</v>
      </c>
      <c r="N91">
        <f>M91*(CC91+CD91)/1000.0</f>
        <v>0</v>
      </c>
      <c r="O91">
        <f>(BV91 - IF(AH91&gt;1, K91*BQ91*100.0/(AJ91*CJ91), 0))*(CC91+CD91)/1000.0</f>
        <v>0</v>
      </c>
      <c r="P91">
        <f>2.0/((1/R91-1/Q91)+SIGN(R91)*SQRT((1/R91-1/Q91)*(1/R91-1/Q91) + 4*BR91/((BR91+1)*(BR91+1))*(2*1/R91*1/Q91-1/Q91*1/Q91)))</f>
        <v>0</v>
      </c>
      <c r="Q91">
        <f>IF(LEFT(BS91,1)&lt;&gt;"0",IF(LEFT(BS91,1)="1",3.0,BT91),$D$5+$E$5*(CJ91*CC91/($K$5*1000))+$F$5*(CJ91*CC91/($K$5*1000))*MAX(MIN(BQ91,$J$5),$I$5)*MAX(MIN(BQ91,$J$5),$I$5)+$G$5*MAX(MIN(BQ91,$J$5),$I$5)*(CJ91*CC91/($K$5*1000))+$H$5*(CJ91*CC91/($K$5*1000))*(CJ91*CC91/($K$5*1000)))</f>
        <v>0</v>
      </c>
      <c r="R91">
        <f>I91*(1000-(1000*0.61365*exp(17.502*V91/(240.97+V91))/(CC91+CD91)+BX91)/2)/(1000*0.61365*exp(17.502*V91/(240.97+V91))/(CC91+CD91)-BX91)</f>
        <v>0</v>
      </c>
      <c r="S91">
        <f>1/((BR91+1)/(P91/1.6)+1/(Q91/1.37)) + BR91/((BR91+1)/(P91/1.6) + BR91/(Q91/1.37))</f>
        <v>0</v>
      </c>
      <c r="T91">
        <f>(BM91*BP91)</f>
        <v>0</v>
      </c>
      <c r="U91">
        <f>(CE91+(T91+2*0.95*5.67E-8*(((CE91+$B$7)+273)^4-(CE91+273)^4)-44100*I91)/(1.84*29.3*Q91+8*0.95*5.67E-8*(CE91+273)^3))</f>
        <v>0</v>
      </c>
      <c r="V91">
        <f>($C$7*CF91+$D$7*CG91+$E$7*U91)</f>
        <v>0</v>
      </c>
      <c r="W91">
        <f>0.61365*exp(17.502*V91/(240.97+V91))</f>
        <v>0</v>
      </c>
      <c r="X91">
        <f>(Y91/Z91*100)</f>
        <v>0</v>
      </c>
      <c r="Y91">
        <f>BX91*(CC91+CD91)/1000</f>
        <v>0</v>
      </c>
      <c r="Z91">
        <f>0.61365*exp(17.502*CE91/(240.97+CE91))</f>
        <v>0</v>
      </c>
      <c r="AA91">
        <f>(W91-BX91*(CC91+CD91)/1000)</f>
        <v>0</v>
      </c>
      <c r="AB91">
        <f>(-I91*44100)</f>
        <v>0</v>
      </c>
      <c r="AC91">
        <f>2*29.3*Q91*0.92*(CE91-V91)</f>
        <v>0</v>
      </c>
      <c r="AD91">
        <f>2*0.95*5.67E-8*(((CE91+$B$7)+273)^4-(V91+273)^4)</f>
        <v>0</v>
      </c>
      <c r="AE91">
        <f>T91+AD91+AB91+AC91</f>
        <v>0</v>
      </c>
      <c r="AF91">
        <v>147</v>
      </c>
      <c r="AG91">
        <v>16</v>
      </c>
      <c r="AH91">
        <f>IF(AF91*$H$13&gt;=AJ91,1.0,(AJ91/(AJ91-AF91*$H$13)))</f>
        <v>0</v>
      </c>
      <c r="AI91">
        <f>(AH91-1)*100</f>
        <v>0</v>
      </c>
      <c r="AJ91">
        <f>MAX(0,($B$13+$C$13*CJ91)/(1+$D$13*CJ91)*CC91/(CE91+273)*$E$13)</f>
        <v>0</v>
      </c>
      <c r="AK91" t="s">
        <v>292</v>
      </c>
      <c r="AL91" t="s">
        <v>292</v>
      </c>
      <c r="AM91">
        <v>0</v>
      </c>
      <c r="AN91">
        <v>0</v>
      </c>
      <c r="AO91">
        <f>1-AM91/AN91</f>
        <v>0</v>
      </c>
      <c r="AP91">
        <v>0</v>
      </c>
      <c r="AQ91" t="s">
        <v>292</v>
      </c>
      <c r="AR91" t="s">
        <v>292</v>
      </c>
      <c r="AS91">
        <v>0</v>
      </c>
      <c r="AT91">
        <v>0</v>
      </c>
      <c r="AU91">
        <f>1-AS91/AT91</f>
        <v>0</v>
      </c>
      <c r="AV91">
        <v>0.5</v>
      </c>
      <c r="AW91">
        <f>BN91</f>
        <v>0</v>
      </c>
      <c r="AX91">
        <f>K91</f>
        <v>0</v>
      </c>
      <c r="AY91">
        <f>AU91*AV91*AW91</f>
        <v>0</v>
      </c>
      <c r="AZ91">
        <f>(AX91-AP91)/AW91</f>
        <v>0</v>
      </c>
      <c r="BA91">
        <f>(AN91-AT91)/AT91</f>
        <v>0</v>
      </c>
      <c r="BB91">
        <f>AM91/(AO91+AM91/AT91)</f>
        <v>0</v>
      </c>
      <c r="BC91" t="s">
        <v>292</v>
      </c>
      <c r="BD91">
        <v>0</v>
      </c>
      <c r="BE91">
        <f>IF(BD91&lt;&gt;0, BD91, BB91)</f>
        <v>0</v>
      </c>
      <c r="BF91">
        <f>1-BE91/AT91</f>
        <v>0</v>
      </c>
      <c r="BG91">
        <f>(AT91-AS91)/(AT91-BE91)</f>
        <v>0</v>
      </c>
      <c r="BH91">
        <f>(AN91-AT91)/(AN91-BE91)</f>
        <v>0</v>
      </c>
      <c r="BI91">
        <f>(AT91-AS91)/(AT91-AM91)</f>
        <v>0</v>
      </c>
      <c r="BJ91">
        <f>(AN91-AT91)/(AN91-AM91)</f>
        <v>0</v>
      </c>
      <c r="BK91">
        <f>(BG91*BE91/AS91)</f>
        <v>0</v>
      </c>
      <c r="BL91">
        <f>(1-BK91)</f>
        <v>0</v>
      </c>
      <c r="BM91">
        <f>$B$11*CK91+$C$11*CL91+$F$11*CM91*(1-CP91)</f>
        <v>0</v>
      </c>
      <c r="BN91">
        <f>BM91*BO91</f>
        <v>0</v>
      </c>
      <c r="BO91">
        <f>($B$11*$D$9+$C$11*$D$9+$F$11*((CZ91+CR91)/MAX(CZ91+CR91+DA91, 0.1)*$I$9+DA91/MAX(CZ91+CR91+DA91, 0.1)*$J$9))/($B$11+$C$11+$F$11)</f>
        <v>0</v>
      </c>
      <c r="BP91">
        <f>($B$11*$K$9+$C$11*$K$9+$F$11*((CZ91+CR91)/MAX(CZ91+CR91+DA91, 0.1)*$P$9+DA91/MAX(CZ91+CR91+DA91, 0.1)*$Q$9))/($B$11+$C$11+$F$11)</f>
        <v>0</v>
      </c>
      <c r="BQ91">
        <v>6</v>
      </c>
      <c r="BR91">
        <v>0.5</v>
      </c>
      <c r="BS91" t="s">
        <v>293</v>
      </c>
      <c r="BT91">
        <v>2</v>
      </c>
      <c r="BU91">
        <v>1626465336.6</v>
      </c>
      <c r="BV91">
        <v>400.606666666667</v>
      </c>
      <c r="BW91">
        <v>420.014666666667</v>
      </c>
      <c r="BX91">
        <v>6.38467666666667</v>
      </c>
      <c r="BY91">
        <v>2.93348666666667</v>
      </c>
      <c r="BZ91">
        <v>399.049666666667</v>
      </c>
      <c r="CA91">
        <v>6.45150333333333</v>
      </c>
      <c r="CB91">
        <v>900.031</v>
      </c>
      <c r="CC91">
        <v>100.749666666667</v>
      </c>
      <c r="CD91">
        <v>0.100138633333333</v>
      </c>
      <c r="CE91">
        <v>16.3356</v>
      </c>
      <c r="CF91">
        <v>15.6022333333333</v>
      </c>
      <c r="CG91">
        <v>999.9</v>
      </c>
      <c r="CH91">
        <v>0</v>
      </c>
      <c r="CI91">
        <v>0</v>
      </c>
      <c r="CJ91">
        <v>10014.4</v>
      </c>
      <c r="CK91">
        <v>0</v>
      </c>
      <c r="CL91">
        <v>0.221023</v>
      </c>
      <c r="CM91">
        <v>1459.98</v>
      </c>
      <c r="CN91">
        <v>0.973008333333333</v>
      </c>
      <c r="CO91">
        <v>0.0269915666666667</v>
      </c>
      <c r="CP91">
        <v>0</v>
      </c>
      <c r="CQ91">
        <v>893.535666666667</v>
      </c>
      <c r="CR91">
        <v>4.99999</v>
      </c>
      <c r="CS91">
        <v>13064.5</v>
      </c>
      <c r="CT91">
        <v>12728.2</v>
      </c>
      <c r="CU91">
        <v>38.833</v>
      </c>
      <c r="CV91">
        <v>41.125</v>
      </c>
      <c r="CW91">
        <v>40.104</v>
      </c>
      <c r="CX91">
        <v>40.312</v>
      </c>
      <c r="CY91">
        <v>40.3956666666667</v>
      </c>
      <c r="CZ91">
        <v>1415.71</v>
      </c>
      <c r="DA91">
        <v>39.27</v>
      </c>
      <c r="DB91">
        <v>0</v>
      </c>
      <c r="DC91">
        <v>1626465348.8</v>
      </c>
      <c r="DD91">
        <v>0</v>
      </c>
      <c r="DE91">
        <v>894.12464</v>
      </c>
      <c r="DF91">
        <v>-5.16946154307938</v>
      </c>
      <c r="DG91">
        <v>-88.453846264654</v>
      </c>
      <c r="DH91">
        <v>13073.064</v>
      </c>
      <c r="DI91">
        <v>15</v>
      </c>
      <c r="DJ91">
        <v>1626465084.6</v>
      </c>
      <c r="DK91" t="s">
        <v>294</v>
      </c>
      <c r="DL91">
        <v>1626465076.6</v>
      </c>
      <c r="DM91">
        <v>1626465084.6</v>
      </c>
      <c r="DN91">
        <v>8</v>
      </c>
      <c r="DO91">
        <v>0.212</v>
      </c>
      <c r="DP91">
        <v>0.013</v>
      </c>
      <c r="DQ91">
        <v>1.588</v>
      </c>
      <c r="DR91">
        <v>-0.074</v>
      </c>
      <c r="DS91">
        <v>420</v>
      </c>
      <c r="DT91">
        <v>3</v>
      </c>
      <c r="DU91">
        <v>0.13</v>
      </c>
      <c r="DV91">
        <v>0.03</v>
      </c>
      <c r="DW91">
        <v>-19.3295219512195</v>
      </c>
      <c r="DX91">
        <v>-0.454942160278739</v>
      </c>
      <c r="DY91">
        <v>0.048995308447353</v>
      </c>
      <c r="DZ91">
        <v>1</v>
      </c>
      <c r="EA91">
        <v>894.540058823529</v>
      </c>
      <c r="EB91">
        <v>-5.85439877469874</v>
      </c>
      <c r="EC91">
        <v>0.623066323595329</v>
      </c>
      <c r="ED91">
        <v>1</v>
      </c>
      <c r="EE91">
        <v>3.41586975609756</v>
      </c>
      <c r="EF91">
        <v>0.207063972125444</v>
      </c>
      <c r="EG91">
        <v>0.0204271188097426</v>
      </c>
      <c r="EH91">
        <v>0</v>
      </c>
      <c r="EI91">
        <v>2</v>
      </c>
      <c r="EJ91">
        <v>3</v>
      </c>
      <c r="EK91" t="s">
        <v>354</v>
      </c>
      <c r="EL91">
        <v>100</v>
      </c>
      <c r="EM91">
        <v>100</v>
      </c>
      <c r="EN91">
        <v>1.557</v>
      </c>
      <c r="EO91">
        <v>-0.0668</v>
      </c>
      <c r="EP91">
        <v>0.796380875196005</v>
      </c>
      <c r="EQ91">
        <v>0.00225868272383977</v>
      </c>
      <c r="ER91">
        <v>-9.96746185667655e-07</v>
      </c>
      <c r="ES91">
        <v>2.83711317370827e-10</v>
      </c>
      <c r="ET91">
        <v>-0.071317122073674</v>
      </c>
      <c r="EU91">
        <v>-0.00217948432402501</v>
      </c>
      <c r="EV91">
        <v>0.000453263451741206</v>
      </c>
      <c r="EW91">
        <v>-1.16319206543697e-06</v>
      </c>
      <c r="EX91">
        <v>-2</v>
      </c>
      <c r="EY91">
        <v>2196</v>
      </c>
      <c r="EZ91">
        <v>1</v>
      </c>
      <c r="FA91">
        <v>25</v>
      </c>
      <c r="FB91">
        <v>4.3</v>
      </c>
      <c r="FC91">
        <v>4.2</v>
      </c>
      <c r="FD91">
        <v>18</v>
      </c>
      <c r="FE91">
        <v>814.131</v>
      </c>
      <c r="FF91">
        <v>426.259</v>
      </c>
      <c r="FG91">
        <v>11.9457</v>
      </c>
      <c r="FH91">
        <v>25.7902</v>
      </c>
      <c r="FI91">
        <v>29.9994</v>
      </c>
      <c r="FJ91">
        <v>25.7636</v>
      </c>
      <c r="FK91">
        <v>25.7851</v>
      </c>
      <c r="FL91">
        <v>25.0117</v>
      </c>
      <c r="FM91">
        <v>74.9833</v>
      </c>
      <c r="FN91">
        <v>0</v>
      </c>
      <c r="FO91">
        <v>12.04</v>
      </c>
      <c r="FP91">
        <v>420</v>
      </c>
      <c r="FQ91">
        <v>3.02542</v>
      </c>
      <c r="FR91">
        <v>101.391</v>
      </c>
      <c r="FS91">
        <v>101.846</v>
      </c>
    </row>
    <row r="92" spans="1:175">
      <c r="A92">
        <v>76</v>
      </c>
      <c r="B92">
        <v>1626465339.6</v>
      </c>
      <c r="C92">
        <v>150</v>
      </c>
      <c r="D92" t="s">
        <v>446</v>
      </c>
      <c r="E92" t="s">
        <v>447</v>
      </c>
      <c r="F92">
        <v>1</v>
      </c>
      <c r="G92" t="s">
        <v>291</v>
      </c>
      <c r="H92">
        <v>1626465338.6</v>
      </c>
      <c r="I92">
        <f>(J92)/1000</f>
        <v>0</v>
      </c>
      <c r="J92">
        <f>1000*CB92*AH92*(BX92-BY92)/(100*BQ92*(1000-AH92*BX92))</f>
        <v>0</v>
      </c>
      <c r="K92">
        <f>CB92*AH92*(BW92-BV92*(1000-AH92*BY92)/(1000-AH92*BX92))/(100*BQ92)</f>
        <v>0</v>
      </c>
      <c r="L92">
        <f>BV92 - IF(AH92&gt;1, K92*BQ92*100.0/(AJ92*CJ92), 0)</f>
        <v>0</v>
      </c>
      <c r="M92">
        <f>((S92-I92/2)*L92-K92)/(S92+I92/2)</f>
        <v>0</v>
      </c>
      <c r="N92">
        <f>M92*(CC92+CD92)/1000.0</f>
        <v>0</v>
      </c>
      <c r="O92">
        <f>(BV92 - IF(AH92&gt;1, K92*BQ92*100.0/(AJ92*CJ92), 0))*(CC92+CD92)/1000.0</f>
        <v>0</v>
      </c>
      <c r="P92">
        <f>2.0/((1/R92-1/Q92)+SIGN(R92)*SQRT((1/R92-1/Q92)*(1/R92-1/Q92) + 4*BR92/((BR92+1)*(BR92+1))*(2*1/R92*1/Q92-1/Q92*1/Q92)))</f>
        <v>0</v>
      </c>
      <c r="Q92">
        <f>IF(LEFT(BS92,1)&lt;&gt;"0",IF(LEFT(BS92,1)="1",3.0,BT92),$D$5+$E$5*(CJ92*CC92/($K$5*1000))+$F$5*(CJ92*CC92/($K$5*1000))*MAX(MIN(BQ92,$J$5),$I$5)*MAX(MIN(BQ92,$J$5),$I$5)+$G$5*MAX(MIN(BQ92,$J$5),$I$5)*(CJ92*CC92/($K$5*1000))+$H$5*(CJ92*CC92/($K$5*1000))*(CJ92*CC92/($K$5*1000)))</f>
        <v>0</v>
      </c>
      <c r="R92">
        <f>I92*(1000-(1000*0.61365*exp(17.502*V92/(240.97+V92))/(CC92+CD92)+BX92)/2)/(1000*0.61365*exp(17.502*V92/(240.97+V92))/(CC92+CD92)-BX92)</f>
        <v>0</v>
      </c>
      <c r="S92">
        <f>1/((BR92+1)/(P92/1.6)+1/(Q92/1.37)) + BR92/((BR92+1)/(P92/1.6) + BR92/(Q92/1.37))</f>
        <v>0</v>
      </c>
      <c r="T92">
        <f>(BM92*BP92)</f>
        <v>0</v>
      </c>
      <c r="U92">
        <f>(CE92+(T92+2*0.95*5.67E-8*(((CE92+$B$7)+273)^4-(CE92+273)^4)-44100*I92)/(1.84*29.3*Q92+8*0.95*5.67E-8*(CE92+273)^3))</f>
        <v>0</v>
      </c>
      <c r="V92">
        <f>($C$7*CF92+$D$7*CG92+$E$7*U92)</f>
        <v>0</v>
      </c>
      <c r="W92">
        <f>0.61365*exp(17.502*V92/(240.97+V92))</f>
        <v>0</v>
      </c>
      <c r="X92">
        <f>(Y92/Z92*100)</f>
        <v>0</v>
      </c>
      <c r="Y92">
        <f>BX92*(CC92+CD92)/1000</f>
        <v>0</v>
      </c>
      <c r="Z92">
        <f>0.61365*exp(17.502*CE92/(240.97+CE92))</f>
        <v>0</v>
      </c>
      <c r="AA92">
        <f>(W92-BX92*(CC92+CD92)/1000)</f>
        <v>0</v>
      </c>
      <c r="AB92">
        <f>(-I92*44100)</f>
        <v>0</v>
      </c>
      <c r="AC92">
        <f>2*29.3*Q92*0.92*(CE92-V92)</f>
        <v>0</v>
      </c>
      <c r="AD92">
        <f>2*0.95*5.67E-8*(((CE92+$B$7)+273)^4-(V92+273)^4)</f>
        <v>0</v>
      </c>
      <c r="AE92">
        <f>T92+AD92+AB92+AC92</f>
        <v>0</v>
      </c>
      <c r="AF92">
        <v>147</v>
      </c>
      <c r="AG92">
        <v>16</v>
      </c>
      <c r="AH92">
        <f>IF(AF92*$H$13&gt;=AJ92,1.0,(AJ92/(AJ92-AF92*$H$13)))</f>
        <v>0</v>
      </c>
      <c r="AI92">
        <f>(AH92-1)*100</f>
        <v>0</v>
      </c>
      <c r="AJ92">
        <f>MAX(0,($B$13+$C$13*CJ92)/(1+$D$13*CJ92)*CC92/(CE92+273)*$E$13)</f>
        <v>0</v>
      </c>
      <c r="AK92" t="s">
        <v>292</v>
      </c>
      <c r="AL92" t="s">
        <v>292</v>
      </c>
      <c r="AM92">
        <v>0</v>
      </c>
      <c r="AN92">
        <v>0</v>
      </c>
      <c r="AO92">
        <f>1-AM92/AN92</f>
        <v>0</v>
      </c>
      <c r="AP92">
        <v>0</v>
      </c>
      <c r="AQ92" t="s">
        <v>292</v>
      </c>
      <c r="AR92" t="s">
        <v>292</v>
      </c>
      <c r="AS92">
        <v>0</v>
      </c>
      <c r="AT92">
        <v>0</v>
      </c>
      <c r="AU92">
        <f>1-AS92/AT92</f>
        <v>0</v>
      </c>
      <c r="AV92">
        <v>0.5</v>
      </c>
      <c r="AW92">
        <f>BN92</f>
        <v>0</v>
      </c>
      <c r="AX92">
        <f>K92</f>
        <v>0</v>
      </c>
      <c r="AY92">
        <f>AU92*AV92*AW92</f>
        <v>0</v>
      </c>
      <c r="AZ92">
        <f>(AX92-AP92)/AW92</f>
        <v>0</v>
      </c>
      <c r="BA92">
        <f>(AN92-AT92)/AT92</f>
        <v>0</v>
      </c>
      <c r="BB92">
        <f>AM92/(AO92+AM92/AT92)</f>
        <v>0</v>
      </c>
      <c r="BC92" t="s">
        <v>292</v>
      </c>
      <c r="BD92">
        <v>0</v>
      </c>
      <c r="BE92">
        <f>IF(BD92&lt;&gt;0, BD92, BB92)</f>
        <v>0</v>
      </c>
      <c r="BF92">
        <f>1-BE92/AT92</f>
        <v>0</v>
      </c>
      <c r="BG92">
        <f>(AT92-AS92)/(AT92-BE92)</f>
        <v>0</v>
      </c>
      <c r="BH92">
        <f>(AN92-AT92)/(AN92-BE92)</f>
        <v>0</v>
      </c>
      <c r="BI92">
        <f>(AT92-AS92)/(AT92-AM92)</f>
        <v>0</v>
      </c>
      <c r="BJ92">
        <f>(AN92-AT92)/(AN92-AM92)</f>
        <v>0</v>
      </c>
      <c r="BK92">
        <f>(BG92*BE92/AS92)</f>
        <v>0</v>
      </c>
      <c r="BL92">
        <f>(1-BK92)</f>
        <v>0</v>
      </c>
      <c r="BM92">
        <f>$B$11*CK92+$C$11*CL92+$F$11*CM92*(1-CP92)</f>
        <v>0</v>
      </c>
      <c r="BN92">
        <f>BM92*BO92</f>
        <v>0</v>
      </c>
      <c r="BO92">
        <f>($B$11*$D$9+$C$11*$D$9+$F$11*((CZ92+CR92)/MAX(CZ92+CR92+DA92, 0.1)*$I$9+DA92/MAX(CZ92+CR92+DA92, 0.1)*$J$9))/($B$11+$C$11+$F$11)</f>
        <v>0</v>
      </c>
      <c r="BP92">
        <f>($B$11*$K$9+$C$11*$K$9+$F$11*((CZ92+CR92)/MAX(CZ92+CR92+DA92, 0.1)*$P$9+DA92/MAX(CZ92+CR92+DA92, 0.1)*$Q$9))/($B$11+$C$11+$F$11)</f>
        <v>0</v>
      </c>
      <c r="BQ92">
        <v>6</v>
      </c>
      <c r="BR92">
        <v>0.5</v>
      </c>
      <c r="BS92" t="s">
        <v>293</v>
      </c>
      <c r="BT92">
        <v>2</v>
      </c>
      <c r="BU92">
        <v>1626465338.6</v>
      </c>
      <c r="BV92">
        <v>400.594666666667</v>
      </c>
      <c r="BW92">
        <v>420.022666666667</v>
      </c>
      <c r="BX92">
        <v>6.39168</v>
      </c>
      <c r="BY92">
        <v>2.93331333333333</v>
      </c>
      <c r="BZ92">
        <v>399.037666666667</v>
      </c>
      <c r="CA92">
        <v>6.45847666666667</v>
      </c>
      <c r="CB92">
        <v>900.004666666667</v>
      </c>
      <c r="CC92">
        <v>100.748</v>
      </c>
      <c r="CD92">
        <v>0.0996933666666667</v>
      </c>
      <c r="CE92">
        <v>16.3622</v>
      </c>
      <c r="CF92">
        <v>15.6232333333333</v>
      </c>
      <c r="CG92">
        <v>999.9</v>
      </c>
      <c r="CH92">
        <v>0</v>
      </c>
      <c r="CI92">
        <v>0</v>
      </c>
      <c r="CJ92">
        <v>10021.4666666667</v>
      </c>
      <c r="CK92">
        <v>0</v>
      </c>
      <c r="CL92">
        <v>0.221023</v>
      </c>
      <c r="CM92">
        <v>1460.06</v>
      </c>
      <c r="CN92">
        <v>0.973009666666667</v>
      </c>
      <c r="CO92">
        <v>0.0269900333333333</v>
      </c>
      <c r="CP92">
        <v>0</v>
      </c>
      <c r="CQ92">
        <v>893.465333333333</v>
      </c>
      <c r="CR92">
        <v>4.99999</v>
      </c>
      <c r="CS92">
        <v>13062.7333333333</v>
      </c>
      <c r="CT92">
        <v>12728.9</v>
      </c>
      <c r="CU92">
        <v>38.875</v>
      </c>
      <c r="CV92">
        <v>41.125</v>
      </c>
      <c r="CW92">
        <v>40.062</v>
      </c>
      <c r="CX92">
        <v>40.312</v>
      </c>
      <c r="CY92">
        <v>40.437</v>
      </c>
      <c r="CZ92">
        <v>1415.79</v>
      </c>
      <c r="DA92">
        <v>39.27</v>
      </c>
      <c r="DB92">
        <v>0</v>
      </c>
      <c r="DC92">
        <v>1626465350.6</v>
      </c>
      <c r="DD92">
        <v>0</v>
      </c>
      <c r="DE92">
        <v>893.971076923077</v>
      </c>
      <c r="DF92">
        <v>-4.77661538197096</v>
      </c>
      <c r="DG92">
        <v>-82.5059828945509</v>
      </c>
      <c r="DH92">
        <v>13070.9038461538</v>
      </c>
      <c r="DI92">
        <v>15</v>
      </c>
      <c r="DJ92">
        <v>1626465084.6</v>
      </c>
      <c r="DK92" t="s">
        <v>294</v>
      </c>
      <c r="DL92">
        <v>1626465076.6</v>
      </c>
      <c r="DM92">
        <v>1626465084.6</v>
      </c>
      <c r="DN92">
        <v>8</v>
      </c>
      <c r="DO92">
        <v>0.212</v>
      </c>
      <c r="DP92">
        <v>0.013</v>
      </c>
      <c r="DQ92">
        <v>1.588</v>
      </c>
      <c r="DR92">
        <v>-0.074</v>
      </c>
      <c r="DS92">
        <v>420</v>
      </c>
      <c r="DT92">
        <v>3</v>
      </c>
      <c r="DU92">
        <v>0.13</v>
      </c>
      <c r="DV92">
        <v>0.03</v>
      </c>
      <c r="DW92">
        <v>-19.3446146341463</v>
      </c>
      <c r="DX92">
        <v>-0.478912891986084</v>
      </c>
      <c r="DY92">
        <v>0.051002106895627</v>
      </c>
      <c r="DZ92">
        <v>1</v>
      </c>
      <c r="EA92">
        <v>894.369323529412</v>
      </c>
      <c r="EB92">
        <v>-5.94696591894862</v>
      </c>
      <c r="EC92">
        <v>0.625695505750953</v>
      </c>
      <c r="ED92">
        <v>1</v>
      </c>
      <c r="EE92">
        <v>3.42285658536585</v>
      </c>
      <c r="EF92">
        <v>0.210243344947738</v>
      </c>
      <c r="EG92">
        <v>0.0207417500037562</v>
      </c>
      <c r="EH92">
        <v>0</v>
      </c>
      <c r="EI92">
        <v>2</v>
      </c>
      <c r="EJ92">
        <v>3</v>
      </c>
      <c r="EK92" t="s">
        <v>354</v>
      </c>
      <c r="EL92">
        <v>100</v>
      </c>
      <c r="EM92">
        <v>100</v>
      </c>
      <c r="EN92">
        <v>1.557</v>
      </c>
      <c r="EO92">
        <v>-0.0668</v>
      </c>
      <c r="EP92">
        <v>0.796380875196005</v>
      </c>
      <c r="EQ92">
        <v>0.00225868272383977</v>
      </c>
      <c r="ER92">
        <v>-9.96746185667655e-07</v>
      </c>
      <c r="ES92">
        <v>2.83711317370827e-10</v>
      </c>
      <c r="ET92">
        <v>-0.071317122073674</v>
      </c>
      <c r="EU92">
        <v>-0.00217948432402501</v>
      </c>
      <c r="EV92">
        <v>0.000453263451741206</v>
      </c>
      <c r="EW92">
        <v>-1.16319206543697e-06</v>
      </c>
      <c r="EX92">
        <v>-2</v>
      </c>
      <c r="EY92">
        <v>2196</v>
      </c>
      <c r="EZ92">
        <v>1</v>
      </c>
      <c r="FA92">
        <v>25</v>
      </c>
      <c r="FB92">
        <v>4.4</v>
      </c>
      <c r="FC92">
        <v>4.2</v>
      </c>
      <c r="FD92">
        <v>18</v>
      </c>
      <c r="FE92">
        <v>813.976</v>
      </c>
      <c r="FF92">
        <v>426.266</v>
      </c>
      <c r="FG92">
        <v>12.0066</v>
      </c>
      <c r="FH92">
        <v>25.7874</v>
      </c>
      <c r="FI92">
        <v>29.9994</v>
      </c>
      <c r="FJ92">
        <v>25.7625</v>
      </c>
      <c r="FK92">
        <v>25.784</v>
      </c>
      <c r="FL92">
        <v>25.0124</v>
      </c>
      <c r="FM92">
        <v>74.9833</v>
      </c>
      <c r="FN92">
        <v>0</v>
      </c>
      <c r="FO92">
        <v>12.14</v>
      </c>
      <c r="FP92">
        <v>420</v>
      </c>
      <c r="FQ92">
        <v>3.03715</v>
      </c>
      <c r="FR92">
        <v>101.392</v>
      </c>
      <c r="FS92">
        <v>101.846</v>
      </c>
    </row>
    <row r="93" spans="1:175">
      <c r="A93">
        <v>77</v>
      </c>
      <c r="B93">
        <v>1626465341.6</v>
      </c>
      <c r="C93">
        <v>152</v>
      </c>
      <c r="D93" t="s">
        <v>448</v>
      </c>
      <c r="E93" t="s">
        <v>449</v>
      </c>
      <c r="F93">
        <v>1</v>
      </c>
      <c r="G93" t="s">
        <v>291</v>
      </c>
      <c r="H93">
        <v>1626465340.6</v>
      </c>
      <c r="I93">
        <f>(J93)/1000</f>
        <v>0</v>
      </c>
      <c r="J93">
        <f>1000*CB93*AH93*(BX93-BY93)/(100*BQ93*(1000-AH93*BX93))</f>
        <v>0</v>
      </c>
      <c r="K93">
        <f>CB93*AH93*(BW93-BV93*(1000-AH93*BY93)/(1000-AH93*BX93))/(100*BQ93)</f>
        <v>0</v>
      </c>
      <c r="L93">
        <f>BV93 - IF(AH93&gt;1, K93*BQ93*100.0/(AJ93*CJ93), 0)</f>
        <v>0</v>
      </c>
      <c r="M93">
        <f>((S93-I93/2)*L93-K93)/(S93+I93/2)</f>
        <v>0</v>
      </c>
      <c r="N93">
        <f>M93*(CC93+CD93)/1000.0</f>
        <v>0</v>
      </c>
      <c r="O93">
        <f>(BV93 - IF(AH93&gt;1, K93*BQ93*100.0/(AJ93*CJ93), 0))*(CC93+CD93)/1000.0</f>
        <v>0</v>
      </c>
      <c r="P93">
        <f>2.0/((1/R93-1/Q93)+SIGN(R93)*SQRT((1/R93-1/Q93)*(1/R93-1/Q93) + 4*BR93/((BR93+1)*(BR93+1))*(2*1/R93*1/Q93-1/Q93*1/Q93)))</f>
        <v>0</v>
      </c>
      <c r="Q93">
        <f>IF(LEFT(BS93,1)&lt;&gt;"0",IF(LEFT(BS93,1)="1",3.0,BT93),$D$5+$E$5*(CJ93*CC93/($K$5*1000))+$F$5*(CJ93*CC93/($K$5*1000))*MAX(MIN(BQ93,$J$5),$I$5)*MAX(MIN(BQ93,$J$5),$I$5)+$G$5*MAX(MIN(BQ93,$J$5),$I$5)*(CJ93*CC93/($K$5*1000))+$H$5*(CJ93*CC93/($K$5*1000))*(CJ93*CC93/($K$5*1000)))</f>
        <v>0</v>
      </c>
      <c r="R93">
        <f>I93*(1000-(1000*0.61365*exp(17.502*V93/(240.97+V93))/(CC93+CD93)+BX93)/2)/(1000*0.61365*exp(17.502*V93/(240.97+V93))/(CC93+CD93)-BX93)</f>
        <v>0</v>
      </c>
      <c r="S93">
        <f>1/((BR93+1)/(P93/1.6)+1/(Q93/1.37)) + BR93/((BR93+1)/(P93/1.6) + BR93/(Q93/1.37))</f>
        <v>0</v>
      </c>
      <c r="T93">
        <f>(BM93*BP93)</f>
        <v>0</v>
      </c>
      <c r="U93">
        <f>(CE93+(T93+2*0.95*5.67E-8*(((CE93+$B$7)+273)^4-(CE93+273)^4)-44100*I93)/(1.84*29.3*Q93+8*0.95*5.67E-8*(CE93+273)^3))</f>
        <v>0</v>
      </c>
      <c r="V93">
        <f>($C$7*CF93+$D$7*CG93+$E$7*U93)</f>
        <v>0</v>
      </c>
      <c r="W93">
        <f>0.61365*exp(17.502*V93/(240.97+V93))</f>
        <v>0</v>
      </c>
      <c r="X93">
        <f>(Y93/Z93*100)</f>
        <v>0</v>
      </c>
      <c r="Y93">
        <f>BX93*(CC93+CD93)/1000</f>
        <v>0</v>
      </c>
      <c r="Z93">
        <f>0.61365*exp(17.502*CE93/(240.97+CE93))</f>
        <v>0</v>
      </c>
      <c r="AA93">
        <f>(W93-BX93*(CC93+CD93)/1000)</f>
        <v>0</v>
      </c>
      <c r="AB93">
        <f>(-I93*44100)</f>
        <v>0</v>
      </c>
      <c r="AC93">
        <f>2*29.3*Q93*0.92*(CE93-V93)</f>
        <v>0</v>
      </c>
      <c r="AD93">
        <f>2*0.95*5.67E-8*(((CE93+$B$7)+273)^4-(V93+273)^4)</f>
        <v>0</v>
      </c>
      <c r="AE93">
        <f>T93+AD93+AB93+AC93</f>
        <v>0</v>
      </c>
      <c r="AF93">
        <v>148</v>
      </c>
      <c r="AG93">
        <v>16</v>
      </c>
      <c r="AH93">
        <f>IF(AF93*$H$13&gt;=AJ93,1.0,(AJ93/(AJ93-AF93*$H$13)))</f>
        <v>0</v>
      </c>
      <c r="AI93">
        <f>(AH93-1)*100</f>
        <v>0</v>
      </c>
      <c r="AJ93">
        <f>MAX(0,($B$13+$C$13*CJ93)/(1+$D$13*CJ93)*CC93/(CE93+273)*$E$13)</f>
        <v>0</v>
      </c>
      <c r="AK93" t="s">
        <v>292</v>
      </c>
      <c r="AL93" t="s">
        <v>292</v>
      </c>
      <c r="AM93">
        <v>0</v>
      </c>
      <c r="AN93">
        <v>0</v>
      </c>
      <c r="AO93">
        <f>1-AM93/AN93</f>
        <v>0</v>
      </c>
      <c r="AP93">
        <v>0</v>
      </c>
      <c r="AQ93" t="s">
        <v>292</v>
      </c>
      <c r="AR93" t="s">
        <v>292</v>
      </c>
      <c r="AS93">
        <v>0</v>
      </c>
      <c r="AT93">
        <v>0</v>
      </c>
      <c r="AU93">
        <f>1-AS93/AT93</f>
        <v>0</v>
      </c>
      <c r="AV93">
        <v>0.5</v>
      </c>
      <c r="AW93">
        <f>BN93</f>
        <v>0</v>
      </c>
      <c r="AX93">
        <f>K93</f>
        <v>0</v>
      </c>
      <c r="AY93">
        <f>AU93*AV93*AW93</f>
        <v>0</v>
      </c>
      <c r="AZ93">
        <f>(AX93-AP93)/AW93</f>
        <v>0</v>
      </c>
      <c r="BA93">
        <f>(AN93-AT93)/AT93</f>
        <v>0</v>
      </c>
      <c r="BB93">
        <f>AM93/(AO93+AM93/AT93)</f>
        <v>0</v>
      </c>
      <c r="BC93" t="s">
        <v>292</v>
      </c>
      <c r="BD93">
        <v>0</v>
      </c>
      <c r="BE93">
        <f>IF(BD93&lt;&gt;0, BD93, BB93)</f>
        <v>0</v>
      </c>
      <c r="BF93">
        <f>1-BE93/AT93</f>
        <v>0</v>
      </c>
      <c r="BG93">
        <f>(AT93-AS93)/(AT93-BE93)</f>
        <v>0</v>
      </c>
      <c r="BH93">
        <f>(AN93-AT93)/(AN93-BE93)</f>
        <v>0</v>
      </c>
      <c r="BI93">
        <f>(AT93-AS93)/(AT93-AM93)</f>
        <v>0</v>
      </c>
      <c r="BJ93">
        <f>(AN93-AT93)/(AN93-AM93)</f>
        <v>0</v>
      </c>
      <c r="BK93">
        <f>(BG93*BE93/AS93)</f>
        <v>0</v>
      </c>
      <c r="BL93">
        <f>(1-BK93)</f>
        <v>0</v>
      </c>
      <c r="BM93">
        <f>$B$11*CK93+$C$11*CL93+$F$11*CM93*(1-CP93)</f>
        <v>0</v>
      </c>
      <c r="BN93">
        <f>BM93*BO93</f>
        <v>0</v>
      </c>
      <c r="BO93">
        <f>($B$11*$D$9+$C$11*$D$9+$F$11*((CZ93+CR93)/MAX(CZ93+CR93+DA93, 0.1)*$I$9+DA93/MAX(CZ93+CR93+DA93, 0.1)*$J$9))/($B$11+$C$11+$F$11)</f>
        <v>0</v>
      </c>
      <c r="BP93">
        <f>($B$11*$K$9+$C$11*$K$9+$F$11*((CZ93+CR93)/MAX(CZ93+CR93+DA93, 0.1)*$P$9+DA93/MAX(CZ93+CR93+DA93, 0.1)*$Q$9))/($B$11+$C$11+$F$11)</f>
        <v>0</v>
      </c>
      <c r="BQ93">
        <v>6</v>
      </c>
      <c r="BR93">
        <v>0.5</v>
      </c>
      <c r="BS93" t="s">
        <v>293</v>
      </c>
      <c r="BT93">
        <v>2</v>
      </c>
      <c r="BU93">
        <v>1626465340.6</v>
      </c>
      <c r="BV93">
        <v>400.594</v>
      </c>
      <c r="BW93">
        <v>420.005333333333</v>
      </c>
      <c r="BX93">
        <v>6.3951</v>
      </c>
      <c r="BY93">
        <v>2.93879333333333</v>
      </c>
      <c r="BZ93">
        <v>399.037</v>
      </c>
      <c r="CA93">
        <v>6.46189</v>
      </c>
      <c r="CB93">
        <v>899.988</v>
      </c>
      <c r="CC93">
        <v>100.748333333333</v>
      </c>
      <c r="CD93">
        <v>0.0996898</v>
      </c>
      <c r="CE93">
        <v>16.3833666666667</v>
      </c>
      <c r="CF93">
        <v>15.6468666666667</v>
      </c>
      <c r="CG93">
        <v>999.9</v>
      </c>
      <c r="CH93">
        <v>0</v>
      </c>
      <c r="CI93">
        <v>0</v>
      </c>
      <c r="CJ93">
        <v>9995</v>
      </c>
      <c r="CK93">
        <v>0</v>
      </c>
      <c r="CL93">
        <v>0.221023</v>
      </c>
      <c r="CM93">
        <v>1459.89666666667</v>
      </c>
      <c r="CN93">
        <v>0.973007</v>
      </c>
      <c r="CO93">
        <v>0.0269931</v>
      </c>
      <c r="CP93">
        <v>0</v>
      </c>
      <c r="CQ93">
        <v>893.258666666667</v>
      </c>
      <c r="CR93">
        <v>4.99999</v>
      </c>
      <c r="CS93">
        <v>13057.3666666667</v>
      </c>
      <c r="CT93">
        <v>12727.4666666667</v>
      </c>
      <c r="CU93">
        <v>38.875</v>
      </c>
      <c r="CV93">
        <v>41.125</v>
      </c>
      <c r="CW93">
        <v>40.062</v>
      </c>
      <c r="CX93">
        <v>40.312</v>
      </c>
      <c r="CY93">
        <v>40.437</v>
      </c>
      <c r="CZ93">
        <v>1415.62666666667</v>
      </c>
      <c r="DA93">
        <v>39.27</v>
      </c>
      <c r="DB93">
        <v>0</v>
      </c>
      <c r="DC93">
        <v>1626465352.4</v>
      </c>
      <c r="DD93">
        <v>0</v>
      </c>
      <c r="DE93">
        <v>893.80596</v>
      </c>
      <c r="DF93">
        <v>-5.03415383973653</v>
      </c>
      <c r="DG93">
        <v>-83.1076921997426</v>
      </c>
      <c r="DH93">
        <v>13067.692</v>
      </c>
      <c r="DI93">
        <v>15</v>
      </c>
      <c r="DJ93">
        <v>1626465084.6</v>
      </c>
      <c r="DK93" t="s">
        <v>294</v>
      </c>
      <c r="DL93">
        <v>1626465076.6</v>
      </c>
      <c r="DM93">
        <v>1626465084.6</v>
      </c>
      <c r="DN93">
        <v>8</v>
      </c>
      <c r="DO93">
        <v>0.212</v>
      </c>
      <c r="DP93">
        <v>0.013</v>
      </c>
      <c r="DQ93">
        <v>1.588</v>
      </c>
      <c r="DR93">
        <v>-0.074</v>
      </c>
      <c r="DS93">
        <v>420</v>
      </c>
      <c r="DT93">
        <v>3</v>
      </c>
      <c r="DU93">
        <v>0.13</v>
      </c>
      <c r="DV93">
        <v>0.03</v>
      </c>
      <c r="DW93">
        <v>-19.3567048780488</v>
      </c>
      <c r="DX93">
        <v>-0.470170034843227</v>
      </c>
      <c r="DY93">
        <v>0.0504095275122621</v>
      </c>
      <c r="DZ93">
        <v>1</v>
      </c>
      <c r="EA93">
        <v>894.137588235294</v>
      </c>
      <c r="EB93">
        <v>-5.4239620824997</v>
      </c>
      <c r="EC93">
        <v>0.576713973231453</v>
      </c>
      <c r="ED93">
        <v>1</v>
      </c>
      <c r="EE93">
        <v>3.42939536585366</v>
      </c>
      <c r="EF93">
        <v>0.203764390243908</v>
      </c>
      <c r="EG93">
        <v>0.020158167998637</v>
      </c>
      <c r="EH93">
        <v>0</v>
      </c>
      <c r="EI93">
        <v>2</v>
      </c>
      <c r="EJ93">
        <v>3</v>
      </c>
      <c r="EK93" t="s">
        <v>354</v>
      </c>
      <c r="EL93">
        <v>100</v>
      </c>
      <c r="EM93">
        <v>100</v>
      </c>
      <c r="EN93">
        <v>1.557</v>
      </c>
      <c r="EO93">
        <v>-0.0668</v>
      </c>
      <c r="EP93">
        <v>0.796380875196005</v>
      </c>
      <c r="EQ93">
        <v>0.00225868272383977</v>
      </c>
      <c r="ER93">
        <v>-9.96746185667655e-07</v>
      </c>
      <c r="ES93">
        <v>2.83711317370827e-10</v>
      </c>
      <c r="ET93">
        <v>-0.071317122073674</v>
      </c>
      <c r="EU93">
        <v>-0.00217948432402501</v>
      </c>
      <c r="EV93">
        <v>0.000453263451741206</v>
      </c>
      <c r="EW93">
        <v>-1.16319206543697e-06</v>
      </c>
      <c r="EX93">
        <v>-2</v>
      </c>
      <c r="EY93">
        <v>2196</v>
      </c>
      <c r="EZ93">
        <v>1</v>
      </c>
      <c r="FA93">
        <v>25</v>
      </c>
      <c r="FB93">
        <v>4.4</v>
      </c>
      <c r="FC93">
        <v>4.3</v>
      </c>
      <c r="FD93">
        <v>18</v>
      </c>
      <c r="FE93">
        <v>813.867</v>
      </c>
      <c r="FF93">
        <v>426.213</v>
      </c>
      <c r="FG93">
        <v>12.0725</v>
      </c>
      <c r="FH93">
        <v>25.7842</v>
      </c>
      <c r="FI93">
        <v>29.9993</v>
      </c>
      <c r="FJ93">
        <v>25.7614</v>
      </c>
      <c r="FK93">
        <v>25.783</v>
      </c>
      <c r="FL93">
        <v>25.0132</v>
      </c>
      <c r="FM93">
        <v>74.9833</v>
      </c>
      <c r="FN93">
        <v>0</v>
      </c>
      <c r="FO93">
        <v>12.14</v>
      </c>
      <c r="FP93">
        <v>420</v>
      </c>
      <c r="FQ93">
        <v>3.03629</v>
      </c>
      <c r="FR93">
        <v>101.393</v>
      </c>
      <c r="FS93">
        <v>101.847</v>
      </c>
    </row>
    <row r="94" spans="1:175">
      <c r="A94">
        <v>78</v>
      </c>
      <c r="B94">
        <v>1626465343.6</v>
      </c>
      <c r="C94">
        <v>154</v>
      </c>
      <c r="D94" t="s">
        <v>450</v>
      </c>
      <c r="E94" t="s">
        <v>451</v>
      </c>
      <c r="F94">
        <v>1</v>
      </c>
      <c r="G94" t="s">
        <v>291</v>
      </c>
      <c r="H94">
        <v>1626465342.6</v>
      </c>
      <c r="I94">
        <f>(J94)/1000</f>
        <v>0</v>
      </c>
      <c r="J94">
        <f>1000*CB94*AH94*(BX94-BY94)/(100*BQ94*(1000-AH94*BX94))</f>
        <v>0</v>
      </c>
      <c r="K94">
        <f>CB94*AH94*(BW94-BV94*(1000-AH94*BY94)/(1000-AH94*BX94))/(100*BQ94)</f>
        <v>0</v>
      </c>
      <c r="L94">
        <f>BV94 - IF(AH94&gt;1, K94*BQ94*100.0/(AJ94*CJ94), 0)</f>
        <v>0</v>
      </c>
      <c r="M94">
        <f>((S94-I94/2)*L94-K94)/(S94+I94/2)</f>
        <v>0</v>
      </c>
      <c r="N94">
        <f>M94*(CC94+CD94)/1000.0</f>
        <v>0</v>
      </c>
      <c r="O94">
        <f>(BV94 - IF(AH94&gt;1, K94*BQ94*100.0/(AJ94*CJ94), 0))*(CC94+CD94)/1000.0</f>
        <v>0</v>
      </c>
      <c r="P94">
        <f>2.0/((1/R94-1/Q94)+SIGN(R94)*SQRT((1/R94-1/Q94)*(1/R94-1/Q94) + 4*BR94/((BR94+1)*(BR94+1))*(2*1/R94*1/Q94-1/Q94*1/Q94)))</f>
        <v>0</v>
      </c>
      <c r="Q94">
        <f>IF(LEFT(BS94,1)&lt;&gt;"0",IF(LEFT(BS94,1)="1",3.0,BT94),$D$5+$E$5*(CJ94*CC94/($K$5*1000))+$F$5*(CJ94*CC94/($K$5*1000))*MAX(MIN(BQ94,$J$5),$I$5)*MAX(MIN(BQ94,$J$5),$I$5)+$G$5*MAX(MIN(BQ94,$J$5),$I$5)*(CJ94*CC94/($K$5*1000))+$H$5*(CJ94*CC94/($K$5*1000))*(CJ94*CC94/($K$5*1000)))</f>
        <v>0</v>
      </c>
      <c r="R94">
        <f>I94*(1000-(1000*0.61365*exp(17.502*V94/(240.97+V94))/(CC94+CD94)+BX94)/2)/(1000*0.61365*exp(17.502*V94/(240.97+V94))/(CC94+CD94)-BX94)</f>
        <v>0</v>
      </c>
      <c r="S94">
        <f>1/((BR94+1)/(P94/1.6)+1/(Q94/1.37)) + BR94/((BR94+1)/(P94/1.6) + BR94/(Q94/1.37))</f>
        <v>0</v>
      </c>
      <c r="T94">
        <f>(BM94*BP94)</f>
        <v>0</v>
      </c>
      <c r="U94">
        <f>(CE94+(T94+2*0.95*5.67E-8*(((CE94+$B$7)+273)^4-(CE94+273)^4)-44100*I94)/(1.84*29.3*Q94+8*0.95*5.67E-8*(CE94+273)^3))</f>
        <v>0</v>
      </c>
      <c r="V94">
        <f>($C$7*CF94+$D$7*CG94+$E$7*U94)</f>
        <v>0</v>
      </c>
      <c r="W94">
        <f>0.61365*exp(17.502*V94/(240.97+V94))</f>
        <v>0</v>
      </c>
      <c r="X94">
        <f>(Y94/Z94*100)</f>
        <v>0</v>
      </c>
      <c r="Y94">
        <f>BX94*(CC94+CD94)/1000</f>
        <v>0</v>
      </c>
      <c r="Z94">
        <f>0.61365*exp(17.502*CE94/(240.97+CE94))</f>
        <v>0</v>
      </c>
      <c r="AA94">
        <f>(W94-BX94*(CC94+CD94)/1000)</f>
        <v>0</v>
      </c>
      <c r="AB94">
        <f>(-I94*44100)</f>
        <v>0</v>
      </c>
      <c r="AC94">
        <f>2*29.3*Q94*0.92*(CE94-V94)</f>
        <v>0</v>
      </c>
      <c r="AD94">
        <f>2*0.95*5.67E-8*(((CE94+$B$7)+273)^4-(V94+273)^4)</f>
        <v>0</v>
      </c>
      <c r="AE94">
        <f>T94+AD94+AB94+AC94</f>
        <v>0</v>
      </c>
      <c r="AF94">
        <v>148</v>
      </c>
      <c r="AG94">
        <v>16</v>
      </c>
      <c r="AH94">
        <f>IF(AF94*$H$13&gt;=AJ94,1.0,(AJ94/(AJ94-AF94*$H$13)))</f>
        <v>0</v>
      </c>
      <c r="AI94">
        <f>(AH94-1)*100</f>
        <v>0</v>
      </c>
      <c r="AJ94">
        <f>MAX(0,($B$13+$C$13*CJ94)/(1+$D$13*CJ94)*CC94/(CE94+273)*$E$13)</f>
        <v>0</v>
      </c>
      <c r="AK94" t="s">
        <v>292</v>
      </c>
      <c r="AL94" t="s">
        <v>292</v>
      </c>
      <c r="AM94">
        <v>0</v>
      </c>
      <c r="AN94">
        <v>0</v>
      </c>
      <c r="AO94">
        <f>1-AM94/AN94</f>
        <v>0</v>
      </c>
      <c r="AP94">
        <v>0</v>
      </c>
      <c r="AQ94" t="s">
        <v>292</v>
      </c>
      <c r="AR94" t="s">
        <v>292</v>
      </c>
      <c r="AS94">
        <v>0</v>
      </c>
      <c r="AT94">
        <v>0</v>
      </c>
      <c r="AU94">
        <f>1-AS94/AT94</f>
        <v>0</v>
      </c>
      <c r="AV94">
        <v>0.5</v>
      </c>
      <c r="AW94">
        <f>BN94</f>
        <v>0</v>
      </c>
      <c r="AX94">
        <f>K94</f>
        <v>0</v>
      </c>
      <c r="AY94">
        <f>AU94*AV94*AW94</f>
        <v>0</v>
      </c>
      <c r="AZ94">
        <f>(AX94-AP94)/AW94</f>
        <v>0</v>
      </c>
      <c r="BA94">
        <f>(AN94-AT94)/AT94</f>
        <v>0</v>
      </c>
      <c r="BB94">
        <f>AM94/(AO94+AM94/AT94)</f>
        <v>0</v>
      </c>
      <c r="BC94" t="s">
        <v>292</v>
      </c>
      <c r="BD94">
        <v>0</v>
      </c>
      <c r="BE94">
        <f>IF(BD94&lt;&gt;0, BD94, BB94)</f>
        <v>0</v>
      </c>
      <c r="BF94">
        <f>1-BE94/AT94</f>
        <v>0</v>
      </c>
      <c r="BG94">
        <f>(AT94-AS94)/(AT94-BE94)</f>
        <v>0</v>
      </c>
      <c r="BH94">
        <f>(AN94-AT94)/(AN94-BE94)</f>
        <v>0</v>
      </c>
      <c r="BI94">
        <f>(AT94-AS94)/(AT94-AM94)</f>
        <v>0</v>
      </c>
      <c r="BJ94">
        <f>(AN94-AT94)/(AN94-AM94)</f>
        <v>0</v>
      </c>
      <c r="BK94">
        <f>(BG94*BE94/AS94)</f>
        <v>0</v>
      </c>
      <c r="BL94">
        <f>(1-BK94)</f>
        <v>0</v>
      </c>
      <c r="BM94">
        <f>$B$11*CK94+$C$11*CL94+$F$11*CM94*(1-CP94)</f>
        <v>0</v>
      </c>
      <c r="BN94">
        <f>BM94*BO94</f>
        <v>0</v>
      </c>
      <c r="BO94">
        <f>($B$11*$D$9+$C$11*$D$9+$F$11*((CZ94+CR94)/MAX(CZ94+CR94+DA94, 0.1)*$I$9+DA94/MAX(CZ94+CR94+DA94, 0.1)*$J$9))/($B$11+$C$11+$F$11)</f>
        <v>0</v>
      </c>
      <c r="BP94">
        <f>($B$11*$K$9+$C$11*$K$9+$F$11*((CZ94+CR94)/MAX(CZ94+CR94+DA94, 0.1)*$P$9+DA94/MAX(CZ94+CR94+DA94, 0.1)*$Q$9))/($B$11+$C$11+$F$11)</f>
        <v>0</v>
      </c>
      <c r="BQ94">
        <v>6</v>
      </c>
      <c r="BR94">
        <v>0.5</v>
      </c>
      <c r="BS94" t="s">
        <v>293</v>
      </c>
      <c r="BT94">
        <v>2</v>
      </c>
      <c r="BU94">
        <v>1626465342.6</v>
      </c>
      <c r="BV94">
        <v>400.574666666667</v>
      </c>
      <c r="BW94">
        <v>419.998</v>
      </c>
      <c r="BX94">
        <v>6.40255</v>
      </c>
      <c r="BY94">
        <v>2.94784</v>
      </c>
      <c r="BZ94">
        <v>399.017666666667</v>
      </c>
      <c r="CA94">
        <v>6.46931</v>
      </c>
      <c r="CB94">
        <v>900.036666666667</v>
      </c>
      <c r="CC94">
        <v>100.749333333333</v>
      </c>
      <c r="CD94">
        <v>0.100112866666667</v>
      </c>
      <c r="CE94">
        <v>16.4054333333333</v>
      </c>
      <c r="CF94">
        <v>15.6720333333333</v>
      </c>
      <c r="CG94">
        <v>999.9</v>
      </c>
      <c r="CH94">
        <v>0</v>
      </c>
      <c r="CI94">
        <v>0</v>
      </c>
      <c r="CJ94">
        <v>9997.5</v>
      </c>
      <c r="CK94">
        <v>0</v>
      </c>
      <c r="CL94">
        <v>0.221023</v>
      </c>
      <c r="CM94">
        <v>1459.98333333333</v>
      </c>
      <c r="CN94">
        <v>0.973008333333333</v>
      </c>
      <c r="CO94">
        <v>0.0269915666666667</v>
      </c>
      <c r="CP94">
        <v>0</v>
      </c>
      <c r="CQ94">
        <v>893.013</v>
      </c>
      <c r="CR94">
        <v>4.99999</v>
      </c>
      <c r="CS94">
        <v>13056.0666666667</v>
      </c>
      <c r="CT94">
        <v>12728.2333333333</v>
      </c>
      <c r="CU94">
        <v>38.875</v>
      </c>
      <c r="CV94">
        <v>41.125</v>
      </c>
      <c r="CW94">
        <v>40.083</v>
      </c>
      <c r="CX94">
        <v>40.312</v>
      </c>
      <c r="CY94">
        <v>40.3956666666667</v>
      </c>
      <c r="CZ94">
        <v>1415.71333333333</v>
      </c>
      <c r="DA94">
        <v>39.27</v>
      </c>
      <c r="DB94">
        <v>0</v>
      </c>
      <c r="DC94">
        <v>1626465354.8</v>
      </c>
      <c r="DD94">
        <v>0</v>
      </c>
      <c r="DE94">
        <v>893.60992</v>
      </c>
      <c r="DF94">
        <v>-5.99376924253364</v>
      </c>
      <c r="DG94">
        <v>-82.3076924333363</v>
      </c>
      <c r="DH94">
        <v>13064.448</v>
      </c>
      <c r="DI94">
        <v>15</v>
      </c>
      <c r="DJ94">
        <v>1626465084.6</v>
      </c>
      <c r="DK94" t="s">
        <v>294</v>
      </c>
      <c r="DL94">
        <v>1626465076.6</v>
      </c>
      <c r="DM94">
        <v>1626465084.6</v>
      </c>
      <c r="DN94">
        <v>8</v>
      </c>
      <c r="DO94">
        <v>0.212</v>
      </c>
      <c r="DP94">
        <v>0.013</v>
      </c>
      <c r="DQ94">
        <v>1.588</v>
      </c>
      <c r="DR94">
        <v>-0.074</v>
      </c>
      <c r="DS94">
        <v>420</v>
      </c>
      <c r="DT94">
        <v>3</v>
      </c>
      <c r="DU94">
        <v>0.13</v>
      </c>
      <c r="DV94">
        <v>0.03</v>
      </c>
      <c r="DW94">
        <v>-19.3715024390244</v>
      </c>
      <c r="DX94">
        <v>-0.389259930313583</v>
      </c>
      <c r="DY94">
        <v>0.0428398178573527</v>
      </c>
      <c r="DZ94">
        <v>1</v>
      </c>
      <c r="EA94">
        <v>893.948588235294</v>
      </c>
      <c r="EB94">
        <v>-5.36326560832221</v>
      </c>
      <c r="EC94">
        <v>0.558053134601049</v>
      </c>
      <c r="ED94">
        <v>1</v>
      </c>
      <c r="EE94">
        <v>3.43499682926829</v>
      </c>
      <c r="EF94">
        <v>0.181929825783971</v>
      </c>
      <c r="EG94">
        <v>0.0183132417024888</v>
      </c>
      <c r="EH94">
        <v>0</v>
      </c>
      <c r="EI94">
        <v>2</v>
      </c>
      <c r="EJ94">
        <v>3</v>
      </c>
      <c r="EK94" t="s">
        <v>354</v>
      </c>
      <c r="EL94">
        <v>100</v>
      </c>
      <c r="EM94">
        <v>100</v>
      </c>
      <c r="EN94">
        <v>1.557</v>
      </c>
      <c r="EO94">
        <v>-0.0667</v>
      </c>
      <c r="EP94">
        <v>0.796380875196005</v>
      </c>
      <c r="EQ94">
        <v>0.00225868272383977</v>
      </c>
      <c r="ER94">
        <v>-9.96746185667655e-07</v>
      </c>
      <c r="ES94">
        <v>2.83711317370827e-10</v>
      </c>
      <c r="ET94">
        <v>-0.071317122073674</v>
      </c>
      <c r="EU94">
        <v>-0.00217948432402501</v>
      </c>
      <c r="EV94">
        <v>0.000453263451741206</v>
      </c>
      <c r="EW94">
        <v>-1.16319206543697e-06</v>
      </c>
      <c r="EX94">
        <v>-2</v>
      </c>
      <c r="EY94">
        <v>2196</v>
      </c>
      <c r="EZ94">
        <v>1</v>
      </c>
      <c r="FA94">
        <v>25</v>
      </c>
      <c r="FB94">
        <v>4.5</v>
      </c>
      <c r="FC94">
        <v>4.3</v>
      </c>
      <c r="FD94">
        <v>18</v>
      </c>
      <c r="FE94">
        <v>813.782</v>
      </c>
      <c r="FF94">
        <v>426.366</v>
      </c>
      <c r="FG94">
        <v>12.1411</v>
      </c>
      <c r="FH94">
        <v>25.7804</v>
      </c>
      <c r="FI94">
        <v>29.9992</v>
      </c>
      <c r="FJ94">
        <v>25.7602</v>
      </c>
      <c r="FK94">
        <v>25.7819</v>
      </c>
      <c r="FL94">
        <v>25.0121</v>
      </c>
      <c r="FM94">
        <v>74.7061</v>
      </c>
      <c r="FN94">
        <v>0</v>
      </c>
      <c r="FO94">
        <v>12.25</v>
      </c>
      <c r="FP94">
        <v>420</v>
      </c>
      <c r="FQ94">
        <v>3.03184</v>
      </c>
      <c r="FR94">
        <v>101.395</v>
      </c>
      <c r="FS94">
        <v>101.848</v>
      </c>
    </row>
    <row r="95" spans="1:175">
      <c r="A95">
        <v>79</v>
      </c>
      <c r="B95">
        <v>1626465345.6</v>
      </c>
      <c r="C95">
        <v>156</v>
      </c>
      <c r="D95" t="s">
        <v>452</v>
      </c>
      <c r="E95" t="s">
        <v>453</v>
      </c>
      <c r="F95">
        <v>1</v>
      </c>
      <c r="G95" t="s">
        <v>291</v>
      </c>
      <c r="H95">
        <v>1626465344.6</v>
      </c>
      <c r="I95">
        <f>(J95)/1000</f>
        <v>0</v>
      </c>
      <c r="J95">
        <f>1000*CB95*AH95*(BX95-BY95)/(100*BQ95*(1000-AH95*BX95))</f>
        <v>0</v>
      </c>
      <c r="K95">
        <f>CB95*AH95*(BW95-BV95*(1000-AH95*BY95)/(1000-AH95*BX95))/(100*BQ95)</f>
        <v>0</v>
      </c>
      <c r="L95">
        <f>BV95 - IF(AH95&gt;1, K95*BQ95*100.0/(AJ95*CJ95), 0)</f>
        <v>0</v>
      </c>
      <c r="M95">
        <f>((S95-I95/2)*L95-K95)/(S95+I95/2)</f>
        <v>0</v>
      </c>
      <c r="N95">
        <f>M95*(CC95+CD95)/1000.0</f>
        <v>0</v>
      </c>
      <c r="O95">
        <f>(BV95 - IF(AH95&gt;1, K95*BQ95*100.0/(AJ95*CJ95), 0))*(CC95+CD95)/1000.0</f>
        <v>0</v>
      </c>
      <c r="P95">
        <f>2.0/((1/R95-1/Q95)+SIGN(R95)*SQRT((1/R95-1/Q95)*(1/R95-1/Q95) + 4*BR95/((BR95+1)*(BR95+1))*(2*1/R95*1/Q95-1/Q95*1/Q95)))</f>
        <v>0</v>
      </c>
      <c r="Q95">
        <f>IF(LEFT(BS95,1)&lt;&gt;"0",IF(LEFT(BS95,1)="1",3.0,BT95),$D$5+$E$5*(CJ95*CC95/($K$5*1000))+$F$5*(CJ95*CC95/($K$5*1000))*MAX(MIN(BQ95,$J$5),$I$5)*MAX(MIN(BQ95,$J$5),$I$5)+$G$5*MAX(MIN(BQ95,$J$5),$I$5)*(CJ95*CC95/($K$5*1000))+$H$5*(CJ95*CC95/($K$5*1000))*(CJ95*CC95/($K$5*1000)))</f>
        <v>0</v>
      </c>
      <c r="R95">
        <f>I95*(1000-(1000*0.61365*exp(17.502*V95/(240.97+V95))/(CC95+CD95)+BX95)/2)/(1000*0.61365*exp(17.502*V95/(240.97+V95))/(CC95+CD95)-BX95)</f>
        <v>0</v>
      </c>
      <c r="S95">
        <f>1/((BR95+1)/(P95/1.6)+1/(Q95/1.37)) + BR95/((BR95+1)/(P95/1.6) + BR95/(Q95/1.37))</f>
        <v>0</v>
      </c>
      <c r="T95">
        <f>(BM95*BP95)</f>
        <v>0</v>
      </c>
      <c r="U95">
        <f>(CE95+(T95+2*0.95*5.67E-8*(((CE95+$B$7)+273)^4-(CE95+273)^4)-44100*I95)/(1.84*29.3*Q95+8*0.95*5.67E-8*(CE95+273)^3))</f>
        <v>0</v>
      </c>
      <c r="V95">
        <f>($C$7*CF95+$D$7*CG95+$E$7*U95)</f>
        <v>0</v>
      </c>
      <c r="W95">
        <f>0.61365*exp(17.502*V95/(240.97+V95))</f>
        <v>0</v>
      </c>
      <c r="X95">
        <f>(Y95/Z95*100)</f>
        <v>0</v>
      </c>
      <c r="Y95">
        <f>BX95*(CC95+CD95)/1000</f>
        <v>0</v>
      </c>
      <c r="Z95">
        <f>0.61365*exp(17.502*CE95/(240.97+CE95))</f>
        <v>0</v>
      </c>
      <c r="AA95">
        <f>(W95-BX95*(CC95+CD95)/1000)</f>
        <v>0</v>
      </c>
      <c r="AB95">
        <f>(-I95*44100)</f>
        <v>0</v>
      </c>
      <c r="AC95">
        <f>2*29.3*Q95*0.92*(CE95-V95)</f>
        <v>0</v>
      </c>
      <c r="AD95">
        <f>2*0.95*5.67E-8*(((CE95+$B$7)+273)^4-(V95+273)^4)</f>
        <v>0</v>
      </c>
      <c r="AE95">
        <f>T95+AD95+AB95+AC95</f>
        <v>0</v>
      </c>
      <c r="AF95">
        <v>148</v>
      </c>
      <c r="AG95">
        <v>16</v>
      </c>
      <c r="AH95">
        <f>IF(AF95*$H$13&gt;=AJ95,1.0,(AJ95/(AJ95-AF95*$H$13)))</f>
        <v>0</v>
      </c>
      <c r="AI95">
        <f>(AH95-1)*100</f>
        <v>0</v>
      </c>
      <c r="AJ95">
        <f>MAX(0,($B$13+$C$13*CJ95)/(1+$D$13*CJ95)*CC95/(CE95+273)*$E$13)</f>
        <v>0</v>
      </c>
      <c r="AK95" t="s">
        <v>292</v>
      </c>
      <c r="AL95" t="s">
        <v>292</v>
      </c>
      <c r="AM95">
        <v>0</v>
      </c>
      <c r="AN95">
        <v>0</v>
      </c>
      <c r="AO95">
        <f>1-AM95/AN95</f>
        <v>0</v>
      </c>
      <c r="AP95">
        <v>0</v>
      </c>
      <c r="AQ95" t="s">
        <v>292</v>
      </c>
      <c r="AR95" t="s">
        <v>292</v>
      </c>
      <c r="AS95">
        <v>0</v>
      </c>
      <c r="AT95">
        <v>0</v>
      </c>
      <c r="AU95">
        <f>1-AS95/AT95</f>
        <v>0</v>
      </c>
      <c r="AV95">
        <v>0.5</v>
      </c>
      <c r="AW95">
        <f>BN95</f>
        <v>0</v>
      </c>
      <c r="AX95">
        <f>K95</f>
        <v>0</v>
      </c>
      <c r="AY95">
        <f>AU95*AV95*AW95</f>
        <v>0</v>
      </c>
      <c r="AZ95">
        <f>(AX95-AP95)/AW95</f>
        <v>0</v>
      </c>
      <c r="BA95">
        <f>(AN95-AT95)/AT95</f>
        <v>0</v>
      </c>
      <c r="BB95">
        <f>AM95/(AO95+AM95/AT95)</f>
        <v>0</v>
      </c>
      <c r="BC95" t="s">
        <v>292</v>
      </c>
      <c r="BD95">
        <v>0</v>
      </c>
      <c r="BE95">
        <f>IF(BD95&lt;&gt;0, BD95, BB95)</f>
        <v>0</v>
      </c>
      <c r="BF95">
        <f>1-BE95/AT95</f>
        <v>0</v>
      </c>
      <c r="BG95">
        <f>(AT95-AS95)/(AT95-BE95)</f>
        <v>0</v>
      </c>
      <c r="BH95">
        <f>(AN95-AT95)/(AN95-BE95)</f>
        <v>0</v>
      </c>
      <c r="BI95">
        <f>(AT95-AS95)/(AT95-AM95)</f>
        <v>0</v>
      </c>
      <c r="BJ95">
        <f>(AN95-AT95)/(AN95-AM95)</f>
        <v>0</v>
      </c>
      <c r="BK95">
        <f>(BG95*BE95/AS95)</f>
        <v>0</v>
      </c>
      <c r="BL95">
        <f>(1-BK95)</f>
        <v>0</v>
      </c>
      <c r="BM95">
        <f>$B$11*CK95+$C$11*CL95+$F$11*CM95*(1-CP95)</f>
        <v>0</v>
      </c>
      <c r="BN95">
        <f>BM95*BO95</f>
        <v>0</v>
      </c>
      <c r="BO95">
        <f>($B$11*$D$9+$C$11*$D$9+$F$11*((CZ95+CR95)/MAX(CZ95+CR95+DA95, 0.1)*$I$9+DA95/MAX(CZ95+CR95+DA95, 0.1)*$J$9))/($B$11+$C$11+$F$11)</f>
        <v>0</v>
      </c>
      <c r="BP95">
        <f>($B$11*$K$9+$C$11*$K$9+$F$11*((CZ95+CR95)/MAX(CZ95+CR95+DA95, 0.1)*$P$9+DA95/MAX(CZ95+CR95+DA95, 0.1)*$Q$9))/($B$11+$C$11+$F$11)</f>
        <v>0</v>
      </c>
      <c r="BQ95">
        <v>6</v>
      </c>
      <c r="BR95">
        <v>0.5</v>
      </c>
      <c r="BS95" t="s">
        <v>293</v>
      </c>
      <c r="BT95">
        <v>2</v>
      </c>
      <c r="BU95">
        <v>1626465344.6</v>
      </c>
      <c r="BV95">
        <v>400.518333333333</v>
      </c>
      <c r="BW95">
        <v>420.001666666667</v>
      </c>
      <c r="BX95">
        <v>6.41474333333333</v>
      </c>
      <c r="BY95">
        <v>2.95173</v>
      </c>
      <c r="BZ95">
        <v>398.961333333333</v>
      </c>
      <c r="CA95">
        <v>6.48146333333333</v>
      </c>
      <c r="CB95">
        <v>900.052333333333</v>
      </c>
      <c r="CC95">
        <v>100.75</v>
      </c>
      <c r="CD95">
        <v>0.0996695</v>
      </c>
      <c r="CE95">
        <v>16.4320333333333</v>
      </c>
      <c r="CF95">
        <v>15.6899666666667</v>
      </c>
      <c r="CG95">
        <v>999.9</v>
      </c>
      <c r="CH95">
        <v>0</v>
      </c>
      <c r="CI95">
        <v>0</v>
      </c>
      <c r="CJ95">
        <v>10033.7333333333</v>
      </c>
      <c r="CK95">
        <v>0</v>
      </c>
      <c r="CL95">
        <v>0.221023</v>
      </c>
      <c r="CM95">
        <v>1459.89</v>
      </c>
      <c r="CN95">
        <v>0.973007</v>
      </c>
      <c r="CO95">
        <v>0.0269931</v>
      </c>
      <c r="CP95">
        <v>0</v>
      </c>
      <c r="CQ95">
        <v>892.566666666667</v>
      </c>
      <c r="CR95">
        <v>4.99999</v>
      </c>
      <c r="CS95">
        <v>13052.1333333333</v>
      </c>
      <c r="CT95">
        <v>12727.4</v>
      </c>
      <c r="CU95">
        <v>38.875</v>
      </c>
      <c r="CV95">
        <v>41.125</v>
      </c>
      <c r="CW95">
        <v>40.104</v>
      </c>
      <c r="CX95">
        <v>40.312</v>
      </c>
      <c r="CY95">
        <v>40.437</v>
      </c>
      <c r="CZ95">
        <v>1415.62</v>
      </c>
      <c r="DA95">
        <v>39.27</v>
      </c>
      <c r="DB95">
        <v>0</v>
      </c>
      <c r="DC95">
        <v>1626465356.6</v>
      </c>
      <c r="DD95">
        <v>0</v>
      </c>
      <c r="DE95">
        <v>893.454</v>
      </c>
      <c r="DF95">
        <v>-6.31124786844364</v>
      </c>
      <c r="DG95">
        <v>-84.4683760620669</v>
      </c>
      <c r="DH95">
        <v>13062.1807692308</v>
      </c>
      <c r="DI95">
        <v>15</v>
      </c>
      <c r="DJ95">
        <v>1626465084.6</v>
      </c>
      <c r="DK95" t="s">
        <v>294</v>
      </c>
      <c r="DL95">
        <v>1626465076.6</v>
      </c>
      <c r="DM95">
        <v>1626465084.6</v>
      </c>
      <c r="DN95">
        <v>8</v>
      </c>
      <c r="DO95">
        <v>0.212</v>
      </c>
      <c r="DP95">
        <v>0.013</v>
      </c>
      <c r="DQ95">
        <v>1.588</v>
      </c>
      <c r="DR95">
        <v>-0.074</v>
      </c>
      <c r="DS95">
        <v>420</v>
      </c>
      <c r="DT95">
        <v>3</v>
      </c>
      <c r="DU95">
        <v>0.13</v>
      </c>
      <c r="DV95">
        <v>0.03</v>
      </c>
      <c r="DW95">
        <v>-19.3891</v>
      </c>
      <c r="DX95">
        <v>-0.38325993031361</v>
      </c>
      <c r="DY95">
        <v>0.0423740083702955</v>
      </c>
      <c r="DZ95">
        <v>1</v>
      </c>
      <c r="EA95">
        <v>893.751323529412</v>
      </c>
      <c r="EB95">
        <v>-5.25300563415618</v>
      </c>
      <c r="EC95">
        <v>0.542336921576603</v>
      </c>
      <c r="ED95">
        <v>1</v>
      </c>
      <c r="EE95">
        <v>3.44035585365854</v>
      </c>
      <c r="EF95">
        <v>0.162767456446001</v>
      </c>
      <c r="EG95">
        <v>0.0165996883566999</v>
      </c>
      <c r="EH95">
        <v>0</v>
      </c>
      <c r="EI95">
        <v>2</v>
      </c>
      <c r="EJ95">
        <v>3</v>
      </c>
      <c r="EK95" t="s">
        <v>354</v>
      </c>
      <c r="EL95">
        <v>100</v>
      </c>
      <c r="EM95">
        <v>100</v>
      </c>
      <c r="EN95">
        <v>1.557</v>
      </c>
      <c r="EO95">
        <v>-0.0667</v>
      </c>
      <c r="EP95">
        <v>0.796380875196005</v>
      </c>
      <c r="EQ95">
        <v>0.00225868272383977</v>
      </c>
      <c r="ER95">
        <v>-9.96746185667655e-07</v>
      </c>
      <c r="ES95">
        <v>2.83711317370827e-10</v>
      </c>
      <c r="ET95">
        <v>-0.071317122073674</v>
      </c>
      <c r="EU95">
        <v>-0.00217948432402501</v>
      </c>
      <c r="EV95">
        <v>0.000453263451741206</v>
      </c>
      <c r="EW95">
        <v>-1.16319206543697e-06</v>
      </c>
      <c r="EX95">
        <v>-2</v>
      </c>
      <c r="EY95">
        <v>2196</v>
      </c>
      <c r="EZ95">
        <v>1</v>
      </c>
      <c r="FA95">
        <v>25</v>
      </c>
      <c r="FB95">
        <v>4.5</v>
      </c>
      <c r="FC95">
        <v>4.3</v>
      </c>
      <c r="FD95">
        <v>18</v>
      </c>
      <c r="FE95">
        <v>813.642</v>
      </c>
      <c r="FF95">
        <v>426.638</v>
      </c>
      <c r="FG95">
        <v>12.2055</v>
      </c>
      <c r="FH95">
        <v>25.7771</v>
      </c>
      <c r="FI95">
        <v>29.9993</v>
      </c>
      <c r="FJ95">
        <v>25.7586</v>
      </c>
      <c r="FK95">
        <v>25.7808</v>
      </c>
      <c r="FL95">
        <v>25.0138</v>
      </c>
      <c r="FM95">
        <v>74.7061</v>
      </c>
      <c r="FN95">
        <v>0</v>
      </c>
      <c r="FO95">
        <v>12.35</v>
      </c>
      <c r="FP95">
        <v>420</v>
      </c>
      <c r="FQ95">
        <v>3.03171</v>
      </c>
      <c r="FR95">
        <v>101.395</v>
      </c>
      <c r="FS95">
        <v>101.848</v>
      </c>
    </row>
    <row r="96" spans="1:175">
      <c r="A96">
        <v>80</v>
      </c>
      <c r="B96">
        <v>1626465347.6</v>
      </c>
      <c r="C96">
        <v>158</v>
      </c>
      <c r="D96" t="s">
        <v>454</v>
      </c>
      <c r="E96" t="s">
        <v>455</v>
      </c>
      <c r="F96">
        <v>1</v>
      </c>
      <c r="G96" t="s">
        <v>291</v>
      </c>
      <c r="H96">
        <v>1626465346.6</v>
      </c>
      <c r="I96">
        <f>(J96)/1000</f>
        <v>0</v>
      </c>
      <c r="J96">
        <f>1000*CB96*AH96*(BX96-BY96)/(100*BQ96*(1000-AH96*BX96))</f>
        <v>0</v>
      </c>
      <c r="K96">
        <f>CB96*AH96*(BW96-BV96*(1000-AH96*BY96)/(1000-AH96*BX96))/(100*BQ96)</f>
        <v>0</v>
      </c>
      <c r="L96">
        <f>BV96 - IF(AH96&gt;1, K96*BQ96*100.0/(AJ96*CJ96), 0)</f>
        <v>0</v>
      </c>
      <c r="M96">
        <f>((S96-I96/2)*L96-K96)/(S96+I96/2)</f>
        <v>0</v>
      </c>
      <c r="N96">
        <f>M96*(CC96+CD96)/1000.0</f>
        <v>0</v>
      </c>
      <c r="O96">
        <f>(BV96 - IF(AH96&gt;1, K96*BQ96*100.0/(AJ96*CJ96), 0))*(CC96+CD96)/1000.0</f>
        <v>0</v>
      </c>
      <c r="P96">
        <f>2.0/((1/R96-1/Q96)+SIGN(R96)*SQRT((1/R96-1/Q96)*(1/R96-1/Q96) + 4*BR96/((BR96+1)*(BR96+1))*(2*1/R96*1/Q96-1/Q96*1/Q96)))</f>
        <v>0</v>
      </c>
      <c r="Q96">
        <f>IF(LEFT(BS96,1)&lt;&gt;"0",IF(LEFT(BS96,1)="1",3.0,BT96),$D$5+$E$5*(CJ96*CC96/($K$5*1000))+$F$5*(CJ96*CC96/($K$5*1000))*MAX(MIN(BQ96,$J$5),$I$5)*MAX(MIN(BQ96,$J$5),$I$5)+$G$5*MAX(MIN(BQ96,$J$5),$I$5)*(CJ96*CC96/($K$5*1000))+$H$5*(CJ96*CC96/($K$5*1000))*(CJ96*CC96/($K$5*1000)))</f>
        <v>0</v>
      </c>
      <c r="R96">
        <f>I96*(1000-(1000*0.61365*exp(17.502*V96/(240.97+V96))/(CC96+CD96)+BX96)/2)/(1000*0.61365*exp(17.502*V96/(240.97+V96))/(CC96+CD96)-BX96)</f>
        <v>0</v>
      </c>
      <c r="S96">
        <f>1/((BR96+1)/(P96/1.6)+1/(Q96/1.37)) + BR96/((BR96+1)/(P96/1.6) + BR96/(Q96/1.37))</f>
        <v>0</v>
      </c>
      <c r="T96">
        <f>(BM96*BP96)</f>
        <v>0</v>
      </c>
      <c r="U96">
        <f>(CE96+(T96+2*0.95*5.67E-8*(((CE96+$B$7)+273)^4-(CE96+273)^4)-44100*I96)/(1.84*29.3*Q96+8*0.95*5.67E-8*(CE96+273)^3))</f>
        <v>0</v>
      </c>
      <c r="V96">
        <f>($C$7*CF96+$D$7*CG96+$E$7*U96)</f>
        <v>0</v>
      </c>
      <c r="W96">
        <f>0.61365*exp(17.502*V96/(240.97+V96))</f>
        <v>0</v>
      </c>
      <c r="X96">
        <f>(Y96/Z96*100)</f>
        <v>0</v>
      </c>
      <c r="Y96">
        <f>BX96*(CC96+CD96)/1000</f>
        <v>0</v>
      </c>
      <c r="Z96">
        <f>0.61365*exp(17.502*CE96/(240.97+CE96))</f>
        <v>0</v>
      </c>
      <c r="AA96">
        <f>(W96-BX96*(CC96+CD96)/1000)</f>
        <v>0</v>
      </c>
      <c r="AB96">
        <f>(-I96*44100)</f>
        <v>0</v>
      </c>
      <c r="AC96">
        <f>2*29.3*Q96*0.92*(CE96-V96)</f>
        <v>0</v>
      </c>
      <c r="AD96">
        <f>2*0.95*5.67E-8*(((CE96+$B$7)+273)^4-(V96+273)^4)</f>
        <v>0</v>
      </c>
      <c r="AE96">
        <f>T96+AD96+AB96+AC96</f>
        <v>0</v>
      </c>
      <c r="AF96">
        <v>148</v>
      </c>
      <c r="AG96">
        <v>16</v>
      </c>
      <c r="AH96">
        <f>IF(AF96*$H$13&gt;=AJ96,1.0,(AJ96/(AJ96-AF96*$H$13)))</f>
        <v>0</v>
      </c>
      <c r="AI96">
        <f>(AH96-1)*100</f>
        <v>0</v>
      </c>
      <c r="AJ96">
        <f>MAX(0,($B$13+$C$13*CJ96)/(1+$D$13*CJ96)*CC96/(CE96+273)*$E$13)</f>
        <v>0</v>
      </c>
      <c r="AK96" t="s">
        <v>292</v>
      </c>
      <c r="AL96" t="s">
        <v>292</v>
      </c>
      <c r="AM96">
        <v>0</v>
      </c>
      <c r="AN96">
        <v>0</v>
      </c>
      <c r="AO96">
        <f>1-AM96/AN96</f>
        <v>0</v>
      </c>
      <c r="AP96">
        <v>0</v>
      </c>
      <c r="AQ96" t="s">
        <v>292</v>
      </c>
      <c r="AR96" t="s">
        <v>292</v>
      </c>
      <c r="AS96">
        <v>0</v>
      </c>
      <c r="AT96">
        <v>0</v>
      </c>
      <c r="AU96">
        <f>1-AS96/AT96</f>
        <v>0</v>
      </c>
      <c r="AV96">
        <v>0.5</v>
      </c>
      <c r="AW96">
        <f>BN96</f>
        <v>0</v>
      </c>
      <c r="AX96">
        <f>K96</f>
        <v>0</v>
      </c>
      <c r="AY96">
        <f>AU96*AV96*AW96</f>
        <v>0</v>
      </c>
      <c r="AZ96">
        <f>(AX96-AP96)/AW96</f>
        <v>0</v>
      </c>
      <c r="BA96">
        <f>(AN96-AT96)/AT96</f>
        <v>0</v>
      </c>
      <c r="BB96">
        <f>AM96/(AO96+AM96/AT96)</f>
        <v>0</v>
      </c>
      <c r="BC96" t="s">
        <v>292</v>
      </c>
      <c r="BD96">
        <v>0</v>
      </c>
      <c r="BE96">
        <f>IF(BD96&lt;&gt;0, BD96, BB96)</f>
        <v>0</v>
      </c>
      <c r="BF96">
        <f>1-BE96/AT96</f>
        <v>0</v>
      </c>
      <c r="BG96">
        <f>(AT96-AS96)/(AT96-BE96)</f>
        <v>0</v>
      </c>
      <c r="BH96">
        <f>(AN96-AT96)/(AN96-BE96)</f>
        <v>0</v>
      </c>
      <c r="BI96">
        <f>(AT96-AS96)/(AT96-AM96)</f>
        <v>0</v>
      </c>
      <c r="BJ96">
        <f>(AN96-AT96)/(AN96-AM96)</f>
        <v>0</v>
      </c>
      <c r="BK96">
        <f>(BG96*BE96/AS96)</f>
        <v>0</v>
      </c>
      <c r="BL96">
        <f>(1-BK96)</f>
        <v>0</v>
      </c>
      <c r="BM96">
        <f>$B$11*CK96+$C$11*CL96+$F$11*CM96*(1-CP96)</f>
        <v>0</v>
      </c>
      <c r="BN96">
        <f>BM96*BO96</f>
        <v>0</v>
      </c>
      <c r="BO96">
        <f>($B$11*$D$9+$C$11*$D$9+$F$11*((CZ96+CR96)/MAX(CZ96+CR96+DA96, 0.1)*$I$9+DA96/MAX(CZ96+CR96+DA96, 0.1)*$J$9))/($B$11+$C$11+$F$11)</f>
        <v>0</v>
      </c>
      <c r="BP96">
        <f>($B$11*$K$9+$C$11*$K$9+$F$11*((CZ96+CR96)/MAX(CZ96+CR96+DA96, 0.1)*$P$9+DA96/MAX(CZ96+CR96+DA96, 0.1)*$Q$9))/($B$11+$C$11+$F$11)</f>
        <v>0</v>
      </c>
      <c r="BQ96">
        <v>6</v>
      </c>
      <c r="BR96">
        <v>0.5</v>
      </c>
      <c r="BS96" t="s">
        <v>293</v>
      </c>
      <c r="BT96">
        <v>2</v>
      </c>
      <c r="BU96">
        <v>1626465346.6</v>
      </c>
      <c r="BV96">
        <v>400.501666666667</v>
      </c>
      <c r="BW96">
        <v>419.980666666667</v>
      </c>
      <c r="BX96">
        <v>6.4256</v>
      </c>
      <c r="BY96">
        <v>2.96513666666667</v>
      </c>
      <c r="BZ96">
        <v>398.945</v>
      </c>
      <c r="CA96">
        <v>6.49228</v>
      </c>
      <c r="CB96">
        <v>899.974333333333</v>
      </c>
      <c r="CC96">
        <v>100.750333333333</v>
      </c>
      <c r="CD96">
        <v>0.0996892333333333</v>
      </c>
      <c r="CE96">
        <v>16.4578666666667</v>
      </c>
      <c r="CF96">
        <v>15.7066333333333</v>
      </c>
      <c r="CG96">
        <v>999.9</v>
      </c>
      <c r="CH96">
        <v>0</v>
      </c>
      <c r="CI96">
        <v>0</v>
      </c>
      <c r="CJ96">
        <v>9982.91666666667</v>
      </c>
      <c r="CK96">
        <v>0</v>
      </c>
      <c r="CL96">
        <v>0.221023</v>
      </c>
      <c r="CM96">
        <v>1460.06333333333</v>
      </c>
      <c r="CN96">
        <v>0.973008333333333</v>
      </c>
      <c r="CO96">
        <v>0.0269915666666667</v>
      </c>
      <c r="CP96">
        <v>0</v>
      </c>
      <c r="CQ96">
        <v>892.398</v>
      </c>
      <c r="CR96">
        <v>4.99999</v>
      </c>
      <c r="CS96">
        <v>13051.0666666667</v>
      </c>
      <c r="CT96">
        <v>12728.9333333333</v>
      </c>
      <c r="CU96">
        <v>38.875</v>
      </c>
      <c r="CV96">
        <v>41.125</v>
      </c>
      <c r="CW96">
        <v>40.062</v>
      </c>
      <c r="CX96">
        <v>40.333</v>
      </c>
      <c r="CY96">
        <v>40.437</v>
      </c>
      <c r="CZ96">
        <v>1415.79</v>
      </c>
      <c r="DA96">
        <v>39.2733333333333</v>
      </c>
      <c r="DB96">
        <v>0</v>
      </c>
      <c r="DC96">
        <v>1626465358.4</v>
      </c>
      <c r="DD96">
        <v>0</v>
      </c>
      <c r="DE96">
        <v>893.2146</v>
      </c>
      <c r="DF96">
        <v>-6.67453845994524</v>
      </c>
      <c r="DG96">
        <v>-82.992307552886</v>
      </c>
      <c r="DH96">
        <v>13059.4</v>
      </c>
      <c r="DI96">
        <v>15</v>
      </c>
      <c r="DJ96">
        <v>1626465084.6</v>
      </c>
      <c r="DK96" t="s">
        <v>294</v>
      </c>
      <c r="DL96">
        <v>1626465076.6</v>
      </c>
      <c r="DM96">
        <v>1626465084.6</v>
      </c>
      <c r="DN96">
        <v>8</v>
      </c>
      <c r="DO96">
        <v>0.212</v>
      </c>
      <c r="DP96">
        <v>0.013</v>
      </c>
      <c r="DQ96">
        <v>1.588</v>
      </c>
      <c r="DR96">
        <v>-0.074</v>
      </c>
      <c r="DS96">
        <v>420</v>
      </c>
      <c r="DT96">
        <v>3</v>
      </c>
      <c r="DU96">
        <v>0.13</v>
      </c>
      <c r="DV96">
        <v>0.03</v>
      </c>
      <c r="DW96">
        <v>-19.4041731707317</v>
      </c>
      <c r="DX96">
        <v>-0.392485714285696</v>
      </c>
      <c r="DY96">
        <v>0.0432977497550265</v>
      </c>
      <c r="DZ96">
        <v>1</v>
      </c>
      <c r="EA96">
        <v>893.528882352941</v>
      </c>
      <c r="EB96">
        <v>-5.75788155753086</v>
      </c>
      <c r="EC96">
        <v>0.593759595078176</v>
      </c>
      <c r="ED96">
        <v>1</v>
      </c>
      <c r="EE96">
        <v>3.44544780487805</v>
      </c>
      <c r="EF96">
        <v>0.142305365853667</v>
      </c>
      <c r="EG96">
        <v>0.0146861719450969</v>
      </c>
      <c r="EH96">
        <v>0</v>
      </c>
      <c r="EI96">
        <v>2</v>
      </c>
      <c r="EJ96">
        <v>3</v>
      </c>
      <c r="EK96" t="s">
        <v>354</v>
      </c>
      <c r="EL96">
        <v>100</v>
      </c>
      <c r="EM96">
        <v>100</v>
      </c>
      <c r="EN96">
        <v>1.557</v>
      </c>
      <c r="EO96">
        <v>-0.0667</v>
      </c>
      <c r="EP96">
        <v>0.796380875196005</v>
      </c>
      <c r="EQ96">
        <v>0.00225868272383977</v>
      </c>
      <c r="ER96">
        <v>-9.96746185667655e-07</v>
      </c>
      <c r="ES96">
        <v>2.83711317370827e-10</v>
      </c>
      <c r="ET96">
        <v>-0.071317122073674</v>
      </c>
      <c r="EU96">
        <v>-0.00217948432402501</v>
      </c>
      <c r="EV96">
        <v>0.000453263451741206</v>
      </c>
      <c r="EW96">
        <v>-1.16319206543697e-06</v>
      </c>
      <c r="EX96">
        <v>-2</v>
      </c>
      <c r="EY96">
        <v>2196</v>
      </c>
      <c r="EZ96">
        <v>1</v>
      </c>
      <c r="FA96">
        <v>25</v>
      </c>
      <c r="FB96">
        <v>4.5</v>
      </c>
      <c r="FC96">
        <v>4.4</v>
      </c>
      <c r="FD96">
        <v>18</v>
      </c>
      <c r="FE96">
        <v>813.687</v>
      </c>
      <c r="FF96">
        <v>426.6</v>
      </c>
      <c r="FG96">
        <v>12.2774</v>
      </c>
      <c r="FH96">
        <v>25.7739</v>
      </c>
      <c r="FI96">
        <v>29.9992</v>
      </c>
      <c r="FJ96">
        <v>25.757</v>
      </c>
      <c r="FK96">
        <v>25.7797</v>
      </c>
      <c r="FL96">
        <v>25.0129</v>
      </c>
      <c r="FM96">
        <v>74.7061</v>
      </c>
      <c r="FN96">
        <v>0</v>
      </c>
      <c r="FO96">
        <v>12.35</v>
      </c>
      <c r="FP96">
        <v>420</v>
      </c>
      <c r="FQ96">
        <v>3.0578</v>
      </c>
      <c r="FR96">
        <v>101.394</v>
      </c>
      <c r="FS96">
        <v>101.848</v>
      </c>
    </row>
    <row r="97" spans="1:175">
      <c r="A97">
        <v>81</v>
      </c>
      <c r="B97">
        <v>1626465349.6</v>
      </c>
      <c r="C97">
        <v>160</v>
      </c>
      <c r="D97" t="s">
        <v>456</v>
      </c>
      <c r="E97" t="s">
        <v>457</v>
      </c>
      <c r="F97">
        <v>1</v>
      </c>
      <c r="G97" t="s">
        <v>291</v>
      </c>
      <c r="H97">
        <v>1626465348.6</v>
      </c>
      <c r="I97">
        <f>(J97)/1000</f>
        <v>0</v>
      </c>
      <c r="J97">
        <f>1000*CB97*AH97*(BX97-BY97)/(100*BQ97*(1000-AH97*BX97))</f>
        <v>0</v>
      </c>
      <c r="K97">
        <f>CB97*AH97*(BW97-BV97*(1000-AH97*BY97)/(1000-AH97*BX97))/(100*BQ97)</f>
        <v>0</v>
      </c>
      <c r="L97">
        <f>BV97 - IF(AH97&gt;1, K97*BQ97*100.0/(AJ97*CJ97), 0)</f>
        <v>0</v>
      </c>
      <c r="M97">
        <f>((S97-I97/2)*L97-K97)/(S97+I97/2)</f>
        <v>0</v>
      </c>
      <c r="N97">
        <f>M97*(CC97+CD97)/1000.0</f>
        <v>0</v>
      </c>
      <c r="O97">
        <f>(BV97 - IF(AH97&gt;1, K97*BQ97*100.0/(AJ97*CJ97), 0))*(CC97+CD97)/1000.0</f>
        <v>0</v>
      </c>
      <c r="P97">
        <f>2.0/((1/R97-1/Q97)+SIGN(R97)*SQRT((1/R97-1/Q97)*(1/R97-1/Q97) + 4*BR97/((BR97+1)*(BR97+1))*(2*1/R97*1/Q97-1/Q97*1/Q97)))</f>
        <v>0</v>
      </c>
      <c r="Q97">
        <f>IF(LEFT(BS97,1)&lt;&gt;"0",IF(LEFT(BS97,1)="1",3.0,BT97),$D$5+$E$5*(CJ97*CC97/($K$5*1000))+$F$5*(CJ97*CC97/($K$5*1000))*MAX(MIN(BQ97,$J$5),$I$5)*MAX(MIN(BQ97,$J$5),$I$5)+$G$5*MAX(MIN(BQ97,$J$5),$I$5)*(CJ97*CC97/($K$5*1000))+$H$5*(CJ97*CC97/($K$5*1000))*(CJ97*CC97/($K$5*1000)))</f>
        <v>0</v>
      </c>
      <c r="R97">
        <f>I97*(1000-(1000*0.61365*exp(17.502*V97/(240.97+V97))/(CC97+CD97)+BX97)/2)/(1000*0.61365*exp(17.502*V97/(240.97+V97))/(CC97+CD97)-BX97)</f>
        <v>0</v>
      </c>
      <c r="S97">
        <f>1/((BR97+1)/(P97/1.6)+1/(Q97/1.37)) + BR97/((BR97+1)/(P97/1.6) + BR97/(Q97/1.37))</f>
        <v>0</v>
      </c>
      <c r="T97">
        <f>(BM97*BP97)</f>
        <v>0</v>
      </c>
      <c r="U97">
        <f>(CE97+(T97+2*0.95*5.67E-8*(((CE97+$B$7)+273)^4-(CE97+273)^4)-44100*I97)/(1.84*29.3*Q97+8*0.95*5.67E-8*(CE97+273)^3))</f>
        <v>0</v>
      </c>
      <c r="V97">
        <f>($C$7*CF97+$D$7*CG97+$E$7*U97)</f>
        <v>0</v>
      </c>
      <c r="W97">
        <f>0.61365*exp(17.502*V97/(240.97+V97))</f>
        <v>0</v>
      </c>
      <c r="X97">
        <f>(Y97/Z97*100)</f>
        <v>0</v>
      </c>
      <c r="Y97">
        <f>BX97*(CC97+CD97)/1000</f>
        <v>0</v>
      </c>
      <c r="Z97">
        <f>0.61365*exp(17.502*CE97/(240.97+CE97))</f>
        <v>0</v>
      </c>
      <c r="AA97">
        <f>(W97-BX97*(CC97+CD97)/1000)</f>
        <v>0</v>
      </c>
      <c r="AB97">
        <f>(-I97*44100)</f>
        <v>0</v>
      </c>
      <c r="AC97">
        <f>2*29.3*Q97*0.92*(CE97-V97)</f>
        <v>0</v>
      </c>
      <c r="AD97">
        <f>2*0.95*5.67E-8*(((CE97+$B$7)+273)^4-(V97+273)^4)</f>
        <v>0</v>
      </c>
      <c r="AE97">
        <f>T97+AD97+AB97+AC97</f>
        <v>0</v>
      </c>
      <c r="AF97">
        <v>147</v>
      </c>
      <c r="AG97">
        <v>16</v>
      </c>
      <c r="AH97">
        <f>IF(AF97*$H$13&gt;=AJ97,1.0,(AJ97/(AJ97-AF97*$H$13)))</f>
        <v>0</v>
      </c>
      <c r="AI97">
        <f>(AH97-1)*100</f>
        <v>0</v>
      </c>
      <c r="AJ97">
        <f>MAX(0,($B$13+$C$13*CJ97)/(1+$D$13*CJ97)*CC97/(CE97+273)*$E$13)</f>
        <v>0</v>
      </c>
      <c r="AK97" t="s">
        <v>292</v>
      </c>
      <c r="AL97" t="s">
        <v>292</v>
      </c>
      <c r="AM97">
        <v>0</v>
      </c>
      <c r="AN97">
        <v>0</v>
      </c>
      <c r="AO97">
        <f>1-AM97/AN97</f>
        <v>0</v>
      </c>
      <c r="AP97">
        <v>0</v>
      </c>
      <c r="AQ97" t="s">
        <v>292</v>
      </c>
      <c r="AR97" t="s">
        <v>292</v>
      </c>
      <c r="AS97">
        <v>0</v>
      </c>
      <c r="AT97">
        <v>0</v>
      </c>
      <c r="AU97">
        <f>1-AS97/AT97</f>
        <v>0</v>
      </c>
      <c r="AV97">
        <v>0.5</v>
      </c>
      <c r="AW97">
        <f>BN97</f>
        <v>0</v>
      </c>
      <c r="AX97">
        <f>K97</f>
        <v>0</v>
      </c>
      <c r="AY97">
        <f>AU97*AV97*AW97</f>
        <v>0</v>
      </c>
      <c r="AZ97">
        <f>(AX97-AP97)/AW97</f>
        <v>0</v>
      </c>
      <c r="BA97">
        <f>(AN97-AT97)/AT97</f>
        <v>0</v>
      </c>
      <c r="BB97">
        <f>AM97/(AO97+AM97/AT97)</f>
        <v>0</v>
      </c>
      <c r="BC97" t="s">
        <v>292</v>
      </c>
      <c r="BD97">
        <v>0</v>
      </c>
      <c r="BE97">
        <f>IF(BD97&lt;&gt;0, BD97, BB97)</f>
        <v>0</v>
      </c>
      <c r="BF97">
        <f>1-BE97/AT97</f>
        <v>0</v>
      </c>
      <c r="BG97">
        <f>(AT97-AS97)/(AT97-BE97)</f>
        <v>0</v>
      </c>
      <c r="BH97">
        <f>(AN97-AT97)/(AN97-BE97)</f>
        <v>0</v>
      </c>
      <c r="BI97">
        <f>(AT97-AS97)/(AT97-AM97)</f>
        <v>0</v>
      </c>
      <c r="BJ97">
        <f>(AN97-AT97)/(AN97-AM97)</f>
        <v>0</v>
      </c>
      <c r="BK97">
        <f>(BG97*BE97/AS97)</f>
        <v>0</v>
      </c>
      <c r="BL97">
        <f>(1-BK97)</f>
        <v>0</v>
      </c>
      <c r="BM97">
        <f>$B$11*CK97+$C$11*CL97+$F$11*CM97*(1-CP97)</f>
        <v>0</v>
      </c>
      <c r="BN97">
        <f>BM97*BO97</f>
        <v>0</v>
      </c>
      <c r="BO97">
        <f>($B$11*$D$9+$C$11*$D$9+$F$11*((CZ97+CR97)/MAX(CZ97+CR97+DA97, 0.1)*$I$9+DA97/MAX(CZ97+CR97+DA97, 0.1)*$J$9))/($B$11+$C$11+$F$11)</f>
        <v>0</v>
      </c>
      <c r="BP97">
        <f>($B$11*$K$9+$C$11*$K$9+$F$11*((CZ97+CR97)/MAX(CZ97+CR97+DA97, 0.1)*$P$9+DA97/MAX(CZ97+CR97+DA97, 0.1)*$Q$9))/($B$11+$C$11+$F$11)</f>
        <v>0</v>
      </c>
      <c r="BQ97">
        <v>6</v>
      </c>
      <c r="BR97">
        <v>0.5</v>
      </c>
      <c r="BS97" t="s">
        <v>293</v>
      </c>
      <c r="BT97">
        <v>2</v>
      </c>
      <c r="BU97">
        <v>1626465348.6</v>
      </c>
      <c r="BV97">
        <v>400.513333333333</v>
      </c>
      <c r="BW97">
        <v>419.983333333333</v>
      </c>
      <c r="BX97">
        <v>6.44012</v>
      </c>
      <c r="BY97">
        <v>2.98660333333333</v>
      </c>
      <c r="BZ97">
        <v>398.956666666667</v>
      </c>
      <c r="CA97">
        <v>6.50674666666667</v>
      </c>
      <c r="CB97">
        <v>899.95</v>
      </c>
      <c r="CC97">
        <v>100.75</v>
      </c>
      <c r="CD97">
        <v>0.1000317</v>
      </c>
      <c r="CE97">
        <v>16.4849333333333</v>
      </c>
      <c r="CF97">
        <v>15.7264666666667</v>
      </c>
      <c r="CG97">
        <v>999.9</v>
      </c>
      <c r="CH97">
        <v>0</v>
      </c>
      <c r="CI97">
        <v>0</v>
      </c>
      <c r="CJ97">
        <v>9967.29333333333</v>
      </c>
      <c r="CK97">
        <v>0</v>
      </c>
      <c r="CL97">
        <v>0.221023</v>
      </c>
      <c r="CM97">
        <v>1459.98</v>
      </c>
      <c r="CN97">
        <v>0.973008333333333</v>
      </c>
      <c r="CO97">
        <v>0.0269915666666667</v>
      </c>
      <c r="CP97">
        <v>0</v>
      </c>
      <c r="CQ97">
        <v>892.273666666667</v>
      </c>
      <c r="CR97">
        <v>4.99999</v>
      </c>
      <c r="CS97">
        <v>13047.3333333333</v>
      </c>
      <c r="CT97">
        <v>12728.2</v>
      </c>
      <c r="CU97">
        <v>38.875</v>
      </c>
      <c r="CV97">
        <v>41.125</v>
      </c>
      <c r="CW97">
        <v>40.062</v>
      </c>
      <c r="CX97">
        <v>40.312</v>
      </c>
      <c r="CY97">
        <v>40.437</v>
      </c>
      <c r="CZ97">
        <v>1415.71</v>
      </c>
      <c r="DA97">
        <v>39.27</v>
      </c>
      <c r="DB97">
        <v>0</v>
      </c>
      <c r="DC97">
        <v>1626465360.8</v>
      </c>
      <c r="DD97">
        <v>0</v>
      </c>
      <c r="DE97">
        <v>892.9456</v>
      </c>
      <c r="DF97">
        <v>-6.60369232618889</v>
      </c>
      <c r="DG97">
        <v>-84.0923078405365</v>
      </c>
      <c r="DH97">
        <v>13056.112</v>
      </c>
      <c r="DI97">
        <v>15</v>
      </c>
      <c r="DJ97">
        <v>1626465084.6</v>
      </c>
      <c r="DK97" t="s">
        <v>294</v>
      </c>
      <c r="DL97">
        <v>1626465076.6</v>
      </c>
      <c r="DM97">
        <v>1626465084.6</v>
      </c>
      <c r="DN97">
        <v>8</v>
      </c>
      <c r="DO97">
        <v>0.212</v>
      </c>
      <c r="DP97">
        <v>0.013</v>
      </c>
      <c r="DQ97">
        <v>1.588</v>
      </c>
      <c r="DR97">
        <v>-0.074</v>
      </c>
      <c r="DS97">
        <v>420</v>
      </c>
      <c r="DT97">
        <v>3</v>
      </c>
      <c r="DU97">
        <v>0.13</v>
      </c>
      <c r="DV97">
        <v>0.03</v>
      </c>
      <c r="DW97">
        <v>-19.4150414634146</v>
      </c>
      <c r="DX97">
        <v>-0.417990940766554</v>
      </c>
      <c r="DY97">
        <v>0.0450732140217297</v>
      </c>
      <c r="DZ97">
        <v>1</v>
      </c>
      <c r="EA97">
        <v>893.367823529412</v>
      </c>
      <c r="EB97">
        <v>-6.27717666948407</v>
      </c>
      <c r="EC97">
        <v>0.640502673484257</v>
      </c>
      <c r="ED97">
        <v>1</v>
      </c>
      <c r="EE97">
        <v>3.44899756097561</v>
      </c>
      <c r="EF97">
        <v>0.10736006968641</v>
      </c>
      <c r="EG97">
        <v>0.0120000410122242</v>
      </c>
      <c r="EH97">
        <v>0</v>
      </c>
      <c r="EI97">
        <v>2</v>
      </c>
      <c r="EJ97">
        <v>3</v>
      </c>
      <c r="EK97" t="s">
        <v>354</v>
      </c>
      <c r="EL97">
        <v>100</v>
      </c>
      <c r="EM97">
        <v>100</v>
      </c>
      <c r="EN97">
        <v>1.557</v>
      </c>
      <c r="EO97">
        <v>-0.0666</v>
      </c>
      <c r="EP97">
        <v>0.796380875196005</v>
      </c>
      <c r="EQ97">
        <v>0.00225868272383977</v>
      </c>
      <c r="ER97">
        <v>-9.96746185667655e-07</v>
      </c>
      <c r="ES97">
        <v>2.83711317370827e-10</v>
      </c>
      <c r="ET97">
        <v>-0.071317122073674</v>
      </c>
      <c r="EU97">
        <v>-0.00217948432402501</v>
      </c>
      <c r="EV97">
        <v>0.000453263451741206</v>
      </c>
      <c r="EW97">
        <v>-1.16319206543697e-06</v>
      </c>
      <c r="EX97">
        <v>-2</v>
      </c>
      <c r="EY97">
        <v>2196</v>
      </c>
      <c r="EZ97">
        <v>1</v>
      </c>
      <c r="FA97">
        <v>25</v>
      </c>
      <c r="FB97">
        <v>4.5</v>
      </c>
      <c r="FC97">
        <v>4.4</v>
      </c>
      <c r="FD97">
        <v>18</v>
      </c>
      <c r="FE97">
        <v>813.832</v>
      </c>
      <c r="FF97">
        <v>426.447</v>
      </c>
      <c r="FG97">
        <v>12.3505</v>
      </c>
      <c r="FH97">
        <v>25.7706</v>
      </c>
      <c r="FI97">
        <v>29.9991</v>
      </c>
      <c r="FJ97">
        <v>25.756</v>
      </c>
      <c r="FK97">
        <v>25.7791</v>
      </c>
      <c r="FL97">
        <v>25.0134</v>
      </c>
      <c r="FM97">
        <v>74.7061</v>
      </c>
      <c r="FN97">
        <v>0</v>
      </c>
      <c r="FO97">
        <v>12.45</v>
      </c>
      <c r="FP97">
        <v>420</v>
      </c>
      <c r="FQ97">
        <v>3.05074</v>
      </c>
      <c r="FR97">
        <v>101.394</v>
      </c>
      <c r="FS97">
        <v>101.848</v>
      </c>
    </row>
    <row r="98" spans="1:175">
      <c r="A98">
        <v>82</v>
      </c>
      <c r="B98">
        <v>1626465351.6</v>
      </c>
      <c r="C98">
        <v>162</v>
      </c>
      <c r="D98" t="s">
        <v>458</v>
      </c>
      <c r="E98" t="s">
        <v>459</v>
      </c>
      <c r="F98">
        <v>1</v>
      </c>
      <c r="G98" t="s">
        <v>291</v>
      </c>
      <c r="H98">
        <v>1626465350.6</v>
      </c>
      <c r="I98">
        <f>(J98)/1000</f>
        <v>0</v>
      </c>
      <c r="J98">
        <f>1000*CB98*AH98*(BX98-BY98)/(100*BQ98*(1000-AH98*BX98))</f>
        <v>0</v>
      </c>
      <c r="K98">
        <f>CB98*AH98*(BW98-BV98*(1000-AH98*BY98)/(1000-AH98*BX98))/(100*BQ98)</f>
        <v>0</v>
      </c>
      <c r="L98">
        <f>BV98 - IF(AH98&gt;1, K98*BQ98*100.0/(AJ98*CJ98), 0)</f>
        <v>0</v>
      </c>
      <c r="M98">
        <f>((S98-I98/2)*L98-K98)/(S98+I98/2)</f>
        <v>0</v>
      </c>
      <c r="N98">
        <f>M98*(CC98+CD98)/1000.0</f>
        <v>0</v>
      </c>
      <c r="O98">
        <f>(BV98 - IF(AH98&gt;1, K98*BQ98*100.0/(AJ98*CJ98), 0))*(CC98+CD98)/1000.0</f>
        <v>0</v>
      </c>
      <c r="P98">
        <f>2.0/((1/R98-1/Q98)+SIGN(R98)*SQRT((1/R98-1/Q98)*(1/R98-1/Q98) + 4*BR98/((BR98+1)*(BR98+1))*(2*1/R98*1/Q98-1/Q98*1/Q98)))</f>
        <v>0</v>
      </c>
      <c r="Q98">
        <f>IF(LEFT(BS98,1)&lt;&gt;"0",IF(LEFT(BS98,1)="1",3.0,BT98),$D$5+$E$5*(CJ98*CC98/($K$5*1000))+$F$5*(CJ98*CC98/($K$5*1000))*MAX(MIN(BQ98,$J$5),$I$5)*MAX(MIN(BQ98,$J$5),$I$5)+$G$5*MAX(MIN(BQ98,$J$5),$I$5)*(CJ98*CC98/($K$5*1000))+$H$5*(CJ98*CC98/($K$5*1000))*(CJ98*CC98/($K$5*1000)))</f>
        <v>0</v>
      </c>
      <c r="R98">
        <f>I98*(1000-(1000*0.61365*exp(17.502*V98/(240.97+V98))/(CC98+CD98)+BX98)/2)/(1000*0.61365*exp(17.502*V98/(240.97+V98))/(CC98+CD98)-BX98)</f>
        <v>0</v>
      </c>
      <c r="S98">
        <f>1/((BR98+1)/(P98/1.6)+1/(Q98/1.37)) + BR98/((BR98+1)/(P98/1.6) + BR98/(Q98/1.37))</f>
        <v>0</v>
      </c>
      <c r="T98">
        <f>(BM98*BP98)</f>
        <v>0</v>
      </c>
      <c r="U98">
        <f>(CE98+(T98+2*0.95*5.67E-8*(((CE98+$B$7)+273)^4-(CE98+273)^4)-44100*I98)/(1.84*29.3*Q98+8*0.95*5.67E-8*(CE98+273)^3))</f>
        <v>0</v>
      </c>
      <c r="V98">
        <f>($C$7*CF98+$D$7*CG98+$E$7*U98)</f>
        <v>0</v>
      </c>
      <c r="W98">
        <f>0.61365*exp(17.502*V98/(240.97+V98))</f>
        <v>0</v>
      </c>
      <c r="X98">
        <f>(Y98/Z98*100)</f>
        <v>0</v>
      </c>
      <c r="Y98">
        <f>BX98*(CC98+CD98)/1000</f>
        <v>0</v>
      </c>
      <c r="Z98">
        <f>0.61365*exp(17.502*CE98/(240.97+CE98))</f>
        <v>0</v>
      </c>
      <c r="AA98">
        <f>(W98-BX98*(CC98+CD98)/1000)</f>
        <v>0</v>
      </c>
      <c r="AB98">
        <f>(-I98*44100)</f>
        <v>0</v>
      </c>
      <c r="AC98">
        <f>2*29.3*Q98*0.92*(CE98-V98)</f>
        <v>0</v>
      </c>
      <c r="AD98">
        <f>2*0.95*5.67E-8*(((CE98+$B$7)+273)^4-(V98+273)^4)</f>
        <v>0</v>
      </c>
      <c r="AE98">
        <f>T98+AD98+AB98+AC98</f>
        <v>0</v>
      </c>
      <c r="AF98">
        <v>147</v>
      </c>
      <c r="AG98">
        <v>16</v>
      </c>
      <c r="AH98">
        <f>IF(AF98*$H$13&gt;=AJ98,1.0,(AJ98/(AJ98-AF98*$H$13)))</f>
        <v>0</v>
      </c>
      <c r="AI98">
        <f>(AH98-1)*100</f>
        <v>0</v>
      </c>
      <c r="AJ98">
        <f>MAX(0,($B$13+$C$13*CJ98)/(1+$D$13*CJ98)*CC98/(CE98+273)*$E$13)</f>
        <v>0</v>
      </c>
      <c r="AK98" t="s">
        <v>292</v>
      </c>
      <c r="AL98" t="s">
        <v>292</v>
      </c>
      <c r="AM98">
        <v>0</v>
      </c>
      <c r="AN98">
        <v>0</v>
      </c>
      <c r="AO98">
        <f>1-AM98/AN98</f>
        <v>0</v>
      </c>
      <c r="AP98">
        <v>0</v>
      </c>
      <c r="AQ98" t="s">
        <v>292</v>
      </c>
      <c r="AR98" t="s">
        <v>292</v>
      </c>
      <c r="AS98">
        <v>0</v>
      </c>
      <c r="AT98">
        <v>0</v>
      </c>
      <c r="AU98">
        <f>1-AS98/AT98</f>
        <v>0</v>
      </c>
      <c r="AV98">
        <v>0.5</v>
      </c>
      <c r="AW98">
        <f>BN98</f>
        <v>0</v>
      </c>
      <c r="AX98">
        <f>K98</f>
        <v>0</v>
      </c>
      <c r="AY98">
        <f>AU98*AV98*AW98</f>
        <v>0</v>
      </c>
      <c r="AZ98">
        <f>(AX98-AP98)/AW98</f>
        <v>0</v>
      </c>
      <c r="BA98">
        <f>(AN98-AT98)/AT98</f>
        <v>0</v>
      </c>
      <c r="BB98">
        <f>AM98/(AO98+AM98/AT98)</f>
        <v>0</v>
      </c>
      <c r="BC98" t="s">
        <v>292</v>
      </c>
      <c r="BD98">
        <v>0</v>
      </c>
      <c r="BE98">
        <f>IF(BD98&lt;&gt;0, BD98, BB98)</f>
        <v>0</v>
      </c>
      <c r="BF98">
        <f>1-BE98/AT98</f>
        <v>0</v>
      </c>
      <c r="BG98">
        <f>(AT98-AS98)/(AT98-BE98)</f>
        <v>0</v>
      </c>
      <c r="BH98">
        <f>(AN98-AT98)/(AN98-BE98)</f>
        <v>0</v>
      </c>
      <c r="BI98">
        <f>(AT98-AS98)/(AT98-AM98)</f>
        <v>0</v>
      </c>
      <c r="BJ98">
        <f>(AN98-AT98)/(AN98-AM98)</f>
        <v>0</v>
      </c>
      <c r="BK98">
        <f>(BG98*BE98/AS98)</f>
        <v>0</v>
      </c>
      <c r="BL98">
        <f>(1-BK98)</f>
        <v>0</v>
      </c>
      <c r="BM98">
        <f>$B$11*CK98+$C$11*CL98+$F$11*CM98*(1-CP98)</f>
        <v>0</v>
      </c>
      <c r="BN98">
        <f>BM98*BO98</f>
        <v>0</v>
      </c>
      <c r="BO98">
        <f>($B$11*$D$9+$C$11*$D$9+$F$11*((CZ98+CR98)/MAX(CZ98+CR98+DA98, 0.1)*$I$9+DA98/MAX(CZ98+CR98+DA98, 0.1)*$J$9))/($B$11+$C$11+$F$11)</f>
        <v>0</v>
      </c>
      <c r="BP98">
        <f>($B$11*$K$9+$C$11*$K$9+$F$11*((CZ98+CR98)/MAX(CZ98+CR98+DA98, 0.1)*$P$9+DA98/MAX(CZ98+CR98+DA98, 0.1)*$Q$9))/($B$11+$C$11+$F$11)</f>
        <v>0</v>
      </c>
      <c r="BQ98">
        <v>6</v>
      </c>
      <c r="BR98">
        <v>0.5</v>
      </c>
      <c r="BS98" t="s">
        <v>293</v>
      </c>
      <c r="BT98">
        <v>2</v>
      </c>
      <c r="BU98">
        <v>1626465350.6</v>
      </c>
      <c r="BV98">
        <v>400.492</v>
      </c>
      <c r="BW98">
        <v>419.989333333333</v>
      </c>
      <c r="BX98">
        <v>6.45745</v>
      </c>
      <c r="BY98">
        <v>2.99671666666667</v>
      </c>
      <c r="BZ98">
        <v>398.935</v>
      </c>
      <c r="CA98">
        <v>6.52401333333333</v>
      </c>
      <c r="CB98">
        <v>900.047333333333</v>
      </c>
      <c r="CC98">
        <v>100.75</v>
      </c>
      <c r="CD98">
        <v>0.0997915333333333</v>
      </c>
      <c r="CE98">
        <v>16.5095333333333</v>
      </c>
      <c r="CF98">
        <v>15.7487666666667</v>
      </c>
      <c r="CG98">
        <v>999.9</v>
      </c>
      <c r="CH98">
        <v>0</v>
      </c>
      <c r="CI98">
        <v>0</v>
      </c>
      <c r="CJ98">
        <v>10013.1333333333</v>
      </c>
      <c r="CK98">
        <v>0</v>
      </c>
      <c r="CL98">
        <v>0.221023</v>
      </c>
      <c r="CM98">
        <v>1460.05666666667</v>
      </c>
      <c r="CN98">
        <v>0.973009666666667</v>
      </c>
      <c r="CO98">
        <v>0.0269900333333333</v>
      </c>
      <c r="CP98">
        <v>0</v>
      </c>
      <c r="CQ98">
        <v>892.176</v>
      </c>
      <c r="CR98">
        <v>4.99999</v>
      </c>
      <c r="CS98">
        <v>13045.5333333333</v>
      </c>
      <c r="CT98">
        <v>12728.9333333333</v>
      </c>
      <c r="CU98">
        <v>38.875</v>
      </c>
      <c r="CV98">
        <v>41.125</v>
      </c>
      <c r="CW98">
        <v>40.062</v>
      </c>
      <c r="CX98">
        <v>40.375</v>
      </c>
      <c r="CY98">
        <v>40.4163333333333</v>
      </c>
      <c r="CZ98">
        <v>1415.78666666667</v>
      </c>
      <c r="DA98">
        <v>39.27</v>
      </c>
      <c r="DB98">
        <v>0</v>
      </c>
      <c r="DC98">
        <v>1626465362.6</v>
      </c>
      <c r="DD98">
        <v>0</v>
      </c>
      <c r="DE98">
        <v>892.793</v>
      </c>
      <c r="DF98">
        <v>-6.44505983488704</v>
      </c>
      <c r="DG98">
        <v>-84.8444444461512</v>
      </c>
      <c r="DH98">
        <v>13054.15</v>
      </c>
      <c r="DI98">
        <v>15</v>
      </c>
      <c r="DJ98">
        <v>1626465084.6</v>
      </c>
      <c r="DK98" t="s">
        <v>294</v>
      </c>
      <c r="DL98">
        <v>1626465076.6</v>
      </c>
      <c r="DM98">
        <v>1626465084.6</v>
      </c>
      <c r="DN98">
        <v>8</v>
      </c>
      <c r="DO98">
        <v>0.212</v>
      </c>
      <c r="DP98">
        <v>0.013</v>
      </c>
      <c r="DQ98">
        <v>1.588</v>
      </c>
      <c r="DR98">
        <v>-0.074</v>
      </c>
      <c r="DS98">
        <v>420</v>
      </c>
      <c r="DT98">
        <v>3</v>
      </c>
      <c r="DU98">
        <v>0.13</v>
      </c>
      <c r="DV98">
        <v>0.03</v>
      </c>
      <c r="DW98">
        <v>-19.4266365853659</v>
      </c>
      <c r="DX98">
        <v>-0.448969337979092</v>
      </c>
      <c r="DY98">
        <v>0.0474262598665088</v>
      </c>
      <c r="DZ98">
        <v>1</v>
      </c>
      <c r="EA98">
        <v>893.218542857143</v>
      </c>
      <c r="EB98">
        <v>-6.51949902152497</v>
      </c>
      <c r="EC98">
        <v>0.677278982098091</v>
      </c>
      <c r="ED98">
        <v>1</v>
      </c>
      <c r="EE98">
        <v>3.45196731707317</v>
      </c>
      <c r="EF98">
        <v>0.0764437630662088</v>
      </c>
      <c r="EG98">
        <v>0.00952592330187072</v>
      </c>
      <c r="EH98">
        <v>1</v>
      </c>
      <c r="EI98">
        <v>3</v>
      </c>
      <c r="EJ98">
        <v>3</v>
      </c>
      <c r="EK98" t="s">
        <v>295</v>
      </c>
      <c r="EL98">
        <v>100</v>
      </c>
      <c r="EM98">
        <v>100</v>
      </c>
      <c r="EN98">
        <v>1.557</v>
      </c>
      <c r="EO98">
        <v>-0.0665</v>
      </c>
      <c r="EP98">
        <v>0.796380875196005</v>
      </c>
      <c r="EQ98">
        <v>0.00225868272383977</v>
      </c>
      <c r="ER98">
        <v>-9.96746185667655e-07</v>
      </c>
      <c r="ES98">
        <v>2.83711317370827e-10</v>
      </c>
      <c r="ET98">
        <v>-0.071317122073674</v>
      </c>
      <c r="EU98">
        <v>-0.00217948432402501</v>
      </c>
      <c r="EV98">
        <v>0.000453263451741206</v>
      </c>
      <c r="EW98">
        <v>-1.16319206543697e-06</v>
      </c>
      <c r="EX98">
        <v>-2</v>
      </c>
      <c r="EY98">
        <v>2196</v>
      </c>
      <c r="EZ98">
        <v>1</v>
      </c>
      <c r="FA98">
        <v>25</v>
      </c>
      <c r="FB98">
        <v>4.6</v>
      </c>
      <c r="FC98">
        <v>4.5</v>
      </c>
      <c r="FD98">
        <v>18</v>
      </c>
      <c r="FE98">
        <v>813.816</v>
      </c>
      <c r="FF98">
        <v>426.439</v>
      </c>
      <c r="FG98">
        <v>12.414</v>
      </c>
      <c r="FH98">
        <v>25.7674</v>
      </c>
      <c r="FI98">
        <v>29.9994</v>
      </c>
      <c r="FJ98">
        <v>25.7549</v>
      </c>
      <c r="FK98">
        <v>25.7781</v>
      </c>
      <c r="FL98">
        <v>25.0126</v>
      </c>
      <c r="FM98">
        <v>74.7061</v>
      </c>
      <c r="FN98">
        <v>0</v>
      </c>
      <c r="FO98">
        <v>12.55</v>
      </c>
      <c r="FP98">
        <v>420</v>
      </c>
      <c r="FQ98">
        <v>3.04856</v>
      </c>
      <c r="FR98">
        <v>101.395</v>
      </c>
      <c r="FS98">
        <v>101.848</v>
      </c>
    </row>
    <row r="99" spans="1:175">
      <c r="A99">
        <v>83</v>
      </c>
      <c r="B99">
        <v>1626465353.6</v>
      </c>
      <c r="C99">
        <v>164</v>
      </c>
      <c r="D99" t="s">
        <v>460</v>
      </c>
      <c r="E99" t="s">
        <v>461</v>
      </c>
      <c r="F99">
        <v>1</v>
      </c>
      <c r="G99" t="s">
        <v>291</v>
      </c>
      <c r="H99">
        <v>1626465352.6</v>
      </c>
      <c r="I99">
        <f>(J99)/1000</f>
        <v>0</v>
      </c>
      <c r="J99">
        <f>1000*CB99*AH99*(BX99-BY99)/(100*BQ99*(1000-AH99*BX99))</f>
        <v>0</v>
      </c>
      <c r="K99">
        <f>CB99*AH99*(BW99-BV99*(1000-AH99*BY99)/(1000-AH99*BX99))/(100*BQ99)</f>
        <v>0</v>
      </c>
      <c r="L99">
        <f>BV99 - IF(AH99&gt;1, K99*BQ99*100.0/(AJ99*CJ99), 0)</f>
        <v>0</v>
      </c>
      <c r="M99">
        <f>((S99-I99/2)*L99-K99)/(S99+I99/2)</f>
        <v>0</v>
      </c>
      <c r="N99">
        <f>M99*(CC99+CD99)/1000.0</f>
        <v>0</v>
      </c>
      <c r="O99">
        <f>(BV99 - IF(AH99&gt;1, K99*BQ99*100.0/(AJ99*CJ99), 0))*(CC99+CD99)/1000.0</f>
        <v>0</v>
      </c>
      <c r="P99">
        <f>2.0/((1/R99-1/Q99)+SIGN(R99)*SQRT((1/R99-1/Q99)*(1/R99-1/Q99) + 4*BR99/((BR99+1)*(BR99+1))*(2*1/R99*1/Q99-1/Q99*1/Q99)))</f>
        <v>0</v>
      </c>
      <c r="Q99">
        <f>IF(LEFT(BS99,1)&lt;&gt;"0",IF(LEFT(BS99,1)="1",3.0,BT99),$D$5+$E$5*(CJ99*CC99/($K$5*1000))+$F$5*(CJ99*CC99/($K$5*1000))*MAX(MIN(BQ99,$J$5),$I$5)*MAX(MIN(BQ99,$J$5),$I$5)+$G$5*MAX(MIN(BQ99,$J$5),$I$5)*(CJ99*CC99/($K$5*1000))+$H$5*(CJ99*CC99/($K$5*1000))*(CJ99*CC99/($K$5*1000)))</f>
        <v>0</v>
      </c>
      <c r="R99">
        <f>I99*(1000-(1000*0.61365*exp(17.502*V99/(240.97+V99))/(CC99+CD99)+BX99)/2)/(1000*0.61365*exp(17.502*V99/(240.97+V99))/(CC99+CD99)-BX99)</f>
        <v>0</v>
      </c>
      <c r="S99">
        <f>1/((BR99+1)/(P99/1.6)+1/(Q99/1.37)) + BR99/((BR99+1)/(P99/1.6) + BR99/(Q99/1.37))</f>
        <v>0</v>
      </c>
      <c r="T99">
        <f>(BM99*BP99)</f>
        <v>0</v>
      </c>
      <c r="U99">
        <f>(CE99+(T99+2*0.95*5.67E-8*(((CE99+$B$7)+273)^4-(CE99+273)^4)-44100*I99)/(1.84*29.3*Q99+8*0.95*5.67E-8*(CE99+273)^3))</f>
        <v>0</v>
      </c>
      <c r="V99">
        <f>($C$7*CF99+$D$7*CG99+$E$7*U99)</f>
        <v>0</v>
      </c>
      <c r="W99">
        <f>0.61365*exp(17.502*V99/(240.97+V99))</f>
        <v>0</v>
      </c>
      <c r="X99">
        <f>(Y99/Z99*100)</f>
        <v>0</v>
      </c>
      <c r="Y99">
        <f>BX99*(CC99+CD99)/1000</f>
        <v>0</v>
      </c>
      <c r="Z99">
        <f>0.61365*exp(17.502*CE99/(240.97+CE99))</f>
        <v>0</v>
      </c>
      <c r="AA99">
        <f>(W99-BX99*(CC99+CD99)/1000)</f>
        <v>0</v>
      </c>
      <c r="AB99">
        <f>(-I99*44100)</f>
        <v>0</v>
      </c>
      <c r="AC99">
        <f>2*29.3*Q99*0.92*(CE99-V99)</f>
        <v>0</v>
      </c>
      <c r="AD99">
        <f>2*0.95*5.67E-8*(((CE99+$B$7)+273)^4-(V99+273)^4)</f>
        <v>0</v>
      </c>
      <c r="AE99">
        <f>T99+AD99+AB99+AC99</f>
        <v>0</v>
      </c>
      <c r="AF99">
        <v>148</v>
      </c>
      <c r="AG99">
        <v>16</v>
      </c>
      <c r="AH99">
        <f>IF(AF99*$H$13&gt;=AJ99,1.0,(AJ99/(AJ99-AF99*$H$13)))</f>
        <v>0</v>
      </c>
      <c r="AI99">
        <f>(AH99-1)*100</f>
        <v>0</v>
      </c>
      <c r="AJ99">
        <f>MAX(0,($B$13+$C$13*CJ99)/(1+$D$13*CJ99)*CC99/(CE99+273)*$E$13)</f>
        <v>0</v>
      </c>
      <c r="AK99" t="s">
        <v>292</v>
      </c>
      <c r="AL99" t="s">
        <v>292</v>
      </c>
      <c r="AM99">
        <v>0</v>
      </c>
      <c r="AN99">
        <v>0</v>
      </c>
      <c r="AO99">
        <f>1-AM99/AN99</f>
        <v>0</v>
      </c>
      <c r="AP99">
        <v>0</v>
      </c>
      <c r="AQ99" t="s">
        <v>292</v>
      </c>
      <c r="AR99" t="s">
        <v>292</v>
      </c>
      <c r="AS99">
        <v>0</v>
      </c>
      <c r="AT99">
        <v>0</v>
      </c>
      <c r="AU99">
        <f>1-AS99/AT99</f>
        <v>0</v>
      </c>
      <c r="AV99">
        <v>0.5</v>
      </c>
      <c r="AW99">
        <f>BN99</f>
        <v>0</v>
      </c>
      <c r="AX99">
        <f>K99</f>
        <v>0</v>
      </c>
      <c r="AY99">
        <f>AU99*AV99*AW99</f>
        <v>0</v>
      </c>
      <c r="AZ99">
        <f>(AX99-AP99)/AW99</f>
        <v>0</v>
      </c>
      <c r="BA99">
        <f>(AN99-AT99)/AT99</f>
        <v>0</v>
      </c>
      <c r="BB99">
        <f>AM99/(AO99+AM99/AT99)</f>
        <v>0</v>
      </c>
      <c r="BC99" t="s">
        <v>292</v>
      </c>
      <c r="BD99">
        <v>0</v>
      </c>
      <c r="BE99">
        <f>IF(BD99&lt;&gt;0, BD99, BB99)</f>
        <v>0</v>
      </c>
      <c r="BF99">
        <f>1-BE99/AT99</f>
        <v>0</v>
      </c>
      <c r="BG99">
        <f>(AT99-AS99)/(AT99-BE99)</f>
        <v>0</v>
      </c>
      <c r="BH99">
        <f>(AN99-AT99)/(AN99-BE99)</f>
        <v>0</v>
      </c>
      <c r="BI99">
        <f>(AT99-AS99)/(AT99-AM99)</f>
        <v>0</v>
      </c>
      <c r="BJ99">
        <f>(AN99-AT99)/(AN99-AM99)</f>
        <v>0</v>
      </c>
      <c r="BK99">
        <f>(BG99*BE99/AS99)</f>
        <v>0</v>
      </c>
      <c r="BL99">
        <f>(1-BK99)</f>
        <v>0</v>
      </c>
      <c r="BM99">
        <f>$B$11*CK99+$C$11*CL99+$F$11*CM99*(1-CP99)</f>
        <v>0</v>
      </c>
      <c r="BN99">
        <f>BM99*BO99</f>
        <v>0</v>
      </c>
      <c r="BO99">
        <f>($B$11*$D$9+$C$11*$D$9+$F$11*((CZ99+CR99)/MAX(CZ99+CR99+DA99, 0.1)*$I$9+DA99/MAX(CZ99+CR99+DA99, 0.1)*$J$9))/($B$11+$C$11+$F$11)</f>
        <v>0</v>
      </c>
      <c r="BP99">
        <f>($B$11*$K$9+$C$11*$K$9+$F$11*((CZ99+CR99)/MAX(CZ99+CR99+DA99, 0.1)*$P$9+DA99/MAX(CZ99+CR99+DA99, 0.1)*$Q$9))/($B$11+$C$11+$F$11)</f>
        <v>0</v>
      </c>
      <c r="BQ99">
        <v>6</v>
      </c>
      <c r="BR99">
        <v>0.5</v>
      </c>
      <c r="BS99" t="s">
        <v>293</v>
      </c>
      <c r="BT99">
        <v>2</v>
      </c>
      <c r="BU99">
        <v>1626465352.6</v>
      </c>
      <c r="BV99">
        <v>400.485666666667</v>
      </c>
      <c r="BW99">
        <v>420.007</v>
      </c>
      <c r="BX99">
        <v>6.47042666666667</v>
      </c>
      <c r="BY99">
        <v>2.99869666666667</v>
      </c>
      <c r="BZ99">
        <v>398.929</v>
      </c>
      <c r="CA99">
        <v>6.53694666666667</v>
      </c>
      <c r="CB99">
        <v>900.020666666667</v>
      </c>
      <c r="CC99">
        <v>100.751</v>
      </c>
      <c r="CD99">
        <v>0.0998028333333333</v>
      </c>
      <c r="CE99">
        <v>16.5347</v>
      </c>
      <c r="CF99">
        <v>15.7682666666667</v>
      </c>
      <c r="CG99">
        <v>999.9</v>
      </c>
      <c r="CH99">
        <v>0</v>
      </c>
      <c r="CI99">
        <v>0</v>
      </c>
      <c r="CJ99">
        <v>9998.12666666667</v>
      </c>
      <c r="CK99">
        <v>0</v>
      </c>
      <c r="CL99">
        <v>0.221023</v>
      </c>
      <c r="CM99">
        <v>1459.98</v>
      </c>
      <c r="CN99">
        <v>0.973008333333333</v>
      </c>
      <c r="CO99">
        <v>0.0269915666666667</v>
      </c>
      <c r="CP99">
        <v>0</v>
      </c>
      <c r="CQ99">
        <v>891.812</v>
      </c>
      <c r="CR99">
        <v>4.99999</v>
      </c>
      <c r="CS99">
        <v>13041.3</v>
      </c>
      <c r="CT99">
        <v>12728.2333333333</v>
      </c>
      <c r="CU99">
        <v>38.833</v>
      </c>
      <c r="CV99">
        <v>41.125</v>
      </c>
      <c r="CW99">
        <v>40.083</v>
      </c>
      <c r="CX99">
        <v>40.312</v>
      </c>
      <c r="CY99">
        <v>40.437</v>
      </c>
      <c r="CZ99">
        <v>1415.71</v>
      </c>
      <c r="DA99">
        <v>39.27</v>
      </c>
      <c r="DB99">
        <v>0</v>
      </c>
      <c r="DC99">
        <v>1626465364.4</v>
      </c>
      <c r="DD99">
        <v>0</v>
      </c>
      <c r="DE99">
        <v>892.57096</v>
      </c>
      <c r="DF99">
        <v>-6.88453846135806</v>
      </c>
      <c r="DG99">
        <v>-81.8461536998877</v>
      </c>
      <c r="DH99">
        <v>13050.96</v>
      </c>
      <c r="DI99">
        <v>15</v>
      </c>
      <c r="DJ99">
        <v>1626465084.6</v>
      </c>
      <c r="DK99" t="s">
        <v>294</v>
      </c>
      <c r="DL99">
        <v>1626465076.6</v>
      </c>
      <c r="DM99">
        <v>1626465084.6</v>
      </c>
      <c r="DN99">
        <v>8</v>
      </c>
      <c r="DO99">
        <v>0.212</v>
      </c>
      <c r="DP99">
        <v>0.013</v>
      </c>
      <c r="DQ99">
        <v>1.588</v>
      </c>
      <c r="DR99">
        <v>-0.074</v>
      </c>
      <c r="DS99">
        <v>420</v>
      </c>
      <c r="DT99">
        <v>3</v>
      </c>
      <c r="DU99">
        <v>0.13</v>
      </c>
      <c r="DV99">
        <v>0.03</v>
      </c>
      <c r="DW99">
        <v>-19.4430292682927</v>
      </c>
      <c r="DX99">
        <v>-0.410847386759556</v>
      </c>
      <c r="DY99">
        <v>0.0433331971199372</v>
      </c>
      <c r="DZ99">
        <v>1</v>
      </c>
      <c r="EA99">
        <v>892.928205882353</v>
      </c>
      <c r="EB99">
        <v>-6.4835292350099</v>
      </c>
      <c r="EC99">
        <v>0.65874679503235</v>
      </c>
      <c r="ED99">
        <v>1</v>
      </c>
      <c r="EE99">
        <v>3.45551341463415</v>
      </c>
      <c r="EF99">
        <v>0.0637197909407698</v>
      </c>
      <c r="EG99">
        <v>0.00804737091130865</v>
      </c>
      <c r="EH99">
        <v>1</v>
      </c>
      <c r="EI99">
        <v>3</v>
      </c>
      <c r="EJ99">
        <v>3</v>
      </c>
      <c r="EK99" t="s">
        <v>295</v>
      </c>
      <c r="EL99">
        <v>100</v>
      </c>
      <c r="EM99">
        <v>100</v>
      </c>
      <c r="EN99">
        <v>1.557</v>
      </c>
      <c r="EO99">
        <v>-0.0665</v>
      </c>
      <c r="EP99">
        <v>0.796380875196005</v>
      </c>
      <c r="EQ99">
        <v>0.00225868272383977</v>
      </c>
      <c r="ER99">
        <v>-9.96746185667655e-07</v>
      </c>
      <c r="ES99">
        <v>2.83711317370827e-10</v>
      </c>
      <c r="ET99">
        <v>-0.071317122073674</v>
      </c>
      <c r="EU99">
        <v>-0.00217948432402501</v>
      </c>
      <c r="EV99">
        <v>0.000453263451741206</v>
      </c>
      <c r="EW99">
        <v>-1.16319206543697e-06</v>
      </c>
      <c r="EX99">
        <v>-2</v>
      </c>
      <c r="EY99">
        <v>2196</v>
      </c>
      <c r="EZ99">
        <v>1</v>
      </c>
      <c r="FA99">
        <v>25</v>
      </c>
      <c r="FB99">
        <v>4.6</v>
      </c>
      <c r="FC99">
        <v>4.5</v>
      </c>
      <c r="FD99">
        <v>18</v>
      </c>
      <c r="FE99">
        <v>813.708</v>
      </c>
      <c r="FF99">
        <v>426.516</v>
      </c>
      <c r="FG99">
        <v>12.4807</v>
      </c>
      <c r="FH99">
        <v>25.7641</v>
      </c>
      <c r="FI99">
        <v>29.9993</v>
      </c>
      <c r="FJ99">
        <v>25.7538</v>
      </c>
      <c r="FK99">
        <v>25.7765</v>
      </c>
      <c r="FL99">
        <v>25.0136</v>
      </c>
      <c r="FM99">
        <v>74.7061</v>
      </c>
      <c r="FN99">
        <v>0</v>
      </c>
      <c r="FO99">
        <v>12.55</v>
      </c>
      <c r="FP99">
        <v>420</v>
      </c>
      <c r="FQ99">
        <v>3.04116</v>
      </c>
      <c r="FR99">
        <v>101.395</v>
      </c>
      <c r="FS99">
        <v>101.848</v>
      </c>
    </row>
    <row r="100" spans="1:175">
      <c r="A100">
        <v>84</v>
      </c>
      <c r="B100">
        <v>1626465355.6</v>
      </c>
      <c r="C100">
        <v>166</v>
      </c>
      <c r="D100" t="s">
        <v>462</v>
      </c>
      <c r="E100" t="s">
        <v>463</v>
      </c>
      <c r="F100">
        <v>1</v>
      </c>
      <c r="G100" t="s">
        <v>291</v>
      </c>
      <c r="H100">
        <v>1626465354.6</v>
      </c>
      <c r="I100">
        <f>(J100)/1000</f>
        <v>0</v>
      </c>
      <c r="J100">
        <f>1000*CB100*AH100*(BX100-BY100)/(100*BQ100*(1000-AH100*BX100))</f>
        <v>0</v>
      </c>
      <c r="K100">
        <f>CB100*AH100*(BW100-BV100*(1000-AH100*BY100)/(1000-AH100*BX100))/(100*BQ100)</f>
        <v>0</v>
      </c>
      <c r="L100">
        <f>BV100 - IF(AH100&gt;1, K100*BQ100*100.0/(AJ100*CJ100), 0)</f>
        <v>0</v>
      </c>
      <c r="M100">
        <f>((S100-I100/2)*L100-K100)/(S100+I100/2)</f>
        <v>0</v>
      </c>
      <c r="N100">
        <f>M100*(CC100+CD100)/1000.0</f>
        <v>0</v>
      </c>
      <c r="O100">
        <f>(BV100 - IF(AH100&gt;1, K100*BQ100*100.0/(AJ100*CJ100), 0))*(CC100+CD100)/1000.0</f>
        <v>0</v>
      </c>
      <c r="P100">
        <f>2.0/((1/R100-1/Q100)+SIGN(R100)*SQRT((1/R100-1/Q100)*(1/R100-1/Q100) + 4*BR100/((BR100+1)*(BR100+1))*(2*1/R100*1/Q100-1/Q100*1/Q100)))</f>
        <v>0</v>
      </c>
      <c r="Q100">
        <f>IF(LEFT(BS100,1)&lt;&gt;"0",IF(LEFT(BS100,1)="1",3.0,BT100),$D$5+$E$5*(CJ100*CC100/($K$5*1000))+$F$5*(CJ100*CC100/($K$5*1000))*MAX(MIN(BQ100,$J$5),$I$5)*MAX(MIN(BQ100,$J$5),$I$5)+$G$5*MAX(MIN(BQ100,$J$5),$I$5)*(CJ100*CC100/($K$5*1000))+$H$5*(CJ100*CC100/($K$5*1000))*(CJ100*CC100/($K$5*1000)))</f>
        <v>0</v>
      </c>
      <c r="R100">
        <f>I100*(1000-(1000*0.61365*exp(17.502*V100/(240.97+V100))/(CC100+CD100)+BX100)/2)/(1000*0.61365*exp(17.502*V100/(240.97+V100))/(CC100+CD100)-BX100)</f>
        <v>0</v>
      </c>
      <c r="S100">
        <f>1/((BR100+1)/(P100/1.6)+1/(Q100/1.37)) + BR100/((BR100+1)/(P100/1.6) + BR100/(Q100/1.37))</f>
        <v>0</v>
      </c>
      <c r="T100">
        <f>(BM100*BP100)</f>
        <v>0</v>
      </c>
      <c r="U100">
        <f>(CE100+(T100+2*0.95*5.67E-8*(((CE100+$B$7)+273)^4-(CE100+273)^4)-44100*I100)/(1.84*29.3*Q100+8*0.95*5.67E-8*(CE100+273)^3))</f>
        <v>0</v>
      </c>
      <c r="V100">
        <f>($C$7*CF100+$D$7*CG100+$E$7*U100)</f>
        <v>0</v>
      </c>
      <c r="W100">
        <f>0.61365*exp(17.502*V100/(240.97+V100))</f>
        <v>0</v>
      </c>
      <c r="X100">
        <f>(Y100/Z100*100)</f>
        <v>0</v>
      </c>
      <c r="Y100">
        <f>BX100*(CC100+CD100)/1000</f>
        <v>0</v>
      </c>
      <c r="Z100">
        <f>0.61365*exp(17.502*CE100/(240.97+CE100))</f>
        <v>0</v>
      </c>
      <c r="AA100">
        <f>(W100-BX100*(CC100+CD100)/1000)</f>
        <v>0</v>
      </c>
      <c r="AB100">
        <f>(-I100*44100)</f>
        <v>0</v>
      </c>
      <c r="AC100">
        <f>2*29.3*Q100*0.92*(CE100-V100)</f>
        <v>0</v>
      </c>
      <c r="AD100">
        <f>2*0.95*5.67E-8*(((CE100+$B$7)+273)^4-(V100+273)^4)</f>
        <v>0</v>
      </c>
      <c r="AE100">
        <f>T100+AD100+AB100+AC100</f>
        <v>0</v>
      </c>
      <c r="AF100">
        <v>148</v>
      </c>
      <c r="AG100">
        <v>16</v>
      </c>
      <c r="AH100">
        <f>IF(AF100*$H$13&gt;=AJ100,1.0,(AJ100/(AJ100-AF100*$H$13)))</f>
        <v>0</v>
      </c>
      <c r="AI100">
        <f>(AH100-1)*100</f>
        <v>0</v>
      </c>
      <c r="AJ100">
        <f>MAX(0,($B$13+$C$13*CJ100)/(1+$D$13*CJ100)*CC100/(CE100+273)*$E$13)</f>
        <v>0</v>
      </c>
      <c r="AK100" t="s">
        <v>292</v>
      </c>
      <c r="AL100" t="s">
        <v>292</v>
      </c>
      <c r="AM100">
        <v>0</v>
      </c>
      <c r="AN100">
        <v>0</v>
      </c>
      <c r="AO100">
        <f>1-AM100/AN100</f>
        <v>0</v>
      </c>
      <c r="AP100">
        <v>0</v>
      </c>
      <c r="AQ100" t="s">
        <v>292</v>
      </c>
      <c r="AR100" t="s">
        <v>292</v>
      </c>
      <c r="AS100">
        <v>0</v>
      </c>
      <c r="AT100">
        <v>0</v>
      </c>
      <c r="AU100">
        <f>1-AS100/AT100</f>
        <v>0</v>
      </c>
      <c r="AV100">
        <v>0.5</v>
      </c>
      <c r="AW100">
        <f>BN100</f>
        <v>0</v>
      </c>
      <c r="AX100">
        <f>K100</f>
        <v>0</v>
      </c>
      <c r="AY100">
        <f>AU100*AV100*AW100</f>
        <v>0</v>
      </c>
      <c r="AZ100">
        <f>(AX100-AP100)/AW100</f>
        <v>0</v>
      </c>
      <c r="BA100">
        <f>(AN100-AT100)/AT100</f>
        <v>0</v>
      </c>
      <c r="BB100">
        <f>AM100/(AO100+AM100/AT100)</f>
        <v>0</v>
      </c>
      <c r="BC100" t="s">
        <v>292</v>
      </c>
      <c r="BD100">
        <v>0</v>
      </c>
      <c r="BE100">
        <f>IF(BD100&lt;&gt;0, BD100, BB100)</f>
        <v>0</v>
      </c>
      <c r="BF100">
        <f>1-BE100/AT100</f>
        <v>0</v>
      </c>
      <c r="BG100">
        <f>(AT100-AS100)/(AT100-BE100)</f>
        <v>0</v>
      </c>
      <c r="BH100">
        <f>(AN100-AT100)/(AN100-BE100)</f>
        <v>0</v>
      </c>
      <c r="BI100">
        <f>(AT100-AS100)/(AT100-AM100)</f>
        <v>0</v>
      </c>
      <c r="BJ100">
        <f>(AN100-AT100)/(AN100-AM100)</f>
        <v>0</v>
      </c>
      <c r="BK100">
        <f>(BG100*BE100/AS100)</f>
        <v>0</v>
      </c>
      <c r="BL100">
        <f>(1-BK100)</f>
        <v>0</v>
      </c>
      <c r="BM100">
        <f>$B$11*CK100+$C$11*CL100+$F$11*CM100*(1-CP100)</f>
        <v>0</v>
      </c>
      <c r="BN100">
        <f>BM100*BO100</f>
        <v>0</v>
      </c>
      <c r="BO100">
        <f>($B$11*$D$9+$C$11*$D$9+$F$11*((CZ100+CR100)/MAX(CZ100+CR100+DA100, 0.1)*$I$9+DA100/MAX(CZ100+CR100+DA100, 0.1)*$J$9))/($B$11+$C$11+$F$11)</f>
        <v>0</v>
      </c>
      <c r="BP100">
        <f>($B$11*$K$9+$C$11*$K$9+$F$11*((CZ100+CR100)/MAX(CZ100+CR100+DA100, 0.1)*$P$9+DA100/MAX(CZ100+CR100+DA100, 0.1)*$Q$9))/($B$11+$C$11+$F$11)</f>
        <v>0</v>
      </c>
      <c r="BQ100">
        <v>6</v>
      </c>
      <c r="BR100">
        <v>0.5</v>
      </c>
      <c r="BS100" t="s">
        <v>293</v>
      </c>
      <c r="BT100">
        <v>2</v>
      </c>
      <c r="BU100">
        <v>1626465354.6</v>
      </c>
      <c r="BV100">
        <v>400.47</v>
      </c>
      <c r="BW100">
        <v>420.020333333333</v>
      </c>
      <c r="BX100">
        <v>6.48352</v>
      </c>
      <c r="BY100">
        <v>3.00054666666667</v>
      </c>
      <c r="BZ100">
        <v>398.913</v>
      </c>
      <c r="CA100">
        <v>6.54999333333333</v>
      </c>
      <c r="CB100">
        <v>899.994</v>
      </c>
      <c r="CC100">
        <v>100.751</v>
      </c>
      <c r="CD100">
        <v>0.100434333333333</v>
      </c>
      <c r="CE100">
        <v>16.5568666666667</v>
      </c>
      <c r="CF100">
        <v>15.7888666666667</v>
      </c>
      <c r="CG100">
        <v>999.9</v>
      </c>
      <c r="CH100">
        <v>0</v>
      </c>
      <c r="CI100">
        <v>0</v>
      </c>
      <c r="CJ100">
        <v>9975.62666666667</v>
      </c>
      <c r="CK100">
        <v>0</v>
      </c>
      <c r="CL100">
        <v>0.221023</v>
      </c>
      <c r="CM100">
        <v>1459.90333333333</v>
      </c>
      <c r="CN100">
        <v>0.973007</v>
      </c>
      <c r="CO100">
        <v>0.0269931</v>
      </c>
      <c r="CP100">
        <v>0</v>
      </c>
      <c r="CQ100">
        <v>891.669</v>
      </c>
      <c r="CR100">
        <v>4.99999</v>
      </c>
      <c r="CS100">
        <v>13037.9</v>
      </c>
      <c r="CT100">
        <v>12727.5333333333</v>
      </c>
      <c r="CU100">
        <v>38.812</v>
      </c>
      <c r="CV100">
        <v>41.125</v>
      </c>
      <c r="CW100">
        <v>40.083</v>
      </c>
      <c r="CX100">
        <v>40.312</v>
      </c>
      <c r="CY100">
        <v>40.437</v>
      </c>
      <c r="CZ100">
        <v>1415.63333333333</v>
      </c>
      <c r="DA100">
        <v>39.27</v>
      </c>
      <c r="DB100">
        <v>0</v>
      </c>
      <c r="DC100">
        <v>1626465366.8</v>
      </c>
      <c r="DD100">
        <v>0</v>
      </c>
      <c r="DE100">
        <v>892.302</v>
      </c>
      <c r="DF100">
        <v>-6.0373846356302</v>
      </c>
      <c r="DG100">
        <v>-85.5153847037463</v>
      </c>
      <c r="DH100">
        <v>13047.552</v>
      </c>
      <c r="DI100">
        <v>15</v>
      </c>
      <c r="DJ100">
        <v>1626465084.6</v>
      </c>
      <c r="DK100" t="s">
        <v>294</v>
      </c>
      <c r="DL100">
        <v>1626465076.6</v>
      </c>
      <c r="DM100">
        <v>1626465084.6</v>
      </c>
      <c r="DN100">
        <v>8</v>
      </c>
      <c r="DO100">
        <v>0.212</v>
      </c>
      <c r="DP100">
        <v>0.013</v>
      </c>
      <c r="DQ100">
        <v>1.588</v>
      </c>
      <c r="DR100">
        <v>-0.074</v>
      </c>
      <c r="DS100">
        <v>420</v>
      </c>
      <c r="DT100">
        <v>3</v>
      </c>
      <c r="DU100">
        <v>0.13</v>
      </c>
      <c r="DV100">
        <v>0.03</v>
      </c>
      <c r="DW100">
        <v>-19.4586390243902</v>
      </c>
      <c r="DX100">
        <v>-0.427628571428595</v>
      </c>
      <c r="DY100">
        <v>0.0450374904970037</v>
      </c>
      <c r="DZ100">
        <v>1</v>
      </c>
      <c r="EA100">
        <v>892.721647058824</v>
      </c>
      <c r="EB100">
        <v>-6.61945054945086</v>
      </c>
      <c r="EC100">
        <v>0.672053345324563</v>
      </c>
      <c r="ED100">
        <v>1</v>
      </c>
      <c r="EE100">
        <v>3.45937609756098</v>
      </c>
      <c r="EF100">
        <v>0.0671772125435522</v>
      </c>
      <c r="EG100">
        <v>0.00854315440630649</v>
      </c>
      <c r="EH100">
        <v>1</v>
      </c>
      <c r="EI100">
        <v>3</v>
      </c>
      <c r="EJ100">
        <v>3</v>
      </c>
      <c r="EK100" t="s">
        <v>295</v>
      </c>
      <c r="EL100">
        <v>100</v>
      </c>
      <c r="EM100">
        <v>100</v>
      </c>
      <c r="EN100">
        <v>1.557</v>
      </c>
      <c r="EO100">
        <v>-0.0665</v>
      </c>
      <c r="EP100">
        <v>0.796380875196005</v>
      </c>
      <c r="EQ100">
        <v>0.00225868272383977</v>
      </c>
      <c r="ER100">
        <v>-9.96746185667655e-07</v>
      </c>
      <c r="ES100">
        <v>2.83711317370827e-10</v>
      </c>
      <c r="ET100">
        <v>-0.071317122073674</v>
      </c>
      <c r="EU100">
        <v>-0.00217948432402501</v>
      </c>
      <c r="EV100">
        <v>0.000453263451741206</v>
      </c>
      <c r="EW100">
        <v>-1.16319206543697e-06</v>
      </c>
      <c r="EX100">
        <v>-2</v>
      </c>
      <c r="EY100">
        <v>2196</v>
      </c>
      <c r="EZ100">
        <v>1</v>
      </c>
      <c r="FA100">
        <v>25</v>
      </c>
      <c r="FB100">
        <v>4.7</v>
      </c>
      <c r="FC100">
        <v>4.5</v>
      </c>
      <c r="FD100">
        <v>18</v>
      </c>
      <c r="FE100">
        <v>813.753</v>
      </c>
      <c r="FF100">
        <v>426.683</v>
      </c>
      <c r="FG100">
        <v>12.5504</v>
      </c>
      <c r="FH100">
        <v>25.7608</v>
      </c>
      <c r="FI100">
        <v>29.9992</v>
      </c>
      <c r="FJ100">
        <v>25.7522</v>
      </c>
      <c r="FK100">
        <v>25.7754</v>
      </c>
      <c r="FL100">
        <v>25.0115</v>
      </c>
      <c r="FM100">
        <v>74.7061</v>
      </c>
      <c r="FN100">
        <v>0</v>
      </c>
      <c r="FO100">
        <v>12.65</v>
      </c>
      <c r="FP100">
        <v>420</v>
      </c>
      <c r="FQ100">
        <v>3.07088</v>
      </c>
      <c r="FR100">
        <v>101.395</v>
      </c>
      <c r="FS100">
        <v>101.849</v>
      </c>
    </row>
    <row r="101" spans="1:175">
      <c r="A101">
        <v>85</v>
      </c>
      <c r="B101">
        <v>1626465357.6</v>
      </c>
      <c r="C101">
        <v>168</v>
      </c>
      <c r="D101" t="s">
        <v>464</v>
      </c>
      <c r="E101" t="s">
        <v>465</v>
      </c>
      <c r="F101">
        <v>1</v>
      </c>
      <c r="G101" t="s">
        <v>291</v>
      </c>
      <c r="H101">
        <v>1626465356.6</v>
      </c>
      <c r="I101">
        <f>(J101)/1000</f>
        <v>0</v>
      </c>
      <c r="J101">
        <f>1000*CB101*AH101*(BX101-BY101)/(100*BQ101*(1000-AH101*BX101))</f>
        <v>0</v>
      </c>
      <c r="K101">
        <f>CB101*AH101*(BW101-BV101*(1000-AH101*BY101)/(1000-AH101*BX101))/(100*BQ101)</f>
        <v>0</v>
      </c>
      <c r="L101">
        <f>BV101 - IF(AH101&gt;1, K101*BQ101*100.0/(AJ101*CJ101), 0)</f>
        <v>0</v>
      </c>
      <c r="M101">
        <f>((S101-I101/2)*L101-K101)/(S101+I101/2)</f>
        <v>0</v>
      </c>
      <c r="N101">
        <f>M101*(CC101+CD101)/1000.0</f>
        <v>0</v>
      </c>
      <c r="O101">
        <f>(BV101 - IF(AH101&gt;1, K101*BQ101*100.0/(AJ101*CJ101), 0))*(CC101+CD101)/1000.0</f>
        <v>0</v>
      </c>
      <c r="P101">
        <f>2.0/((1/R101-1/Q101)+SIGN(R101)*SQRT((1/R101-1/Q101)*(1/R101-1/Q101) + 4*BR101/((BR101+1)*(BR101+1))*(2*1/R101*1/Q101-1/Q101*1/Q101)))</f>
        <v>0</v>
      </c>
      <c r="Q101">
        <f>IF(LEFT(BS101,1)&lt;&gt;"0",IF(LEFT(BS101,1)="1",3.0,BT101),$D$5+$E$5*(CJ101*CC101/($K$5*1000))+$F$5*(CJ101*CC101/($K$5*1000))*MAX(MIN(BQ101,$J$5),$I$5)*MAX(MIN(BQ101,$J$5),$I$5)+$G$5*MAX(MIN(BQ101,$J$5),$I$5)*(CJ101*CC101/($K$5*1000))+$H$5*(CJ101*CC101/($K$5*1000))*(CJ101*CC101/($K$5*1000)))</f>
        <v>0</v>
      </c>
      <c r="R101">
        <f>I101*(1000-(1000*0.61365*exp(17.502*V101/(240.97+V101))/(CC101+CD101)+BX101)/2)/(1000*0.61365*exp(17.502*V101/(240.97+V101))/(CC101+CD101)-BX101)</f>
        <v>0</v>
      </c>
      <c r="S101">
        <f>1/((BR101+1)/(P101/1.6)+1/(Q101/1.37)) + BR101/((BR101+1)/(P101/1.6) + BR101/(Q101/1.37))</f>
        <v>0</v>
      </c>
      <c r="T101">
        <f>(BM101*BP101)</f>
        <v>0</v>
      </c>
      <c r="U101">
        <f>(CE101+(T101+2*0.95*5.67E-8*(((CE101+$B$7)+273)^4-(CE101+273)^4)-44100*I101)/(1.84*29.3*Q101+8*0.95*5.67E-8*(CE101+273)^3))</f>
        <v>0</v>
      </c>
      <c r="V101">
        <f>($C$7*CF101+$D$7*CG101+$E$7*U101)</f>
        <v>0</v>
      </c>
      <c r="W101">
        <f>0.61365*exp(17.502*V101/(240.97+V101))</f>
        <v>0</v>
      </c>
      <c r="X101">
        <f>(Y101/Z101*100)</f>
        <v>0</v>
      </c>
      <c r="Y101">
        <f>BX101*(CC101+CD101)/1000</f>
        <v>0</v>
      </c>
      <c r="Z101">
        <f>0.61365*exp(17.502*CE101/(240.97+CE101))</f>
        <v>0</v>
      </c>
      <c r="AA101">
        <f>(W101-BX101*(CC101+CD101)/1000)</f>
        <v>0</v>
      </c>
      <c r="AB101">
        <f>(-I101*44100)</f>
        <v>0</v>
      </c>
      <c r="AC101">
        <f>2*29.3*Q101*0.92*(CE101-V101)</f>
        <v>0</v>
      </c>
      <c r="AD101">
        <f>2*0.95*5.67E-8*(((CE101+$B$7)+273)^4-(V101+273)^4)</f>
        <v>0</v>
      </c>
      <c r="AE101">
        <f>T101+AD101+AB101+AC101</f>
        <v>0</v>
      </c>
      <c r="AF101">
        <v>147</v>
      </c>
      <c r="AG101">
        <v>16</v>
      </c>
      <c r="AH101">
        <f>IF(AF101*$H$13&gt;=AJ101,1.0,(AJ101/(AJ101-AF101*$H$13)))</f>
        <v>0</v>
      </c>
      <c r="AI101">
        <f>(AH101-1)*100</f>
        <v>0</v>
      </c>
      <c r="AJ101">
        <f>MAX(0,($B$13+$C$13*CJ101)/(1+$D$13*CJ101)*CC101/(CE101+273)*$E$13)</f>
        <v>0</v>
      </c>
      <c r="AK101" t="s">
        <v>292</v>
      </c>
      <c r="AL101" t="s">
        <v>292</v>
      </c>
      <c r="AM101">
        <v>0</v>
      </c>
      <c r="AN101">
        <v>0</v>
      </c>
      <c r="AO101">
        <f>1-AM101/AN101</f>
        <v>0</v>
      </c>
      <c r="AP101">
        <v>0</v>
      </c>
      <c r="AQ101" t="s">
        <v>292</v>
      </c>
      <c r="AR101" t="s">
        <v>292</v>
      </c>
      <c r="AS101">
        <v>0</v>
      </c>
      <c r="AT101">
        <v>0</v>
      </c>
      <c r="AU101">
        <f>1-AS101/AT101</f>
        <v>0</v>
      </c>
      <c r="AV101">
        <v>0.5</v>
      </c>
      <c r="AW101">
        <f>BN101</f>
        <v>0</v>
      </c>
      <c r="AX101">
        <f>K101</f>
        <v>0</v>
      </c>
      <c r="AY101">
        <f>AU101*AV101*AW101</f>
        <v>0</v>
      </c>
      <c r="AZ101">
        <f>(AX101-AP101)/AW101</f>
        <v>0</v>
      </c>
      <c r="BA101">
        <f>(AN101-AT101)/AT101</f>
        <v>0</v>
      </c>
      <c r="BB101">
        <f>AM101/(AO101+AM101/AT101)</f>
        <v>0</v>
      </c>
      <c r="BC101" t="s">
        <v>292</v>
      </c>
      <c r="BD101">
        <v>0</v>
      </c>
      <c r="BE101">
        <f>IF(BD101&lt;&gt;0, BD101, BB101)</f>
        <v>0</v>
      </c>
      <c r="BF101">
        <f>1-BE101/AT101</f>
        <v>0</v>
      </c>
      <c r="BG101">
        <f>(AT101-AS101)/(AT101-BE101)</f>
        <v>0</v>
      </c>
      <c r="BH101">
        <f>(AN101-AT101)/(AN101-BE101)</f>
        <v>0</v>
      </c>
      <c r="BI101">
        <f>(AT101-AS101)/(AT101-AM101)</f>
        <v>0</v>
      </c>
      <c r="BJ101">
        <f>(AN101-AT101)/(AN101-AM101)</f>
        <v>0</v>
      </c>
      <c r="BK101">
        <f>(BG101*BE101/AS101)</f>
        <v>0</v>
      </c>
      <c r="BL101">
        <f>(1-BK101)</f>
        <v>0</v>
      </c>
      <c r="BM101">
        <f>$B$11*CK101+$C$11*CL101+$F$11*CM101*(1-CP101)</f>
        <v>0</v>
      </c>
      <c r="BN101">
        <f>BM101*BO101</f>
        <v>0</v>
      </c>
      <c r="BO101">
        <f>($B$11*$D$9+$C$11*$D$9+$F$11*((CZ101+CR101)/MAX(CZ101+CR101+DA101, 0.1)*$I$9+DA101/MAX(CZ101+CR101+DA101, 0.1)*$J$9))/($B$11+$C$11+$F$11)</f>
        <v>0</v>
      </c>
      <c r="BP101">
        <f>($B$11*$K$9+$C$11*$K$9+$F$11*((CZ101+CR101)/MAX(CZ101+CR101+DA101, 0.1)*$P$9+DA101/MAX(CZ101+CR101+DA101, 0.1)*$Q$9))/($B$11+$C$11+$F$11)</f>
        <v>0</v>
      </c>
      <c r="BQ101">
        <v>6</v>
      </c>
      <c r="BR101">
        <v>0.5</v>
      </c>
      <c r="BS101" t="s">
        <v>293</v>
      </c>
      <c r="BT101">
        <v>2</v>
      </c>
      <c r="BU101">
        <v>1626465356.6</v>
      </c>
      <c r="BV101">
        <v>400.421333333333</v>
      </c>
      <c r="BW101">
        <v>420.025666666667</v>
      </c>
      <c r="BX101">
        <v>6.49538666666667</v>
      </c>
      <c r="BY101">
        <v>3.00219</v>
      </c>
      <c r="BZ101">
        <v>398.864666666667</v>
      </c>
      <c r="CA101">
        <v>6.56181666666667</v>
      </c>
      <c r="CB101">
        <v>899.977</v>
      </c>
      <c r="CC101">
        <v>100.751</v>
      </c>
      <c r="CD101">
        <v>0.100435333333333</v>
      </c>
      <c r="CE101">
        <v>16.5818333333333</v>
      </c>
      <c r="CF101">
        <v>15.8174333333333</v>
      </c>
      <c r="CG101">
        <v>999.9</v>
      </c>
      <c r="CH101">
        <v>0</v>
      </c>
      <c r="CI101">
        <v>0</v>
      </c>
      <c r="CJ101">
        <v>9964.78666666667</v>
      </c>
      <c r="CK101">
        <v>0</v>
      </c>
      <c r="CL101">
        <v>0.221023</v>
      </c>
      <c r="CM101">
        <v>1459.9</v>
      </c>
      <c r="CN101">
        <v>0.973007</v>
      </c>
      <c r="CO101">
        <v>0.0269931</v>
      </c>
      <c r="CP101">
        <v>0</v>
      </c>
      <c r="CQ101">
        <v>891.580333333333</v>
      </c>
      <c r="CR101">
        <v>4.99999</v>
      </c>
      <c r="CS101">
        <v>13034.5</v>
      </c>
      <c r="CT101">
        <v>12727.5</v>
      </c>
      <c r="CU101">
        <v>38.875</v>
      </c>
      <c r="CV101">
        <v>41.125</v>
      </c>
      <c r="CW101">
        <v>40.062</v>
      </c>
      <c r="CX101">
        <v>40.312</v>
      </c>
      <c r="CY101">
        <v>40.437</v>
      </c>
      <c r="CZ101">
        <v>1415.63</v>
      </c>
      <c r="DA101">
        <v>39.27</v>
      </c>
      <c r="DB101">
        <v>0</v>
      </c>
      <c r="DC101">
        <v>1626465368.6</v>
      </c>
      <c r="DD101">
        <v>0</v>
      </c>
      <c r="DE101">
        <v>892.161192307692</v>
      </c>
      <c r="DF101">
        <v>-5.89117949388148</v>
      </c>
      <c r="DG101">
        <v>-88.0239315752164</v>
      </c>
      <c r="DH101">
        <v>13045.2346153846</v>
      </c>
      <c r="DI101">
        <v>15</v>
      </c>
      <c r="DJ101">
        <v>1626465084.6</v>
      </c>
      <c r="DK101" t="s">
        <v>294</v>
      </c>
      <c r="DL101">
        <v>1626465076.6</v>
      </c>
      <c r="DM101">
        <v>1626465084.6</v>
      </c>
      <c r="DN101">
        <v>8</v>
      </c>
      <c r="DO101">
        <v>0.212</v>
      </c>
      <c r="DP101">
        <v>0.013</v>
      </c>
      <c r="DQ101">
        <v>1.588</v>
      </c>
      <c r="DR101">
        <v>-0.074</v>
      </c>
      <c r="DS101">
        <v>420</v>
      </c>
      <c r="DT101">
        <v>3</v>
      </c>
      <c r="DU101">
        <v>0.13</v>
      </c>
      <c r="DV101">
        <v>0.03</v>
      </c>
      <c r="DW101">
        <v>-19.4765</v>
      </c>
      <c r="DX101">
        <v>-0.522037630662032</v>
      </c>
      <c r="DY101">
        <v>0.054858385311859</v>
      </c>
      <c r="DZ101">
        <v>0</v>
      </c>
      <c r="EA101">
        <v>892.5776</v>
      </c>
      <c r="EB101">
        <v>-6.31890410958624</v>
      </c>
      <c r="EC101">
        <v>0.659813965123073</v>
      </c>
      <c r="ED101">
        <v>1</v>
      </c>
      <c r="EE101">
        <v>3.46359829268293</v>
      </c>
      <c r="EF101">
        <v>0.08916731707317</v>
      </c>
      <c r="EG101">
        <v>0.0112848449857923</v>
      </c>
      <c r="EH101">
        <v>1</v>
      </c>
      <c r="EI101">
        <v>2</v>
      </c>
      <c r="EJ101">
        <v>3</v>
      </c>
      <c r="EK101" t="s">
        <v>354</v>
      </c>
      <c r="EL101">
        <v>100</v>
      </c>
      <c r="EM101">
        <v>100</v>
      </c>
      <c r="EN101">
        <v>1.557</v>
      </c>
      <c r="EO101">
        <v>-0.0664</v>
      </c>
      <c r="EP101">
        <v>0.796380875196005</v>
      </c>
      <c r="EQ101">
        <v>0.00225868272383977</v>
      </c>
      <c r="ER101">
        <v>-9.96746185667655e-07</v>
      </c>
      <c r="ES101">
        <v>2.83711317370827e-10</v>
      </c>
      <c r="ET101">
        <v>-0.071317122073674</v>
      </c>
      <c r="EU101">
        <v>-0.00217948432402501</v>
      </c>
      <c r="EV101">
        <v>0.000453263451741206</v>
      </c>
      <c r="EW101">
        <v>-1.16319206543697e-06</v>
      </c>
      <c r="EX101">
        <v>-2</v>
      </c>
      <c r="EY101">
        <v>2196</v>
      </c>
      <c r="EZ101">
        <v>1</v>
      </c>
      <c r="FA101">
        <v>25</v>
      </c>
      <c r="FB101">
        <v>4.7</v>
      </c>
      <c r="FC101">
        <v>4.5</v>
      </c>
      <c r="FD101">
        <v>18</v>
      </c>
      <c r="FE101">
        <v>814.005</v>
      </c>
      <c r="FF101">
        <v>426.778</v>
      </c>
      <c r="FG101">
        <v>12.6143</v>
      </c>
      <c r="FH101">
        <v>25.7571</v>
      </c>
      <c r="FI101">
        <v>29.9994</v>
      </c>
      <c r="FJ101">
        <v>25.7506</v>
      </c>
      <c r="FK101">
        <v>25.7743</v>
      </c>
      <c r="FL101">
        <v>25.0104</v>
      </c>
      <c r="FM101">
        <v>74.7061</v>
      </c>
      <c r="FN101">
        <v>0</v>
      </c>
      <c r="FO101">
        <v>12.75</v>
      </c>
      <c r="FP101">
        <v>420</v>
      </c>
      <c r="FQ101">
        <v>3.07365</v>
      </c>
      <c r="FR101">
        <v>101.395</v>
      </c>
      <c r="FS101">
        <v>101.849</v>
      </c>
    </row>
    <row r="102" spans="1:175">
      <c r="A102">
        <v>86</v>
      </c>
      <c r="B102">
        <v>1626465359.6</v>
      </c>
      <c r="C102">
        <v>170</v>
      </c>
      <c r="D102" t="s">
        <v>466</v>
      </c>
      <c r="E102" t="s">
        <v>467</v>
      </c>
      <c r="F102">
        <v>1</v>
      </c>
      <c r="G102" t="s">
        <v>291</v>
      </c>
      <c r="H102">
        <v>1626465358.6</v>
      </c>
      <c r="I102">
        <f>(J102)/1000</f>
        <v>0</v>
      </c>
      <c r="J102">
        <f>1000*CB102*AH102*(BX102-BY102)/(100*BQ102*(1000-AH102*BX102))</f>
        <v>0</v>
      </c>
      <c r="K102">
        <f>CB102*AH102*(BW102-BV102*(1000-AH102*BY102)/(1000-AH102*BX102))/(100*BQ102)</f>
        <v>0</v>
      </c>
      <c r="L102">
        <f>BV102 - IF(AH102&gt;1, K102*BQ102*100.0/(AJ102*CJ102), 0)</f>
        <v>0</v>
      </c>
      <c r="M102">
        <f>((S102-I102/2)*L102-K102)/(S102+I102/2)</f>
        <v>0</v>
      </c>
      <c r="N102">
        <f>M102*(CC102+CD102)/1000.0</f>
        <v>0</v>
      </c>
      <c r="O102">
        <f>(BV102 - IF(AH102&gt;1, K102*BQ102*100.0/(AJ102*CJ102), 0))*(CC102+CD102)/1000.0</f>
        <v>0</v>
      </c>
      <c r="P102">
        <f>2.0/((1/R102-1/Q102)+SIGN(R102)*SQRT((1/R102-1/Q102)*(1/R102-1/Q102) + 4*BR102/((BR102+1)*(BR102+1))*(2*1/R102*1/Q102-1/Q102*1/Q102)))</f>
        <v>0</v>
      </c>
      <c r="Q102">
        <f>IF(LEFT(BS102,1)&lt;&gt;"0",IF(LEFT(BS102,1)="1",3.0,BT102),$D$5+$E$5*(CJ102*CC102/($K$5*1000))+$F$5*(CJ102*CC102/($K$5*1000))*MAX(MIN(BQ102,$J$5),$I$5)*MAX(MIN(BQ102,$J$5),$I$5)+$G$5*MAX(MIN(BQ102,$J$5),$I$5)*(CJ102*CC102/($K$5*1000))+$H$5*(CJ102*CC102/($K$5*1000))*(CJ102*CC102/($K$5*1000)))</f>
        <v>0</v>
      </c>
      <c r="R102">
        <f>I102*(1000-(1000*0.61365*exp(17.502*V102/(240.97+V102))/(CC102+CD102)+BX102)/2)/(1000*0.61365*exp(17.502*V102/(240.97+V102))/(CC102+CD102)-BX102)</f>
        <v>0</v>
      </c>
      <c r="S102">
        <f>1/((BR102+1)/(P102/1.6)+1/(Q102/1.37)) + BR102/((BR102+1)/(P102/1.6) + BR102/(Q102/1.37))</f>
        <v>0</v>
      </c>
      <c r="T102">
        <f>(BM102*BP102)</f>
        <v>0</v>
      </c>
      <c r="U102">
        <f>(CE102+(T102+2*0.95*5.67E-8*(((CE102+$B$7)+273)^4-(CE102+273)^4)-44100*I102)/(1.84*29.3*Q102+8*0.95*5.67E-8*(CE102+273)^3))</f>
        <v>0</v>
      </c>
      <c r="V102">
        <f>($C$7*CF102+$D$7*CG102+$E$7*U102)</f>
        <v>0</v>
      </c>
      <c r="W102">
        <f>0.61365*exp(17.502*V102/(240.97+V102))</f>
        <v>0</v>
      </c>
      <c r="X102">
        <f>(Y102/Z102*100)</f>
        <v>0</v>
      </c>
      <c r="Y102">
        <f>BX102*(CC102+CD102)/1000</f>
        <v>0</v>
      </c>
      <c r="Z102">
        <f>0.61365*exp(17.502*CE102/(240.97+CE102))</f>
        <v>0</v>
      </c>
      <c r="AA102">
        <f>(W102-BX102*(CC102+CD102)/1000)</f>
        <v>0</v>
      </c>
      <c r="AB102">
        <f>(-I102*44100)</f>
        <v>0</v>
      </c>
      <c r="AC102">
        <f>2*29.3*Q102*0.92*(CE102-V102)</f>
        <v>0</v>
      </c>
      <c r="AD102">
        <f>2*0.95*5.67E-8*(((CE102+$B$7)+273)^4-(V102+273)^4)</f>
        <v>0</v>
      </c>
      <c r="AE102">
        <f>T102+AD102+AB102+AC102</f>
        <v>0</v>
      </c>
      <c r="AF102">
        <v>147</v>
      </c>
      <c r="AG102">
        <v>16</v>
      </c>
      <c r="AH102">
        <f>IF(AF102*$H$13&gt;=AJ102,1.0,(AJ102/(AJ102-AF102*$H$13)))</f>
        <v>0</v>
      </c>
      <c r="AI102">
        <f>(AH102-1)*100</f>
        <v>0</v>
      </c>
      <c r="AJ102">
        <f>MAX(0,($B$13+$C$13*CJ102)/(1+$D$13*CJ102)*CC102/(CE102+273)*$E$13)</f>
        <v>0</v>
      </c>
      <c r="AK102" t="s">
        <v>292</v>
      </c>
      <c r="AL102" t="s">
        <v>292</v>
      </c>
      <c r="AM102">
        <v>0</v>
      </c>
      <c r="AN102">
        <v>0</v>
      </c>
      <c r="AO102">
        <f>1-AM102/AN102</f>
        <v>0</v>
      </c>
      <c r="AP102">
        <v>0</v>
      </c>
      <c r="AQ102" t="s">
        <v>292</v>
      </c>
      <c r="AR102" t="s">
        <v>292</v>
      </c>
      <c r="AS102">
        <v>0</v>
      </c>
      <c r="AT102">
        <v>0</v>
      </c>
      <c r="AU102">
        <f>1-AS102/AT102</f>
        <v>0</v>
      </c>
      <c r="AV102">
        <v>0.5</v>
      </c>
      <c r="AW102">
        <f>BN102</f>
        <v>0</v>
      </c>
      <c r="AX102">
        <f>K102</f>
        <v>0</v>
      </c>
      <c r="AY102">
        <f>AU102*AV102*AW102</f>
        <v>0</v>
      </c>
      <c r="AZ102">
        <f>(AX102-AP102)/AW102</f>
        <v>0</v>
      </c>
      <c r="BA102">
        <f>(AN102-AT102)/AT102</f>
        <v>0</v>
      </c>
      <c r="BB102">
        <f>AM102/(AO102+AM102/AT102)</f>
        <v>0</v>
      </c>
      <c r="BC102" t="s">
        <v>292</v>
      </c>
      <c r="BD102">
        <v>0</v>
      </c>
      <c r="BE102">
        <f>IF(BD102&lt;&gt;0, BD102, BB102)</f>
        <v>0</v>
      </c>
      <c r="BF102">
        <f>1-BE102/AT102</f>
        <v>0</v>
      </c>
      <c r="BG102">
        <f>(AT102-AS102)/(AT102-BE102)</f>
        <v>0</v>
      </c>
      <c r="BH102">
        <f>(AN102-AT102)/(AN102-BE102)</f>
        <v>0</v>
      </c>
      <c r="BI102">
        <f>(AT102-AS102)/(AT102-AM102)</f>
        <v>0</v>
      </c>
      <c r="BJ102">
        <f>(AN102-AT102)/(AN102-AM102)</f>
        <v>0</v>
      </c>
      <c r="BK102">
        <f>(BG102*BE102/AS102)</f>
        <v>0</v>
      </c>
      <c r="BL102">
        <f>(1-BK102)</f>
        <v>0</v>
      </c>
      <c r="BM102">
        <f>$B$11*CK102+$C$11*CL102+$F$11*CM102*(1-CP102)</f>
        <v>0</v>
      </c>
      <c r="BN102">
        <f>BM102*BO102</f>
        <v>0</v>
      </c>
      <c r="BO102">
        <f>($B$11*$D$9+$C$11*$D$9+$F$11*((CZ102+CR102)/MAX(CZ102+CR102+DA102, 0.1)*$I$9+DA102/MAX(CZ102+CR102+DA102, 0.1)*$J$9))/($B$11+$C$11+$F$11)</f>
        <v>0</v>
      </c>
      <c r="BP102">
        <f>($B$11*$K$9+$C$11*$K$9+$F$11*((CZ102+CR102)/MAX(CZ102+CR102+DA102, 0.1)*$P$9+DA102/MAX(CZ102+CR102+DA102, 0.1)*$Q$9))/($B$11+$C$11+$F$11)</f>
        <v>0</v>
      </c>
      <c r="BQ102">
        <v>6</v>
      </c>
      <c r="BR102">
        <v>0.5</v>
      </c>
      <c r="BS102" t="s">
        <v>293</v>
      </c>
      <c r="BT102">
        <v>2</v>
      </c>
      <c r="BU102">
        <v>1626465358.6</v>
      </c>
      <c r="BV102">
        <v>400.411666666667</v>
      </c>
      <c r="BW102">
        <v>420.033666666667</v>
      </c>
      <c r="BX102">
        <v>6.50285</v>
      </c>
      <c r="BY102">
        <v>3.00263333333333</v>
      </c>
      <c r="BZ102">
        <v>398.855</v>
      </c>
      <c r="CA102">
        <v>6.56925</v>
      </c>
      <c r="CB102">
        <v>899.988</v>
      </c>
      <c r="CC102">
        <v>100.751</v>
      </c>
      <c r="CD102">
        <v>0.0997726666666667</v>
      </c>
      <c r="CE102">
        <v>16.6081</v>
      </c>
      <c r="CF102">
        <v>15.8393666666667</v>
      </c>
      <c r="CG102">
        <v>999.9</v>
      </c>
      <c r="CH102">
        <v>0</v>
      </c>
      <c r="CI102">
        <v>0</v>
      </c>
      <c r="CJ102">
        <v>9997.48666666667</v>
      </c>
      <c r="CK102">
        <v>0</v>
      </c>
      <c r="CL102">
        <v>0.221023</v>
      </c>
      <c r="CM102">
        <v>1460.07</v>
      </c>
      <c r="CN102">
        <v>0.973008333333333</v>
      </c>
      <c r="CO102">
        <v>0.0269915666666667</v>
      </c>
      <c r="CP102">
        <v>0</v>
      </c>
      <c r="CQ102">
        <v>891.478333333333</v>
      </c>
      <c r="CR102">
        <v>4.99999</v>
      </c>
      <c r="CS102">
        <v>13033.6333333333</v>
      </c>
      <c r="CT102">
        <v>12729</v>
      </c>
      <c r="CU102">
        <v>38.875</v>
      </c>
      <c r="CV102">
        <v>41.125</v>
      </c>
      <c r="CW102">
        <v>40.062</v>
      </c>
      <c r="CX102">
        <v>40.312</v>
      </c>
      <c r="CY102">
        <v>40.437</v>
      </c>
      <c r="CZ102">
        <v>1415.79666666667</v>
      </c>
      <c r="DA102">
        <v>39.2733333333333</v>
      </c>
      <c r="DB102">
        <v>0</v>
      </c>
      <c r="DC102">
        <v>1626465370.4</v>
      </c>
      <c r="DD102">
        <v>0</v>
      </c>
      <c r="DE102">
        <v>891.9704</v>
      </c>
      <c r="DF102">
        <v>-5.31346153343656</v>
      </c>
      <c r="DG102">
        <v>-87.3615382177436</v>
      </c>
      <c r="DH102">
        <v>13042.372</v>
      </c>
      <c r="DI102">
        <v>15</v>
      </c>
      <c r="DJ102">
        <v>1626465084.6</v>
      </c>
      <c r="DK102" t="s">
        <v>294</v>
      </c>
      <c r="DL102">
        <v>1626465076.6</v>
      </c>
      <c r="DM102">
        <v>1626465084.6</v>
      </c>
      <c r="DN102">
        <v>8</v>
      </c>
      <c r="DO102">
        <v>0.212</v>
      </c>
      <c r="DP102">
        <v>0.013</v>
      </c>
      <c r="DQ102">
        <v>1.588</v>
      </c>
      <c r="DR102">
        <v>-0.074</v>
      </c>
      <c r="DS102">
        <v>420</v>
      </c>
      <c r="DT102">
        <v>3</v>
      </c>
      <c r="DU102">
        <v>0.13</v>
      </c>
      <c r="DV102">
        <v>0.03</v>
      </c>
      <c r="DW102">
        <v>-19.4976804878049</v>
      </c>
      <c r="DX102">
        <v>-0.634365156794426</v>
      </c>
      <c r="DY102">
        <v>0.0663362139243023</v>
      </c>
      <c r="DZ102">
        <v>0</v>
      </c>
      <c r="EA102">
        <v>892.319441176471</v>
      </c>
      <c r="EB102">
        <v>-6.07119847140653</v>
      </c>
      <c r="EC102">
        <v>0.621100645021138</v>
      </c>
      <c r="ED102">
        <v>1</v>
      </c>
      <c r="EE102">
        <v>3.46783268292683</v>
      </c>
      <c r="EF102">
        <v>0.12432334494774</v>
      </c>
      <c r="EG102">
        <v>0.014632488914272</v>
      </c>
      <c r="EH102">
        <v>0</v>
      </c>
      <c r="EI102">
        <v>1</v>
      </c>
      <c r="EJ102">
        <v>3</v>
      </c>
      <c r="EK102" t="s">
        <v>427</v>
      </c>
      <c r="EL102">
        <v>100</v>
      </c>
      <c r="EM102">
        <v>100</v>
      </c>
      <c r="EN102">
        <v>1.556</v>
      </c>
      <c r="EO102">
        <v>-0.0664</v>
      </c>
      <c r="EP102">
        <v>0.796380875196005</v>
      </c>
      <c r="EQ102">
        <v>0.00225868272383977</v>
      </c>
      <c r="ER102">
        <v>-9.96746185667655e-07</v>
      </c>
      <c r="ES102">
        <v>2.83711317370827e-10</v>
      </c>
      <c r="ET102">
        <v>-0.071317122073674</v>
      </c>
      <c r="EU102">
        <v>-0.00217948432402501</v>
      </c>
      <c r="EV102">
        <v>0.000453263451741206</v>
      </c>
      <c r="EW102">
        <v>-1.16319206543697e-06</v>
      </c>
      <c r="EX102">
        <v>-2</v>
      </c>
      <c r="EY102">
        <v>2196</v>
      </c>
      <c r="EZ102">
        <v>1</v>
      </c>
      <c r="FA102">
        <v>25</v>
      </c>
      <c r="FB102">
        <v>4.7</v>
      </c>
      <c r="FC102">
        <v>4.6</v>
      </c>
      <c r="FD102">
        <v>18</v>
      </c>
      <c r="FE102">
        <v>814.173</v>
      </c>
      <c r="FF102">
        <v>426.607</v>
      </c>
      <c r="FG102">
        <v>12.6814</v>
      </c>
      <c r="FH102">
        <v>25.7538</v>
      </c>
      <c r="FI102">
        <v>29.9992</v>
      </c>
      <c r="FJ102">
        <v>25.7494</v>
      </c>
      <c r="FK102">
        <v>25.7732</v>
      </c>
      <c r="FL102">
        <v>25.0127</v>
      </c>
      <c r="FM102">
        <v>74.7061</v>
      </c>
      <c r="FN102">
        <v>0</v>
      </c>
      <c r="FO102">
        <v>12.75</v>
      </c>
      <c r="FP102">
        <v>420</v>
      </c>
      <c r="FQ102">
        <v>3.06291</v>
      </c>
      <c r="FR102">
        <v>101.394</v>
      </c>
      <c r="FS102">
        <v>101.85</v>
      </c>
    </row>
    <row r="103" spans="1:175">
      <c r="A103">
        <v>87</v>
      </c>
      <c r="B103">
        <v>1626465361.6</v>
      </c>
      <c r="C103">
        <v>172</v>
      </c>
      <c r="D103" t="s">
        <v>468</v>
      </c>
      <c r="E103" t="s">
        <v>469</v>
      </c>
      <c r="F103">
        <v>1</v>
      </c>
      <c r="G103" t="s">
        <v>291</v>
      </c>
      <c r="H103">
        <v>1626465360.6</v>
      </c>
      <c r="I103">
        <f>(J103)/1000</f>
        <v>0</v>
      </c>
      <c r="J103">
        <f>1000*CB103*AH103*(BX103-BY103)/(100*BQ103*(1000-AH103*BX103))</f>
        <v>0</v>
      </c>
      <c r="K103">
        <f>CB103*AH103*(BW103-BV103*(1000-AH103*BY103)/(1000-AH103*BX103))/(100*BQ103)</f>
        <v>0</v>
      </c>
      <c r="L103">
        <f>BV103 - IF(AH103&gt;1, K103*BQ103*100.0/(AJ103*CJ103), 0)</f>
        <v>0</v>
      </c>
      <c r="M103">
        <f>((S103-I103/2)*L103-K103)/(S103+I103/2)</f>
        <v>0</v>
      </c>
      <c r="N103">
        <f>M103*(CC103+CD103)/1000.0</f>
        <v>0</v>
      </c>
      <c r="O103">
        <f>(BV103 - IF(AH103&gt;1, K103*BQ103*100.0/(AJ103*CJ103), 0))*(CC103+CD103)/1000.0</f>
        <v>0</v>
      </c>
      <c r="P103">
        <f>2.0/((1/R103-1/Q103)+SIGN(R103)*SQRT((1/R103-1/Q103)*(1/R103-1/Q103) + 4*BR103/((BR103+1)*(BR103+1))*(2*1/R103*1/Q103-1/Q103*1/Q103)))</f>
        <v>0</v>
      </c>
      <c r="Q103">
        <f>IF(LEFT(BS103,1)&lt;&gt;"0",IF(LEFT(BS103,1)="1",3.0,BT103),$D$5+$E$5*(CJ103*CC103/($K$5*1000))+$F$5*(CJ103*CC103/($K$5*1000))*MAX(MIN(BQ103,$J$5),$I$5)*MAX(MIN(BQ103,$J$5),$I$5)+$G$5*MAX(MIN(BQ103,$J$5),$I$5)*(CJ103*CC103/($K$5*1000))+$H$5*(CJ103*CC103/($K$5*1000))*(CJ103*CC103/($K$5*1000)))</f>
        <v>0</v>
      </c>
      <c r="R103">
        <f>I103*(1000-(1000*0.61365*exp(17.502*V103/(240.97+V103))/(CC103+CD103)+BX103)/2)/(1000*0.61365*exp(17.502*V103/(240.97+V103))/(CC103+CD103)-BX103)</f>
        <v>0</v>
      </c>
      <c r="S103">
        <f>1/((BR103+1)/(P103/1.6)+1/(Q103/1.37)) + BR103/((BR103+1)/(P103/1.6) + BR103/(Q103/1.37))</f>
        <v>0</v>
      </c>
      <c r="T103">
        <f>(BM103*BP103)</f>
        <v>0</v>
      </c>
      <c r="U103">
        <f>(CE103+(T103+2*0.95*5.67E-8*(((CE103+$B$7)+273)^4-(CE103+273)^4)-44100*I103)/(1.84*29.3*Q103+8*0.95*5.67E-8*(CE103+273)^3))</f>
        <v>0</v>
      </c>
      <c r="V103">
        <f>($C$7*CF103+$D$7*CG103+$E$7*U103)</f>
        <v>0</v>
      </c>
      <c r="W103">
        <f>0.61365*exp(17.502*V103/(240.97+V103))</f>
        <v>0</v>
      </c>
      <c r="X103">
        <f>(Y103/Z103*100)</f>
        <v>0</v>
      </c>
      <c r="Y103">
        <f>BX103*(CC103+CD103)/1000</f>
        <v>0</v>
      </c>
      <c r="Z103">
        <f>0.61365*exp(17.502*CE103/(240.97+CE103))</f>
        <v>0</v>
      </c>
      <c r="AA103">
        <f>(W103-BX103*(CC103+CD103)/1000)</f>
        <v>0</v>
      </c>
      <c r="AB103">
        <f>(-I103*44100)</f>
        <v>0</v>
      </c>
      <c r="AC103">
        <f>2*29.3*Q103*0.92*(CE103-V103)</f>
        <v>0</v>
      </c>
      <c r="AD103">
        <f>2*0.95*5.67E-8*(((CE103+$B$7)+273)^4-(V103+273)^4)</f>
        <v>0</v>
      </c>
      <c r="AE103">
        <f>T103+AD103+AB103+AC103</f>
        <v>0</v>
      </c>
      <c r="AF103">
        <v>147</v>
      </c>
      <c r="AG103">
        <v>16</v>
      </c>
      <c r="AH103">
        <f>IF(AF103*$H$13&gt;=AJ103,1.0,(AJ103/(AJ103-AF103*$H$13)))</f>
        <v>0</v>
      </c>
      <c r="AI103">
        <f>(AH103-1)*100</f>
        <v>0</v>
      </c>
      <c r="AJ103">
        <f>MAX(0,($B$13+$C$13*CJ103)/(1+$D$13*CJ103)*CC103/(CE103+273)*$E$13)</f>
        <v>0</v>
      </c>
      <c r="AK103" t="s">
        <v>292</v>
      </c>
      <c r="AL103" t="s">
        <v>292</v>
      </c>
      <c r="AM103">
        <v>0</v>
      </c>
      <c r="AN103">
        <v>0</v>
      </c>
      <c r="AO103">
        <f>1-AM103/AN103</f>
        <v>0</v>
      </c>
      <c r="AP103">
        <v>0</v>
      </c>
      <c r="AQ103" t="s">
        <v>292</v>
      </c>
      <c r="AR103" t="s">
        <v>292</v>
      </c>
      <c r="AS103">
        <v>0</v>
      </c>
      <c r="AT103">
        <v>0</v>
      </c>
      <c r="AU103">
        <f>1-AS103/AT103</f>
        <v>0</v>
      </c>
      <c r="AV103">
        <v>0.5</v>
      </c>
      <c r="AW103">
        <f>BN103</f>
        <v>0</v>
      </c>
      <c r="AX103">
        <f>K103</f>
        <v>0</v>
      </c>
      <c r="AY103">
        <f>AU103*AV103*AW103</f>
        <v>0</v>
      </c>
      <c r="AZ103">
        <f>(AX103-AP103)/AW103</f>
        <v>0</v>
      </c>
      <c r="BA103">
        <f>(AN103-AT103)/AT103</f>
        <v>0</v>
      </c>
      <c r="BB103">
        <f>AM103/(AO103+AM103/AT103)</f>
        <v>0</v>
      </c>
      <c r="BC103" t="s">
        <v>292</v>
      </c>
      <c r="BD103">
        <v>0</v>
      </c>
      <c r="BE103">
        <f>IF(BD103&lt;&gt;0, BD103, BB103)</f>
        <v>0</v>
      </c>
      <c r="BF103">
        <f>1-BE103/AT103</f>
        <v>0</v>
      </c>
      <c r="BG103">
        <f>(AT103-AS103)/(AT103-BE103)</f>
        <v>0</v>
      </c>
      <c r="BH103">
        <f>(AN103-AT103)/(AN103-BE103)</f>
        <v>0</v>
      </c>
      <c r="BI103">
        <f>(AT103-AS103)/(AT103-AM103)</f>
        <v>0</v>
      </c>
      <c r="BJ103">
        <f>(AN103-AT103)/(AN103-AM103)</f>
        <v>0</v>
      </c>
      <c r="BK103">
        <f>(BG103*BE103/AS103)</f>
        <v>0</v>
      </c>
      <c r="BL103">
        <f>(1-BK103)</f>
        <v>0</v>
      </c>
      <c r="BM103">
        <f>$B$11*CK103+$C$11*CL103+$F$11*CM103*(1-CP103)</f>
        <v>0</v>
      </c>
      <c r="BN103">
        <f>BM103*BO103</f>
        <v>0</v>
      </c>
      <c r="BO103">
        <f>($B$11*$D$9+$C$11*$D$9+$F$11*((CZ103+CR103)/MAX(CZ103+CR103+DA103, 0.1)*$I$9+DA103/MAX(CZ103+CR103+DA103, 0.1)*$J$9))/($B$11+$C$11+$F$11)</f>
        <v>0</v>
      </c>
      <c r="BP103">
        <f>($B$11*$K$9+$C$11*$K$9+$F$11*((CZ103+CR103)/MAX(CZ103+CR103+DA103, 0.1)*$P$9+DA103/MAX(CZ103+CR103+DA103, 0.1)*$Q$9))/($B$11+$C$11+$F$11)</f>
        <v>0</v>
      </c>
      <c r="BQ103">
        <v>6</v>
      </c>
      <c r="BR103">
        <v>0.5</v>
      </c>
      <c r="BS103" t="s">
        <v>293</v>
      </c>
      <c r="BT103">
        <v>2</v>
      </c>
      <c r="BU103">
        <v>1626465360.6</v>
      </c>
      <c r="BV103">
        <v>400.443</v>
      </c>
      <c r="BW103">
        <v>419.981</v>
      </c>
      <c r="BX103">
        <v>6.51219333333333</v>
      </c>
      <c r="BY103">
        <v>3.00317666666667</v>
      </c>
      <c r="BZ103">
        <v>398.886</v>
      </c>
      <c r="CA103">
        <v>6.57856333333333</v>
      </c>
      <c r="CB103">
        <v>900.018333333333</v>
      </c>
      <c r="CC103">
        <v>100.751</v>
      </c>
      <c r="CD103">
        <v>0.0998989</v>
      </c>
      <c r="CE103">
        <v>16.6332666666667</v>
      </c>
      <c r="CF103">
        <v>15.8584</v>
      </c>
      <c r="CG103">
        <v>999.9</v>
      </c>
      <c r="CH103">
        <v>0</v>
      </c>
      <c r="CI103">
        <v>0</v>
      </c>
      <c r="CJ103">
        <v>10021.0333333333</v>
      </c>
      <c r="CK103">
        <v>0</v>
      </c>
      <c r="CL103">
        <v>0.221023</v>
      </c>
      <c r="CM103">
        <v>1459.98333333333</v>
      </c>
      <c r="CN103">
        <v>0.973008333333333</v>
      </c>
      <c r="CO103">
        <v>0.0269915666666667</v>
      </c>
      <c r="CP103">
        <v>0</v>
      </c>
      <c r="CQ103">
        <v>891.224666666667</v>
      </c>
      <c r="CR103">
        <v>4.99999</v>
      </c>
      <c r="CS103">
        <v>13030.2333333333</v>
      </c>
      <c r="CT103">
        <v>12728.2333333333</v>
      </c>
      <c r="CU103">
        <v>38.875</v>
      </c>
      <c r="CV103">
        <v>41.125</v>
      </c>
      <c r="CW103">
        <v>40.062</v>
      </c>
      <c r="CX103">
        <v>40.312</v>
      </c>
      <c r="CY103">
        <v>40.437</v>
      </c>
      <c r="CZ103">
        <v>1415.71333333333</v>
      </c>
      <c r="DA103">
        <v>39.27</v>
      </c>
      <c r="DB103">
        <v>0</v>
      </c>
      <c r="DC103">
        <v>1626465372.8</v>
      </c>
      <c r="DD103">
        <v>0</v>
      </c>
      <c r="DE103">
        <v>891.75008</v>
      </c>
      <c r="DF103">
        <v>-5.10592309039167</v>
      </c>
      <c r="DG103">
        <v>-87.4384615978885</v>
      </c>
      <c r="DH103">
        <v>13039.048</v>
      </c>
      <c r="DI103">
        <v>15</v>
      </c>
      <c r="DJ103">
        <v>1626465084.6</v>
      </c>
      <c r="DK103" t="s">
        <v>294</v>
      </c>
      <c r="DL103">
        <v>1626465076.6</v>
      </c>
      <c r="DM103">
        <v>1626465084.6</v>
      </c>
      <c r="DN103">
        <v>8</v>
      </c>
      <c r="DO103">
        <v>0.212</v>
      </c>
      <c r="DP103">
        <v>0.013</v>
      </c>
      <c r="DQ103">
        <v>1.588</v>
      </c>
      <c r="DR103">
        <v>-0.074</v>
      </c>
      <c r="DS103">
        <v>420</v>
      </c>
      <c r="DT103">
        <v>3</v>
      </c>
      <c r="DU103">
        <v>0.13</v>
      </c>
      <c r="DV103">
        <v>0.03</v>
      </c>
      <c r="DW103">
        <v>-19.5125</v>
      </c>
      <c r="DX103">
        <v>-0.587517073170723</v>
      </c>
      <c r="DY103">
        <v>0.0636951007037315</v>
      </c>
      <c r="DZ103">
        <v>0</v>
      </c>
      <c r="EA103">
        <v>892.141911764706</v>
      </c>
      <c r="EB103">
        <v>-5.55015809312877</v>
      </c>
      <c r="EC103">
        <v>0.573053809589568</v>
      </c>
      <c r="ED103">
        <v>1</v>
      </c>
      <c r="EE103">
        <v>3.47248804878049</v>
      </c>
      <c r="EF103">
        <v>0.165903763066221</v>
      </c>
      <c r="EG103">
        <v>0.0180776542050841</v>
      </c>
      <c r="EH103">
        <v>0</v>
      </c>
      <c r="EI103">
        <v>1</v>
      </c>
      <c r="EJ103">
        <v>3</v>
      </c>
      <c r="EK103" t="s">
        <v>427</v>
      </c>
      <c r="EL103">
        <v>100</v>
      </c>
      <c r="EM103">
        <v>100</v>
      </c>
      <c r="EN103">
        <v>1.557</v>
      </c>
      <c r="EO103">
        <v>-0.0663</v>
      </c>
      <c r="EP103">
        <v>0.796380875196005</v>
      </c>
      <c r="EQ103">
        <v>0.00225868272383977</v>
      </c>
      <c r="ER103">
        <v>-9.96746185667655e-07</v>
      </c>
      <c r="ES103">
        <v>2.83711317370827e-10</v>
      </c>
      <c r="ET103">
        <v>-0.071317122073674</v>
      </c>
      <c r="EU103">
        <v>-0.00217948432402501</v>
      </c>
      <c r="EV103">
        <v>0.000453263451741206</v>
      </c>
      <c r="EW103">
        <v>-1.16319206543697e-06</v>
      </c>
      <c r="EX103">
        <v>-2</v>
      </c>
      <c r="EY103">
        <v>2196</v>
      </c>
      <c r="EZ103">
        <v>1</v>
      </c>
      <c r="FA103">
        <v>25</v>
      </c>
      <c r="FB103">
        <v>4.8</v>
      </c>
      <c r="FC103">
        <v>4.6</v>
      </c>
      <c r="FD103">
        <v>18</v>
      </c>
      <c r="FE103">
        <v>814.056</v>
      </c>
      <c r="FF103">
        <v>426.712</v>
      </c>
      <c r="FG103">
        <v>12.7506</v>
      </c>
      <c r="FH103">
        <v>25.75</v>
      </c>
      <c r="FI103">
        <v>29.9992</v>
      </c>
      <c r="FJ103">
        <v>25.7478</v>
      </c>
      <c r="FK103">
        <v>25.7716</v>
      </c>
      <c r="FL103">
        <v>25.0123</v>
      </c>
      <c r="FM103">
        <v>74.7061</v>
      </c>
      <c r="FN103">
        <v>0</v>
      </c>
      <c r="FO103">
        <v>12.85</v>
      </c>
      <c r="FP103">
        <v>420</v>
      </c>
      <c r="FQ103">
        <v>3.06421</v>
      </c>
      <c r="FR103">
        <v>101.395</v>
      </c>
      <c r="FS103">
        <v>101.85</v>
      </c>
    </row>
    <row r="104" spans="1:175">
      <c r="A104">
        <v>88</v>
      </c>
      <c r="B104">
        <v>1626465363.6</v>
      </c>
      <c r="C104">
        <v>174</v>
      </c>
      <c r="D104" t="s">
        <v>470</v>
      </c>
      <c r="E104" t="s">
        <v>471</v>
      </c>
      <c r="F104">
        <v>1</v>
      </c>
      <c r="G104" t="s">
        <v>291</v>
      </c>
      <c r="H104">
        <v>1626465362.6</v>
      </c>
      <c r="I104">
        <f>(J104)/1000</f>
        <v>0</v>
      </c>
      <c r="J104">
        <f>1000*CB104*AH104*(BX104-BY104)/(100*BQ104*(1000-AH104*BX104))</f>
        <v>0</v>
      </c>
      <c r="K104">
        <f>CB104*AH104*(BW104-BV104*(1000-AH104*BY104)/(1000-AH104*BX104))/(100*BQ104)</f>
        <v>0</v>
      </c>
      <c r="L104">
        <f>BV104 - IF(AH104&gt;1, K104*BQ104*100.0/(AJ104*CJ104), 0)</f>
        <v>0</v>
      </c>
      <c r="M104">
        <f>((S104-I104/2)*L104-K104)/(S104+I104/2)</f>
        <v>0</v>
      </c>
      <c r="N104">
        <f>M104*(CC104+CD104)/1000.0</f>
        <v>0</v>
      </c>
      <c r="O104">
        <f>(BV104 - IF(AH104&gt;1, K104*BQ104*100.0/(AJ104*CJ104), 0))*(CC104+CD104)/1000.0</f>
        <v>0</v>
      </c>
      <c r="P104">
        <f>2.0/((1/R104-1/Q104)+SIGN(R104)*SQRT((1/R104-1/Q104)*(1/R104-1/Q104) + 4*BR104/((BR104+1)*(BR104+1))*(2*1/R104*1/Q104-1/Q104*1/Q104)))</f>
        <v>0</v>
      </c>
      <c r="Q104">
        <f>IF(LEFT(BS104,1)&lt;&gt;"0",IF(LEFT(BS104,1)="1",3.0,BT104),$D$5+$E$5*(CJ104*CC104/($K$5*1000))+$F$5*(CJ104*CC104/($K$5*1000))*MAX(MIN(BQ104,$J$5),$I$5)*MAX(MIN(BQ104,$J$5),$I$5)+$G$5*MAX(MIN(BQ104,$J$5),$I$5)*(CJ104*CC104/($K$5*1000))+$H$5*(CJ104*CC104/($K$5*1000))*(CJ104*CC104/($K$5*1000)))</f>
        <v>0</v>
      </c>
      <c r="R104">
        <f>I104*(1000-(1000*0.61365*exp(17.502*V104/(240.97+V104))/(CC104+CD104)+BX104)/2)/(1000*0.61365*exp(17.502*V104/(240.97+V104))/(CC104+CD104)-BX104)</f>
        <v>0</v>
      </c>
      <c r="S104">
        <f>1/((BR104+1)/(P104/1.6)+1/(Q104/1.37)) + BR104/((BR104+1)/(P104/1.6) + BR104/(Q104/1.37))</f>
        <v>0</v>
      </c>
      <c r="T104">
        <f>(BM104*BP104)</f>
        <v>0</v>
      </c>
      <c r="U104">
        <f>(CE104+(T104+2*0.95*5.67E-8*(((CE104+$B$7)+273)^4-(CE104+273)^4)-44100*I104)/(1.84*29.3*Q104+8*0.95*5.67E-8*(CE104+273)^3))</f>
        <v>0</v>
      </c>
      <c r="V104">
        <f>($C$7*CF104+$D$7*CG104+$E$7*U104)</f>
        <v>0</v>
      </c>
      <c r="W104">
        <f>0.61365*exp(17.502*V104/(240.97+V104))</f>
        <v>0</v>
      </c>
      <c r="X104">
        <f>(Y104/Z104*100)</f>
        <v>0</v>
      </c>
      <c r="Y104">
        <f>BX104*(CC104+CD104)/1000</f>
        <v>0</v>
      </c>
      <c r="Z104">
        <f>0.61365*exp(17.502*CE104/(240.97+CE104))</f>
        <v>0</v>
      </c>
      <c r="AA104">
        <f>(W104-BX104*(CC104+CD104)/1000)</f>
        <v>0</v>
      </c>
      <c r="AB104">
        <f>(-I104*44100)</f>
        <v>0</v>
      </c>
      <c r="AC104">
        <f>2*29.3*Q104*0.92*(CE104-V104)</f>
        <v>0</v>
      </c>
      <c r="AD104">
        <f>2*0.95*5.67E-8*(((CE104+$B$7)+273)^4-(V104+273)^4)</f>
        <v>0</v>
      </c>
      <c r="AE104">
        <f>T104+AD104+AB104+AC104</f>
        <v>0</v>
      </c>
      <c r="AF104">
        <v>147</v>
      </c>
      <c r="AG104">
        <v>16</v>
      </c>
      <c r="AH104">
        <f>IF(AF104*$H$13&gt;=AJ104,1.0,(AJ104/(AJ104-AF104*$H$13)))</f>
        <v>0</v>
      </c>
      <c r="AI104">
        <f>(AH104-1)*100</f>
        <v>0</v>
      </c>
      <c r="AJ104">
        <f>MAX(0,($B$13+$C$13*CJ104)/(1+$D$13*CJ104)*CC104/(CE104+273)*$E$13)</f>
        <v>0</v>
      </c>
      <c r="AK104" t="s">
        <v>292</v>
      </c>
      <c r="AL104" t="s">
        <v>292</v>
      </c>
      <c r="AM104">
        <v>0</v>
      </c>
      <c r="AN104">
        <v>0</v>
      </c>
      <c r="AO104">
        <f>1-AM104/AN104</f>
        <v>0</v>
      </c>
      <c r="AP104">
        <v>0</v>
      </c>
      <c r="AQ104" t="s">
        <v>292</v>
      </c>
      <c r="AR104" t="s">
        <v>292</v>
      </c>
      <c r="AS104">
        <v>0</v>
      </c>
      <c r="AT104">
        <v>0</v>
      </c>
      <c r="AU104">
        <f>1-AS104/AT104</f>
        <v>0</v>
      </c>
      <c r="AV104">
        <v>0.5</v>
      </c>
      <c r="AW104">
        <f>BN104</f>
        <v>0</v>
      </c>
      <c r="AX104">
        <f>K104</f>
        <v>0</v>
      </c>
      <c r="AY104">
        <f>AU104*AV104*AW104</f>
        <v>0</v>
      </c>
      <c r="AZ104">
        <f>(AX104-AP104)/AW104</f>
        <v>0</v>
      </c>
      <c r="BA104">
        <f>(AN104-AT104)/AT104</f>
        <v>0</v>
      </c>
      <c r="BB104">
        <f>AM104/(AO104+AM104/AT104)</f>
        <v>0</v>
      </c>
      <c r="BC104" t="s">
        <v>292</v>
      </c>
      <c r="BD104">
        <v>0</v>
      </c>
      <c r="BE104">
        <f>IF(BD104&lt;&gt;0, BD104, BB104)</f>
        <v>0</v>
      </c>
      <c r="BF104">
        <f>1-BE104/AT104</f>
        <v>0</v>
      </c>
      <c r="BG104">
        <f>(AT104-AS104)/(AT104-BE104)</f>
        <v>0</v>
      </c>
      <c r="BH104">
        <f>(AN104-AT104)/(AN104-BE104)</f>
        <v>0</v>
      </c>
      <c r="BI104">
        <f>(AT104-AS104)/(AT104-AM104)</f>
        <v>0</v>
      </c>
      <c r="BJ104">
        <f>(AN104-AT104)/(AN104-AM104)</f>
        <v>0</v>
      </c>
      <c r="BK104">
        <f>(BG104*BE104/AS104)</f>
        <v>0</v>
      </c>
      <c r="BL104">
        <f>(1-BK104)</f>
        <v>0</v>
      </c>
      <c r="BM104">
        <f>$B$11*CK104+$C$11*CL104+$F$11*CM104*(1-CP104)</f>
        <v>0</v>
      </c>
      <c r="BN104">
        <f>BM104*BO104</f>
        <v>0</v>
      </c>
      <c r="BO104">
        <f>($B$11*$D$9+$C$11*$D$9+$F$11*((CZ104+CR104)/MAX(CZ104+CR104+DA104, 0.1)*$I$9+DA104/MAX(CZ104+CR104+DA104, 0.1)*$J$9))/($B$11+$C$11+$F$11)</f>
        <v>0</v>
      </c>
      <c r="BP104">
        <f>($B$11*$K$9+$C$11*$K$9+$F$11*((CZ104+CR104)/MAX(CZ104+CR104+DA104, 0.1)*$P$9+DA104/MAX(CZ104+CR104+DA104, 0.1)*$Q$9))/($B$11+$C$11+$F$11)</f>
        <v>0</v>
      </c>
      <c r="BQ104">
        <v>6</v>
      </c>
      <c r="BR104">
        <v>0.5</v>
      </c>
      <c r="BS104" t="s">
        <v>293</v>
      </c>
      <c r="BT104">
        <v>2</v>
      </c>
      <c r="BU104">
        <v>1626465362.6</v>
      </c>
      <c r="BV104">
        <v>400.424333333333</v>
      </c>
      <c r="BW104">
        <v>419.996333333333</v>
      </c>
      <c r="BX104">
        <v>6.51999333333333</v>
      </c>
      <c r="BY104">
        <v>3.00383</v>
      </c>
      <c r="BZ104">
        <v>398.867666666667</v>
      </c>
      <c r="CA104">
        <v>6.58633666666667</v>
      </c>
      <c r="CB104">
        <v>900.019333333333</v>
      </c>
      <c r="CC104">
        <v>100.75</v>
      </c>
      <c r="CD104">
        <v>0.100277</v>
      </c>
      <c r="CE104">
        <v>16.6550333333333</v>
      </c>
      <c r="CF104">
        <v>15.8832333333333</v>
      </c>
      <c r="CG104">
        <v>999.9</v>
      </c>
      <c r="CH104">
        <v>0</v>
      </c>
      <c r="CI104">
        <v>0</v>
      </c>
      <c r="CJ104">
        <v>9982.48333333333</v>
      </c>
      <c r="CK104">
        <v>0</v>
      </c>
      <c r="CL104">
        <v>0.221023</v>
      </c>
      <c r="CM104">
        <v>1460.15666666667</v>
      </c>
      <c r="CN104">
        <v>0.973011</v>
      </c>
      <c r="CO104">
        <v>0.0269885</v>
      </c>
      <c r="CP104">
        <v>0</v>
      </c>
      <c r="CQ104">
        <v>890.853</v>
      </c>
      <c r="CR104">
        <v>4.99999</v>
      </c>
      <c r="CS104">
        <v>13029.6</v>
      </c>
      <c r="CT104">
        <v>12729.7666666667</v>
      </c>
      <c r="CU104">
        <v>38.854</v>
      </c>
      <c r="CV104">
        <v>41.125</v>
      </c>
      <c r="CW104">
        <v>40.062</v>
      </c>
      <c r="CX104">
        <v>40.312</v>
      </c>
      <c r="CY104">
        <v>40.437</v>
      </c>
      <c r="CZ104">
        <v>1415.88666666667</v>
      </c>
      <c r="DA104">
        <v>39.27</v>
      </c>
      <c r="DB104">
        <v>0</v>
      </c>
      <c r="DC104">
        <v>1626465374.6</v>
      </c>
      <c r="DD104">
        <v>0</v>
      </c>
      <c r="DE104">
        <v>891.617961538461</v>
      </c>
      <c r="DF104">
        <v>-5.37494017292916</v>
      </c>
      <c r="DG104">
        <v>-81.2273503761054</v>
      </c>
      <c r="DH104">
        <v>13036.9192307692</v>
      </c>
      <c r="DI104">
        <v>15</v>
      </c>
      <c r="DJ104">
        <v>1626465084.6</v>
      </c>
      <c r="DK104" t="s">
        <v>294</v>
      </c>
      <c r="DL104">
        <v>1626465076.6</v>
      </c>
      <c r="DM104">
        <v>1626465084.6</v>
      </c>
      <c r="DN104">
        <v>8</v>
      </c>
      <c r="DO104">
        <v>0.212</v>
      </c>
      <c r="DP104">
        <v>0.013</v>
      </c>
      <c r="DQ104">
        <v>1.588</v>
      </c>
      <c r="DR104">
        <v>-0.074</v>
      </c>
      <c r="DS104">
        <v>420</v>
      </c>
      <c r="DT104">
        <v>3</v>
      </c>
      <c r="DU104">
        <v>0.13</v>
      </c>
      <c r="DV104">
        <v>0.03</v>
      </c>
      <c r="DW104">
        <v>-19.5248121951219</v>
      </c>
      <c r="DX104">
        <v>-0.447146341463411</v>
      </c>
      <c r="DY104">
        <v>0.0552364019029246</v>
      </c>
      <c r="DZ104">
        <v>1</v>
      </c>
      <c r="EA104">
        <v>891.987028571429</v>
      </c>
      <c r="EB104">
        <v>-5.70289634728263</v>
      </c>
      <c r="EC104">
        <v>0.599822615955956</v>
      </c>
      <c r="ED104">
        <v>1</v>
      </c>
      <c r="EE104">
        <v>3.47822658536585</v>
      </c>
      <c r="EF104">
        <v>0.197634355400703</v>
      </c>
      <c r="EG104">
        <v>0.0207960093040569</v>
      </c>
      <c r="EH104">
        <v>0</v>
      </c>
      <c r="EI104">
        <v>2</v>
      </c>
      <c r="EJ104">
        <v>3</v>
      </c>
      <c r="EK104" t="s">
        <v>354</v>
      </c>
      <c r="EL104">
        <v>100</v>
      </c>
      <c r="EM104">
        <v>100</v>
      </c>
      <c r="EN104">
        <v>1.557</v>
      </c>
      <c r="EO104">
        <v>-0.0663</v>
      </c>
      <c r="EP104">
        <v>0.796380875196005</v>
      </c>
      <c r="EQ104">
        <v>0.00225868272383977</v>
      </c>
      <c r="ER104">
        <v>-9.96746185667655e-07</v>
      </c>
      <c r="ES104">
        <v>2.83711317370827e-10</v>
      </c>
      <c r="ET104">
        <v>-0.071317122073674</v>
      </c>
      <c r="EU104">
        <v>-0.00217948432402501</v>
      </c>
      <c r="EV104">
        <v>0.000453263451741206</v>
      </c>
      <c r="EW104">
        <v>-1.16319206543697e-06</v>
      </c>
      <c r="EX104">
        <v>-2</v>
      </c>
      <c r="EY104">
        <v>2196</v>
      </c>
      <c r="EZ104">
        <v>1</v>
      </c>
      <c r="FA104">
        <v>25</v>
      </c>
      <c r="FB104">
        <v>4.8</v>
      </c>
      <c r="FC104">
        <v>4.7</v>
      </c>
      <c r="FD104">
        <v>18</v>
      </c>
      <c r="FE104">
        <v>814.216</v>
      </c>
      <c r="FF104">
        <v>426.789</v>
      </c>
      <c r="FG104">
        <v>12.8129</v>
      </c>
      <c r="FH104">
        <v>25.7467</v>
      </c>
      <c r="FI104">
        <v>29.9995</v>
      </c>
      <c r="FJ104">
        <v>25.7462</v>
      </c>
      <c r="FK104">
        <v>25.77</v>
      </c>
      <c r="FL104">
        <v>25.0099</v>
      </c>
      <c r="FM104">
        <v>74.7061</v>
      </c>
      <c r="FN104">
        <v>0</v>
      </c>
      <c r="FO104">
        <v>12.95</v>
      </c>
      <c r="FP104">
        <v>420</v>
      </c>
      <c r="FQ104">
        <v>3.06501</v>
      </c>
      <c r="FR104">
        <v>101.395</v>
      </c>
      <c r="FS104">
        <v>101.851</v>
      </c>
    </row>
    <row r="105" spans="1:175">
      <c r="A105">
        <v>89</v>
      </c>
      <c r="B105">
        <v>1626465365.6</v>
      </c>
      <c r="C105">
        <v>176</v>
      </c>
      <c r="D105" t="s">
        <v>472</v>
      </c>
      <c r="E105" t="s">
        <v>473</v>
      </c>
      <c r="F105">
        <v>1</v>
      </c>
      <c r="G105" t="s">
        <v>291</v>
      </c>
      <c r="H105">
        <v>1626465364.6</v>
      </c>
      <c r="I105">
        <f>(J105)/1000</f>
        <v>0</v>
      </c>
      <c r="J105">
        <f>1000*CB105*AH105*(BX105-BY105)/(100*BQ105*(1000-AH105*BX105))</f>
        <v>0</v>
      </c>
      <c r="K105">
        <f>CB105*AH105*(BW105-BV105*(1000-AH105*BY105)/(1000-AH105*BX105))/(100*BQ105)</f>
        <v>0</v>
      </c>
      <c r="L105">
        <f>BV105 - IF(AH105&gt;1, K105*BQ105*100.0/(AJ105*CJ105), 0)</f>
        <v>0</v>
      </c>
      <c r="M105">
        <f>((S105-I105/2)*L105-K105)/(S105+I105/2)</f>
        <v>0</v>
      </c>
      <c r="N105">
        <f>M105*(CC105+CD105)/1000.0</f>
        <v>0</v>
      </c>
      <c r="O105">
        <f>(BV105 - IF(AH105&gt;1, K105*BQ105*100.0/(AJ105*CJ105), 0))*(CC105+CD105)/1000.0</f>
        <v>0</v>
      </c>
      <c r="P105">
        <f>2.0/((1/R105-1/Q105)+SIGN(R105)*SQRT((1/R105-1/Q105)*(1/R105-1/Q105) + 4*BR105/((BR105+1)*(BR105+1))*(2*1/R105*1/Q105-1/Q105*1/Q105)))</f>
        <v>0</v>
      </c>
      <c r="Q105">
        <f>IF(LEFT(BS105,1)&lt;&gt;"0",IF(LEFT(BS105,1)="1",3.0,BT105),$D$5+$E$5*(CJ105*CC105/($K$5*1000))+$F$5*(CJ105*CC105/($K$5*1000))*MAX(MIN(BQ105,$J$5),$I$5)*MAX(MIN(BQ105,$J$5),$I$5)+$G$5*MAX(MIN(BQ105,$J$5),$I$5)*(CJ105*CC105/($K$5*1000))+$H$5*(CJ105*CC105/($K$5*1000))*(CJ105*CC105/($K$5*1000)))</f>
        <v>0</v>
      </c>
      <c r="R105">
        <f>I105*(1000-(1000*0.61365*exp(17.502*V105/(240.97+V105))/(CC105+CD105)+BX105)/2)/(1000*0.61365*exp(17.502*V105/(240.97+V105))/(CC105+CD105)-BX105)</f>
        <v>0</v>
      </c>
      <c r="S105">
        <f>1/((BR105+1)/(P105/1.6)+1/(Q105/1.37)) + BR105/((BR105+1)/(P105/1.6) + BR105/(Q105/1.37))</f>
        <v>0</v>
      </c>
      <c r="T105">
        <f>(BM105*BP105)</f>
        <v>0</v>
      </c>
      <c r="U105">
        <f>(CE105+(T105+2*0.95*5.67E-8*(((CE105+$B$7)+273)^4-(CE105+273)^4)-44100*I105)/(1.84*29.3*Q105+8*0.95*5.67E-8*(CE105+273)^3))</f>
        <v>0</v>
      </c>
      <c r="V105">
        <f>($C$7*CF105+$D$7*CG105+$E$7*U105)</f>
        <v>0</v>
      </c>
      <c r="W105">
        <f>0.61365*exp(17.502*V105/(240.97+V105))</f>
        <v>0</v>
      </c>
      <c r="X105">
        <f>(Y105/Z105*100)</f>
        <v>0</v>
      </c>
      <c r="Y105">
        <f>BX105*(CC105+CD105)/1000</f>
        <v>0</v>
      </c>
      <c r="Z105">
        <f>0.61365*exp(17.502*CE105/(240.97+CE105))</f>
        <v>0</v>
      </c>
      <c r="AA105">
        <f>(W105-BX105*(CC105+CD105)/1000)</f>
        <v>0</v>
      </c>
      <c r="AB105">
        <f>(-I105*44100)</f>
        <v>0</v>
      </c>
      <c r="AC105">
        <f>2*29.3*Q105*0.92*(CE105-V105)</f>
        <v>0</v>
      </c>
      <c r="AD105">
        <f>2*0.95*5.67E-8*(((CE105+$B$7)+273)^4-(V105+273)^4)</f>
        <v>0</v>
      </c>
      <c r="AE105">
        <f>T105+AD105+AB105+AC105</f>
        <v>0</v>
      </c>
      <c r="AF105">
        <v>147</v>
      </c>
      <c r="AG105">
        <v>16</v>
      </c>
      <c r="AH105">
        <f>IF(AF105*$H$13&gt;=AJ105,1.0,(AJ105/(AJ105-AF105*$H$13)))</f>
        <v>0</v>
      </c>
      <c r="AI105">
        <f>(AH105-1)*100</f>
        <v>0</v>
      </c>
      <c r="AJ105">
        <f>MAX(0,($B$13+$C$13*CJ105)/(1+$D$13*CJ105)*CC105/(CE105+273)*$E$13)</f>
        <v>0</v>
      </c>
      <c r="AK105" t="s">
        <v>292</v>
      </c>
      <c r="AL105" t="s">
        <v>292</v>
      </c>
      <c r="AM105">
        <v>0</v>
      </c>
      <c r="AN105">
        <v>0</v>
      </c>
      <c r="AO105">
        <f>1-AM105/AN105</f>
        <v>0</v>
      </c>
      <c r="AP105">
        <v>0</v>
      </c>
      <c r="AQ105" t="s">
        <v>292</v>
      </c>
      <c r="AR105" t="s">
        <v>292</v>
      </c>
      <c r="AS105">
        <v>0</v>
      </c>
      <c r="AT105">
        <v>0</v>
      </c>
      <c r="AU105">
        <f>1-AS105/AT105</f>
        <v>0</v>
      </c>
      <c r="AV105">
        <v>0.5</v>
      </c>
      <c r="AW105">
        <f>BN105</f>
        <v>0</v>
      </c>
      <c r="AX105">
        <f>K105</f>
        <v>0</v>
      </c>
      <c r="AY105">
        <f>AU105*AV105*AW105</f>
        <v>0</v>
      </c>
      <c r="AZ105">
        <f>(AX105-AP105)/AW105</f>
        <v>0</v>
      </c>
      <c r="BA105">
        <f>(AN105-AT105)/AT105</f>
        <v>0</v>
      </c>
      <c r="BB105">
        <f>AM105/(AO105+AM105/AT105)</f>
        <v>0</v>
      </c>
      <c r="BC105" t="s">
        <v>292</v>
      </c>
      <c r="BD105">
        <v>0</v>
      </c>
      <c r="BE105">
        <f>IF(BD105&lt;&gt;0, BD105, BB105)</f>
        <v>0</v>
      </c>
      <c r="BF105">
        <f>1-BE105/AT105</f>
        <v>0</v>
      </c>
      <c r="BG105">
        <f>(AT105-AS105)/(AT105-BE105)</f>
        <v>0</v>
      </c>
      <c r="BH105">
        <f>(AN105-AT105)/(AN105-BE105)</f>
        <v>0</v>
      </c>
      <c r="BI105">
        <f>(AT105-AS105)/(AT105-AM105)</f>
        <v>0</v>
      </c>
      <c r="BJ105">
        <f>(AN105-AT105)/(AN105-AM105)</f>
        <v>0</v>
      </c>
      <c r="BK105">
        <f>(BG105*BE105/AS105)</f>
        <v>0</v>
      </c>
      <c r="BL105">
        <f>(1-BK105)</f>
        <v>0</v>
      </c>
      <c r="BM105">
        <f>$B$11*CK105+$C$11*CL105+$F$11*CM105*(1-CP105)</f>
        <v>0</v>
      </c>
      <c r="BN105">
        <f>BM105*BO105</f>
        <v>0</v>
      </c>
      <c r="BO105">
        <f>($B$11*$D$9+$C$11*$D$9+$F$11*((CZ105+CR105)/MAX(CZ105+CR105+DA105, 0.1)*$I$9+DA105/MAX(CZ105+CR105+DA105, 0.1)*$J$9))/($B$11+$C$11+$F$11)</f>
        <v>0</v>
      </c>
      <c r="BP105">
        <f>($B$11*$K$9+$C$11*$K$9+$F$11*((CZ105+CR105)/MAX(CZ105+CR105+DA105, 0.1)*$P$9+DA105/MAX(CZ105+CR105+DA105, 0.1)*$Q$9))/($B$11+$C$11+$F$11)</f>
        <v>0</v>
      </c>
      <c r="BQ105">
        <v>6</v>
      </c>
      <c r="BR105">
        <v>0.5</v>
      </c>
      <c r="BS105" t="s">
        <v>293</v>
      </c>
      <c r="BT105">
        <v>2</v>
      </c>
      <c r="BU105">
        <v>1626465364.6</v>
      </c>
      <c r="BV105">
        <v>400.388</v>
      </c>
      <c r="BW105">
        <v>420.059333333333</v>
      </c>
      <c r="BX105">
        <v>6.52467</v>
      </c>
      <c r="BY105">
        <v>3.00391666666667</v>
      </c>
      <c r="BZ105">
        <v>398.831</v>
      </c>
      <c r="CA105">
        <v>6.59099666666667</v>
      </c>
      <c r="CB105">
        <v>899.992</v>
      </c>
      <c r="CC105">
        <v>100.75</v>
      </c>
      <c r="CD105">
        <v>0.0996620666666667</v>
      </c>
      <c r="CE105">
        <v>16.6795333333333</v>
      </c>
      <c r="CF105">
        <v>15.9099333333333</v>
      </c>
      <c r="CG105">
        <v>999.9</v>
      </c>
      <c r="CH105">
        <v>0</v>
      </c>
      <c r="CI105">
        <v>0</v>
      </c>
      <c r="CJ105">
        <v>9995.62666666667</v>
      </c>
      <c r="CK105">
        <v>0</v>
      </c>
      <c r="CL105">
        <v>0.221023</v>
      </c>
      <c r="CM105">
        <v>1459.9</v>
      </c>
      <c r="CN105">
        <v>0.973007</v>
      </c>
      <c r="CO105">
        <v>0.0269931</v>
      </c>
      <c r="CP105">
        <v>0</v>
      </c>
      <c r="CQ105">
        <v>890.745333333333</v>
      </c>
      <c r="CR105">
        <v>4.99999</v>
      </c>
      <c r="CS105">
        <v>13023.7666666667</v>
      </c>
      <c r="CT105">
        <v>12727.5</v>
      </c>
      <c r="CU105">
        <v>38.875</v>
      </c>
      <c r="CV105">
        <v>41.125</v>
      </c>
      <c r="CW105">
        <v>40.062</v>
      </c>
      <c r="CX105">
        <v>40.312</v>
      </c>
      <c r="CY105">
        <v>40.437</v>
      </c>
      <c r="CZ105">
        <v>1415.63</v>
      </c>
      <c r="DA105">
        <v>39.27</v>
      </c>
      <c r="DB105">
        <v>0</v>
      </c>
      <c r="DC105">
        <v>1626465376.4</v>
      </c>
      <c r="DD105">
        <v>0</v>
      </c>
      <c r="DE105">
        <v>891.41088</v>
      </c>
      <c r="DF105">
        <v>-5.39192307152502</v>
      </c>
      <c r="DG105">
        <v>-82.1923075443526</v>
      </c>
      <c r="DH105">
        <v>13033.804</v>
      </c>
      <c r="DI105">
        <v>15</v>
      </c>
      <c r="DJ105">
        <v>1626465084.6</v>
      </c>
      <c r="DK105" t="s">
        <v>294</v>
      </c>
      <c r="DL105">
        <v>1626465076.6</v>
      </c>
      <c r="DM105">
        <v>1626465084.6</v>
      </c>
      <c r="DN105">
        <v>8</v>
      </c>
      <c r="DO105">
        <v>0.212</v>
      </c>
      <c r="DP105">
        <v>0.013</v>
      </c>
      <c r="DQ105">
        <v>1.588</v>
      </c>
      <c r="DR105">
        <v>-0.074</v>
      </c>
      <c r="DS105">
        <v>420</v>
      </c>
      <c r="DT105">
        <v>3</v>
      </c>
      <c r="DU105">
        <v>0.13</v>
      </c>
      <c r="DV105">
        <v>0.03</v>
      </c>
      <c r="DW105">
        <v>-19.5438195121951</v>
      </c>
      <c r="DX105">
        <v>-0.494736585365871</v>
      </c>
      <c r="DY105">
        <v>0.0597796368768489</v>
      </c>
      <c r="DZ105">
        <v>1</v>
      </c>
      <c r="EA105">
        <v>891.720647058823</v>
      </c>
      <c r="EB105">
        <v>-5.51707561240589</v>
      </c>
      <c r="EC105">
        <v>0.57060844112193</v>
      </c>
      <c r="ED105">
        <v>1</v>
      </c>
      <c r="EE105">
        <v>3.48417512195122</v>
      </c>
      <c r="EF105">
        <v>0.220114912891987</v>
      </c>
      <c r="EG105">
        <v>0.0225928055807489</v>
      </c>
      <c r="EH105">
        <v>0</v>
      </c>
      <c r="EI105">
        <v>2</v>
      </c>
      <c r="EJ105">
        <v>3</v>
      </c>
      <c r="EK105" t="s">
        <v>354</v>
      </c>
      <c r="EL105">
        <v>100</v>
      </c>
      <c r="EM105">
        <v>100</v>
      </c>
      <c r="EN105">
        <v>1.557</v>
      </c>
      <c r="EO105">
        <v>-0.0663</v>
      </c>
      <c r="EP105">
        <v>0.796380875196005</v>
      </c>
      <c r="EQ105">
        <v>0.00225868272383977</v>
      </c>
      <c r="ER105">
        <v>-9.96746185667655e-07</v>
      </c>
      <c r="ES105">
        <v>2.83711317370827e-10</v>
      </c>
      <c r="ET105">
        <v>-0.071317122073674</v>
      </c>
      <c r="EU105">
        <v>-0.00217948432402501</v>
      </c>
      <c r="EV105">
        <v>0.000453263451741206</v>
      </c>
      <c r="EW105">
        <v>-1.16319206543697e-06</v>
      </c>
      <c r="EX105">
        <v>-2</v>
      </c>
      <c r="EY105">
        <v>2196</v>
      </c>
      <c r="EZ105">
        <v>1</v>
      </c>
      <c r="FA105">
        <v>25</v>
      </c>
      <c r="FB105">
        <v>4.8</v>
      </c>
      <c r="FC105">
        <v>4.7</v>
      </c>
      <c r="FD105">
        <v>18</v>
      </c>
      <c r="FE105">
        <v>814.2</v>
      </c>
      <c r="FF105">
        <v>426.838</v>
      </c>
      <c r="FG105">
        <v>12.8778</v>
      </c>
      <c r="FH105">
        <v>25.7435</v>
      </c>
      <c r="FI105">
        <v>29.9993</v>
      </c>
      <c r="FJ105">
        <v>25.745</v>
      </c>
      <c r="FK105">
        <v>25.7689</v>
      </c>
      <c r="FL105">
        <v>25.0103</v>
      </c>
      <c r="FM105">
        <v>74.3699</v>
      </c>
      <c r="FN105">
        <v>0</v>
      </c>
      <c r="FO105">
        <v>12.95</v>
      </c>
      <c r="FP105">
        <v>420</v>
      </c>
      <c r="FQ105">
        <v>3.09523</v>
      </c>
      <c r="FR105">
        <v>101.396</v>
      </c>
      <c r="FS105">
        <v>101.851</v>
      </c>
    </row>
    <row r="106" spans="1:175">
      <c r="A106">
        <v>90</v>
      </c>
      <c r="B106">
        <v>1626465367.6</v>
      </c>
      <c r="C106">
        <v>178</v>
      </c>
      <c r="D106" t="s">
        <v>474</v>
      </c>
      <c r="E106" t="s">
        <v>475</v>
      </c>
      <c r="F106">
        <v>1</v>
      </c>
      <c r="G106" t="s">
        <v>291</v>
      </c>
      <c r="H106">
        <v>1626465366.6</v>
      </c>
      <c r="I106">
        <f>(J106)/1000</f>
        <v>0</v>
      </c>
      <c r="J106">
        <f>1000*CB106*AH106*(BX106-BY106)/(100*BQ106*(1000-AH106*BX106))</f>
        <v>0</v>
      </c>
      <c r="K106">
        <f>CB106*AH106*(BW106-BV106*(1000-AH106*BY106)/(1000-AH106*BX106))/(100*BQ106)</f>
        <v>0</v>
      </c>
      <c r="L106">
        <f>BV106 - IF(AH106&gt;1, K106*BQ106*100.0/(AJ106*CJ106), 0)</f>
        <v>0</v>
      </c>
      <c r="M106">
        <f>((S106-I106/2)*L106-K106)/(S106+I106/2)</f>
        <v>0</v>
      </c>
      <c r="N106">
        <f>M106*(CC106+CD106)/1000.0</f>
        <v>0</v>
      </c>
      <c r="O106">
        <f>(BV106 - IF(AH106&gt;1, K106*BQ106*100.0/(AJ106*CJ106), 0))*(CC106+CD106)/1000.0</f>
        <v>0</v>
      </c>
      <c r="P106">
        <f>2.0/((1/R106-1/Q106)+SIGN(R106)*SQRT((1/R106-1/Q106)*(1/R106-1/Q106) + 4*BR106/((BR106+1)*(BR106+1))*(2*1/R106*1/Q106-1/Q106*1/Q106)))</f>
        <v>0</v>
      </c>
      <c r="Q106">
        <f>IF(LEFT(BS106,1)&lt;&gt;"0",IF(LEFT(BS106,1)="1",3.0,BT106),$D$5+$E$5*(CJ106*CC106/($K$5*1000))+$F$5*(CJ106*CC106/($K$5*1000))*MAX(MIN(BQ106,$J$5),$I$5)*MAX(MIN(BQ106,$J$5),$I$5)+$G$5*MAX(MIN(BQ106,$J$5),$I$5)*(CJ106*CC106/($K$5*1000))+$H$5*(CJ106*CC106/($K$5*1000))*(CJ106*CC106/($K$5*1000)))</f>
        <v>0</v>
      </c>
      <c r="R106">
        <f>I106*(1000-(1000*0.61365*exp(17.502*V106/(240.97+V106))/(CC106+CD106)+BX106)/2)/(1000*0.61365*exp(17.502*V106/(240.97+V106))/(CC106+CD106)-BX106)</f>
        <v>0</v>
      </c>
      <c r="S106">
        <f>1/((BR106+1)/(P106/1.6)+1/(Q106/1.37)) + BR106/((BR106+1)/(P106/1.6) + BR106/(Q106/1.37))</f>
        <v>0</v>
      </c>
      <c r="T106">
        <f>(BM106*BP106)</f>
        <v>0</v>
      </c>
      <c r="U106">
        <f>(CE106+(T106+2*0.95*5.67E-8*(((CE106+$B$7)+273)^4-(CE106+273)^4)-44100*I106)/(1.84*29.3*Q106+8*0.95*5.67E-8*(CE106+273)^3))</f>
        <v>0</v>
      </c>
      <c r="V106">
        <f>($C$7*CF106+$D$7*CG106+$E$7*U106)</f>
        <v>0</v>
      </c>
      <c r="W106">
        <f>0.61365*exp(17.502*V106/(240.97+V106))</f>
        <v>0</v>
      </c>
      <c r="X106">
        <f>(Y106/Z106*100)</f>
        <v>0</v>
      </c>
      <c r="Y106">
        <f>BX106*(CC106+CD106)/1000</f>
        <v>0</v>
      </c>
      <c r="Z106">
        <f>0.61365*exp(17.502*CE106/(240.97+CE106))</f>
        <v>0</v>
      </c>
      <c r="AA106">
        <f>(W106-BX106*(CC106+CD106)/1000)</f>
        <v>0</v>
      </c>
      <c r="AB106">
        <f>(-I106*44100)</f>
        <v>0</v>
      </c>
      <c r="AC106">
        <f>2*29.3*Q106*0.92*(CE106-V106)</f>
        <v>0</v>
      </c>
      <c r="AD106">
        <f>2*0.95*5.67E-8*(((CE106+$B$7)+273)^4-(V106+273)^4)</f>
        <v>0</v>
      </c>
      <c r="AE106">
        <f>T106+AD106+AB106+AC106</f>
        <v>0</v>
      </c>
      <c r="AF106">
        <v>147</v>
      </c>
      <c r="AG106">
        <v>16</v>
      </c>
      <c r="AH106">
        <f>IF(AF106*$H$13&gt;=AJ106,1.0,(AJ106/(AJ106-AF106*$H$13)))</f>
        <v>0</v>
      </c>
      <c r="AI106">
        <f>(AH106-1)*100</f>
        <v>0</v>
      </c>
      <c r="AJ106">
        <f>MAX(0,($B$13+$C$13*CJ106)/(1+$D$13*CJ106)*CC106/(CE106+273)*$E$13)</f>
        <v>0</v>
      </c>
      <c r="AK106" t="s">
        <v>292</v>
      </c>
      <c r="AL106" t="s">
        <v>292</v>
      </c>
      <c r="AM106">
        <v>0</v>
      </c>
      <c r="AN106">
        <v>0</v>
      </c>
      <c r="AO106">
        <f>1-AM106/AN106</f>
        <v>0</v>
      </c>
      <c r="AP106">
        <v>0</v>
      </c>
      <c r="AQ106" t="s">
        <v>292</v>
      </c>
      <c r="AR106" t="s">
        <v>292</v>
      </c>
      <c r="AS106">
        <v>0</v>
      </c>
      <c r="AT106">
        <v>0</v>
      </c>
      <c r="AU106">
        <f>1-AS106/AT106</f>
        <v>0</v>
      </c>
      <c r="AV106">
        <v>0.5</v>
      </c>
      <c r="AW106">
        <f>BN106</f>
        <v>0</v>
      </c>
      <c r="AX106">
        <f>K106</f>
        <v>0</v>
      </c>
      <c r="AY106">
        <f>AU106*AV106*AW106</f>
        <v>0</v>
      </c>
      <c r="AZ106">
        <f>(AX106-AP106)/AW106</f>
        <v>0</v>
      </c>
      <c r="BA106">
        <f>(AN106-AT106)/AT106</f>
        <v>0</v>
      </c>
      <c r="BB106">
        <f>AM106/(AO106+AM106/AT106)</f>
        <v>0</v>
      </c>
      <c r="BC106" t="s">
        <v>292</v>
      </c>
      <c r="BD106">
        <v>0</v>
      </c>
      <c r="BE106">
        <f>IF(BD106&lt;&gt;0, BD106, BB106)</f>
        <v>0</v>
      </c>
      <c r="BF106">
        <f>1-BE106/AT106</f>
        <v>0</v>
      </c>
      <c r="BG106">
        <f>(AT106-AS106)/(AT106-BE106)</f>
        <v>0</v>
      </c>
      <c r="BH106">
        <f>(AN106-AT106)/(AN106-BE106)</f>
        <v>0</v>
      </c>
      <c r="BI106">
        <f>(AT106-AS106)/(AT106-AM106)</f>
        <v>0</v>
      </c>
      <c r="BJ106">
        <f>(AN106-AT106)/(AN106-AM106)</f>
        <v>0</v>
      </c>
      <c r="BK106">
        <f>(BG106*BE106/AS106)</f>
        <v>0</v>
      </c>
      <c r="BL106">
        <f>(1-BK106)</f>
        <v>0</v>
      </c>
      <c r="BM106">
        <f>$B$11*CK106+$C$11*CL106+$F$11*CM106*(1-CP106)</f>
        <v>0</v>
      </c>
      <c r="BN106">
        <f>BM106*BO106</f>
        <v>0</v>
      </c>
      <c r="BO106">
        <f>($B$11*$D$9+$C$11*$D$9+$F$11*((CZ106+CR106)/MAX(CZ106+CR106+DA106, 0.1)*$I$9+DA106/MAX(CZ106+CR106+DA106, 0.1)*$J$9))/($B$11+$C$11+$F$11)</f>
        <v>0</v>
      </c>
      <c r="BP106">
        <f>($B$11*$K$9+$C$11*$K$9+$F$11*((CZ106+CR106)/MAX(CZ106+CR106+DA106, 0.1)*$P$9+DA106/MAX(CZ106+CR106+DA106, 0.1)*$Q$9))/($B$11+$C$11+$F$11)</f>
        <v>0</v>
      </c>
      <c r="BQ106">
        <v>6</v>
      </c>
      <c r="BR106">
        <v>0.5</v>
      </c>
      <c r="BS106" t="s">
        <v>293</v>
      </c>
      <c r="BT106">
        <v>2</v>
      </c>
      <c r="BU106">
        <v>1626465366.6</v>
      </c>
      <c r="BV106">
        <v>400.348666666667</v>
      </c>
      <c r="BW106">
        <v>420.048666666667</v>
      </c>
      <c r="BX106">
        <v>6.53303</v>
      </c>
      <c r="BY106">
        <v>3.00487666666667</v>
      </c>
      <c r="BZ106">
        <v>398.792</v>
      </c>
      <c r="CA106">
        <v>6.59932</v>
      </c>
      <c r="CB106">
        <v>899.966</v>
      </c>
      <c r="CC106">
        <v>100.749333333333</v>
      </c>
      <c r="CD106">
        <v>0.0996648333333333</v>
      </c>
      <c r="CE106">
        <v>16.7069</v>
      </c>
      <c r="CF106">
        <v>15.9257666666667</v>
      </c>
      <c r="CG106">
        <v>999.9</v>
      </c>
      <c r="CH106">
        <v>0</v>
      </c>
      <c r="CI106">
        <v>0</v>
      </c>
      <c r="CJ106">
        <v>10003.5266666667</v>
      </c>
      <c r="CK106">
        <v>0</v>
      </c>
      <c r="CL106">
        <v>0.221023</v>
      </c>
      <c r="CM106">
        <v>1459.98333333333</v>
      </c>
      <c r="CN106">
        <v>0.973008333333333</v>
      </c>
      <c r="CO106">
        <v>0.0269915666666667</v>
      </c>
      <c r="CP106">
        <v>0</v>
      </c>
      <c r="CQ106">
        <v>890.681333333333</v>
      </c>
      <c r="CR106">
        <v>4.99999</v>
      </c>
      <c r="CS106">
        <v>13022.0666666667</v>
      </c>
      <c r="CT106">
        <v>12728.2</v>
      </c>
      <c r="CU106">
        <v>38.854</v>
      </c>
      <c r="CV106">
        <v>41.125</v>
      </c>
      <c r="CW106">
        <v>40.083</v>
      </c>
      <c r="CX106">
        <v>40.312</v>
      </c>
      <c r="CY106">
        <v>40.437</v>
      </c>
      <c r="CZ106">
        <v>1415.71333333333</v>
      </c>
      <c r="DA106">
        <v>39.27</v>
      </c>
      <c r="DB106">
        <v>0</v>
      </c>
      <c r="DC106">
        <v>1626465378.8</v>
      </c>
      <c r="DD106">
        <v>0</v>
      </c>
      <c r="DE106">
        <v>891.19684</v>
      </c>
      <c r="DF106">
        <v>-5.46123078265347</v>
      </c>
      <c r="DG106">
        <v>-81.6692308476969</v>
      </c>
      <c r="DH106">
        <v>13030.568</v>
      </c>
      <c r="DI106">
        <v>15</v>
      </c>
      <c r="DJ106">
        <v>1626465084.6</v>
      </c>
      <c r="DK106" t="s">
        <v>294</v>
      </c>
      <c r="DL106">
        <v>1626465076.6</v>
      </c>
      <c r="DM106">
        <v>1626465084.6</v>
      </c>
      <c r="DN106">
        <v>8</v>
      </c>
      <c r="DO106">
        <v>0.212</v>
      </c>
      <c r="DP106">
        <v>0.013</v>
      </c>
      <c r="DQ106">
        <v>1.588</v>
      </c>
      <c r="DR106">
        <v>-0.074</v>
      </c>
      <c r="DS106">
        <v>420</v>
      </c>
      <c r="DT106">
        <v>3</v>
      </c>
      <c r="DU106">
        <v>0.13</v>
      </c>
      <c r="DV106">
        <v>0.03</v>
      </c>
      <c r="DW106">
        <v>-19.5653731707317</v>
      </c>
      <c r="DX106">
        <v>-0.613783275261366</v>
      </c>
      <c r="DY106">
        <v>0.0711087762563678</v>
      </c>
      <c r="DZ106">
        <v>0</v>
      </c>
      <c r="EA106">
        <v>891.554029411765</v>
      </c>
      <c r="EB106">
        <v>-5.17760996847129</v>
      </c>
      <c r="EC106">
        <v>0.540117824035496</v>
      </c>
      <c r="ED106">
        <v>1</v>
      </c>
      <c r="EE106">
        <v>3.49023146341463</v>
      </c>
      <c r="EF106">
        <v>0.24644341463415</v>
      </c>
      <c r="EG106">
        <v>0.0245561954391104</v>
      </c>
      <c r="EH106">
        <v>0</v>
      </c>
      <c r="EI106">
        <v>1</v>
      </c>
      <c r="EJ106">
        <v>3</v>
      </c>
      <c r="EK106" t="s">
        <v>427</v>
      </c>
      <c r="EL106">
        <v>100</v>
      </c>
      <c r="EM106">
        <v>100</v>
      </c>
      <c r="EN106">
        <v>1.557</v>
      </c>
      <c r="EO106">
        <v>-0.0663</v>
      </c>
      <c r="EP106">
        <v>0.796380875196005</v>
      </c>
      <c r="EQ106">
        <v>0.00225868272383977</v>
      </c>
      <c r="ER106">
        <v>-9.96746185667655e-07</v>
      </c>
      <c r="ES106">
        <v>2.83711317370827e-10</v>
      </c>
      <c r="ET106">
        <v>-0.071317122073674</v>
      </c>
      <c r="EU106">
        <v>-0.00217948432402501</v>
      </c>
      <c r="EV106">
        <v>0.000453263451741206</v>
      </c>
      <c r="EW106">
        <v>-1.16319206543697e-06</v>
      </c>
      <c r="EX106">
        <v>-2</v>
      </c>
      <c r="EY106">
        <v>2196</v>
      </c>
      <c r="EZ106">
        <v>1</v>
      </c>
      <c r="FA106">
        <v>25</v>
      </c>
      <c r="FB106">
        <v>4.8</v>
      </c>
      <c r="FC106">
        <v>4.7</v>
      </c>
      <c r="FD106">
        <v>18</v>
      </c>
      <c r="FE106">
        <v>814.015</v>
      </c>
      <c r="FF106">
        <v>426.959</v>
      </c>
      <c r="FG106">
        <v>12.9472</v>
      </c>
      <c r="FH106">
        <v>25.7393</v>
      </c>
      <c r="FI106">
        <v>29.9992</v>
      </c>
      <c r="FJ106">
        <v>25.7435</v>
      </c>
      <c r="FK106">
        <v>25.7673</v>
      </c>
      <c r="FL106">
        <v>25.0105</v>
      </c>
      <c r="FM106">
        <v>74.3699</v>
      </c>
      <c r="FN106">
        <v>0</v>
      </c>
      <c r="FO106">
        <v>13.06</v>
      </c>
      <c r="FP106">
        <v>420</v>
      </c>
      <c r="FQ106">
        <v>3.09972</v>
      </c>
      <c r="FR106">
        <v>101.395</v>
      </c>
      <c r="FS106">
        <v>101.851</v>
      </c>
    </row>
    <row r="107" spans="1:175">
      <c r="A107">
        <v>91</v>
      </c>
      <c r="B107">
        <v>1626465369.6</v>
      </c>
      <c r="C107">
        <v>180</v>
      </c>
      <c r="D107" t="s">
        <v>476</v>
      </c>
      <c r="E107" t="s">
        <v>477</v>
      </c>
      <c r="F107">
        <v>1</v>
      </c>
      <c r="G107" t="s">
        <v>291</v>
      </c>
      <c r="H107">
        <v>1626465368.6</v>
      </c>
      <c r="I107">
        <f>(J107)/1000</f>
        <v>0</v>
      </c>
      <c r="J107">
        <f>1000*CB107*AH107*(BX107-BY107)/(100*BQ107*(1000-AH107*BX107))</f>
        <v>0</v>
      </c>
      <c r="K107">
        <f>CB107*AH107*(BW107-BV107*(1000-AH107*BY107)/(1000-AH107*BX107))/(100*BQ107)</f>
        <v>0</v>
      </c>
      <c r="L107">
        <f>BV107 - IF(AH107&gt;1, K107*BQ107*100.0/(AJ107*CJ107), 0)</f>
        <v>0</v>
      </c>
      <c r="M107">
        <f>((S107-I107/2)*L107-K107)/(S107+I107/2)</f>
        <v>0</v>
      </c>
      <c r="N107">
        <f>M107*(CC107+CD107)/1000.0</f>
        <v>0</v>
      </c>
      <c r="O107">
        <f>(BV107 - IF(AH107&gt;1, K107*BQ107*100.0/(AJ107*CJ107), 0))*(CC107+CD107)/1000.0</f>
        <v>0</v>
      </c>
      <c r="P107">
        <f>2.0/((1/R107-1/Q107)+SIGN(R107)*SQRT((1/R107-1/Q107)*(1/R107-1/Q107) + 4*BR107/((BR107+1)*(BR107+1))*(2*1/R107*1/Q107-1/Q107*1/Q107)))</f>
        <v>0</v>
      </c>
      <c r="Q107">
        <f>IF(LEFT(BS107,1)&lt;&gt;"0",IF(LEFT(BS107,1)="1",3.0,BT107),$D$5+$E$5*(CJ107*CC107/($K$5*1000))+$F$5*(CJ107*CC107/($K$5*1000))*MAX(MIN(BQ107,$J$5),$I$5)*MAX(MIN(BQ107,$J$5),$I$5)+$G$5*MAX(MIN(BQ107,$J$5),$I$5)*(CJ107*CC107/($K$5*1000))+$H$5*(CJ107*CC107/($K$5*1000))*(CJ107*CC107/($K$5*1000)))</f>
        <v>0</v>
      </c>
      <c r="R107">
        <f>I107*(1000-(1000*0.61365*exp(17.502*V107/(240.97+V107))/(CC107+CD107)+BX107)/2)/(1000*0.61365*exp(17.502*V107/(240.97+V107))/(CC107+CD107)-BX107)</f>
        <v>0</v>
      </c>
      <c r="S107">
        <f>1/((BR107+1)/(P107/1.6)+1/(Q107/1.37)) + BR107/((BR107+1)/(P107/1.6) + BR107/(Q107/1.37))</f>
        <v>0</v>
      </c>
      <c r="T107">
        <f>(BM107*BP107)</f>
        <v>0</v>
      </c>
      <c r="U107">
        <f>(CE107+(T107+2*0.95*5.67E-8*(((CE107+$B$7)+273)^4-(CE107+273)^4)-44100*I107)/(1.84*29.3*Q107+8*0.95*5.67E-8*(CE107+273)^3))</f>
        <v>0</v>
      </c>
      <c r="V107">
        <f>($C$7*CF107+$D$7*CG107+$E$7*U107)</f>
        <v>0</v>
      </c>
      <c r="W107">
        <f>0.61365*exp(17.502*V107/(240.97+V107))</f>
        <v>0</v>
      </c>
      <c r="X107">
        <f>(Y107/Z107*100)</f>
        <v>0</v>
      </c>
      <c r="Y107">
        <f>BX107*(CC107+CD107)/1000</f>
        <v>0</v>
      </c>
      <c r="Z107">
        <f>0.61365*exp(17.502*CE107/(240.97+CE107))</f>
        <v>0</v>
      </c>
      <c r="AA107">
        <f>(W107-BX107*(CC107+CD107)/1000)</f>
        <v>0</v>
      </c>
      <c r="AB107">
        <f>(-I107*44100)</f>
        <v>0</v>
      </c>
      <c r="AC107">
        <f>2*29.3*Q107*0.92*(CE107-V107)</f>
        <v>0</v>
      </c>
      <c r="AD107">
        <f>2*0.95*5.67E-8*(((CE107+$B$7)+273)^4-(V107+273)^4)</f>
        <v>0</v>
      </c>
      <c r="AE107">
        <f>T107+AD107+AB107+AC107</f>
        <v>0</v>
      </c>
      <c r="AF107">
        <v>147</v>
      </c>
      <c r="AG107">
        <v>16</v>
      </c>
      <c r="AH107">
        <f>IF(AF107*$H$13&gt;=AJ107,1.0,(AJ107/(AJ107-AF107*$H$13)))</f>
        <v>0</v>
      </c>
      <c r="AI107">
        <f>(AH107-1)*100</f>
        <v>0</v>
      </c>
      <c r="AJ107">
        <f>MAX(0,($B$13+$C$13*CJ107)/(1+$D$13*CJ107)*CC107/(CE107+273)*$E$13)</f>
        <v>0</v>
      </c>
      <c r="AK107" t="s">
        <v>292</v>
      </c>
      <c r="AL107" t="s">
        <v>292</v>
      </c>
      <c r="AM107">
        <v>0</v>
      </c>
      <c r="AN107">
        <v>0</v>
      </c>
      <c r="AO107">
        <f>1-AM107/AN107</f>
        <v>0</v>
      </c>
      <c r="AP107">
        <v>0</v>
      </c>
      <c r="AQ107" t="s">
        <v>292</v>
      </c>
      <c r="AR107" t="s">
        <v>292</v>
      </c>
      <c r="AS107">
        <v>0</v>
      </c>
      <c r="AT107">
        <v>0</v>
      </c>
      <c r="AU107">
        <f>1-AS107/AT107</f>
        <v>0</v>
      </c>
      <c r="AV107">
        <v>0.5</v>
      </c>
      <c r="AW107">
        <f>BN107</f>
        <v>0</v>
      </c>
      <c r="AX107">
        <f>K107</f>
        <v>0</v>
      </c>
      <c r="AY107">
        <f>AU107*AV107*AW107</f>
        <v>0</v>
      </c>
      <c r="AZ107">
        <f>(AX107-AP107)/AW107</f>
        <v>0</v>
      </c>
      <c r="BA107">
        <f>(AN107-AT107)/AT107</f>
        <v>0</v>
      </c>
      <c r="BB107">
        <f>AM107/(AO107+AM107/AT107)</f>
        <v>0</v>
      </c>
      <c r="BC107" t="s">
        <v>292</v>
      </c>
      <c r="BD107">
        <v>0</v>
      </c>
      <c r="BE107">
        <f>IF(BD107&lt;&gt;0, BD107, BB107)</f>
        <v>0</v>
      </c>
      <c r="BF107">
        <f>1-BE107/AT107</f>
        <v>0</v>
      </c>
      <c r="BG107">
        <f>(AT107-AS107)/(AT107-BE107)</f>
        <v>0</v>
      </c>
      <c r="BH107">
        <f>(AN107-AT107)/(AN107-BE107)</f>
        <v>0</v>
      </c>
      <c r="BI107">
        <f>(AT107-AS107)/(AT107-AM107)</f>
        <v>0</v>
      </c>
      <c r="BJ107">
        <f>(AN107-AT107)/(AN107-AM107)</f>
        <v>0</v>
      </c>
      <c r="BK107">
        <f>(BG107*BE107/AS107)</f>
        <v>0</v>
      </c>
      <c r="BL107">
        <f>(1-BK107)</f>
        <v>0</v>
      </c>
      <c r="BM107">
        <f>$B$11*CK107+$C$11*CL107+$F$11*CM107*(1-CP107)</f>
        <v>0</v>
      </c>
      <c r="BN107">
        <f>BM107*BO107</f>
        <v>0</v>
      </c>
      <c r="BO107">
        <f>($B$11*$D$9+$C$11*$D$9+$F$11*((CZ107+CR107)/MAX(CZ107+CR107+DA107, 0.1)*$I$9+DA107/MAX(CZ107+CR107+DA107, 0.1)*$J$9))/($B$11+$C$11+$F$11)</f>
        <v>0</v>
      </c>
      <c r="BP107">
        <f>($B$11*$K$9+$C$11*$K$9+$F$11*((CZ107+CR107)/MAX(CZ107+CR107+DA107, 0.1)*$P$9+DA107/MAX(CZ107+CR107+DA107, 0.1)*$Q$9))/($B$11+$C$11+$F$11)</f>
        <v>0</v>
      </c>
      <c r="BQ107">
        <v>6</v>
      </c>
      <c r="BR107">
        <v>0.5</v>
      </c>
      <c r="BS107" t="s">
        <v>293</v>
      </c>
      <c r="BT107">
        <v>2</v>
      </c>
      <c r="BU107">
        <v>1626465368.6</v>
      </c>
      <c r="BV107">
        <v>400.302</v>
      </c>
      <c r="BW107">
        <v>419.995</v>
      </c>
      <c r="BX107">
        <v>6.54426333333333</v>
      </c>
      <c r="BY107">
        <v>3.02061</v>
      </c>
      <c r="BZ107">
        <v>398.745666666667</v>
      </c>
      <c r="CA107">
        <v>6.61051666666667</v>
      </c>
      <c r="CB107">
        <v>900.059666666667</v>
      </c>
      <c r="CC107">
        <v>100.748</v>
      </c>
      <c r="CD107">
        <v>0.0998863</v>
      </c>
      <c r="CE107">
        <v>16.7336333333333</v>
      </c>
      <c r="CF107">
        <v>15.9432</v>
      </c>
      <c r="CG107">
        <v>999.9</v>
      </c>
      <c r="CH107">
        <v>0</v>
      </c>
      <c r="CI107">
        <v>0</v>
      </c>
      <c r="CJ107">
        <v>10008.9666666667</v>
      </c>
      <c r="CK107">
        <v>0</v>
      </c>
      <c r="CL107">
        <v>0.221023</v>
      </c>
      <c r="CM107">
        <v>1459.9</v>
      </c>
      <c r="CN107">
        <v>0.973007</v>
      </c>
      <c r="CO107">
        <v>0.0269931</v>
      </c>
      <c r="CP107">
        <v>0</v>
      </c>
      <c r="CQ107">
        <v>890.23</v>
      </c>
      <c r="CR107">
        <v>4.99999</v>
      </c>
      <c r="CS107">
        <v>13018.6</v>
      </c>
      <c r="CT107">
        <v>12727.5</v>
      </c>
      <c r="CU107">
        <v>38.875</v>
      </c>
      <c r="CV107">
        <v>41.125</v>
      </c>
      <c r="CW107">
        <v>40.104</v>
      </c>
      <c r="CX107">
        <v>40.312</v>
      </c>
      <c r="CY107">
        <v>40.437</v>
      </c>
      <c r="CZ107">
        <v>1415.63</v>
      </c>
      <c r="DA107">
        <v>39.27</v>
      </c>
      <c r="DB107">
        <v>0</v>
      </c>
      <c r="DC107">
        <v>1626465380.6</v>
      </c>
      <c r="DD107">
        <v>0</v>
      </c>
      <c r="DE107">
        <v>891.056769230769</v>
      </c>
      <c r="DF107">
        <v>-6.12711111581341</v>
      </c>
      <c r="DG107">
        <v>-83.220512799394</v>
      </c>
      <c r="DH107">
        <v>13028.3461538462</v>
      </c>
      <c r="DI107">
        <v>15</v>
      </c>
      <c r="DJ107">
        <v>1626465084.6</v>
      </c>
      <c r="DK107" t="s">
        <v>294</v>
      </c>
      <c r="DL107">
        <v>1626465076.6</v>
      </c>
      <c r="DM107">
        <v>1626465084.6</v>
      </c>
      <c r="DN107">
        <v>8</v>
      </c>
      <c r="DO107">
        <v>0.212</v>
      </c>
      <c r="DP107">
        <v>0.013</v>
      </c>
      <c r="DQ107">
        <v>1.588</v>
      </c>
      <c r="DR107">
        <v>-0.074</v>
      </c>
      <c r="DS107">
        <v>420</v>
      </c>
      <c r="DT107">
        <v>3</v>
      </c>
      <c r="DU107">
        <v>0.13</v>
      </c>
      <c r="DV107">
        <v>0.03</v>
      </c>
      <c r="DW107">
        <v>-19.5853585365854</v>
      </c>
      <c r="DX107">
        <v>-0.630796515679423</v>
      </c>
      <c r="DY107">
        <v>0.0724344985036007</v>
      </c>
      <c r="DZ107">
        <v>0</v>
      </c>
      <c r="EA107">
        <v>891.409685714286</v>
      </c>
      <c r="EB107">
        <v>-5.62765094043276</v>
      </c>
      <c r="EC107">
        <v>0.596807591460181</v>
      </c>
      <c r="ED107">
        <v>1</v>
      </c>
      <c r="EE107">
        <v>3.49702024390244</v>
      </c>
      <c r="EF107">
        <v>0.241038606271771</v>
      </c>
      <c r="EG107">
        <v>0.0241093186606751</v>
      </c>
      <c r="EH107">
        <v>0</v>
      </c>
      <c r="EI107">
        <v>1</v>
      </c>
      <c r="EJ107">
        <v>3</v>
      </c>
      <c r="EK107" t="s">
        <v>427</v>
      </c>
      <c r="EL107">
        <v>100</v>
      </c>
      <c r="EM107">
        <v>100</v>
      </c>
      <c r="EN107">
        <v>1.556</v>
      </c>
      <c r="EO107">
        <v>-0.0662</v>
      </c>
      <c r="EP107">
        <v>0.796380875196005</v>
      </c>
      <c r="EQ107">
        <v>0.00225868272383977</v>
      </c>
      <c r="ER107">
        <v>-9.96746185667655e-07</v>
      </c>
      <c r="ES107">
        <v>2.83711317370827e-10</v>
      </c>
      <c r="ET107">
        <v>-0.071317122073674</v>
      </c>
      <c r="EU107">
        <v>-0.00217948432402501</v>
      </c>
      <c r="EV107">
        <v>0.000453263451741206</v>
      </c>
      <c r="EW107">
        <v>-1.16319206543697e-06</v>
      </c>
      <c r="EX107">
        <v>-2</v>
      </c>
      <c r="EY107">
        <v>2196</v>
      </c>
      <c r="EZ107">
        <v>1</v>
      </c>
      <c r="FA107">
        <v>25</v>
      </c>
      <c r="FB107">
        <v>4.9</v>
      </c>
      <c r="FC107">
        <v>4.8</v>
      </c>
      <c r="FD107">
        <v>18</v>
      </c>
      <c r="FE107">
        <v>813.891</v>
      </c>
      <c r="FF107">
        <v>427.068</v>
      </c>
      <c r="FG107">
        <v>13.0137</v>
      </c>
      <c r="FH107">
        <v>25.7361</v>
      </c>
      <c r="FI107">
        <v>29.9992</v>
      </c>
      <c r="FJ107">
        <v>25.7414</v>
      </c>
      <c r="FK107">
        <v>25.7663</v>
      </c>
      <c r="FL107">
        <v>25.0111</v>
      </c>
      <c r="FM107">
        <v>74.3699</v>
      </c>
      <c r="FN107">
        <v>0</v>
      </c>
      <c r="FO107">
        <v>13.16</v>
      </c>
      <c r="FP107">
        <v>420</v>
      </c>
      <c r="FQ107">
        <v>3.08746</v>
      </c>
      <c r="FR107">
        <v>101.393</v>
      </c>
      <c r="FS107">
        <v>101.85</v>
      </c>
    </row>
    <row r="108" spans="1:175">
      <c r="A108">
        <v>92</v>
      </c>
      <c r="B108">
        <v>1626465371.6</v>
      </c>
      <c r="C108">
        <v>182</v>
      </c>
      <c r="D108" t="s">
        <v>478</v>
      </c>
      <c r="E108" t="s">
        <v>479</v>
      </c>
      <c r="F108">
        <v>1</v>
      </c>
      <c r="G108" t="s">
        <v>291</v>
      </c>
      <c r="H108">
        <v>1626465370.6</v>
      </c>
      <c r="I108">
        <f>(J108)/1000</f>
        <v>0</v>
      </c>
      <c r="J108">
        <f>1000*CB108*AH108*(BX108-BY108)/(100*BQ108*(1000-AH108*BX108))</f>
        <v>0</v>
      </c>
      <c r="K108">
        <f>CB108*AH108*(BW108-BV108*(1000-AH108*BY108)/(1000-AH108*BX108))/(100*BQ108)</f>
        <v>0</v>
      </c>
      <c r="L108">
        <f>BV108 - IF(AH108&gt;1, K108*BQ108*100.0/(AJ108*CJ108), 0)</f>
        <v>0</v>
      </c>
      <c r="M108">
        <f>((S108-I108/2)*L108-K108)/(S108+I108/2)</f>
        <v>0</v>
      </c>
      <c r="N108">
        <f>M108*(CC108+CD108)/1000.0</f>
        <v>0</v>
      </c>
      <c r="O108">
        <f>(BV108 - IF(AH108&gt;1, K108*BQ108*100.0/(AJ108*CJ108), 0))*(CC108+CD108)/1000.0</f>
        <v>0</v>
      </c>
      <c r="P108">
        <f>2.0/((1/R108-1/Q108)+SIGN(R108)*SQRT((1/R108-1/Q108)*(1/R108-1/Q108) + 4*BR108/((BR108+1)*(BR108+1))*(2*1/R108*1/Q108-1/Q108*1/Q108)))</f>
        <v>0</v>
      </c>
      <c r="Q108">
        <f>IF(LEFT(BS108,1)&lt;&gt;"0",IF(LEFT(BS108,1)="1",3.0,BT108),$D$5+$E$5*(CJ108*CC108/($K$5*1000))+$F$5*(CJ108*CC108/($K$5*1000))*MAX(MIN(BQ108,$J$5),$I$5)*MAX(MIN(BQ108,$J$5),$I$5)+$G$5*MAX(MIN(BQ108,$J$5),$I$5)*(CJ108*CC108/($K$5*1000))+$H$5*(CJ108*CC108/($K$5*1000))*(CJ108*CC108/($K$5*1000)))</f>
        <v>0</v>
      </c>
      <c r="R108">
        <f>I108*(1000-(1000*0.61365*exp(17.502*V108/(240.97+V108))/(CC108+CD108)+BX108)/2)/(1000*0.61365*exp(17.502*V108/(240.97+V108))/(CC108+CD108)-BX108)</f>
        <v>0</v>
      </c>
      <c r="S108">
        <f>1/((BR108+1)/(P108/1.6)+1/(Q108/1.37)) + BR108/((BR108+1)/(P108/1.6) + BR108/(Q108/1.37))</f>
        <v>0</v>
      </c>
      <c r="T108">
        <f>(BM108*BP108)</f>
        <v>0</v>
      </c>
      <c r="U108">
        <f>(CE108+(T108+2*0.95*5.67E-8*(((CE108+$B$7)+273)^4-(CE108+273)^4)-44100*I108)/(1.84*29.3*Q108+8*0.95*5.67E-8*(CE108+273)^3))</f>
        <v>0</v>
      </c>
      <c r="V108">
        <f>($C$7*CF108+$D$7*CG108+$E$7*U108)</f>
        <v>0</v>
      </c>
      <c r="W108">
        <f>0.61365*exp(17.502*V108/(240.97+V108))</f>
        <v>0</v>
      </c>
      <c r="X108">
        <f>(Y108/Z108*100)</f>
        <v>0</v>
      </c>
      <c r="Y108">
        <f>BX108*(CC108+CD108)/1000</f>
        <v>0</v>
      </c>
      <c r="Z108">
        <f>0.61365*exp(17.502*CE108/(240.97+CE108))</f>
        <v>0</v>
      </c>
      <c r="AA108">
        <f>(W108-BX108*(CC108+CD108)/1000)</f>
        <v>0</v>
      </c>
      <c r="AB108">
        <f>(-I108*44100)</f>
        <v>0</v>
      </c>
      <c r="AC108">
        <f>2*29.3*Q108*0.92*(CE108-V108)</f>
        <v>0</v>
      </c>
      <c r="AD108">
        <f>2*0.95*5.67E-8*(((CE108+$B$7)+273)^4-(V108+273)^4)</f>
        <v>0</v>
      </c>
      <c r="AE108">
        <f>T108+AD108+AB108+AC108</f>
        <v>0</v>
      </c>
      <c r="AF108">
        <v>147</v>
      </c>
      <c r="AG108">
        <v>16</v>
      </c>
      <c r="AH108">
        <f>IF(AF108*$H$13&gt;=AJ108,1.0,(AJ108/(AJ108-AF108*$H$13)))</f>
        <v>0</v>
      </c>
      <c r="AI108">
        <f>(AH108-1)*100</f>
        <v>0</v>
      </c>
      <c r="AJ108">
        <f>MAX(0,($B$13+$C$13*CJ108)/(1+$D$13*CJ108)*CC108/(CE108+273)*$E$13)</f>
        <v>0</v>
      </c>
      <c r="AK108" t="s">
        <v>292</v>
      </c>
      <c r="AL108" t="s">
        <v>292</v>
      </c>
      <c r="AM108">
        <v>0</v>
      </c>
      <c r="AN108">
        <v>0</v>
      </c>
      <c r="AO108">
        <f>1-AM108/AN108</f>
        <v>0</v>
      </c>
      <c r="AP108">
        <v>0</v>
      </c>
      <c r="AQ108" t="s">
        <v>292</v>
      </c>
      <c r="AR108" t="s">
        <v>292</v>
      </c>
      <c r="AS108">
        <v>0</v>
      </c>
      <c r="AT108">
        <v>0</v>
      </c>
      <c r="AU108">
        <f>1-AS108/AT108</f>
        <v>0</v>
      </c>
      <c r="AV108">
        <v>0.5</v>
      </c>
      <c r="AW108">
        <f>BN108</f>
        <v>0</v>
      </c>
      <c r="AX108">
        <f>K108</f>
        <v>0</v>
      </c>
      <c r="AY108">
        <f>AU108*AV108*AW108</f>
        <v>0</v>
      </c>
      <c r="AZ108">
        <f>(AX108-AP108)/AW108</f>
        <v>0</v>
      </c>
      <c r="BA108">
        <f>(AN108-AT108)/AT108</f>
        <v>0</v>
      </c>
      <c r="BB108">
        <f>AM108/(AO108+AM108/AT108)</f>
        <v>0</v>
      </c>
      <c r="BC108" t="s">
        <v>292</v>
      </c>
      <c r="BD108">
        <v>0</v>
      </c>
      <c r="BE108">
        <f>IF(BD108&lt;&gt;0, BD108, BB108)</f>
        <v>0</v>
      </c>
      <c r="BF108">
        <f>1-BE108/AT108</f>
        <v>0</v>
      </c>
      <c r="BG108">
        <f>(AT108-AS108)/(AT108-BE108)</f>
        <v>0</v>
      </c>
      <c r="BH108">
        <f>(AN108-AT108)/(AN108-BE108)</f>
        <v>0</v>
      </c>
      <c r="BI108">
        <f>(AT108-AS108)/(AT108-AM108)</f>
        <v>0</v>
      </c>
      <c r="BJ108">
        <f>(AN108-AT108)/(AN108-AM108)</f>
        <v>0</v>
      </c>
      <c r="BK108">
        <f>(BG108*BE108/AS108)</f>
        <v>0</v>
      </c>
      <c r="BL108">
        <f>(1-BK108)</f>
        <v>0</v>
      </c>
      <c r="BM108">
        <f>$B$11*CK108+$C$11*CL108+$F$11*CM108*(1-CP108)</f>
        <v>0</v>
      </c>
      <c r="BN108">
        <f>BM108*BO108</f>
        <v>0</v>
      </c>
      <c r="BO108">
        <f>($B$11*$D$9+$C$11*$D$9+$F$11*((CZ108+CR108)/MAX(CZ108+CR108+DA108, 0.1)*$I$9+DA108/MAX(CZ108+CR108+DA108, 0.1)*$J$9))/($B$11+$C$11+$F$11)</f>
        <v>0</v>
      </c>
      <c r="BP108">
        <f>($B$11*$K$9+$C$11*$K$9+$F$11*((CZ108+CR108)/MAX(CZ108+CR108+DA108, 0.1)*$P$9+DA108/MAX(CZ108+CR108+DA108, 0.1)*$Q$9))/($B$11+$C$11+$F$11)</f>
        <v>0</v>
      </c>
      <c r="BQ108">
        <v>6</v>
      </c>
      <c r="BR108">
        <v>0.5</v>
      </c>
      <c r="BS108" t="s">
        <v>293</v>
      </c>
      <c r="BT108">
        <v>2</v>
      </c>
      <c r="BU108">
        <v>1626465370.6</v>
      </c>
      <c r="BV108">
        <v>400.283</v>
      </c>
      <c r="BW108">
        <v>419.963666666667</v>
      </c>
      <c r="BX108">
        <v>6.55989666666667</v>
      </c>
      <c r="BY108">
        <v>3.04365333333333</v>
      </c>
      <c r="BZ108">
        <v>398.726</v>
      </c>
      <c r="CA108">
        <v>6.62609</v>
      </c>
      <c r="CB108">
        <v>900.032</v>
      </c>
      <c r="CC108">
        <v>100.749666666667</v>
      </c>
      <c r="CD108">
        <v>0.0997838333333333</v>
      </c>
      <c r="CE108">
        <v>16.7649666666667</v>
      </c>
      <c r="CF108">
        <v>15.9613333333333</v>
      </c>
      <c r="CG108">
        <v>999.9</v>
      </c>
      <c r="CH108">
        <v>0</v>
      </c>
      <c r="CI108">
        <v>0</v>
      </c>
      <c r="CJ108">
        <v>10011.2333333333</v>
      </c>
      <c r="CK108">
        <v>0</v>
      </c>
      <c r="CL108">
        <v>0.221023</v>
      </c>
      <c r="CM108">
        <v>1460.07</v>
      </c>
      <c r="CN108">
        <v>0.973008333333333</v>
      </c>
      <c r="CO108">
        <v>0.0269915666666667</v>
      </c>
      <c r="CP108">
        <v>0</v>
      </c>
      <c r="CQ108">
        <v>890.049666666667</v>
      </c>
      <c r="CR108">
        <v>4.99999</v>
      </c>
      <c r="CS108">
        <v>13017.2</v>
      </c>
      <c r="CT108">
        <v>12729</v>
      </c>
      <c r="CU108">
        <v>38.875</v>
      </c>
      <c r="CV108">
        <v>41.125</v>
      </c>
      <c r="CW108">
        <v>40.062</v>
      </c>
      <c r="CX108">
        <v>40.312</v>
      </c>
      <c r="CY108">
        <v>40.437</v>
      </c>
      <c r="CZ108">
        <v>1415.79666666667</v>
      </c>
      <c r="DA108">
        <v>39.2733333333333</v>
      </c>
      <c r="DB108">
        <v>0</v>
      </c>
      <c r="DC108">
        <v>1626465382.4</v>
      </c>
      <c r="DD108">
        <v>0</v>
      </c>
      <c r="DE108">
        <v>890.83504</v>
      </c>
      <c r="DF108">
        <v>-6.67053845915076</v>
      </c>
      <c r="DG108">
        <v>-82.4923074841719</v>
      </c>
      <c r="DH108">
        <v>13025.6</v>
      </c>
      <c r="DI108">
        <v>15</v>
      </c>
      <c r="DJ108">
        <v>1626465084.6</v>
      </c>
      <c r="DK108" t="s">
        <v>294</v>
      </c>
      <c r="DL108">
        <v>1626465076.6</v>
      </c>
      <c r="DM108">
        <v>1626465084.6</v>
      </c>
      <c r="DN108">
        <v>8</v>
      </c>
      <c r="DO108">
        <v>0.212</v>
      </c>
      <c r="DP108">
        <v>0.013</v>
      </c>
      <c r="DQ108">
        <v>1.588</v>
      </c>
      <c r="DR108">
        <v>-0.074</v>
      </c>
      <c r="DS108">
        <v>420</v>
      </c>
      <c r="DT108">
        <v>3</v>
      </c>
      <c r="DU108">
        <v>0.13</v>
      </c>
      <c r="DV108">
        <v>0.03</v>
      </c>
      <c r="DW108">
        <v>-19.6055097560976</v>
      </c>
      <c r="DX108">
        <v>-0.594597909407666</v>
      </c>
      <c r="DY108">
        <v>0.0695623559709788</v>
      </c>
      <c r="DZ108">
        <v>0</v>
      </c>
      <c r="EA108">
        <v>891.141705882353</v>
      </c>
      <c r="EB108">
        <v>-5.80473464281408</v>
      </c>
      <c r="EC108">
        <v>0.600507752284379</v>
      </c>
      <c r="ED108">
        <v>1</v>
      </c>
      <c r="EE108">
        <v>3.50318317073171</v>
      </c>
      <c r="EF108">
        <v>0.193597630662025</v>
      </c>
      <c r="EG108">
        <v>0.0202984584827452</v>
      </c>
      <c r="EH108">
        <v>0</v>
      </c>
      <c r="EI108">
        <v>1</v>
      </c>
      <c r="EJ108">
        <v>3</v>
      </c>
      <c r="EK108" t="s">
        <v>427</v>
      </c>
      <c r="EL108">
        <v>100</v>
      </c>
      <c r="EM108">
        <v>100</v>
      </c>
      <c r="EN108">
        <v>1.556</v>
      </c>
      <c r="EO108">
        <v>-0.0662</v>
      </c>
      <c r="EP108">
        <v>0.796380875196005</v>
      </c>
      <c r="EQ108">
        <v>0.00225868272383977</v>
      </c>
      <c r="ER108">
        <v>-9.96746185667655e-07</v>
      </c>
      <c r="ES108">
        <v>2.83711317370827e-10</v>
      </c>
      <c r="ET108">
        <v>-0.071317122073674</v>
      </c>
      <c r="EU108">
        <v>-0.00217948432402501</v>
      </c>
      <c r="EV108">
        <v>0.000453263451741206</v>
      </c>
      <c r="EW108">
        <v>-1.16319206543697e-06</v>
      </c>
      <c r="EX108">
        <v>-2</v>
      </c>
      <c r="EY108">
        <v>2196</v>
      </c>
      <c r="EZ108">
        <v>1</v>
      </c>
      <c r="FA108">
        <v>25</v>
      </c>
      <c r="FB108">
        <v>4.9</v>
      </c>
      <c r="FC108">
        <v>4.8</v>
      </c>
      <c r="FD108">
        <v>18</v>
      </c>
      <c r="FE108">
        <v>814.028</v>
      </c>
      <c r="FF108">
        <v>427.045</v>
      </c>
      <c r="FG108">
        <v>13.0812</v>
      </c>
      <c r="FH108">
        <v>25.7328</v>
      </c>
      <c r="FI108">
        <v>29.9992</v>
      </c>
      <c r="FJ108">
        <v>25.7398</v>
      </c>
      <c r="FK108">
        <v>25.7652</v>
      </c>
      <c r="FL108">
        <v>25.0106</v>
      </c>
      <c r="FM108">
        <v>74.3699</v>
      </c>
      <c r="FN108">
        <v>0</v>
      </c>
      <c r="FO108">
        <v>13.16</v>
      </c>
      <c r="FP108">
        <v>420</v>
      </c>
      <c r="FQ108">
        <v>3.08214</v>
      </c>
      <c r="FR108">
        <v>101.394</v>
      </c>
      <c r="FS108">
        <v>101.85</v>
      </c>
    </row>
    <row r="109" spans="1:175">
      <c r="A109">
        <v>93</v>
      </c>
      <c r="B109">
        <v>1626465373.6</v>
      </c>
      <c r="C109">
        <v>184</v>
      </c>
      <c r="D109" t="s">
        <v>480</v>
      </c>
      <c r="E109" t="s">
        <v>481</v>
      </c>
      <c r="F109">
        <v>1</v>
      </c>
      <c r="G109" t="s">
        <v>291</v>
      </c>
      <c r="H109">
        <v>1626465372.6</v>
      </c>
      <c r="I109">
        <f>(J109)/1000</f>
        <v>0</v>
      </c>
      <c r="J109">
        <f>1000*CB109*AH109*(BX109-BY109)/(100*BQ109*(1000-AH109*BX109))</f>
        <v>0</v>
      </c>
      <c r="K109">
        <f>CB109*AH109*(BW109-BV109*(1000-AH109*BY109)/(1000-AH109*BX109))/(100*BQ109)</f>
        <v>0</v>
      </c>
      <c r="L109">
        <f>BV109 - IF(AH109&gt;1, K109*BQ109*100.0/(AJ109*CJ109), 0)</f>
        <v>0</v>
      </c>
      <c r="M109">
        <f>((S109-I109/2)*L109-K109)/(S109+I109/2)</f>
        <v>0</v>
      </c>
      <c r="N109">
        <f>M109*(CC109+CD109)/1000.0</f>
        <v>0</v>
      </c>
      <c r="O109">
        <f>(BV109 - IF(AH109&gt;1, K109*BQ109*100.0/(AJ109*CJ109), 0))*(CC109+CD109)/1000.0</f>
        <v>0</v>
      </c>
      <c r="P109">
        <f>2.0/((1/R109-1/Q109)+SIGN(R109)*SQRT((1/R109-1/Q109)*(1/R109-1/Q109) + 4*BR109/((BR109+1)*(BR109+1))*(2*1/R109*1/Q109-1/Q109*1/Q109)))</f>
        <v>0</v>
      </c>
      <c r="Q109">
        <f>IF(LEFT(BS109,1)&lt;&gt;"0",IF(LEFT(BS109,1)="1",3.0,BT109),$D$5+$E$5*(CJ109*CC109/($K$5*1000))+$F$5*(CJ109*CC109/($K$5*1000))*MAX(MIN(BQ109,$J$5),$I$5)*MAX(MIN(BQ109,$J$5),$I$5)+$G$5*MAX(MIN(BQ109,$J$5),$I$5)*(CJ109*CC109/($K$5*1000))+$H$5*(CJ109*CC109/($K$5*1000))*(CJ109*CC109/($K$5*1000)))</f>
        <v>0</v>
      </c>
      <c r="R109">
        <f>I109*(1000-(1000*0.61365*exp(17.502*V109/(240.97+V109))/(CC109+CD109)+BX109)/2)/(1000*0.61365*exp(17.502*V109/(240.97+V109))/(CC109+CD109)-BX109)</f>
        <v>0</v>
      </c>
      <c r="S109">
        <f>1/((BR109+1)/(P109/1.6)+1/(Q109/1.37)) + BR109/((BR109+1)/(P109/1.6) + BR109/(Q109/1.37))</f>
        <v>0</v>
      </c>
      <c r="T109">
        <f>(BM109*BP109)</f>
        <v>0</v>
      </c>
      <c r="U109">
        <f>(CE109+(T109+2*0.95*5.67E-8*(((CE109+$B$7)+273)^4-(CE109+273)^4)-44100*I109)/(1.84*29.3*Q109+8*0.95*5.67E-8*(CE109+273)^3))</f>
        <v>0</v>
      </c>
      <c r="V109">
        <f>($C$7*CF109+$D$7*CG109+$E$7*U109)</f>
        <v>0</v>
      </c>
      <c r="W109">
        <f>0.61365*exp(17.502*V109/(240.97+V109))</f>
        <v>0</v>
      </c>
      <c r="X109">
        <f>(Y109/Z109*100)</f>
        <v>0</v>
      </c>
      <c r="Y109">
        <f>BX109*(CC109+CD109)/1000</f>
        <v>0</v>
      </c>
      <c r="Z109">
        <f>0.61365*exp(17.502*CE109/(240.97+CE109))</f>
        <v>0</v>
      </c>
      <c r="AA109">
        <f>(W109-BX109*(CC109+CD109)/1000)</f>
        <v>0</v>
      </c>
      <c r="AB109">
        <f>(-I109*44100)</f>
        <v>0</v>
      </c>
      <c r="AC109">
        <f>2*29.3*Q109*0.92*(CE109-V109)</f>
        <v>0</v>
      </c>
      <c r="AD109">
        <f>2*0.95*5.67E-8*(((CE109+$B$7)+273)^4-(V109+273)^4)</f>
        <v>0</v>
      </c>
      <c r="AE109">
        <f>T109+AD109+AB109+AC109</f>
        <v>0</v>
      </c>
      <c r="AF109">
        <v>147</v>
      </c>
      <c r="AG109">
        <v>16</v>
      </c>
      <c r="AH109">
        <f>IF(AF109*$H$13&gt;=AJ109,1.0,(AJ109/(AJ109-AF109*$H$13)))</f>
        <v>0</v>
      </c>
      <c r="AI109">
        <f>(AH109-1)*100</f>
        <v>0</v>
      </c>
      <c r="AJ109">
        <f>MAX(0,($B$13+$C$13*CJ109)/(1+$D$13*CJ109)*CC109/(CE109+273)*$E$13)</f>
        <v>0</v>
      </c>
      <c r="AK109" t="s">
        <v>292</v>
      </c>
      <c r="AL109" t="s">
        <v>292</v>
      </c>
      <c r="AM109">
        <v>0</v>
      </c>
      <c r="AN109">
        <v>0</v>
      </c>
      <c r="AO109">
        <f>1-AM109/AN109</f>
        <v>0</v>
      </c>
      <c r="AP109">
        <v>0</v>
      </c>
      <c r="AQ109" t="s">
        <v>292</v>
      </c>
      <c r="AR109" t="s">
        <v>292</v>
      </c>
      <c r="AS109">
        <v>0</v>
      </c>
      <c r="AT109">
        <v>0</v>
      </c>
      <c r="AU109">
        <f>1-AS109/AT109</f>
        <v>0</v>
      </c>
      <c r="AV109">
        <v>0.5</v>
      </c>
      <c r="AW109">
        <f>BN109</f>
        <v>0</v>
      </c>
      <c r="AX109">
        <f>K109</f>
        <v>0</v>
      </c>
      <c r="AY109">
        <f>AU109*AV109*AW109</f>
        <v>0</v>
      </c>
      <c r="AZ109">
        <f>(AX109-AP109)/AW109</f>
        <v>0</v>
      </c>
      <c r="BA109">
        <f>(AN109-AT109)/AT109</f>
        <v>0</v>
      </c>
      <c r="BB109">
        <f>AM109/(AO109+AM109/AT109)</f>
        <v>0</v>
      </c>
      <c r="BC109" t="s">
        <v>292</v>
      </c>
      <c r="BD109">
        <v>0</v>
      </c>
      <c r="BE109">
        <f>IF(BD109&lt;&gt;0, BD109, BB109)</f>
        <v>0</v>
      </c>
      <c r="BF109">
        <f>1-BE109/AT109</f>
        <v>0</v>
      </c>
      <c r="BG109">
        <f>(AT109-AS109)/(AT109-BE109)</f>
        <v>0</v>
      </c>
      <c r="BH109">
        <f>(AN109-AT109)/(AN109-BE109)</f>
        <v>0</v>
      </c>
      <c r="BI109">
        <f>(AT109-AS109)/(AT109-AM109)</f>
        <v>0</v>
      </c>
      <c r="BJ109">
        <f>(AN109-AT109)/(AN109-AM109)</f>
        <v>0</v>
      </c>
      <c r="BK109">
        <f>(BG109*BE109/AS109)</f>
        <v>0</v>
      </c>
      <c r="BL109">
        <f>(1-BK109)</f>
        <v>0</v>
      </c>
      <c r="BM109">
        <f>$B$11*CK109+$C$11*CL109+$F$11*CM109*(1-CP109)</f>
        <v>0</v>
      </c>
      <c r="BN109">
        <f>BM109*BO109</f>
        <v>0</v>
      </c>
      <c r="BO109">
        <f>($B$11*$D$9+$C$11*$D$9+$F$11*((CZ109+CR109)/MAX(CZ109+CR109+DA109, 0.1)*$I$9+DA109/MAX(CZ109+CR109+DA109, 0.1)*$J$9))/($B$11+$C$11+$F$11)</f>
        <v>0</v>
      </c>
      <c r="BP109">
        <f>($B$11*$K$9+$C$11*$K$9+$F$11*((CZ109+CR109)/MAX(CZ109+CR109+DA109, 0.1)*$P$9+DA109/MAX(CZ109+CR109+DA109, 0.1)*$Q$9))/($B$11+$C$11+$F$11)</f>
        <v>0</v>
      </c>
      <c r="BQ109">
        <v>6</v>
      </c>
      <c r="BR109">
        <v>0.5</v>
      </c>
      <c r="BS109" t="s">
        <v>293</v>
      </c>
      <c r="BT109">
        <v>2</v>
      </c>
      <c r="BU109">
        <v>1626465372.6</v>
      </c>
      <c r="BV109">
        <v>400.270666666667</v>
      </c>
      <c r="BW109">
        <v>419.994333333333</v>
      </c>
      <c r="BX109">
        <v>6.57897333333333</v>
      </c>
      <c r="BY109">
        <v>3.05339333333333</v>
      </c>
      <c r="BZ109">
        <v>398.714</v>
      </c>
      <c r="CA109">
        <v>6.64510333333333</v>
      </c>
      <c r="CB109">
        <v>899.983</v>
      </c>
      <c r="CC109">
        <v>100.75</v>
      </c>
      <c r="CD109">
        <v>0.100087233333333</v>
      </c>
      <c r="CE109">
        <v>16.7954666666667</v>
      </c>
      <c r="CF109">
        <v>15.984</v>
      </c>
      <c r="CG109">
        <v>999.9</v>
      </c>
      <c r="CH109">
        <v>0</v>
      </c>
      <c r="CI109">
        <v>0</v>
      </c>
      <c r="CJ109">
        <v>10004.7833333333</v>
      </c>
      <c r="CK109">
        <v>0</v>
      </c>
      <c r="CL109">
        <v>0.221023</v>
      </c>
      <c r="CM109">
        <v>1459.98666666667</v>
      </c>
      <c r="CN109">
        <v>0.973008333333333</v>
      </c>
      <c r="CO109">
        <v>0.0269915666666667</v>
      </c>
      <c r="CP109">
        <v>0</v>
      </c>
      <c r="CQ109">
        <v>889.929333333333</v>
      </c>
      <c r="CR109">
        <v>4.99999</v>
      </c>
      <c r="CS109">
        <v>13013.8</v>
      </c>
      <c r="CT109">
        <v>12728.2666666667</v>
      </c>
      <c r="CU109">
        <v>38.875</v>
      </c>
      <c r="CV109">
        <v>41.125</v>
      </c>
      <c r="CW109">
        <v>40.062</v>
      </c>
      <c r="CX109">
        <v>40.354</v>
      </c>
      <c r="CY109">
        <v>40.437</v>
      </c>
      <c r="CZ109">
        <v>1415.71666666667</v>
      </c>
      <c r="DA109">
        <v>39.27</v>
      </c>
      <c r="DB109">
        <v>0</v>
      </c>
      <c r="DC109">
        <v>1626465384.8</v>
      </c>
      <c r="DD109">
        <v>0</v>
      </c>
      <c r="DE109">
        <v>890.57336</v>
      </c>
      <c r="DF109">
        <v>-6.6212307837307</v>
      </c>
      <c r="DG109">
        <v>-84.3000000883754</v>
      </c>
      <c r="DH109">
        <v>13022.412</v>
      </c>
      <c r="DI109">
        <v>15</v>
      </c>
      <c r="DJ109">
        <v>1626465084.6</v>
      </c>
      <c r="DK109" t="s">
        <v>294</v>
      </c>
      <c r="DL109">
        <v>1626465076.6</v>
      </c>
      <c r="DM109">
        <v>1626465084.6</v>
      </c>
      <c r="DN109">
        <v>8</v>
      </c>
      <c r="DO109">
        <v>0.212</v>
      </c>
      <c r="DP109">
        <v>0.013</v>
      </c>
      <c r="DQ109">
        <v>1.588</v>
      </c>
      <c r="DR109">
        <v>-0.074</v>
      </c>
      <c r="DS109">
        <v>420</v>
      </c>
      <c r="DT109">
        <v>3</v>
      </c>
      <c r="DU109">
        <v>0.13</v>
      </c>
      <c r="DV109">
        <v>0.03</v>
      </c>
      <c r="DW109">
        <v>-19.6258512195122</v>
      </c>
      <c r="DX109">
        <v>-0.559618118466932</v>
      </c>
      <c r="DY109">
        <v>0.066604277757408</v>
      </c>
      <c r="DZ109">
        <v>0</v>
      </c>
      <c r="EA109">
        <v>890.950323529412</v>
      </c>
      <c r="EB109">
        <v>-5.9970248179552</v>
      </c>
      <c r="EC109">
        <v>0.625981381070053</v>
      </c>
      <c r="ED109">
        <v>1</v>
      </c>
      <c r="EE109">
        <v>3.50857731707317</v>
      </c>
      <c r="EF109">
        <v>0.149457491289204</v>
      </c>
      <c r="EG109">
        <v>0.0165243442029779</v>
      </c>
      <c r="EH109">
        <v>0</v>
      </c>
      <c r="EI109">
        <v>1</v>
      </c>
      <c r="EJ109">
        <v>3</v>
      </c>
      <c r="EK109" t="s">
        <v>427</v>
      </c>
      <c r="EL109">
        <v>100</v>
      </c>
      <c r="EM109">
        <v>100</v>
      </c>
      <c r="EN109">
        <v>1.556</v>
      </c>
      <c r="EO109">
        <v>-0.0661</v>
      </c>
      <c r="EP109">
        <v>0.796380875196005</v>
      </c>
      <c r="EQ109">
        <v>0.00225868272383977</v>
      </c>
      <c r="ER109">
        <v>-9.96746185667655e-07</v>
      </c>
      <c r="ES109">
        <v>2.83711317370827e-10</v>
      </c>
      <c r="ET109">
        <v>-0.071317122073674</v>
      </c>
      <c r="EU109">
        <v>-0.00217948432402501</v>
      </c>
      <c r="EV109">
        <v>0.000453263451741206</v>
      </c>
      <c r="EW109">
        <v>-1.16319206543697e-06</v>
      </c>
      <c r="EX109">
        <v>-2</v>
      </c>
      <c r="EY109">
        <v>2196</v>
      </c>
      <c r="EZ109">
        <v>1</v>
      </c>
      <c r="FA109">
        <v>25</v>
      </c>
      <c r="FB109">
        <v>5</v>
      </c>
      <c r="FC109">
        <v>4.8</v>
      </c>
      <c r="FD109">
        <v>18</v>
      </c>
      <c r="FE109">
        <v>814.104</v>
      </c>
      <c r="FF109">
        <v>427.018</v>
      </c>
      <c r="FG109">
        <v>13.1515</v>
      </c>
      <c r="FH109">
        <v>25.7285</v>
      </c>
      <c r="FI109">
        <v>29.9992</v>
      </c>
      <c r="FJ109">
        <v>25.7387</v>
      </c>
      <c r="FK109">
        <v>25.7637</v>
      </c>
      <c r="FL109">
        <v>25.0105</v>
      </c>
      <c r="FM109">
        <v>74.3699</v>
      </c>
      <c r="FN109">
        <v>0</v>
      </c>
      <c r="FO109">
        <v>13.26</v>
      </c>
      <c r="FP109">
        <v>420</v>
      </c>
      <c r="FQ109">
        <v>3.10908</v>
      </c>
      <c r="FR109">
        <v>101.395</v>
      </c>
      <c r="FS109">
        <v>101.851</v>
      </c>
    </row>
    <row r="110" spans="1:175">
      <c r="A110">
        <v>94</v>
      </c>
      <c r="B110">
        <v>1626465375.6</v>
      </c>
      <c r="C110">
        <v>186</v>
      </c>
      <c r="D110" t="s">
        <v>482</v>
      </c>
      <c r="E110" t="s">
        <v>483</v>
      </c>
      <c r="F110">
        <v>1</v>
      </c>
      <c r="G110" t="s">
        <v>291</v>
      </c>
      <c r="H110">
        <v>1626465374.6</v>
      </c>
      <c r="I110">
        <f>(J110)/1000</f>
        <v>0</v>
      </c>
      <c r="J110">
        <f>1000*CB110*AH110*(BX110-BY110)/(100*BQ110*(1000-AH110*BX110))</f>
        <v>0</v>
      </c>
      <c r="K110">
        <f>CB110*AH110*(BW110-BV110*(1000-AH110*BY110)/(1000-AH110*BX110))/(100*BQ110)</f>
        <v>0</v>
      </c>
      <c r="L110">
        <f>BV110 - IF(AH110&gt;1, K110*BQ110*100.0/(AJ110*CJ110), 0)</f>
        <v>0</v>
      </c>
      <c r="M110">
        <f>((S110-I110/2)*L110-K110)/(S110+I110/2)</f>
        <v>0</v>
      </c>
      <c r="N110">
        <f>M110*(CC110+CD110)/1000.0</f>
        <v>0</v>
      </c>
      <c r="O110">
        <f>(BV110 - IF(AH110&gt;1, K110*BQ110*100.0/(AJ110*CJ110), 0))*(CC110+CD110)/1000.0</f>
        <v>0</v>
      </c>
      <c r="P110">
        <f>2.0/((1/R110-1/Q110)+SIGN(R110)*SQRT((1/R110-1/Q110)*(1/R110-1/Q110) + 4*BR110/((BR110+1)*(BR110+1))*(2*1/R110*1/Q110-1/Q110*1/Q110)))</f>
        <v>0</v>
      </c>
      <c r="Q110">
        <f>IF(LEFT(BS110,1)&lt;&gt;"0",IF(LEFT(BS110,1)="1",3.0,BT110),$D$5+$E$5*(CJ110*CC110/($K$5*1000))+$F$5*(CJ110*CC110/($K$5*1000))*MAX(MIN(BQ110,$J$5),$I$5)*MAX(MIN(BQ110,$J$5),$I$5)+$G$5*MAX(MIN(BQ110,$J$5),$I$5)*(CJ110*CC110/($K$5*1000))+$H$5*(CJ110*CC110/($K$5*1000))*(CJ110*CC110/($K$5*1000)))</f>
        <v>0</v>
      </c>
      <c r="R110">
        <f>I110*(1000-(1000*0.61365*exp(17.502*V110/(240.97+V110))/(CC110+CD110)+BX110)/2)/(1000*0.61365*exp(17.502*V110/(240.97+V110))/(CC110+CD110)-BX110)</f>
        <v>0</v>
      </c>
      <c r="S110">
        <f>1/((BR110+1)/(P110/1.6)+1/(Q110/1.37)) + BR110/((BR110+1)/(P110/1.6) + BR110/(Q110/1.37))</f>
        <v>0</v>
      </c>
      <c r="T110">
        <f>(BM110*BP110)</f>
        <v>0</v>
      </c>
      <c r="U110">
        <f>(CE110+(T110+2*0.95*5.67E-8*(((CE110+$B$7)+273)^4-(CE110+273)^4)-44100*I110)/(1.84*29.3*Q110+8*0.95*5.67E-8*(CE110+273)^3))</f>
        <v>0</v>
      </c>
      <c r="V110">
        <f>($C$7*CF110+$D$7*CG110+$E$7*U110)</f>
        <v>0</v>
      </c>
      <c r="W110">
        <f>0.61365*exp(17.502*V110/(240.97+V110))</f>
        <v>0</v>
      </c>
      <c r="X110">
        <f>(Y110/Z110*100)</f>
        <v>0</v>
      </c>
      <c r="Y110">
        <f>BX110*(CC110+CD110)/1000</f>
        <v>0</v>
      </c>
      <c r="Z110">
        <f>0.61365*exp(17.502*CE110/(240.97+CE110))</f>
        <v>0</v>
      </c>
      <c r="AA110">
        <f>(W110-BX110*(CC110+CD110)/1000)</f>
        <v>0</v>
      </c>
      <c r="AB110">
        <f>(-I110*44100)</f>
        <v>0</v>
      </c>
      <c r="AC110">
        <f>2*29.3*Q110*0.92*(CE110-V110)</f>
        <v>0</v>
      </c>
      <c r="AD110">
        <f>2*0.95*5.67E-8*(((CE110+$B$7)+273)^4-(V110+273)^4)</f>
        <v>0</v>
      </c>
      <c r="AE110">
        <f>T110+AD110+AB110+AC110</f>
        <v>0</v>
      </c>
      <c r="AF110">
        <v>147</v>
      </c>
      <c r="AG110">
        <v>16</v>
      </c>
      <c r="AH110">
        <f>IF(AF110*$H$13&gt;=AJ110,1.0,(AJ110/(AJ110-AF110*$H$13)))</f>
        <v>0</v>
      </c>
      <c r="AI110">
        <f>(AH110-1)*100</f>
        <v>0</v>
      </c>
      <c r="AJ110">
        <f>MAX(0,($B$13+$C$13*CJ110)/(1+$D$13*CJ110)*CC110/(CE110+273)*$E$13)</f>
        <v>0</v>
      </c>
      <c r="AK110" t="s">
        <v>292</v>
      </c>
      <c r="AL110" t="s">
        <v>292</v>
      </c>
      <c r="AM110">
        <v>0</v>
      </c>
      <c r="AN110">
        <v>0</v>
      </c>
      <c r="AO110">
        <f>1-AM110/AN110</f>
        <v>0</v>
      </c>
      <c r="AP110">
        <v>0</v>
      </c>
      <c r="AQ110" t="s">
        <v>292</v>
      </c>
      <c r="AR110" t="s">
        <v>292</v>
      </c>
      <c r="AS110">
        <v>0</v>
      </c>
      <c r="AT110">
        <v>0</v>
      </c>
      <c r="AU110">
        <f>1-AS110/AT110</f>
        <v>0</v>
      </c>
      <c r="AV110">
        <v>0.5</v>
      </c>
      <c r="AW110">
        <f>BN110</f>
        <v>0</v>
      </c>
      <c r="AX110">
        <f>K110</f>
        <v>0</v>
      </c>
      <c r="AY110">
        <f>AU110*AV110*AW110</f>
        <v>0</v>
      </c>
      <c r="AZ110">
        <f>(AX110-AP110)/AW110</f>
        <v>0</v>
      </c>
      <c r="BA110">
        <f>(AN110-AT110)/AT110</f>
        <v>0</v>
      </c>
      <c r="BB110">
        <f>AM110/(AO110+AM110/AT110)</f>
        <v>0</v>
      </c>
      <c r="BC110" t="s">
        <v>292</v>
      </c>
      <c r="BD110">
        <v>0</v>
      </c>
      <c r="BE110">
        <f>IF(BD110&lt;&gt;0, BD110, BB110)</f>
        <v>0</v>
      </c>
      <c r="BF110">
        <f>1-BE110/AT110</f>
        <v>0</v>
      </c>
      <c r="BG110">
        <f>(AT110-AS110)/(AT110-BE110)</f>
        <v>0</v>
      </c>
      <c r="BH110">
        <f>(AN110-AT110)/(AN110-BE110)</f>
        <v>0</v>
      </c>
      <c r="BI110">
        <f>(AT110-AS110)/(AT110-AM110)</f>
        <v>0</v>
      </c>
      <c r="BJ110">
        <f>(AN110-AT110)/(AN110-AM110)</f>
        <v>0</v>
      </c>
      <c r="BK110">
        <f>(BG110*BE110/AS110)</f>
        <v>0</v>
      </c>
      <c r="BL110">
        <f>(1-BK110)</f>
        <v>0</v>
      </c>
      <c r="BM110">
        <f>$B$11*CK110+$C$11*CL110+$F$11*CM110*(1-CP110)</f>
        <v>0</v>
      </c>
      <c r="BN110">
        <f>BM110*BO110</f>
        <v>0</v>
      </c>
      <c r="BO110">
        <f>($B$11*$D$9+$C$11*$D$9+$F$11*((CZ110+CR110)/MAX(CZ110+CR110+DA110, 0.1)*$I$9+DA110/MAX(CZ110+CR110+DA110, 0.1)*$J$9))/($B$11+$C$11+$F$11)</f>
        <v>0</v>
      </c>
      <c r="BP110">
        <f>($B$11*$K$9+$C$11*$K$9+$F$11*((CZ110+CR110)/MAX(CZ110+CR110+DA110, 0.1)*$P$9+DA110/MAX(CZ110+CR110+DA110, 0.1)*$Q$9))/($B$11+$C$11+$F$11)</f>
        <v>0</v>
      </c>
      <c r="BQ110">
        <v>6</v>
      </c>
      <c r="BR110">
        <v>0.5</v>
      </c>
      <c r="BS110" t="s">
        <v>293</v>
      </c>
      <c r="BT110">
        <v>2</v>
      </c>
      <c r="BU110">
        <v>1626465374.6</v>
      </c>
      <c r="BV110">
        <v>400.240666666667</v>
      </c>
      <c r="BW110">
        <v>420.038333333333</v>
      </c>
      <c r="BX110">
        <v>6.59414333333333</v>
      </c>
      <c r="BY110">
        <v>3.05638</v>
      </c>
      <c r="BZ110">
        <v>398.684333333333</v>
      </c>
      <c r="CA110">
        <v>6.66022</v>
      </c>
      <c r="CB110">
        <v>899.997666666667</v>
      </c>
      <c r="CC110">
        <v>100.749666666667</v>
      </c>
      <c r="CD110">
        <v>0.0996711</v>
      </c>
      <c r="CE110">
        <v>16.8192</v>
      </c>
      <c r="CF110">
        <v>16.02</v>
      </c>
      <c r="CG110">
        <v>999.9</v>
      </c>
      <c r="CH110">
        <v>0</v>
      </c>
      <c r="CI110">
        <v>0</v>
      </c>
      <c r="CJ110">
        <v>10008.1066666667</v>
      </c>
      <c r="CK110">
        <v>0</v>
      </c>
      <c r="CL110">
        <v>0.221023</v>
      </c>
      <c r="CM110">
        <v>1460.06666666667</v>
      </c>
      <c r="CN110">
        <v>0.973009666666667</v>
      </c>
      <c r="CO110">
        <v>0.0269900333333333</v>
      </c>
      <c r="CP110">
        <v>0</v>
      </c>
      <c r="CQ110">
        <v>889.716333333333</v>
      </c>
      <c r="CR110">
        <v>4.99999</v>
      </c>
      <c r="CS110">
        <v>13011.6666666667</v>
      </c>
      <c r="CT110">
        <v>12728.9666666667</v>
      </c>
      <c r="CU110">
        <v>38.875</v>
      </c>
      <c r="CV110">
        <v>41.125</v>
      </c>
      <c r="CW110">
        <v>40.083</v>
      </c>
      <c r="CX110">
        <v>40.312</v>
      </c>
      <c r="CY110">
        <v>40.437</v>
      </c>
      <c r="CZ110">
        <v>1415.79666666667</v>
      </c>
      <c r="DA110">
        <v>39.27</v>
      </c>
      <c r="DB110">
        <v>0</v>
      </c>
      <c r="DC110">
        <v>1626465386.6</v>
      </c>
      <c r="DD110">
        <v>0</v>
      </c>
      <c r="DE110">
        <v>890.414307692308</v>
      </c>
      <c r="DF110">
        <v>-6.54495726843748</v>
      </c>
      <c r="DG110">
        <v>-81.1316239054185</v>
      </c>
      <c r="DH110">
        <v>13020.2653846154</v>
      </c>
      <c r="DI110">
        <v>15</v>
      </c>
      <c r="DJ110">
        <v>1626465084.6</v>
      </c>
      <c r="DK110" t="s">
        <v>294</v>
      </c>
      <c r="DL110">
        <v>1626465076.6</v>
      </c>
      <c r="DM110">
        <v>1626465084.6</v>
      </c>
      <c r="DN110">
        <v>8</v>
      </c>
      <c r="DO110">
        <v>0.212</v>
      </c>
      <c r="DP110">
        <v>0.013</v>
      </c>
      <c r="DQ110">
        <v>1.588</v>
      </c>
      <c r="DR110">
        <v>-0.074</v>
      </c>
      <c r="DS110">
        <v>420</v>
      </c>
      <c r="DT110">
        <v>3</v>
      </c>
      <c r="DU110">
        <v>0.13</v>
      </c>
      <c r="DV110">
        <v>0.03</v>
      </c>
      <c r="DW110">
        <v>-19.6483878048781</v>
      </c>
      <c r="DX110">
        <v>-0.590416724738718</v>
      </c>
      <c r="DY110">
        <v>0.0700621612330425</v>
      </c>
      <c r="DZ110">
        <v>0</v>
      </c>
      <c r="EA110">
        <v>890.823228571429</v>
      </c>
      <c r="EB110">
        <v>-6.19399475252441</v>
      </c>
      <c r="EC110">
        <v>0.654790657308087</v>
      </c>
      <c r="ED110">
        <v>1</v>
      </c>
      <c r="EE110">
        <v>3.51425878048781</v>
      </c>
      <c r="EF110">
        <v>0.125490104529619</v>
      </c>
      <c r="EG110">
        <v>0.0139143416441756</v>
      </c>
      <c r="EH110">
        <v>0</v>
      </c>
      <c r="EI110">
        <v>1</v>
      </c>
      <c r="EJ110">
        <v>3</v>
      </c>
      <c r="EK110" t="s">
        <v>427</v>
      </c>
      <c r="EL110">
        <v>100</v>
      </c>
      <c r="EM110">
        <v>100</v>
      </c>
      <c r="EN110">
        <v>1.557</v>
      </c>
      <c r="EO110">
        <v>-0.066</v>
      </c>
      <c r="EP110">
        <v>0.796380875196005</v>
      </c>
      <c r="EQ110">
        <v>0.00225868272383977</v>
      </c>
      <c r="ER110">
        <v>-9.96746185667655e-07</v>
      </c>
      <c r="ES110">
        <v>2.83711317370827e-10</v>
      </c>
      <c r="ET110">
        <v>-0.071317122073674</v>
      </c>
      <c r="EU110">
        <v>-0.00217948432402501</v>
      </c>
      <c r="EV110">
        <v>0.000453263451741206</v>
      </c>
      <c r="EW110">
        <v>-1.16319206543697e-06</v>
      </c>
      <c r="EX110">
        <v>-2</v>
      </c>
      <c r="EY110">
        <v>2196</v>
      </c>
      <c r="EZ110">
        <v>1</v>
      </c>
      <c r="FA110">
        <v>25</v>
      </c>
      <c r="FB110">
        <v>5</v>
      </c>
      <c r="FC110">
        <v>4.8</v>
      </c>
      <c r="FD110">
        <v>18</v>
      </c>
      <c r="FE110">
        <v>813.895</v>
      </c>
      <c r="FF110">
        <v>427.008</v>
      </c>
      <c r="FG110">
        <v>13.2215</v>
      </c>
      <c r="FH110">
        <v>25.7252</v>
      </c>
      <c r="FI110">
        <v>29.9993</v>
      </c>
      <c r="FJ110">
        <v>25.7371</v>
      </c>
      <c r="FK110">
        <v>25.7625</v>
      </c>
      <c r="FL110">
        <v>25.0086</v>
      </c>
      <c r="FM110">
        <v>74.3699</v>
      </c>
      <c r="FN110">
        <v>0</v>
      </c>
      <c r="FO110">
        <v>13.36</v>
      </c>
      <c r="FP110">
        <v>420</v>
      </c>
      <c r="FQ110">
        <v>3.10941</v>
      </c>
      <c r="FR110">
        <v>101.395</v>
      </c>
      <c r="FS110">
        <v>101.851</v>
      </c>
    </row>
    <row r="111" spans="1:175">
      <c r="A111">
        <v>95</v>
      </c>
      <c r="B111">
        <v>1626465377.6</v>
      </c>
      <c r="C111">
        <v>188</v>
      </c>
      <c r="D111" t="s">
        <v>484</v>
      </c>
      <c r="E111" t="s">
        <v>485</v>
      </c>
      <c r="F111">
        <v>1</v>
      </c>
      <c r="G111" t="s">
        <v>291</v>
      </c>
      <c r="H111">
        <v>1626465376.6</v>
      </c>
      <c r="I111">
        <f>(J111)/1000</f>
        <v>0</v>
      </c>
      <c r="J111">
        <f>1000*CB111*AH111*(BX111-BY111)/(100*BQ111*(1000-AH111*BX111))</f>
        <v>0</v>
      </c>
      <c r="K111">
        <f>CB111*AH111*(BW111-BV111*(1000-AH111*BY111)/(1000-AH111*BX111))/(100*BQ111)</f>
        <v>0</v>
      </c>
      <c r="L111">
        <f>BV111 - IF(AH111&gt;1, K111*BQ111*100.0/(AJ111*CJ111), 0)</f>
        <v>0</v>
      </c>
      <c r="M111">
        <f>((S111-I111/2)*L111-K111)/(S111+I111/2)</f>
        <v>0</v>
      </c>
      <c r="N111">
        <f>M111*(CC111+CD111)/1000.0</f>
        <v>0</v>
      </c>
      <c r="O111">
        <f>(BV111 - IF(AH111&gt;1, K111*BQ111*100.0/(AJ111*CJ111), 0))*(CC111+CD111)/1000.0</f>
        <v>0</v>
      </c>
      <c r="P111">
        <f>2.0/((1/R111-1/Q111)+SIGN(R111)*SQRT((1/R111-1/Q111)*(1/R111-1/Q111) + 4*BR111/((BR111+1)*(BR111+1))*(2*1/R111*1/Q111-1/Q111*1/Q111)))</f>
        <v>0</v>
      </c>
      <c r="Q111">
        <f>IF(LEFT(BS111,1)&lt;&gt;"0",IF(LEFT(BS111,1)="1",3.0,BT111),$D$5+$E$5*(CJ111*CC111/($K$5*1000))+$F$5*(CJ111*CC111/($K$5*1000))*MAX(MIN(BQ111,$J$5),$I$5)*MAX(MIN(BQ111,$J$5),$I$5)+$G$5*MAX(MIN(BQ111,$J$5),$I$5)*(CJ111*CC111/($K$5*1000))+$H$5*(CJ111*CC111/($K$5*1000))*(CJ111*CC111/($K$5*1000)))</f>
        <v>0</v>
      </c>
      <c r="R111">
        <f>I111*(1000-(1000*0.61365*exp(17.502*V111/(240.97+V111))/(CC111+CD111)+BX111)/2)/(1000*0.61365*exp(17.502*V111/(240.97+V111))/(CC111+CD111)-BX111)</f>
        <v>0</v>
      </c>
      <c r="S111">
        <f>1/((BR111+1)/(P111/1.6)+1/(Q111/1.37)) + BR111/((BR111+1)/(P111/1.6) + BR111/(Q111/1.37))</f>
        <v>0</v>
      </c>
      <c r="T111">
        <f>(BM111*BP111)</f>
        <v>0</v>
      </c>
      <c r="U111">
        <f>(CE111+(T111+2*0.95*5.67E-8*(((CE111+$B$7)+273)^4-(CE111+273)^4)-44100*I111)/(1.84*29.3*Q111+8*0.95*5.67E-8*(CE111+273)^3))</f>
        <v>0</v>
      </c>
      <c r="V111">
        <f>($C$7*CF111+$D$7*CG111+$E$7*U111)</f>
        <v>0</v>
      </c>
      <c r="W111">
        <f>0.61365*exp(17.502*V111/(240.97+V111))</f>
        <v>0</v>
      </c>
      <c r="X111">
        <f>(Y111/Z111*100)</f>
        <v>0</v>
      </c>
      <c r="Y111">
        <f>BX111*(CC111+CD111)/1000</f>
        <v>0</v>
      </c>
      <c r="Z111">
        <f>0.61365*exp(17.502*CE111/(240.97+CE111))</f>
        <v>0</v>
      </c>
      <c r="AA111">
        <f>(W111-BX111*(CC111+CD111)/1000)</f>
        <v>0</v>
      </c>
      <c r="AB111">
        <f>(-I111*44100)</f>
        <v>0</v>
      </c>
      <c r="AC111">
        <f>2*29.3*Q111*0.92*(CE111-V111)</f>
        <v>0</v>
      </c>
      <c r="AD111">
        <f>2*0.95*5.67E-8*(((CE111+$B$7)+273)^4-(V111+273)^4)</f>
        <v>0</v>
      </c>
      <c r="AE111">
        <f>T111+AD111+AB111+AC111</f>
        <v>0</v>
      </c>
      <c r="AF111">
        <v>147</v>
      </c>
      <c r="AG111">
        <v>16</v>
      </c>
      <c r="AH111">
        <f>IF(AF111*$H$13&gt;=AJ111,1.0,(AJ111/(AJ111-AF111*$H$13)))</f>
        <v>0</v>
      </c>
      <c r="AI111">
        <f>(AH111-1)*100</f>
        <v>0</v>
      </c>
      <c r="AJ111">
        <f>MAX(0,($B$13+$C$13*CJ111)/(1+$D$13*CJ111)*CC111/(CE111+273)*$E$13)</f>
        <v>0</v>
      </c>
      <c r="AK111" t="s">
        <v>292</v>
      </c>
      <c r="AL111" t="s">
        <v>292</v>
      </c>
      <c r="AM111">
        <v>0</v>
      </c>
      <c r="AN111">
        <v>0</v>
      </c>
      <c r="AO111">
        <f>1-AM111/AN111</f>
        <v>0</v>
      </c>
      <c r="AP111">
        <v>0</v>
      </c>
      <c r="AQ111" t="s">
        <v>292</v>
      </c>
      <c r="AR111" t="s">
        <v>292</v>
      </c>
      <c r="AS111">
        <v>0</v>
      </c>
      <c r="AT111">
        <v>0</v>
      </c>
      <c r="AU111">
        <f>1-AS111/AT111</f>
        <v>0</v>
      </c>
      <c r="AV111">
        <v>0.5</v>
      </c>
      <c r="AW111">
        <f>BN111</f>
        <v>0</v>
      </c>
      <c r="AX111">
        <f>K111</f>
        <v>0</v>
      </c>
      <c r="AY111">
        <f>AU111*AV111*AW111</f>
        <v>0</v>
      </c>
      <c r="AZ111">
        <f>(AX111-AP111)/AW111</f>
        <v>0</v>
      </c>
      <c r="BA111">
        <f>(AN111-AT111)/AT111</f>
        <v>0</v>
      </c>
      <c r="BB111">
        <f>AM111/(AO111+AM111/AT111)</f>
        <v>0</v>
      </c>
      <c r="BC111" t="s">
        <v>292</v>
      </c>
      <c r="BD111">
        <v>0</v>
      </c>
      <c r="BE111">
        <f>IF(BD111&lt;&gt;0, BD111, BB111)</f>
        <v>0</v>
      </c>
      <c r="BF111">
        <f>1-BE111/AT111</f>
        <v>0</v>
      </c>
      <c r="BG111">
        <f>(AT111-AS111)/(AT111-BE111)</f>
        <v>0</v>
      </c>
      <c r="BH111">
        <f>(AN111-AT111)/(AN111-BE111)</f>
        <v>0</v>
      </c>
      <c r="BI111">
        <f>(AT111-AS111)/(AT111-AM111)</f>
        <v>0</v>
      </c>
      <c r="BJ111">
        <f>(AN111-AT111)/(AN111-AM111)</f>
        <v>0</v>
      </c>
      <c r="BK111">
        <f>(BG111*BE111/AS111)</f>
        <v>0</v>
      </c>
      <c r="BL111">
        <f>(1-BK111)</f>
        <v>0</v>
      </c>
      <c r="BM111">
        <f>$B$11*CK111+$C$11*CL111+$F$11*CM111*(1-CP111)</f>
        <v>0</v>
      </c>
      <c r="BN111">
        <f>BM111*BO111</f>
        <v>0</v>
      </c>
      <c r="BO111">
        <f>($B$11*$D$9+$C$11*$D$9+$F$11*((CZ111+CR111)/MAX(CZ111+CR111+DA111, 0.1)*$I$9+DA111/MAX(CZ111+CR111+DA111, 0.1)*$J$9))/($B$11+$C$11+$F$11)</f>
        <v>0</v>
      </c>
      <c r="BP111">
        <f>($B$11*$K$9+$C$11*$K$9+$F$11*((CZ111+CR111)/MAX(CZ111+CR111+DA111, 0.1)*$P$9+DA111/MAX(CZ111+CR111+DA111, 0.1)*$Q$9))/($B$11+$C$11+$F$11)</f>
        <v>0</v>
      </c>
      <c r="BQ111">
        <v>6</v>
      </c>
      <c r="BR111">
        <v>0.5</v>
      </c>
      <c r="BS111" t="s">
        <v>293</v>
      </c>
      <c r="BT111">
        <v>2</v>
      </c>
      <c r="BU111">
        <v>1626465376.6</v>
      </c>
      <c r="BV111">
        <v>400.241333333333</v>
      </c>
      <c r="BW111">
        <v>420.028</v>
      </c>
      <c r="BX111">
        <v>6.60540666666667</v>
      </c>
      <c r="BY111">
        <v>3.05847</v>
      </c>
      <c r="BZ111">
        <v>398.685</v>
      </c>
      <c r="CA111">
        <v>6.67143666666667</v>
      </c>
      <c r="CB111">
        <v>899.963</v>
      </c>
      <c r="CC111">
        <v>100.748666666667</v>
      </c>
      <c r="CD111">
        <v>0.0992703</v>
      </c>
      <c r="CE111">
        <v>16.8452</v>
      </c>
      <c r="CF111">
        <v>16.0426666666667</v>
      </c>
      <c r="CG111">
        <v>999.9</v>
      </c>
      <c r="CH111">
        <v>0</v>
      </c>
      <c r="CI111">
        <v>0</v>
      </c>
      <c r="CJ111">
        <v>9989.38</v>
      </c>
      <c r="CK111">
        <v>0</v>
      </c>
      <c r="CL111">
        <v>0.221023</v>
      </c>
      <c r="CM111">
        <v>1459.89333333333</v>
      </c>
      <c r="CN111">
        <v>0.973007</v>
      </c>
      <c r="CO111">
        <v>0.0269931</v>
      </c>
      <c r="CP111">
        <v>0</v>
      </c>
      <c r="CQ111">
        <v>889.469333333333</v>
      </c>
      <c r="CR111">
        <v>4.99999</v>
      </c>
      <c r="CS111">
        <v>13006.6666666667</v>
      </c>
      <c r="CT111">
        <v>12727.4333333333</v>
      </c>
      <c r="CU111">
        <v>38.875</v>
      </c>
      <c r="CV111">
        <v>41.125</v>
      </c>
      <c r="CW111">
        <v>40.125</v>
      </c>
      <c r="CX111">
        <v>40.312</v>
      </c>
      <c r="CY111">
        <v>40.437</v>
      </c>
      <c r="CZ111">
        <v>1415.62333333333</v>
      </c>
      <c r="DA111">
        <v>39.27</v>
      </c>
      <c r="DB111">
        <v>0</v>
      </c>
      <c r="DC111">
        <v>1626465388.4</v>
      </c>
      <c r="DD111">
        <v>0</v>
      </c>
      <c r="DE111">
        <v>890.19104</v>
      </c>
      <c r="DF111">
        <v>-6.64269229590637</v>
      </c>
      <c r="DG111">
        <v>-84.2769229660074</v>
      </c>
      <c r="DH111">
        <v>13017.132</v>
      </c>
      <c r="DI111">
        <v>15</v>
      </c>
      <c r="DJ111">
        <v>1626465084.6</v>
      </c>
      <c r="DK111" t="s">
        <v>294</v>
      </c>
      <c r="DL111">
        <v>1626465076.6</v>
      </c>
      <c r="DM111">
        <v>1626465084.6</v>
      </c>
      <c r="DN111">
        <v>8</v>
      </c>
      <c r="DO111">
        <v>0.212</v>
      </c>
      <c r="DP111">
        <v>0.013</v>
      </c>
      <c r="DQ111">
        <v>1.588</v>
      </c>
      <c r="DR111">
        <v>-0.074</v>
      </c>
      <c r="DS111">
        <v>420</v>
      </c>
      <c r="DT111">
        <v>3</v>
      </c>
      <c r="DU111">
        <v>0.13</v>
      </c>
      <c r="DV111">
        <v>0.03</v>
      </c>
      <c r="DW111">
        <v>-19.6705902439024</v>
      </c>
      <c r="DX111">
        <v>-0.672955400696906</v>
      </c>
      <c r="DY111">
        <v>0.077354816977979</v>
      </c>
      <c r="DZ111">
        <v>0</v>
      </c>
      <c r="EA111">
        <v>890.544294117647</v>
      </c>
      <c r="EB111">
        <v>-6.49627622420656</v>
      </c>
      <c r="EC111">
        <v>0.670103614877043</v>
      </c>
      <c r="ED111">
        <v>1</v>
      </c>
      <c r="EE111">
        <v>3.5198156097561</v>
      </c>
      <c r="EF111">
        <v>0.120086132404183</v>
      </c>
      <c r="EG111">
        <v>0.0132673687447318</v>
      </c>
      <c r="EH111">
        <v>0</v>
      </c>
      <c r="EI111">
        <v>1</v>
      </c>
      <c r="EJ111">
        <v>3</v>
      </c>
      <c r="EK111" t="s">
        <v>427</v>
      </c>
      <c r="EL111">
        <v>100</v>
      </c>
      <c r="EM111">
        <v>100</v>
      </c>
      <c r="EN111">
        <v>1.556</v>
      </c>
      <c r="EO111">
        <v>-0.066</v>
      </c>
      <c r="EP111">
        <v>0.796380875196005</v>
      </c>
      <c r="EQ111">
        <v>0.00225868272383977</v>
      </c>
      <c r="ER111">
        <v>-9.96746185667655e-07</v>
      </c>
      <c r="ES111">
        <v>2.83711317370827e-10</v>
      </c>
      <c r="ET111">
        <v>-0.071317122073674</v>
      </c>
      <c r="EU111">
        <v>-0.00217948432402501</v>
      </c>
      <c r="EV111">
        <v>0.000453263451741206</v>
      </c>
      <c r="EW111">
        <v>-1.16319206543697e-06</v>
      </c>
      <c r="EX111">
        <v>-2</v>
      </c>
      <c r="EY111">
        <v>2196</v>
      </c>
      <c r="EZ111">
        <v>1</v>
      </c>
      <c r="FA111">
        <v>25</v>
      </c>
      <c r="FB111">
        <v>5</v>
      </c>
      <c r="FC111">
        <v>4.9</v>
      </c>
      <c r="FD111">
        <v>18</v>
      </c>
      <c r="FE111">
        <v>813.756</v>
      </c>
      <c r="FF111">
        <v>427.025</v>
      </c>
      <c r="FG111">
        <v>13.2881</v>
      </c>
      <c r="FH111">
        <v>25.722</v>
      </c>
      <c r="FI111">
        <v>29.9992</v>
      </c>
      <c r="FJ111">
        <v>25.7354</v>
      </c>
      <c r="FK111">
        <v>25.7608</v>
      </c>
      <c r="FL111">
        <v>25.0095</v>
      </c>
      <c r="FM111">
        <v>74.3699</v>
      </c>
      <c r="FN111">
        <v>0</v>
      </c>
      <c r="FO111">
        <v>13.36</v>
      </c>
      <c r="FP111">
        <v>420</v>
      </c>
      <c r="FQ111">
        <v>3.10541</v>
      </c>
      <c r="FR111">
        <v>101.395</v>
      </c>
      <c r="FS111">
        <v>101.851</v>
      </c>
    </row>
    <row r="112" spans="1:175">
      <c r="A112">
        <v>96</v>
      </c>
      <c r="B112">
        <v>1626465379.6</v>
      </c>
      <c r="C112">
        <v>190</v>
      </c>
      <c r="D112" t="s">
        <v>486</v>
      </c>
      <c r="E112" t="s">
        <v>487</v>
      </c>
      <c r="F112">
        <v>1</v>
      </c>
      <c r="G112" t="s">
        <v>291</v>
      </c>
      <c r="H112">
        <v>1626465378.6</v>
      </c>
      <c r="I112">
        <f>(J112)/1000</f>
        <v>0</v>
      </c>
      <c r="J112">
        <f>1000*CB112*AH112*(BX112-BY112)/(100*BQ112*(1000-AH112*BX112))</f>
        <v>0</v>
      </c>
      <c r="K112">
        <f>CB112*AH112*(BW112-BV112*(1000-AH112*BY112)/(1000-AH112*BX112))/(100*BQ112)</f>
        <v>0</v>
      </c>
      <c r="L112">
        <f>BV112 - IF(AH112&gt;1, K112*BQ112*100.0/(AJ112*CJ112), 0)</f>
        <v>0</v>
      </c>
      <c r="M112">
        <f>((S112-I112/2)*L112-K112)/(S112+I112/2)</f>
        <v>0</v>
      </c>
      <c r="N112">
        <f>M112*(CC112+CD112)/1000.0</f>
        <v>0</v>
      </c>
      <c r="O112">
        <f>(BV112 - IF(AH112&gt;1, K112*BQ112*100.0/(AJ112*CJ112), 0))*(CC112+CD112)/1000.0</f>
        <v>0</v>
      </c>
      <c r="P112">
        <f>2.0/((1/R112-1/Q112)+SIGN(R112)*SQRT((1/R112-1/Q112)*(1/R112-1/Q112) + 4*BR112/((BR112+1)*(BR112+1))*(2*1/R112*1/Q112-1/Q112*1/Q112)))</f>
        <v>0</v>
      </c>
      <c r="Q112">
        <f>IF(LEFT(BS112,1)&lt;&gt;"0",IF(LEFT(BS112,1)="1",3.0,BT112),$D$5+$E$5*(CJ112*CC112/($K$5*1000))+$F$5*(CJ112*CC112/($K$5*1000))*MAX(MIN(BQ112,$J$5),$I$5)*MAX(MIN(BQ112,$J$5),$I$5)+$G$5*MAX(MIN(BQ112,$J$5),$I$5)*(CJ112*CC112/($K$5*1000))+$H$5*(CJ112*CC112/($K$5*1000))*(CJ112*CC112/($K$5*1000)))</f>
        <v>0</v>
      </c>
      <c r="R112">
        <f>I112*(1000-(1000*0.61365*exp(17.502*V112/(240.97+V112))/(CC112+CD112)+BX112)/2)/(1000*0.61365*exp(17.502*V112/(240.97+V112))/(CC112+CD112)-BX112)</f>
        <v>0</v>
      </c>
      <c r="S112">
        <f>1/((BR112+1)/(P112/1.6)+1/(Q112/1.37)) + BR112/((BR112+1)/(P112/1.6) + BR112/(Q112/1.37))</f>
        <v>0</v>
      </c>
      <c r="T112">
        <f>(BM112*BP112)</f>
        <v>0</v>
      </c>
      <c r="U112">
        <f>(CE112+(T112+2*0.95*5.67E-8*(((CE112+$B$7)+273)^4-(CE112+273)^4)-44100*I112)/(1.84*29.3*Q112+8*0.95*5.67E-8*(CE112+273)^3))</f>
        <v>0</v>
      </c>
      <c r="V112">
        <f>($C$7*CF112+$D$7*CG112+$E$7*U112)</f>
        <v>0</v>
      </c>
      <c r="W112">
        <f>0.61365*exp(17.502*V112/(240.97+V112))</f>
        <v>0</v>
      </c>
      <c r="X112">
        <f>(Y112/Z112*100)</f>
        <v>0</v>
      </c>
      <c r="Y112">
        <f>BX112*(CC112+CD112)/1000</f>
        <v>0</v>
      </c>
      <c r="Z112">
        <f>0.61365*exp(17.502*CE112/(240.97+CE112))</f>
        <v>0</v>
      </c>
      <c r="AA112">
        <f>(W112-BX112*(CC112+CD112)/1000)</f>
        <v>0</v>
      </c>
      <c r="AB112">
        <f>(-I112*44100)</f>
        <v>0</v>
      </c>
      <c r="AC112">
        <f>2*29.3*Q112*0.92*(CE112-V112)</f>
        <v>0</v>
      </c>
      <c r="AD112">
        <f>2*0.95*5.67E-8*(((CE112+$B$7)+273)^4-(V112+273)^4)</f>
        <v>0</v>
      </c>
      <c r="AE112">
        <f>T112+AD112+AB112+AC112</f>
        <v>0</v>
      </c>
      <c r="AF112">
        <v>147</v>
      </c>
      <c r="AG112">
        <v>16</v>
      </c>
      <c r="AH112">
        <f>IF(AF112*$H$13&gt;=AJ112,1.0,(AJ112/(AJ112-AF112*$H$13)))</f>
        <v>0</v>
      </c>
      <c r="AI112">
        <f>(AH112-1)*100</f>
        <v>0</v>
      </c>
      <c r="AJ112">
        <f>MAX(0,($B$13+$C$13*CJ112)/(1+$D$13*CJ112)*CC112/(CE112+273)*$E$13)</f>
        <v>0</v>
      </c>
      <c r="AK112" t="s">
        <v>292</v>
      </c>
      <c r="AL112" t="s">
        <v>292</v>
      </c>
      <c r="AM112">
        <v>0</v>
      </c>
      <c r="AN112">
        <v>0</v>
      </c>
      <c r="AO112">
        <f>1-AM112/AN112</f>
        <v>0</v>
      </c>
      <c r="AP112">
        <v>0</v>
      </c>
      <c r="AQ112" t="s">
        <v>292</v>
      </c>
      <c r="AR112" t="s">
        <v>292</v>
      </c>
      <c r="AS112">
        <v>0</v>
      </c>
      <c r="AT112">
        <v>0</v>
      </c>
      <c r="AU112">
        <f>1-AS112/AT112</f>
        <v>0</v>
      </c>
      <c r="AV112">
        <v>0.5</v>
      </c>
      <c r="AW112">
        <f>BN112</f>
        <v>0</v>
      </c>
      <c r="AX112">
        <f>K112</f>
        <v>0</v>
      </c>
      <c r="AY112">
        <f>AU112*AV112*AW112</f>
        <v>0</v>
      </c>
      <c r="AZ112">
        <f>(AX112-AP112)/AW112</f>
        <v>0</v>
      </c>
      <c r="BA112">
        <f>(AN112-AT112)/AT112</f>
        <v>0</v>
      </c>
      <c r="BB112">
        <f>AM112/(AO112+AM112/AT112)</f>
        <v>0</v>
      </c>
      <c r="BC112" t="s">
        <v>292</v>
      </c>
      <c r="BD112">
        <v>0</v>
      </c>
      <c r="BE112">
        <f>IF(BD112&lt;&gt;0, BD112, BB112)</f>
        <v>0</v>
      </c>
      <c r="BF112">
        <f>1-BE112/AT112</f>
        <v>0</v>
      </c>
      <c r="BG112">
        <f>(AT112-AS112)/(AT112-BE112)</f>
        <v>0</v>
      </c>
      <c r="BH112">
        <f>(AN112-AT112)/(AN112-BE112)</f>
        <v>0</v>
      </c>
      <c r="BI112">
        <f>(AT112-AS112)/(AT112-AM112)</f>
        <v>0</v>
      </c>
      <c r="BJ112">
        <f>(AN112-AT112)/(AN112-AM112)</f>
        <v>0</v>
      </c>
      <c r="BK112">
        <f>(BG112*BE112/AS112)</f>
        <v>0</v>
      </c>
      <c r="BL112">
        <f>(1-BK112)</f>
        <v>0</v>
      </c>
      <c r="BM112">
        <f>$B$11*CK112+$C$11*CL112+$F$11*CM112*(1-CP112)</f>
        <v>0</v>
      </c>
      <c r="BN112">
        <f>BM112*BO112</f>
        <v>0</v>
      </c>
      <c r="BO112">
        <f>($B$11*$D$9+$C$11*$D$9+$F$11*((CZ112+CR112)/MAX(CZ112+CR112+DA112, 0.1)*$I$9+DA112/MAX(CZ112+CR112+DA112, 0.1)*$J$9))/($B$11+$C$11+$F$11)</f>
        <v>0</v>
      </c>
      <c r="BP112">
        <f>($B$11*$K$9+$C$11*$K$9+$F$11*((CZ112+CR112)/MAX(CZ112+CR112+DA112, 0.1)*$P$9+DA112/MAX(CZ112+CR112+DA112, 0.1)*$Q$9))/($B$11+$C$11+$F$11)</f>
        <v>0</v>
      </c>
      <c r="BQ112">
        <v>6</v>
      </c>
      <c r="BR112">
        <v>0.5</v>
      </c>
      <c r="BS112" t="s">
        <v>293</v>
      </c>
      <c r="BT112">
        <v>2</v>
      </c>
      <c r="BU112">
        <v>1626465378.6</v>
      </c>
      <c r="BV112">
        <v>400.238</v>
      </c>
      <c r="BW112">
        <v>419.997666666667</v>
      </c>
      <c r="BX112">
        <v>6.61551666666667</v>
      </c>
      <c r="BY112">
        <v>3.05922666666667</v>
      </c>
      <c r="BZ112">
        <v>398.682</v>
      </c>
      <c r="CA112">
        <v>6.68151</v>
      </c>
      <c r="CB112">
        <v>899.992</v>
      </c>
      <c r="CC112">
        <v>100.748333333333</v>
      </c>
      <c r="CD112">
        <v>0.0996950666666667</v>
      </c>
      <c r="CE112">
        <v>16.8740666666667</v>
      </c>
      <c r="CF112">
        <v>16.0575333333333</v>
      </c>
      <c r="CG112">
        <v>999.9</v>
      </c>
      <c r="CH112">
        <v>0</v>
      </c>
      <c r="CI112">
        <v>0</v>
      </c>
      <c r="CJ112">
        <v>9987.48</v>
      </c>
      <c r="CK112">
        <v>0</v>
      </c>
      <c r="CL112">
        <v>0.221023</v>
      </c>
      <c r="CM112">
        <v>1459.97333333333</v>
      </c>
      <c r="CN112">
        <v>0.973008333333333</v>
      </c>
      <c r="CO112">
        <v>0.0269915666666667</v>
      </c>
      <c r="CP112">
        <v>0</v>
      </c>
      <c r="CQ112">
        <v>889.278666666667</v>
      </c>
      <c r="CR112">
        <v>4.99999</v>
      </c>
      <c r="CS112">
        <v>13005.0333333333</v>
      </c>
      <c r="CT112">
        <v>12728.1666666667</v>
      </c>
      <c r="CU112">
        <v>38.875</v>
      </c>
      <c r="CV112">
        <v>41.125</v>
      </c>
      <c r="CW112">
        <v>40.083</v>
      </c>
      <c r="CX112">
        <v>40.312</v>
      </c>
      <c r="CY112">
        <v>40.437</v>
      </c>
      <c r="CZ112">
        <v>1415.70333333333</v>
      </c>
      <c r="DA112">
        <v>39.27</v>
      </c>
      <c r="DB112">
        <v>0</v>
      </c>
      <c r="DC112">
        <v>1626465390.8</v>
      </c>
      <c r="DD112">
        <v>0</v>
      </c>
      <c r="DE112">
        <v>889.93216</v>
      </c>
      <c r="DF112">
        <v>-6.62930770153932</v>
      </c>
      <c r="DG112">
        <v>-84.3615385940792</v>
      </c>
      <c r="DH112">
        <v>13013.828</v>
      </c>
      <c r="DI112">
        <v>15</v>
      </c>
      <c r="DJ112">
        <v>1626465084.6</v>
      </c>
      <c r="DK112" t="s">
        <v>294</v>
      </c>
      <c r="DL112">
        <v>1626465076.6</v>
      </c>
      <c r="DM112">
        <v>1626465084.6</v>
      </c>
      <c r="DN112">
        <v>8</v>
      </c>
      <c r="DO112">
        <v>0.212</v>
      </c>
      <c r="DP112">
        <v>0.013</v>
      </c>
      <c r="DQ112">
        <v>1.588</v>
      </c>
      <c r="DR112">
        <v>-0.074</v>
      </c>
      <c r="DS112">
        <v>420</v>
      </c>
      <c r="DT112">
        <v>3</v>
      </c>
      <c r="DU112">
        <v>0.13</v>
      </c>
      <c r="DV112">
        <v>0.03</v>
      </c>
      <c r="DW112">
        <v>-19.684912195122</v>
      </c>
      <c r="DX112">
        <v>-0.7368836236934</v>
      </c>
      <c r="DY112">
        <v>0.0808484888168105</v>
      </c>
      <c r="DZ112">
        <v>0</v>
      </c>
      <c r="EA112">
        <v>890.347764705882</v>
      </c>
      <c r="EB112">
        <v>-6.48532273933907</v>
      </c>
      <c r="EC112">
        <v>0.667994674988616</v>
      </c>
      <c r="ED112">
        <v>1</v>
      </c>
      <c r="EE112">
        <v>3.52533756097561</v>
      </c>
      <c r="EF112">
        <v>0.126201114982581</v>
      </c>
      <c r="EG112">
        <v>0.0139960786808807</v>
      </c>
      <c r="EH112">
        <v>0</v>
      </c>
      <c r="EI112">
        <v>1</v>
      </c>
      <c r="EJ112">
        <v>3</v>
      </c>
      <c r="EK112" t="s">
        <v>427</v>
      </c>
      <c r="EL112">
        <v>100</v>
      </c>
      <c r="EM112">
        <v>100</v>
      </c>
      <c r="EN112">
        <v>1.556</v>
      </c>
      <c r="EO112">
        <v>-0.066</v>
      </c>
      <c r="EP112">
        <v>0.796380875196005</v>
      </c>
      <c r="EQ112">
        <v>0.00225868272383977</v>
      </c>
      <c r="ER112">
        <v>-9.96746185667655e-07</v>
      </c>
      <c r="ES112">
        <v>2.83711317370827e-10</v>
      </c>
      <c r="ET112">
        <v>-0.071317122073674</v>
      </c>
      <c r="EU112">
        <v>-0.00217948432402501</v>
      </c>
      <c r="EV112">
        <v>0.000453263451741206</v>
      </c>
      <c r="EW112">
        <v>-1.16319206543697e-06</v>
      </c>
      <c r="EX112">
        <v>-2</v>
      </c>
      <c r="EY112">
        <v>2196</v>
      </c>
      <c r="EZ112">
        <v>1</v>
      </c>
      <c r="FA112">
        <v>25</v>
      </c>
      <c r="FB112">
        <v>5</v>
      </c>
      <c r="FC112">
        <v>4.9</v>
      </c>
      <c r="FD112">
        <v>18</v>
      </c>
      <c r="FE112">
        <v>813.731</v>
      </c>
      <c r="FF112">
        <v>427.22</v>
      </c>
      <c r="FG112">
        <v>13.3553</v>
      </c>
      <c r="FH112">
        <v>25.7177</v>
      </c>
      <c r="FI112">
        <v>29.9993</v>
      </c>
      <c r="FJ112">
        <v>25.7338</v>
      </c>
      <c r="FK112">
        <v>25.7593</v>
      </c>
      <c r="FL112">
        <v>25.0096</v>
      </c>
      <c r="FM112">
        <v>74.3699</v>
      </c>
      <c r="FN112">
        <v>0</v>
      </c>
      <c r="FO112">
        <v>13.46</v>
      </c>
      <c r="FP112">
        <v>420</v>
      </c>
      <c r="FQ112">
        <v>3.10207</v>
      </c>
      <c r="FR112">
        <v>101.396</v>
      </c>
      <c r="FS112">
        <v>101.851</v>
      </c>
    </row>
    <row r="113" spans="1:175">
      <c r="A113">
        <v>97</v>
      </c>
      <c r="B113">
        <v>1626465381.6</v>
      </c>
      <c r="C113">
        <v>192</v>
      </c>
      <c r="D113" t="s">
        <v>488</v>
      </c>
      <c r="E113" t="s">
        <v>489</v>
      </c>
      <c r="F113">
        <v>1</v>
      </c>
      <c r="G113" t="s">
        <v>291</v>
      </c>
      <c r="H113">
        <v>1626465380.6</v>
      </c>
      <c r="I113">
        <f>(J113)/1000</f>
        <v>0</v>
      </c>
      <c r="J113">
        <f>1000*CB113*AH113*(BX113-BY113)/(100*BQ113*(1000-AH113*BX113))</f>
        <v>0</v>
      </c>
      <c r="K113">
        <f>CB113*AH113*(BW113-BV113*(1000-AH113*BY113)/(1000-AH113*BX113))/(100*BQ113)</f>
        <v>0</v>
      </c>
      <c r="L113">
        <f>BV113 - IF(AH113&gt;1, K113*BQ113*100.0/(AJ113*CJ113), 0)</f>
        <v>0</v>
      </c>
      <c r="M113">
        <f>((S113-I113/2)*L113-K113)/(S113+I113/2)</f>
        <v>0</v>
      </c>
      <c r="N113">
        <f>M113*(CC113+CD113)/1000.0</f>
        <v>0</v>
      </c>
      <c r="O113">
        <f>(BV113 - IF(AH113&gt;1, K113*BQ113*100.0/(AJ113*CJ113), 0))*(CC113+CD113)/1000.0</f>
        <v>0</v>
      </c>
      <c r="P113">
        <f>2.0/((1/R113-1/Q113)+SIGN(R113)*SQRT((1/R113-1/Q113)*(1/R113-1/Q113) + 4*BR113/((BR113+1)*(BR113+1))*(2*1/R113*1/Q113-1/Q113*1/Q113)))</f>
        <v>0</v>
      </c>
      <c r="Q113">
        <f>IF(LEFT(BS113,1)&lt;&gt;"0",IF(LEFT(BS113,1)="1",3.0,BT113),$D$5+$E$5*(CJ113*CC113/($K$5*1000))+$F$5*(CJ113*CC113/($K$5*1000))*MAX(MIN(BQ113,$J$5),$I$5)*MAX(MIN(BQ113,$J$5),$I$5)+$G$5*MAX(MIN(BQ113,$J$5),$I$5)*(CJ113*CC113/($K$5*1000))+$H$5*(CJ113*CC113/($K$5*1000))*(CJ113*CC113/($K$5*1000)))</f>
        <v>0</v>
      </c>
      <c r="R113">
        <f>I113*(1000-(1000*0.61365*exp(17.502*V113/(240.97+V113))/(CC113+CD113)+BX113)/2)/(1000*0.61365*exp(17.502*V113/(240.97+V113))/(CC113+CD113)-BX113)</f>
        <v>0</v>
      </c>
      <c r="S113">
        <f>1/((BR113+1)/(P113/1.6)+1/(Q113/1.37)) + BR113/((BR113+1)/(P113/1.6) + BR113/(Q113/1.37))</f>
        <v>0</v>
      </c>
      <c r="T113">
        <f>(BM113*BP113)</f>
        <v>0</v>
      </c>
      <c r="U113">
        <f>(CE113+(T113+2*0.95*5.67E-8*(((CE113+$B$7)+273)^4-(CE113+273)^4)-44100*I113)/(1.84*29.3*Q113+8*0.95*5.67E-8*(CE113+273)^3))</f>
        <v>0</v>
      </c>
      <c r="V113">
        <f>($C$7*CF113+$D$7*CG113+$E$7*U113)</f>
        <v>0</v>
      </c>
      <c r="W113">
        <f>0.61365*exp(17.502*V113/(240.97+V113))</f>
        <v>0</v>
      </c>
      <c r="X113">
        <f>(Y113/Z113*100)</f>
        <v>0</v>
      </c>
      <c r="Y113">
        <f>BX113*(CC113+CD113)/1000</f>
        <v>0</v>
      </c>
      <c r="Z113">
        <f>0.61365*exp(17.502*CE113/(240.97+CE113))</f>
        <v>0</v>
      </c>
      <c r="AA113">
        <f>(W113-BX113*(CC113+CD113)/1000)</f>
        <v>0</v>
      </c>
      <c r="AB113">
        <f>(-I113*44100)</f>
        <v>0</v>
      </c>
      <c r="AC113">
        <f>2*29.3*Q113*0.92*(CE113-V113)</f>
        <v>0</v>
      </c>
      <c r="AD113">
        <f>2*0.95*5.67E-8*(((CE113+$B$7)+273)^4-(V113+273)^4)</f>
        <v>0</v>
      </c>
      <c r="AE113">
        <f>T113+AD113+AB113+AC113</f>
        <v>0</v>
      </c>
      <c r="AF113">
        <v>148</v>
      </c>
      <c r="AG113">
        <v>16</v>
      </c>
      <c r="AH113">
        <f>IF(AF113*$H$13&gt;=AJ113,1.0,(AJ113/(AJ113-AF113*$H$13)))</f>
        <v>0</v>
      </c>
      <c r="AI113">
        <f>(AH113-1)*100</f>
        <v>0</v>
      </c>
      <c r="AJ113">
        <f>MAX(0,($B$13+$C$13*CJ113)/(1+$D$13*CJ113)*CC113/(CE113+273)*$E$13)</f>
        <v>0</v>
      </c>
      <c r="AK113" t="s">
        <v>292</v>
      </c>
      <c r="AL113" t="s">
        <v>292</v>
      </c>
      <c r="AM113">
        <v>0</v>
      </c>
      <c r="AN113">
        <v>0</v>
      </c>
      <c r="AO113">
        <f>1-AM113/AN113</f>
        <v>0</v>
      </c>
      <c r="AP113">
        <v>0</v>
      </c>
      <c r="AQ113" t="s">
        <v>292</v>
      </c>
      <c r="AR113" t="s">
        <v>292</v>
      </c>
      <c r="AS113">
        <v>0</v>
      </c>
      <c r="AT113">
        <v>0</v>
      </c>
      <c r="AU113">
        <f>1-AS113/AT113</f>
        <v>0</v>
      </c>
      <c r="AV113">
        <v>0.5</v>
      </c>
      <c r="AW113">
        <f>BN113</f>
        <v>0</v>
      </c>
      <c r="AX113">
        <f>K113</f>
        <v>0</v>
      </c>
      <c r="AY113">
        <f>AU113*AV113*AW113</f>
        <v>0</v>
      </c>
      <c r="AZ113">
        <f>(AX113-AP113)/AW113</f>
        <v>0</v>
      </c>
      <c r="BA113">
        <f>(AN113-AT113)/AT113</f>
        <v>0</v>
      </c>
      <c r="BB113">
        <f>AM113/(AO113+AM113/AT113)</f>
        <v>0</v>
      </c>
      <c r="BC113" t="s">
        <v>292</v>
      </c>
      <c r="BD113">
        <v>0</v>
      </c>
      <c r="BE113">
        <f>IF(BD113&lt;&gt;0, BD113, BB113)</f>
        <v>0</v>
      </c>
      <c r="BF113">
        <f>1-BE113/AT113</f>
        <v>0</v>
      </c>
      <c r="BG113">
        <f>(AT113-AS113)/(AT113-BE113)</f>
        <v>0</v>
      </c>
      <c r="BH113">
        <f>(AN113-AT113)/(AN113-BE113)</f>
        <v>0</v>
      </c>
      <c r="BI113">
        <f>(AT113-AS113)/(AT113-AM113)</f>
        <v>0</v>
      </c>
      <c r="BJ113">
        <f>(AN113-AT113)/(AN113-AM113)</f>
        <v>0</v>
      </c>
      <c r="BK113">
        <f>(BG113*BE113/AS113)</f>
        <v>0</v>
      </c>
      <c r="BL113">
        <f>(1-BK113)</f>
        <v>0</v>
      </c>
      <c r="BM113">
        <f>$B$11*CK113+$C$11*CL113+$F$11*CM113*(1-CP113)</f>
        <v>0</v>
      </c>
      <c r="BN113">
        <f>BM113*BO113</f>
        <v>0</v>
      </c>
      <c r="BO113">
        <f>($B$11*$D$9+$C$11*$D$9+$F$11*((CZ113+CR113)/MAX(CZ113+CR113+DA113, 0.1)*$I$9+DA113/MAX(CZ113+CR113+DA113, 0.1)*$J$9))/($B$11+$C$11+$F$11)</f>
        <v>0</v>
      </c>
      <c r="BP113">
        <f>($B$11*$K$9+$C$11*$K$9+$F$11*((CZ113+CR113)/MAX(CZ113+CR113+DA113, 0.1)*$P$9+DA113/MAX(CZ113+CR113+DA113, 0.1)*$Q$9))/($B$11+$C$11+$F$11)</f>
        <v>0</v>
      </c>
      <c r="BQ113">
        <v>6</v>
      </c>
      <c r="BR113">
        <v>0.5</v>
      </c>
      <c r="BS113" t="s">
        <v>293</v>
      </c>
      <c r="BT113">
        <v>2</v>
      </c>
      <c r="BU113">
        <v>1626465380.6</v>
      </c>
      <c r="BV113">
        <v>400.200666666667</v>
      </c>
      <c r="BW113">
        <v>419.993</v>
      </c>
      <c r="BX113">
        <v>6.62509</v>
      </c>
      <c r="BY113">
        <v>3.05979666666667</v>
      </c>
      <c r="BZ113">
        <v>398.644666666667</v>
      </c>
      <c r="CA113">
        <v>6.69104666666667</v>
      </c>
      <c r="CB113">
        <v>900.013333333333</v>
      </c>
      <c r="CC113">
        <v>100.749333333333</v>
      </c>
      <c r="CD113">
        <v>0.100333666666667</v>
      </c>
      <c r="CE113">
        <v>16.9018333333333</v>
      </c>
      <c r="CF113">
        <v>16.0878333333333</v>
      </c>
      <c r="CG113">
        <v>999.9</v>
      </c>
      <c r="CH113">
        <v>0</v>
      </c>
      <c r="CI113">
        <v>0</v>
      </c>
      <c r="CJ113">
        <v>9953.95666666667</v>
      </c>
      <c r="CK113">
        <v>0</v>
      </c>
      <c r="CL113">
        <v>0.221023</v>
      </c>
      <c r="CM113">
        <v>1459.97333333333</v>
      </c>
      <c r="CN113">
        <v>0.973007</v>
      </c>
      <c r="CO113">
        <v>0.0269931</v>
      </c>
      <c r="CP113">
        <v>0</v>
      </c>
      <c r="CQ113">
        <v>889.292333333333</v>
      </c>
      <c r="CR113">
        <v>4.99999</v>
      </c>
      <c r="CS113">
        <v>13001.5666666667</v>
      </c>
      <c r="CT113">
        <v>12728.1333333333</v>
      </c>
      <c r="CU113">
        <v>38.875</v>
      </c>
      <c r="CV113">
        <v>41.125</v>
      </c>
      <c r="CW113">
        <v>40.083</v>
      </c>
      <c r="CX113">
        <v>40.333</v>
      </c>
      <c r="CY113">
        <v>40.437</v>
      </c>
      <c r="CZ113">
        <v>1415.7</v>
      </c>
      <c r="DA113">
        <v>39.2733333333333</v>
      </c>
      <c r="DB113">
        <v>0</v>
      </c>
      <c r="DC113">
        <v>1626465392.6</v>
      </c>
      <c r="DD113">
        <v>0</v>
      </c>
      <c r="DE113">
        <v>889.775038461538</v>
      </c>
      <c r="DF113">
        <v>-5.85391452703563</v>
      </c>
      <c r="DG113">
        <v>-83.5145299400938</v>
      </c>
      <c r="DH113">
        <v>13011.7</v>
      </c>
      <c r="DI113">
        <v>15</v>
      </c>
      <c r="DJ113">
        <v>1626465084.6</v>
      </c>
      <c r="DK113" t="s">
        <v>294</v>
      </c>
      <c r="DL113">
        <v>1626465076.6</v>
      </c>
      <c r="DM113">
        <v>1626465084.6</v>
      </c>
      <c r="DN113">
        <v>8</v>
      </c>
      <c r="DO113">
        <v>0.212</v>
      </c>
      <c r="DP113">
        <v>0.013</v>
      </c>
      <c r="DQ113">
        <v>1.588</v>
      </c>
      <c r="DR113">
        <v>-0.074</v>
      </c>
      <c r="DS113">
        <v>420</v>
      </c>
      <c r="DT113">
        <v>3</v>
      </c>
      <c r="DU113">
        <v>0.13</v>
      </c>
      <c r="DV113">
        <v>0.03</v>
      </c>
      <c r="DW113">
        <v>-19.7025731707317</v>
      </c>
      <c r="DX113">
        <v>-0.704356097560983</v>
      </c>
      <c r="DY113">
        <v>0.0781211879831437</v>
      </c>
      <c r="DZ113">
        <v>0</v>
      </c>
      <c r="EA113">
        <v>890.200342857143</v>
      </c>
      <c r="EB113">
        <v>-6.34514700156811</v>
      </c>
      <c r="EC113">
        <v>0.671053497669665</v>
      </c>
      <c r="ED113">
        <v>1</v>
      </c>
      <c r="EE113">
        <v>3.53098878048781</v>
      </c>
      <c r="EF113">
        <v>0.142145226480842</v>
      </c>
      <c r="EG113">
        <v>0.0157603089289893</v>
      </c>
      <c r="EH113">
        <v>0</v>
      </c>
      <c r="EI113">
        <v>1</v>
      </c>
      <c r="EJ113">
        <v>3</v>
      </c>
      <c r="EK113" t="s">
        <v>427</v>
      </c>
      <c r="EL113">
        <v>100</v>
      </c>
      <c r="EM113">
        <v>100</v>
      </c>
      <c r="EN113">
        <v>1.557</v>
      </c>
      <c r="EO113">
        <v>-0.0659</v>
      </c>
      <c r="EP113">
        <v>0.796380875196005</v>
      </c>
      <c r="EQ113">
        <v>0.00225868272383977</v>
      </c>
      <c r="ER113">
        <v>-9.96746185667655e-07</v>
      </c>
      <c r="ES113">
        <v>2.83711317370827e-10</v>
      </c>
      <c r="ET113">
        <v>-0.071317122073674</v>
      </c>
      <c r="EU113">
        <v>-0.00217948432402501</v>
      </c>
      <c r="EV113">
        <v>0.000453263451741206</v>
      </c>
      <c r="EW113">
        <v>-1.16319206543697e-06</v>
      </c>
      <c r="EX113">
        <v>-2</v>
      </c>
      <c r="EY113">
        <v>2196</v>
      </c>
      <c r="EZ113">
        <v>1</v>
      </c>
      <c r="FA113">
        <v>25</v>
      </c>
      <c r="FB113">
        <v>5.1</v>
      </c>
      <c r="FC113">
        <v>5</v>
      </c>
      <c r="FD113">
        <v>18</v>
      </c>
      <c r="FE113">
        <v>813.799</v>
      </c>
      <c r="FF113">
        <v>427.122</v>
      </c>
      <c r="FG113">
        <v>13.4248</v>
      </c>
      <c r="FH113">
        <v>25.7138</v>
      </c>
      <c r="FI113">
        <v>29.9994</v>
      </c>
      <c r="FJ113">
        <v>25.7323</v>
      </c>
      <c r="FK113">
        <v>25.7582</v>
      </c>
      <c r="FL113">
        <v>25.0093</v>
      </c>
      <c r="FM113">
        <v>74.3699</v>
      </c>
      <c r="FN113">
        <v>0</v>
      </c>
      <c r="FO113">
        <v>13.56</v>
      </c>
      <c r="FP113">
        <v>420</v>
      </c>
      <c r="FQ113">
        <v>3.09825</v>
      </c>
      <c r="FR113">
        <v>101.395</v>
      </c>
      <c r="FS113">
        <v>101.851</v>
      </c>
    </row>
    <row r="114" spans="1:175">
      <c r="A114">
        <v>98</v>
      </c>
      <c r="B114">
        <v>1626465383.6</v>
      </c>
      <c r="C114">
        <v>194</v>
      </c>
      <c r="D114" t="s">
        <v>490</v>
      </c>
      <c r="E114" t="s">
        <v>491</v>
      </c>
      <c r="F114">
        <v>1</v>
      </c>
      <c r="G114" t="s">
        <v>291</v>
      </c>
      <c r="H114">
        <v>1626465382.6</v>
      </c>
      <c r="I114">
        <f>(J114)/1000</f>
        <v>0</v>
      </c>
      <c r="J114">
        <f>1000*CB114*AH114*(BX114-BY114)/(100*BQ114*(1000-AH114*BX114))</f>
        <v>0</v>
      </c>
      <c r="K114">
        <f>CB114*AH114*(BW114-BV114*(1000-AH114*BY114)/(1000-AH114*BX114))/(100*BQ114)</f>
        <v>0</v>
      </c>
      <c r="L114">
        <f>BV114 - IF(AH114&gt;1, K114*BQ114*100.0/(AJ114*CJ114), 0)</f>
        <v>0</v>
      </c>
      <c r="M114">
        <f>((S114-I114/2)*L114-K114)/(S114+I114/2)</f>
        <v>0</v>
      </c>
      <c r="N114">
        <f>M114*(CC114+CD114)/1000.0</f>
        <v>0</v>
      </c>
      <c r="O114">
        <f>(BV114 - IF(AH114&gt;1, K114*BQ114*100.0/(AJ114*CJ114), 0))*(CC114+CD114)/1000.0</f>
        <v>0</v>
      </c>
      <c r="P114">
        <f>2.0/((1/R114-1/Q114)+SIGN(R114)*SQRT((1/R114-1/Q114)*(1/R114-1/Q114) + 4*BR114/((BR114+1)*(BR114+1))*(2*1/R114*1/Q114-1/Q114*1/Q114)))</f>
        <v>0</v>
      </c>
      <c r="Q114">
        <f>IF(LEFT(BS114,1)&lt;&gt;"0",IF(LEFT(BS114,1)="1",3.0,BT114),$D$5+$E$5*(CJ114*CC114/($K$5*1000))+$F$5*(CJ114*CC114/($K$5*1000))*MAX(MIN(BQ114,$J$5),$I$5)*MAX(MIN(BQ114,$J$5),$I$5)+$G$5*MAX(MIN(BQ114,$J$5),$I$5)*(CJ114*CC114/($K$5*1000))+$H$5*(CJ114*CC114/($K$5*1000))*(CJ114*CC114/($K$5*1000)))</f>
        <v>0</v>
      </c>
      <c r="R114">
        <f>I114*(1000-(1000*0.61365*exp(17.502*V114/(240.97+V114))/(CC114+CD114)+BX114)/2)/(1000*0.61365*exp(17.502*V114/(240.97+V114))/(CC114+CD114)-BX114)</f>
        <v>0</v>
      </c>
      <c r="S114">
        <f>1/((BR114+1)/(P114/1.6)+1/(Q114/1.37)) + BR114/((BR114+1)/(P114/1.6) + BR114/(Q114/1.37))</f>
        <v>0</v>
      </c>
      <c r="T114">
        <f>(BM114*BP114)</f>
        <v>0</v>
      </c>
      <c r="U114">
        <f>(CE114+(T114+2*0.95*5.67E-8*(((CE114+$B$7)+273)^4-(CE114+273)^4)-44100*I114)/(1.84*29.3*Q114+8*0.95*5.67E-8*(CE114+273)^3))</f>
        <v>0</v>
      </c>
      <c r="V114">
        <f>($C$7*CF114+$D$7*CG114+$E$7*U114)</f>
        <v>0</v>
      </c>
      <c r="W114">
        <f>0.61365*exp(17.502*V114/(240.97+V114))</f>
        <v>0</v>
      </c>
      <c r="X114">
        <f>(Y114/Z114*100)</f>
        <v>0</v>
      </c>
      <c r="Y114">
        <f>BX114*(CC114+CD114)/1000</f>
        <v>0</v>
      </c>
      <c r="Z114">
        <f>0.61365*exp(17.502*CE114/(240.97+CE114))</f>
        <v>0</v>
      </c>
      <c r="AA114">
        <f>(W114-BX114*(CC114+CD114)/1000)</f>
        <v>0</v>
      </c>
      <c r="AB114">
        <f>(-I114*44100)</f>
        <v>0</v>
      </c>
      <c r="AC114">
        <f>2*29.3*Q114*0.92*(CE114-V114)</f>
        <v>0</v>
      </c>
      <c r="AD114">
        <f>2*0.95*5.67E-8*(((CE114+$B$7)+273)^4-(V114+273)^4)</f>
        <v>0</v>
      </c>
      <c r="AE114">
        <f>T114+AD114+AB114+AC114</f>
        <v>0</v>
      </c>
      <c r="AF114">
        <v>148</v>
      </c>
      <c r="AG114">
        <v>16</v>
      </c>
      <c r="AH114">
        <f>IF(AF114*$H$13&gt;=AJ114,1.0,(AJ114/(AJ114-AF114*$H$13)))</f>
        <v>0</v>
      </c>
      <c r="AI114">
        <f>(AH114-1)*100</f>
        <v>0</v>
      </c>
      <c r="AJ114">
        <f>MAX(0,($B$13+$C$13*CJ114)/(1+$D$13*CJ114)*CC114/(CE114+273)*$E$13)</f>
        <v>0</v>
      </c>
      <c r="AK114" t="s">
        <v>292</v>
      </c>
      <c r="AL114" t="s">
        <v>292</v>
      </c>
      <c r="AM114">
        <v>0</v>
      </c>
      <c r="AN114">
        <v>0</v>
      </c>
      <c r="AO114">
        <f>1-AM114/AN114</f>
        <v>0</v>
      </c>
      <c r="AP114">
        <v>0</v>
      </c>
      <c r="AQ114" t="s">
        <v>292</v>
      </c>
      <c r="AR114" t="s">
        <v>292</v>
      </c>
      <c r="AS114">
        <v>0</v>
      </c>
      <c r="AT114">
        <v>0</v>
      </c>
      <c r="AU114">
        <f>1-AS114/AT114</f>
        <v>0</v>
      </c>
      <c r="AV114">
        <v>0.5</v>
      </c>
      <c r="AW114">
        <f>BN114</f>
        <v>0</v>
      </c>
      <c r="AX114">
        <f>K114</f>
        <v>0</v>
      </c>
      <c r="AY114">
        <f>AU114*AV114*AW114</f>
        <v>0</v>
      </c>
      <c r="AZ114">
        <f>(AX114-AP114)/AW114</f>
        <v>0</v>
      </c>
      <c r="BA114">
        <f>(AN114-AT114)/AT114</f>
        <v>0</v>
      </c>
      <c r="BB114">
        <f>AM114/(AO114+AM114/AT114)</f>
        <v>0</v>
      </c>
      <c r="BC114" t="s">
        <v>292</v>
      </c>
      <c r="BD114">
        <v>0</v>
      </c>
      <c r="BE114">
        <f>IF(BD114&lt;&gt;0, BD114, BB114)</f>
        <v>0</v>
      </c>
      <c r="BF114">
        <f>1-BE114/AT114</f>
        <v>0</v>
      </c>
      <c r="BG114">
        <f>(AT114-AS114)/(AT114-BE114)</f>
        <v>0</v>
      </c>
      <c r="BH114">
        <f>(AN114-AT114)/(AN114-BE114)</f>
        <v>0</v>
      </c>
      <c r="BI114">
        <f>(AT114-AS114)/(AT114-AM114)</f>
        <v>0</v>
      </c>
      <c r="BJ114">
        <f>(AN114-AT114)/(AN114-AM114)</f>
        <v>0</v>
      </c>
      <c r="BK114">
        <f>(BG114*BE114/AS114)</f>
        <v>0</v>
      </c>
      <c r="BL114">
        <f>(1-BK114)</f>
        <v>0</v>
      </c>
      <c r="BM114">
        <f>$B$11*CK114+$C$11*CL114+$F$11*CM114*(1-CP114)</f>
        <v>0</v>
      </c>
      <c r="BN114">
        <f>BM114*BO114</f>
        <v>0</v>
      </c>
      <c r="BO114">
        <f>($B$11*$D$9+$C$11*$D$9+$F$11*((CZ114+CR114)/MAX(CZ114+CR114+DA114, 0.1)*$I$9+DA114/MAX(CZ114+CR114+DA114, 0.1)*$J$9))/($B$11+$C$11+$F$11)</f>
        <v>0</v>
      </c>
      <c r="BP114">
        <f>($B$11*$K$9+$C$11*$K$9+$F$11*((CZ114+CR114)/MAX(CZ114+CR114+DA114, 0.1)*$P$9+DA114/MAX(CZ114+CR114+DA114, 0.1)*$Q$9))/($B$11+$C$11+$F$11)</f>
        <v>0</v>
      </c>
      <c r="BQ114">
        <v>6</v>
      </c>
      <c r="BR114">
        <v>0.5</v>
      </c>
      <c r="BS114" t="s">
        <v>293</v>
      </c>
      <c r="BT114">
        <v>2</v>
      </c>
      <c r="BU114">
        <v>1626465382.6</v>
      </c>
      <c r="BV114">
        <v>400.204</v>
      </c>
      <c r="BW114">
        <v>420.028</v>
      </c>
      <c r="BX114">
        <v>6.63224666666667</v>
      </c>
      <c r="BY114">
        <v>3.06043333333333</v>
      </c>
      <c r="BZ114">
        <v>398.647333333333</v>
      </c>
      <c r="CA114">
        <v>6.69817666666667</v>
      </c>
      <c r="CB114">
        <v>899.993333333333</v>
      </c>
      <c r="CC114">
        <v>100.75</v>
      </c>
      <c r="CD114">
        <v>0.100419333333333</v>
      </c>
      <c r="CE114">
        <v>16.9271666666667</v>
      </c>
      <c r="CF114">
        <v>16.1172</v>
      </c>
      <c r="CG114">
        <v>999.9</v>
      </c>
      <c r="CH114">
        <v>0</v>
      </c>
      <c r="CI114">
        <v>0</v>
      </c>
      <c r="CJ114">
        <v>9930.20666666667</v>
      </c>
      <c r="CK114">
        <v>0</v>
      </c>
      <c r="CL114">
        <v>0.221023</v>
      </c>
      <c r="CM114">
        <v>1459.97333333333</v>
      </c>
      <c r="CN114">
        <v>0.973007</v>
      </c>
      <c r="CO114">
        <v>0.0269931</v>
      </c>
      <c r="CP114">
        <v>0</v>
      </c>
      <c r="CQ114">
        <v>888.942</v>
      </c>
      <c r="CR114">
        <v>4.99999</v>
      </c>
      <c r="CS114">
        <v>12998.7666666667</v>
      </c>
      <c r="CT114">
        <v>12728.1666666667</v>
      </c>
      <c r="CU114">
        <v>38.875</v>
      </c>
      <c r="CV114">
        <v>41.125</v>
      </c>
      <c r="CW114">
        <v>40.083</v>
      </c>
      <c r="CX114">
        <v>40.312</v>
      </c>
      <c r="CY114">
        <v>40.437</v>
      </c>
      <c r="CZ114">
        <v>1415.7</v>
      </c>
      <c r="DA114">
        <v>39.2733333333333</v>
      </c>
      <c r="DB114">
        <v>0</v>
      </c>
      <c r="DC114">
        <v>1626465394.4</v>
      </c>
      <c r="DD114">
        <v>0</v>
      </c>
      <c r="DE114">
        <v>889.571</v>
      </c>
      <c r="DF114">
        <v>-5.73061536434074</v>
      </c>
      <c r="DG114">
        <v>-86.7538460255702</v>
      </c>
      <c r="DH114">
        <v>13008.72</v>
      </c>
      <c r="DI114">
        <v>15</v>
      </c>
      <c r="DJ114">
        <v>1626465084.6</v>
      </c>
      <c r="DK114" t="s">
        <v>294</v>
      </c>
      <c r="DL114">
        <v>1626465076.6</v>
      </c>
      <c r="DM114">
        <v>1626465084.6</v>
      </c>
      <c r="DN114">
        <v>8</v>
      </c>
      <c r="DO114">
        <v>0.212</v>
      </c>
      <c r="DP114">
        <v>0.013</v>
      </c>
      <c r="DQ114">
        <v>1.588</v>
      </c>
      <c r="DR114">
        <v>-0.074</v>
      </c>
      <c r="DS114">
        <v>420</v>
      </c>
      <c r="DT114">
        <v>3</v>
      </c>
      <c r="DU114">
        <v>0.13</v>
      </c>
      <c r="DV114">
        <v>0.03</v>
      </c>
      <c r="DW114">
        <v>-19.7302634146341</v>
      </c>
      <c r="DX114">
        <v>-0.558694076655017</v>
      </c>
      <c r="DY114">
        <v>0.0612531642033751</v>
      </c>
      <c r="DZ114">
        <v>0</v>
      </c>
      <c r="EA114">
        <v>889.911764705882</v>
      </c>
      <c r="EB114">
        <v>-6.35919888215853</v>
      </c>
      <c r="EC114">
        <v>0.653820494290532</v>
      </c>
      <c r="ED114">
        <v>1</v>
      </c>
      <c r="EE114">
        <v>3.53663024390244</v>
      </c>
      <c r="EF114">
        <v>0.166823832752615</v>
      </c>
      <c r="EG114">
        <v>0.0181524383214399</v>
      </c>
      <c r="EH114">
        <v>0</v>
      </c>
      <c r="EI114">
        <v>1</v>
      </c>
      <c r="EJ114">
        <v>3</v>
      </c>
      <c r="EK114" t="s">
        <v>427</v>
      </c>
      <c r="EL114">
        <v>100</v>
      </c>
      <c r="EM114">
        <v>100</v>
      </c>
      <c r="EN114">
        <v>1.556</v>
      </c>
      <c r="EO114">
        <v>-0.0659</v>
      </c>
      <c r="EP114">
        <v>0.796380875196005</v>
      </c>
      <c r="EQ114">
        <v>0.00225868272383977</v>
      </c>
      <c r="ER114">
        <v>-9.96746185667655e-07</v>
      </c>
      <c r="ES114">
        <v>2.83711317370827e-10</v>
      </c>
      <c r="ET114">
        <v>-0.071317122073674</v>
      </c>
      <c r="EU114">
        <v>-0.00217948432402501</v>
      </c>
      <c r="EV114">
        <v>0.000453263451741206</v>
      </c>
      <c r="EW114">
        <v>-1.16319206543697e-06</v>
      </c>
      <c r="EX114">
        <v>-2</v>
      </c>
      <c r="EY114">
        <v>2196</v>
      </c>
      <c r="EZ114">
        <v>1</v>
      </c>
      <c r="FA114">
        <v>25</v>
      </c>
      <c r="FB114">
        <v>5.1</v>
      </c>
      <c r="FC114">
        <v>5</v>
      </c>
      <c r="FD114">
        <v>18</v>
      </c>
      <c r="FE114">
        <v>813.751</v>
      </c>
      <c r="FF114">
        <v>427.256</v>
      </c>
      <c r="FG114">
        <v>13.4894</v>
      </c>
      <c r="FH114">
        <v>25.7101</v>
      </c>
      <c r="FI114">
        <v>29.9993</v>
      </c>
      <c r="FJ114">
        <v>25.7306</v>
      </c>
      <c r="FK114">
        <v>25.7565</v>
      </c>
      <c r="FL114">
        <v>25.0076</v>
      </c>
      <c r="FM114">
        <v>74.3699</v>
      </c>
      <c r="FN114">
        <v>0</v>
      </c>
      <c r="FO114">
        <v>13.56</v>
      </c>
      <c r="FP114">
        <v>420</v>
      </c>
      <c r="FQ114">
        <v>3.13226</v>
      </c>
      <c r="FR114">
        <v>101.396</v>
      </c>
      <c r="FS114">
        <v>101.852</v>
      </c>
    </row>
    <row r="115" spans="1:175">
      <c r="A115">
        <v>99</v>
      </c>
      <c r="B115">
        <v>1626465385.6</v>
      </c>
      <c r="C115">
        <v>196</v>
      </c>
      <c r="D115" t="s">
        <v>492</v>
      </c>
      <c r="E115" t="s">
        <v>493</v>
      </c>
      <c r="F115">
        <v>1</v>
      </c>
      <c r="G115" t="s">
        <v>291</v>
      </c>
      <c r="H115">
        <v>1626465384.6</v>
      </c>
      <c r="I115">
        <f>(J115)/1000</f>
        <v>0</v>
      </c>
      <c r="J115">
        <f>1000*CB115*AH115*(BX115-BY115)/(100*BQ115*(1000-AH115*BX115))</f>
        <v>0</v>
      </c>
      <c r="K115">
        <f>CB115*AH115*(BW115-BV115*(1000-AH115*BY115)/(1000-AH115*BX115))/(100*BQ115)</f>
        <v>0</v>
      </c>
      <c r="L115">
        <f>BV115 - IF(AH115&gt;1, K115*BQ115*100.0/(AJ115*CJ115), 0)</f>
        <v>0</v>
      </c>
      <c r="M115">
        <f>((S115-I115/2)*L115-K115)/(S115+I115/2)</f>
        <v>0</v>
      </c>
      <c r="N115">
        <f>M115*(CC115+CD115)/1000.0</f>
        <v>0</v>
      </c>
      <c r="O115">
        <f>(BV115 - IF(AH115&gt;1, K115*BQ115*100.0/(AJ115*CJ115), 0))*(CC115+CD115)/1000.0</f>
        <v>0</v>
      </c>
      <c r="P115">
        <f>2.0/((1/R115-1/Q115)+SIGN(R115)*SQRT((1/R115-1/Q115)*(1/R115-1/Q115) + 4*BR115/((BR115+1)*(BR115+1))*(2*1/R115*1/Q115-1/Q115*1/Q115)))</f>
        <v>0</v>
      </c>
      <c r="Q115">
        <f>IF(LEFT(BS115,1)&lt;&gt;"0",IF(LEFT(BS115,1)="1",3.0,BT115),$D$5+$E$5*(CJ115*CC115/($K$5*1000))+$F$5*(CJ115*CC115/($K$5*1000))*MAX(MIN(BQ115,$J$5),$I$5)*MAX(MIN(BQ115,$J$5),$I$5)+$G$5*MAX(MIN(BQ115,$J$5),$I$5)*(CJ115*CC115/($K$5*1000))+$H$5*(CJ115*CC115/($K$5*1000))*(CJ115*CC115/($K$5*1000)))</f>
        <v>0</v>
      </c>
      <c r="R115">
        <f>I115*(1000-(1000*0.61365*exp(17.502*V115/(240.97+V115))/(CC115+CD115)+BX115)/2)/(1000*0.61365*exp(17.502*V115/(240.97+V115))/(CC115+CD115)-BX115)</f>
        <v>0</v>
      </c>
      <c r="S115">
        <f>1/((BR115+1)/(P115/1.6)+1/(Q115/1.37)) + BR115/((BR115+1)/(P115/1.6) + BR115/(Q115/1.37))</f>
        <v>0</v>
      </c>
      <c r="T115">
        <f>(BM115*BP115)</f>
        <v>0</v>
      </c>
      <c r="U115">
        <f>(CE115+(T115+2*0.95*5.67E-8*(((CE115+$B$7)+273)^4-(CE115+273)^4)-44100*I115)/(1.84*29.3*Q115+8*0.95*5.67E-8*(CE115+273)^3))</f>
        <v>0</v>
      </c>
      <c r="V115">
        <f>($C$7*CF115+$D$7*CG115+$E$7*U115)</f>
        <v>0</v>
      </c>
      <c r="W115">
        <f>0.61365*exp(17.502*V115/(240.97+V115))</f>
        <v>0</v>
      </c>
      <c r="X115">
        <f>(Y115/Z115*100)</f>
        <v>0</v>
      </c>
      <c r="Y115">
        <f>BX115*(CC115+CD115)/1000</f>
        <v>0</v>
      </c>
      <c r="Z115">
        <f>0.61365*exp(17.502*CE115/(240.97+CE115))</f>
        <v>0</v>
      </c>
      <c r="AA115">
        <f>(W115-BX115*(CC115+CD115)/1000)</f>
        <v>0</v>
      </c>
      <c r="AB115">
        <f>(-I115*44100)</f>
        <v>0</v>
      </c>
      <c r="AC115">
        <f>2*29.3*Q115*0.92*(CE115-V115)</f>
        <v>0</v>
      </c>
      <c r="AD115">
        <f>2*0.95*5.67E-8*(((CE115+$B$7)+273)^4-(V115+273)^4)</f>
        <v>0</v>
      </c>
      <c r="AE115">
        <f>T115+AD115+AB115+AC115</f>
        <v>0</v>
      </c>
      <c r="AF115">
        <v>148</v>
      </c>
      <c r="AG115">
        <v>16</v>
      </c>
      <c r="AH115">
        <f>IF(AF115*$H$13&gt;=AJ115,1.0,(AJ115/(AJ115-AF115*$H$13)))</f>
        <v>0</v>
      </c>
      <c r="AI115">
        <f>(AH115-1)*100</f>
        <v>0</v>
      </c>
      <c r="AJ115">
        <f>MAX(0,($B$13+$C$13*CJ115)/(1+$D$13*CJ115)*CC115/(CE115+273)*$E$13)</f>
        <v>0</v>
      </c>
      <c r="AK115" t="s">
        <v>292</v>
      </c>
      <c r="AL115" t="s">
        <v>292</v>
      </c>
      <c r="AM115">
        <v>0</v>
      </c>
      <c r="AN115">
        <v>0</v>
      </c>
      <c r="AO115">
        <f>1-AM115/AN115</f>
        <v>0</v>
      </c>
      <c r="AP115">
        <v>0</v>
      </c>
      <c r="AQ115" t="s">
        <v>292</v>
      </c>
      <c r="AR115" t="s">
        <v>292</v>
      </c>
      <c r="AS115">
        <v>0</v>
      </c>
      <c r="AT115">
        <v>0</v>
      </c>
      <c r="AU115">
        <f>1-AS115/AT115</f>
        <v>0</v>
      </c>
      <c r="AV115">
        <v>0.5</v>
      </c>
      <c r="AW115">
        <f>BN115</f>
        <v>0</v>
      </c>
      <c r="AX115">
        <f>K115</f>
        <v>0</v>
      </c>
      <c r="AY115">
        <f>AU115*AV115*AW115</f>
        <v>0</v>
      </c>
      <c r="AZ115">
        <f>(AX115-AP115)/AW115</f>
        <v>0</v>
      </c>
      <c r="BA115">
        <f>(AN115-AT115)/AT115</f>
        <v>0</v>
      </c>
      <c r="BB115">
        <f>AM115/(AO115+AM115/AT115)</f>
        <v>0</v>
      </c>
      <c r="BC115" t="s">
        <v>292</v>
      </c>
      <c r="BD115">
        <v>0</v>
      </c>
      <c r="BE115">
        <f>IF(BD115&lt;&gt;0, BD115, BB115)</f>
        <v>0</v>
      </c>
      <c r="BF115">
        <f>1-BE115/AT115</f>
        <v>0</v>
      </c>
      <c r="BG115">
        <f>(AT115-AS115)/(AT115-BE115)</f>
        <v>0</v>
      </c>
      <c r="BH115">
        <f>(AN115-AT115)/(AN115-BE115)</f>
        <v>0</v>
      </c>
      <c r="BI115">
        <f>(AT115-AS115)/(AT115-AM115)</f>
        <v>0</v>
      </c>
      <c r="BJ115">
        <f>(AN115-AT115)/(AN115-AM115)</f>
        <v>0</v>
      </c>
      <c r="BK115">
        <f>(BG115*BE115/AS115)</f>
        <v>0</v>
      </c>
      <c r="BL115">
        <f>(1-BK115)</f>
        <v>0</v>
      </c>
      <c r="BM115">
        <f>$B$11*CK115+$C$11*CL115+$F$11*CM115*(1-CP115)</f>
        <v>0</v>
      </c>
      <c r="BN115">
        <f>BM115*BO115</f>
        <v>0</v>
      </c>
      <c r="BO115">
        <f>($B$11*$D$9+$C$11*$D$9+$F$11*((CZ115+CR115)/MAX(CZ115+CR115+DA115, 0.1)*$I$9+DA115/MAX(CZ115+CR115+DA115, 0.1)*$J$9))/($B$11+$C$11+$F$11)</f>
        <v>0</v>
      </c>
      <c r="BP115">
        <f>($B$11*$K$9+$C$11*$K$9+$F$11*((CZ115+CR115)/MAX(CZ115+CR115+DA115, 0.1)*$P$9+DA115/MAX(CZ115+CR115+DA115, 0.1)*$Q$9))/($B$11+$C$11+$F$11)</f>
        <v>0</v>
      </c>
      <c r="BQ115">
        <v>6</v>
      </c>
      <c r="BR115">
        <v>0.5</v>
      </c>
      <c r="BS115" t="s">
        <v>293</v>
      </c>
      <c r="BT115">
        <v>2</v>
      </c>
      <c r="BU115">
        <v>1626465384.6</v>
      </c>
      <c r="BV115">
        <v>400.207666666667</v>
      </c>
      <c r="BW115">
        <v>420.064</v>
      </c>
      <c r="BX115">
        <v>6.63897</v>
      </c>
      <c r="BY115">
        <v>3.06069333333333</v>
      </c>
      <c r="BZ115">
        <v>398.651</v>
      </c>
      <c r="CA115">
        <v>6.70487333333333</v>
      </c>
      <c r="CB115">
        <v>900.022333333333</v>
      </c>
      <c r="CC115">
        <v>100.75</v>
      </c>
      <c r="CD115">
        <v>0.1002233</v>
      </c>
      <c r="CE115">
        <v>16.9540666666667</v>
      </c>
      <c r="CF115">
        <v>16.1456333333333</v>
      </c>
      <c r="CG115">
        <v>999.9</v>
      </c>
      <c r="CH115">
        <v>0</v>
      </c>
      <c r="CI115">
        <v>0</v>
      </c>
      <c r="CJ115">
        <v>9982.08333333333</v>
      </c>
      <c r="CK115">
        <v>0</v>
      </c>
      <c r="CL115">
        <v>0.221023</v>
      </c>
      <c r="CM115">
        <v>1460.06</v>
      </c>
      <c r="CN115">
        <v>0.973009666666667</v>
      </c>
      <c r="CO115">
        <v>0.0269900333333333</v>
      </c>
      <c r="CP115">
        <v>0</v>
      </c>
      <c r="CQ115">
        <v>888.7</v>
      </c>
      <c r="CR115">
        <v>4.99999</v>
      </c>
      <c r="CS115">
        <v>12997.0666666667</v>
      </c>
      <c r="CT115">
        <v>12728.9</v>
      </c>
      <c r="CU115">
        <v>38.875</v>
      </c>
      <c r="CV115">
        <v>41.125</v>
      </c>
      <c r="CW115">
        <v>40.062</v>
      </c>
      <c r="CX115">
        <v>40.354</v>
      </c>
      <c r="CY115">
        <v>40.437</v>
      </c>
      <c r="CZ115">
        <v>1415.79</v>
      </c>
      <c r="DA115">
        <v>39.27</v>
      </c>
      <c r="DB115">
        <v>0</v>
      </c>
      <c r="DC115">
        <v>1626465396.8</v>
      </c>
      <c r="DD115">
        <v>0</v>
      </c>
      <c r="DE115">
        <v>889.3234</v>
      </c>
      <c r="DF115">
        <v>-5.88761538260069</v>
      </c>
      <c r="DG115">
        <v>-89.1384616788982</v>
      </c>
      <c r="DH115">
        <v>13005.34</v>
      </c>
      <c r="DI115">
        <v>15</v>
      </c>
      <c r="DJ115">
        <v>1626465084.6</v>
      </c>
      <c r="DK115" t="s">
        <v>294</v>
      </c>
      <c r="DL115">
        <v>1626465076.6</v>
      </c>
      <c r="DM115">
        <v>1626465084.6</v>
      </c>
      <c r="DN115">
        <v>8</v>
      </c>
      <c r="DO115">
        <v>0.212</v>
      </c>
      <c r="DP115">
        <v>0.013</v>
      </c>
      <c r="DQ115">
        <v>1.588</v>
      </c>
      <c r="DR115">
        <v>-0.074</v>
      </c>
      <c r="DS115">
        <v>420</v>
      </c>
      <c r="DT115">
        <v>3</v>
      </c>
      <c r="DU115">
        <v>0.13</v>
      </c>
      <c r="DV115">
        <v>0.03</v>
      </c>
      <c r="DW115">
        <v>-19.7525585365854</v>
      </c>
      <c r="DX115">
        <v>-0.524435540069729</v>
      </c>
      <c r="DY115">
        <v>0.0567839077840215</v>
      </c>
      <c r="DZ115">
        <v>0</v>
      </c>
      <c r="EA115">
        <v>889.736735294118</v>
      </c>
      <c r="EB115">
        <v>-6.16516483516244</v>
      </c>
      <c r="EC115">
        <v>0.634263088335517</v>
      </c>
      <c r="ED115">
        <v>1</v>
      </c>
      <c r="EE115">
        <v>3.54231780487805</v>
      </c>
      <c r="EF115">
        <v>0.190304738675958</v>
      </c>
      <c r="EG115">
        <v>0.0201833589401831</v>
      </c>
      <c r="EH115">
        <v>0</v>
      </c>
      <c r="EI115">
        <v>1</v>
      </c>
      <c r="EJ115">
        <v>3</v>
      </c>
      <c r="EK115" t="s">
        <v>427</v>
      </c>
      <c r="EL115">
        <v>100</v>
      </c>
      <c r="EM115">
        <v>100</v>
      </c>
      <c r="EN115">
        <v>1.556</v>
      </c>
      <c r="EO115">
        <v>-0.0659</v>
      </c>
      <c r="EP115">
        <v>0.796380875196005</v>
      </c>
      <c r="EQ115">
        <v>0.00225868272383977</v>
      </c>
      <c r="ER115">
        <v>-9.96746185667655e-07</v>
      </c>
      <c r="ES115">
        <v>2.83711317370827e-10</v>
      </c>
      <c r="ET115">
        <v>-0.071317122073674</v>
      </c>
      <c r="EU115">
        <v>-0.00217948432402501</v>
      </c>
      <c r="EV115">
        <v>0.000453263451741206</v>
      </c>
      <c r="EW115">
        <v>-1.16319206543697e-06</v>
      </c>
      <c r="EX115">
        <v>-2</v>
      </c>
      <c r="EY115">
        <v>2196</v>
      </c>
      <c r="EZ115">
        <v>1</v>
      </c>
      <c r="FA115">
        <v>25</v>
      </c>
      <c r="FB115">
        <v>5.2</v>
      </c>
      <c r="FC115">
        <v>5</v>
      </c>
      <c r="FD115">
        <v>18</v>
      </c>
      <c r="FE115">
        <v>813.696</v>
      </c>
      <c r="FF115">
        <v>427.496</v>
      </c>
      <c r="FG115">
        <v>13.5552</v>
      </c>
      <c r="FH115">
        <v>25.7068</v>
      </c>
      <c r="FI115">
        <v>29.9993</v>
      </c>
      <c r="FJ115">
        <v>25.7284</v>
      </c>
      <c r="FK115">
        <v>25.755</v>
      </c>
      <c r="FL115">
        <v>25.0084</v>
      </c>
      <c r="FM115">
        <v>74.3699</v>
      </c>
      <c r="FN115">
        <v>0</v>
      </c>
      <c r="FO115">
        <v>13.66</v>
      </c>
      <c r="FP115">
        <v>420</v>
      </c>
      <c r="FQ115">
        <v>3.13323</v>
      </c>
      <c r="FR115">
        <v>101.397</v>
      </c>
      <c r="FS115">
        <v>101.853</v>
      </c>
    </row>
    <row r="116" spans="1:175">
      <c r="A116">
        <v>100</v>
      </c>
      <c r="B116">
        <v>1626465387.6</v>
      </c>
      <c r="C116">
        <v>198</v>
      </c>
      <c r="D116" t="s">
        <v>494</v>
      </c>
      <c r="E116" t="s">
        <v>495</v>
      </c>
      <c r="F116">
        <v>1</v>
      </c>
      <c r="G116" t="s">
        <v>291</v>
      </c>
      <c r="H116">
        <v>1626465386.6</v>
      </c>
      <c r="I116">
        <f>(J116)/1000</f>
        <v>0</v>
      </c>
      <c r="J116">
        <f>1000*CB116*AH116*(BX116-BY116)/(100*BQ116*(1000-AH116*BX116))</f>
        <v>0</v>
      </c>
      <c r="K116">
        <f>CB116*AH116*(BW116-BV116*(1000-AH116*BY116)/(1000-AH116*BX116))/(100*BQ116)</f>
        <v>0</v>
      </c>
      <c r="L116">
        <f>BV116 - IF(AH116&gt;1, K116*BQ116*100.0/(AJ116*CJ116), 0)</f>
        <v>0</v>
      </c>
      <c r="M116">
        <f>((S116-I116/2)*L116-K116)/(S116+I116/2)</f>
        <v>0</v>
      </c>
      <c r="N116">
        <f>M116*(CC116+CD116)/1000.0</f>
        <v>0</v>
      </c>
      <c r="O116">
        <f>(BV116 - IF(AH116&gt;1, K116*BQ116*100.0/(AJ116*CJ116), 0))*(CC116+CD116)/1000.0</f>
        <v>0</v>
      </c>
      <c r="P116">
        <f>2.0/((1/R116-1/Q116)+SIGN(R116)*SQRT((1/R116-1/Q116)*(1/R116-1/Q116) + 4*BR116/((BR116+1)*(BR116+1))*(2*1/R116*1/Q116-1/Q116*1/Q116)))</f>
        <v>0</v>
      </c>
      <c r="Q116">
        <f>IF(LEFT(BS116,1)&lt;&gt;"0",IF(LEFT(BS116,1)="1",3.0,BT116),$D$5+$E$5*(CJ116*CC116/($K$5*1000))+$F$5*(CJ116*CC116/($K$5*1000))*MAX(MIN(BQ116,$J$5),$I$5)*MAX(MIN(BQ116,$J$5),$I$5)+$G$5*MAX(MIN(BQ116,$J$5),$I$5)*(CJ116*CC116/($K$5*1000))+$H$5*(CJ116*CC116/($K$5*1000))*(CJ116*CC116/($K$5*1000)))</f>
        <v>0</v>
      </c>
      <c r="R116">
        <f>I116*(1000-(1000*0.61365*exp(17.502*V116/(240.97+V116))/(CC116+CD116)+BX116)/2)/(1000*0.61365*exp(17.502*V116/(240.97+V116))/(CC116+CD116)-BX116)</f>
        <v>0</v>
      </c>
      <c r="S116">
        <f>1/((BR116+1)/(P116/1.6)+1/(Q116/1.37)) + BR116/((BR116+1)/(P116/1.6) + BR116/(Q116/1.37))</f>
        <v>0</v>
      </c>
      <c r="T116">
        <f>(BM116*BP116)</f>
        <v>0</v>
      </c>
      <c r="U116">
        <f>(CE116+(T116+2*0.95*5.67E-8*(((CE116+$B$7)+273)^4-(CE116+273)^4)-44100*I116)/(1.84*29.3*Q116+8*0.95*5.67E-8*(CE116+273)^3))</f>
        <v>0</v>
      </c>
      <c r="V116">
        <f>($C$7*CF116+$D$7*CG116+$E$7*U116)</f>
        <v>0</v>
      </c>
      <c r="W116">
        <f>0.61365*exp(17.502*V116/(240.97+V116))</f>
        <v>0</v>
      </c>
      <c r="X116">
        <f>(Y116/Z116*100)</f>
        <v>0</v>
      </c>
      <c r="Y116">
        <f>BX116*(CC116+CD116)/1000</f>
        <v>0</v>
      </c>
      <c r="Z116">
        <f>0.61365*exp(17.502*CE116/(240.97+CE116))</f>
        <v>0</v>
      </c>
      <c r="AA116">
        <f>(W116-BX116*(CC116+CD116)/1000)</f>
        <v>0</v>
      </c>
      <c r="AB116">
        <f>(-I116*44100)</f>
        <v>0</v>
      </c>
      <c r="AC116">
        <f>2*29.3*Q116*0.92*(CE116-V116)</f>
        <v>0</v>
      </c>
      <c r="AD116">
        <f>2*0.95*5.67E-8*(((CE116+$B$7)+273)^4-(V116+273)^4)</f>
        <v>0</v>
      </c>
      <c r="AE116">
        <f>T116+AD116+AB116+AC116</f>
        <v>0</v>
      </c>
      <c r="AF116">
        <v>147</v>
      </c>
      <c r="AG116">
        <v>16</v>
      </c>
      <c r="AH116">
        <f>IF(AF116*$H$13&gt;=AJ116,1.0,(AJ116/(AJ116-AF116*$H$13)))</f>
        <v>0</v>
      </c>
      <c r="AI116">
        <f>(AH116-1)*100</f>
        <v>0</v>
      </c>
      <c r="AJ116">
        <f>MAX(0,($B$13+$C$13*CJ116)/(1+$D$13*CJ116)*CC116/(CE116+273)*$E$13)</f>
        <v>0</v>
      </c>
      <c r="AK116" t="s">
        <v>292</v>
      </c>
      <c r="AL116" t="s">
        <v>292</v>
      </c>
      <c r="AM116">
        <v>0</v>
      </c>
      <c r="AN116">
        <v>0</v>
      </c>
      <c r="AO116">
        <f>1-AM116/AN116</f>
        <v>0</v>
      </c>
      <c r="AP116">
        <v>0</v>
      </c>
      <c r="AQ116" t="s">
        <v>292</v>
      </c>
      <c r="AR116" t="s">
        <v>292</v>
      </c>
      <c r="AS116">
        <v>0</v>
      </c>
      <c r="AT116">
        <v>0</v>
      </c>
      <c r="AU116">
        <f>1-AS116/AT116</f>
        <v>0</v>
      </c>
      <c r="AV116">
        <v>0.5</v>
      </c>
      <c r="AW116">
        <f>BN116</f>
        <v>0</v>
      </c>
      <c r="AX116">
        <f>K116</f>
        <v>0</v>
      </c>
      <c r="AY116">
        <f>AU116*AV116*AW116</f>
        <v>0</v>
      </c>
      <c r="AZ116">
        <f>(AX116-AP116)/AW116</f>
        <v>0</v>
      </c>
      <c r="BA116">
        <f>(AN116-AT116)/AT116</f>
        <v>0</v>
      </c>
      <c r="BB116">
        <f>AM116/(AO116+AM116/AT116)</f>
        <v>0</v>
      </c>
      <c r="BC116" t="s">
        <v>292</v>
      </c>
      <c r="BD116">
        <v>0</v>
      </c>
      <c r="BE116">
        <f>IF(BD116&lt;&gt;0, BD116, BB116)</f>
        <v>0</v>
      </c>
      <c r="BF116">
        <f>1-BE116/AT116</f>
        <v>0</v>
      </c>
      <c r="BG116">
        <f>(AT116-AS116)/(AT116-BE116)</f>
        <v>0</v>
      </c>
      <c r="BH116">
        <f>(AN116-AT116)/(AN116-BE116)</f>
        <v>0</v>
      </c>
      <c r="BI116">
        <f>(AT116-AS116)/(AT116-AM116)</f>
        <v>0</v>
      </c>
      <c r="BJ116">
        <f>(AN116-AT116)/(AN116-AM116)</f>
        <v>0</v>
      </c>
      <c r="BK116">
        <f>(BG116*BE116/AS116)</f>
        <v>0</v>
      </c>
      <c r="BL116">
        <f>(1-BK116)</f>
        <v>0</v>
      </c>
      <c r="BM116">
        <f>$B$11*CK116+$C$11*CL116+$F$11*CM116*(1-CP116)</f>
        <v>0</v>
      </c>
      <c r="BN116">
        <f>BM116*BO116</f>
        <v>0</v>
      </c>
      <c r="BO116">
        <f>($B$11*$D$9+$C$11*$D$9+$F$11*((CZ116+CR116)/MAX(CZ116+CR116+DA116, 0.1)*$I$9+DA116/MAX(CZ116+CR116+DA116, 0.1)*$J$9))/($B$11+$C$11+$F$11)</f>
        <v>0</v>
      </c>
      <c r="BP116">
        <f>($B$11*$K$9+$C$11*$K$9+$F$11*((CZ116+CR116)/MAX(CZ116+CR116+DA116, 0.1)*$P$9+DA116/MAX(CZ116+CR116+DA116, 0.1)*$Q$9))/($B$11+$C$11+$F$11)</f>
        <v>0</v>
      </c>
      <c r="BQ116">
        <v>6</v>
      </c>
      <c r="BR116">
        <v>0.5</v>
      </c>
      <c r="BS116" t="s">
        <v>293</v>
      </c>
      <c r="BT116">
        <v>2</v>
      </c>
      <c r="BU116">
        <v>1626465386.6</v>
      </c>
      <c r="BV116">
        <v>400.167666666667</v>
      </c>
      <c r="BW116">
        <v>420.013666666667</v>
      </c>
      <c r="BX116">
        <v>6.64842</v>
      </c>
      <c r="BY116">
        <v>3.06072333333333</v>
      </c>
      <c r="BZ116">
        <v>398.611666666667</v>
      </c>
      <c r="CA116">
        <v>6.71428666666667</v>
      </c>
      <c r="CB116">
        <v>900.061333333333</v>
      </c>
      <c r="CC116">
        <v>100.749666666667</v>
      </c>
      <c r="CD116">
        <v>0.1002601</v>
      </c>
      <c r="CE116">
        <v>16.9829666666667</v>
      </c>
      <c r="CF116">
        <v>16.1661333333333</v>
      </c>
      <c r="CG116">
        <v>999.9</v>
      </c>
      <c r="CH116">
        <v>0</v>
      </c>
      <c r="CI116">
        <v>0</v>
      </c>
      <c r="CJ116">
        <v>10015.8333333333</v>
      </c>
      <c r="CK116">
        <v>0</v>
      </c>
      <c r="CL116">
        <v>0.221023</v>
      </c>
      <c r="CM116">
        <v>1459.89666666667</v>
      </c>
      <c r="CN116">
        <v>0.973007</v>
      </c>
      <c r="CO116">
        <v>0.0269931</v>
      </c>
      <c r="CP116">
        <v>0</v>
      </c>
      <c r="CQ116">
        <v>888.642</v>
      </c>
      <c r="CR116">
        <v>4.99999</v>
      </c>
      <c r="CS116">
        <v>12992.1666666667</v>
      </c>
      <c r="CT116">
        <v>12727.5</v>
      </c>
      <c r="CU116">
        <v>38.875</v>
      </c>
      <c r="CV116">
        <v>41.125</v>
      </c>
      <c r="CW116">
        <v>40.125</v>
      </c>
      <c r="CX116">
        <v>40.354</v>
      </c>
      <c r="CY116">
        <v>40.437</v>
      </c>
      <c r="CZ116">
        <v>1415.62666666667</v>
      </c>
      <c r="DA116">
        <v>39.27</v>
      </c>
      <c r="DB116">
        <v>0</v>
      </c>
      <c r="DC116">
        <v>1626465398.6</v>
      </c>
      <c r="DD116">
        <v>0</v>
      </c>
      <c r="DE116">
        <v>889.182346153846</v>
      </c>
      <c r="DF116">
        <v>-5.45186323759666</v>
      </c>
      <c r="DG116">
        <v>-86.6940171407045</v>
      </c>
      <c r="DH116">
        <v>13003.0076923077</v>
      </c>
      <c r="DI116">
        <v>15</v>
      </c>
      <c r="DJ116">
        <v>1626465084.6</v>
      </c>
      <c r="DK116" t="s">
        <v>294</v>
      </c>
      <c r="DL116">
        <v>1626465076.6</v>
      </c>
      <c r="DM116">
        <v>1626465084.6</v>
      </c>
      <c r="DN116">
        <v>8</v>
      </c>
      <c r="DO116">
        <v>0.212</v>
      </c>
      <c r="DP116">
        <v>0.013</v>
      </c>
      <c r="DQ116">
        <v>1.588</v>
      </c>
      <c r="DR116">
        <v>-0.074</v>
      </c>
      <c r="DS116">
        <v>420</v>
      </c>
      <c r="DT116">
        <v>3</v>
      </c>
      <c r="DU116">
        <v>0.13</v>
      </c>
      <c r="DV116">
        <v>0.03</v>
      </c>
      <c r="DW116">
        <v>-19.7686926829268</v>
      </c>
      <c r="DX116">
        <v>-0.565421602787439</v>
      </c>
      <c r="DY116">
        <v>0.0600740331479049</v>
      </c>
      <c r="DZ116">
        <v>0</v>
      </c>
      <c r="EA116">
        <v>889.477617647059</v>
      </c>
      <c r="EB116">
        <v>-5.79866884340071</v>
      </c>
      <c r="EC116">
        <v>0.591846811196841</v>
      </c>
      <c r="ED116">
        <v>1</v>
      </c>
      <c r="EE116">
        <v>3.54814853658537</v>
      </c>
      <c r="EF116">
        <v>0.219582020905918</v>
      </c>
      <c r="EG116">
        <v>0.0225167150444953</v>
      </c>
      <c r="EH116">
        <v>0</v>
      </c>
      <c r="EI116">
        <v>1</v>
      </c>
      <c r="EJ116">
        <v>3</v>
      </c>
      <c r="EK116" t="s">
        <v>427</v>
      </c>
      <c r="EL116">
        <v>100</v>
      </c>
      <c r="EM116">
        <v>100</v>
      </c>
      <c r="EN116">
        <v>1.556</v>
      </c>
      <c r="EO116">
        <v>-0.0659</v>
      </c>
      <c r="EP116">
        <v>0.796380875196005</v>
      </c>
      <c r="EQ116">
        <v>0.00225868272383977</v>
      </c>
      <c r="ER116">
        <v>-9.96746185667655e-07</v>
      </c>
      <c r="ES116">
        <v>2.83711317370827e-10</v>
      </c>
      <c r="ET116">
        <v>-0.071317122073674</v>
      </c>
      <c r="EU116">
        <v>-0.00217948432402501</v>
      </c>
      <c r="EV116">
        <v>0.000453263451741206</v>
      </c>
      <c r="EW116">
        <v>-1.16319206543697e-06</v>
      </c>
      <c r="EX116">
        <v>-2</v>
      </c>
      <c r="EY116">
        <v>2196</v>
      </c>
      <c r="EZ116">
        <v>1</v>
      </c>
      <c r="FA116">
        <v>25</v>
      </c>
      <c r="FB116">
        <v>5.2</v>
      </c>
      <c r="FC116">
        <v>5</v>
      </c>
      <c r="FD116">
        <v>18</v>
      </c>
      <c r="FE116">
        <v>814.154</v>
      </c>
      <c r="FF116">
        <v>427.22</v>
      </c>
      <c r="FG116">
        <v>13.6233</v>
      </c>
      <c r="FH116">
        <v>25.7023</v>
      </c>
      <c r="FI116">
        <v>29.9992</v>
      </c>
      <c r="FJ116">
        <v>25.7267</v>
      </c>
      <c r="FK116">
        <v>25.7538</v>
      </c>
      <c r="FL116">
        <v>25.0094</v>
      </c>
      <c r="FM116">
        <v>74.3699</v>
      </c>
      <c r="FN116">
        <v>0</v>
      </c>
      <c r="FO116">
        <v>13.77</v>
      </c>
      <c r="FP116">
        <v>420</v>
      </c>
      <c r="FQ116">
        <v>3.13125</v>
      </c>
      <c r="FR116">
        <v>101.399</v>
      </c>
      <c r="FS116">
        <v>101.853</v>
      </c>
    </row>
    <row r="117" spans="1:175">
      <c r="A117">
        <v>101</v>
      </c>
      <c r="B117">
        <v>1626465389.6</v>
      </c>
      <c r="C117">
        <v>200</v>
      </c>
      <c r="D117" t="s">
        <v>496</v>
      </c>
      <c r="E117" t="s">
        <v>497</v>
      </c>
      <c r="F117">
        <v>1</v>
      </c>
      <c r="G117" t="s">
        <v>291</v>
      </c>
      <c r="H117">
        <v>1626465388.6</v>
      </c>
      <c r="I117">
        <f>(J117)/1000</f>
        <v>0</v>
      </c>
      <c r="J117">
        <f>1000*CB117*AH117*(BX117-BY117)/(100*BQ117*(1000-AH117*BX117))</f>
        <v>0</v>
      </c>
      <c r="K117">
        <f>CB117*AH117*(BW117-BV117*(1000-AH117*BY117)/(1000-AH117*BX117))/(100*BQ117)</f>
        <v>0</v>
      </c>
      <c r="L117">
        <f>BV117 - IF(AH117&gt;1, K117*BQ117*100.0/(AJ117*CJ117), 0)</f>
        <v>0</v>
      </c>
      <c r="M117">
        <f>((S117-I117/2)*L117-K117)/(S117+I117/2)</f>
        <v>0</v>
      </c>
      <c r="N117">
        <f>M117*(CC117+CD117)/1000.0</f>
        <v>0</v>
      </c>
      <c r="O117">
        <f>(BV117 - IF(AH117&gt;1, K117*BQ117*100.0/(AJ117*CJ117), 0))*(CC117+CD117)/1000.0</f>
        <v>0</v>
      </c>
      <c r="P117">
        <f>2.0/((1/R117-1/Q117)+SIGN(R117)*SQRT((1/R117-1/Q117)*(1/R117-1/Q117) + 4*BR117/((BR117+1)*(BR117+1))*(2*1/R117*1/Q117-1/Q117*1/Q117)))</f>
        <v>0</v>
      </c>
      <c r="Q117">
        <f>IF(LEFT(BS117,1)&lt;&gt;"0",IF(LEFT(BS117,1)="1",3.0,BT117),$D$5+$E$5*(CJ117*CC117/($K$5*1000))+$F$5*(CJ117*CC117/($K$5*1000))*MAX(MIN(BQ117,$J$5),$I$5)*MAX(MIN(BQ117,$J$5),$I$5)+$G$5*MAX(MIN(BQ117,$J$5),$I$5)*(CJ117*CC117/($K$5*1000))+$H$5*(CJ117*CC117/($K$5*1000))*(CJ117*CC117/($K$5*1000)))</f>
        <v>0</v>
      </c>
      <c r="R117">
        <f>I117*(1000-(1000*0.61365*exp(17.502*V117/(240.97+V117))/(CC117+CD117)+BX117)/2)/(1000*0.61365*exp(17.502*V117/(240.97+V117))/(CC117+CD117)-BX117)</f>
        <v>0</v>
      </c>
      <c r="S117">
        <f>1/((BR117+1)/(P117/1.6)+1/(Q117/1.37)) + BR117/((BR117+1)/(P117/1.6) + BR117/(Q117/1.37))</f>
        <v>0</v>
      </c>
      <c r="T117">
        <f>(BM117*BP117)</f>
        <v>0</v>
      </c>
      <c r="U117">
        <f>(CE117+(T117+2*0.95*5.67E-8*(((CE117+$B$7)+273)^4-(CE117+273)^4)-44100*I117)/(1.84*29.3*Q117+8*0.95*5.67E-8*(CE117+273)^3))</f>
        <v>0</v>
      </c>
      <c r="V117">
        <f>($C$7*CF117+$D$7*CG117+$E$7*U117)</f>
        <v>0</v>
      </c>
      <c r="W117">
        <f>0.61365*exp(17.502*V117/(240.97+V117))</f>
        <v>0</v>
      </c>
      <c r="X117">
        <f>(Y117/Z117*100)</f>
        <v>0</v>
      </c>
      <c r="Y117">
        <f>BX117*(CC117+CD117)/1000</f>
        <v>0</v>
      </c>
      <c r="Z117">
        <f>0.61365*exp(17.502*CE117/(240.97+CE117))</f>
        <v>0</v>
      </c>
      <c r="AA117">
        <f>(W117-BX117*(CC117+CD117)/1000)</f>
        <v>0</v>
      </c>
      <c r="AB117">
        <f>(-I117*44100)</f>
        <v>0</v>
      </c>
      <c r="AC117">
        <f>2*29.3*Q117*0.92*(CE117-V117)</f>
        <v>0</v>
      </c>
      <c r="AD117">
        <f>2*0.95*5.67E-8*(((CE117+$B$7)+273)^4-(V117+273)^4)</f>
        <v>0</v>
      </c>
      <c r="AE117">
        <f>T117+AD117+AB117+AC117</f>
        <v>0</v>
      </c>
      <c r="AF117">
        <v>147</v>
      </c>
      <c r="AG117">
        <v>16</v>
      </c>
      <c r="AH117">
        <f>IF(AF117*$H$13&gt;=AJ117,1.0,(AJ117/(AJ117-AF117*$H$13)))</f>
        <v>0</v>
      </c>
      <c r="AI117">
        <f>(AH117-1)*100</f>
        <v>0</v>
      </c>
      <c r="AJ117">
        <f>MAX(0,($B$13+$C$13*CJ117)/(1+$D$13*CJ117)*CC117/(CE117+273)*$E$13)</f>
        <v>0</v>
      </c>
      <c r="AK117" t="s">
        <v>292</v>
      </c>
      <c r="AL117" t="s">
        <v>292</v>
      </c>
      <c r="AM117">
        <v>0</v>
      </c>
      <c r="AN117">
        <v>0</v>
      </c>
      <c r="AO117">
        <f>1-AM117/AN117</f>
        <v>0</v>
      </c>
      <c r="AP117">
        <v>0</v>
      </c>
      <c r="AQ117" t="s">
        <v>292</v>
      </c>
      <c r="AR117" t="s">
        <v>292</v>
      </c>
      <c r="AS117">
        <v>0</v>
      </c>
      <c r="AT117">
        <v>0</v>
      </c>
      <c r="AU117">
        <f>1-AS117/AT117</f>
        <v>0</v>
      </c>
      <c r="AV117">
        <v>0.5</v>
      </c>
      <c r="AW117">
        <f>BN117</f>
        <v>0</v>
      </c>
      <c r="AX117">
        <f>K117</f>
        <v>0</v>
      </c>
      <c r="AY117">
        <f>AU117*AV117*AW117</f>
        <v>0</v>
      </c>
      <c r="AZ117">
        <f>(AX117-AP117)/AW117</f>
        <v>0</v>
      </c>
      <c r="BA117">
        <f>(AN117-AT117)/AT117</f>
        <v>0</v>
      </c>
      <c r="BB117">
        <f>AM117/(AO117+AM117/AT117)</f>
        <v>0</v>
      </c>
      <c r="BC117" t="s">
        <v>292</v>
      </c>
      <c r="BD117">
        <v>0</v>
      </c>
      <c r="BE117">
        <f>IF(BD117&lt;&gt;0, BD117, BB117)</f>
        <v>0</v>
      </c>
      <c r="BF117">
        <f>1-BE117/AT117</f>
        <v>0</v>
      </c>
      <c r="BG117">
        <f>(AT117-AS117)/(AT117-BE117)</f>
        <v>0</v>
      </c>
      <c r="BH117">
        <f>(AN117-AT117)/(AN117-BE117)</f>
        <v>0</v>
      </c>
      <c r="BI117">
        <f>(AT117-AS117)/(AT117-AM117)</f>
        <v>0</v>
      </c>
      <c r="BJ117">
        <f>(AN117-AT117)/(AN117-AM117)</f>
        <v>0</v>
      </c>
      <c r="BK117">
        <f>(BG117*BE117/AS117)</f>
        <v>0</v>
      </c>
      <c r="BL117">
        <f>(1-BK117)</f>
        <v>0</v>
      </c>
      <c r="BM117">
        <f>$B$11*CK117+$C$11*CL117+$F$11*CM117*(1-CP117)</f>
        <v>0</v>
      </c>
      <c r="BN117">
        <f>BM117*BO117</f>
        <v>0</v>
      </c>
      <c r="BO117">
        <f>($B$11*$D$9+$C$11*$D$9+$F$11*((CZ117+CR117)/MAX(CZ117+CR117+DA117, 0.1)*$I$9+DA117/MAX(CZ117+CR117+DA117, 0.1)*$J$9))/($B$11+$C$11+$F$11)</f>
        <v>0</v>
      </c>
      <c r="BP117">
        <f>($B$11*$K$9+$C$11*$K$9+$F$11*((CZ117+CR117)/MAX(CZ117+CR117+DA117, 0.1)*$P$9+DA117/MAX(CZ117+CR117+DA117, 0.1)*$Q$9))/($B$11+$C$11+$F$11)</f>
        <v>0</v>
      </c>
      <c r="BQ117">
        <v>6</v>
      </c>
      <c r="BR117">
        <v>0.5</v>
      </c>
      <c r="BS117" t="s">
        <v>293</v>
      </c>
      <c r="BT117">
        <v>2</v>
      </c>
      <c r="BU117">
        <v>1626465388.6</v>
      </c>
      <c r="BV117">
        <v>400.118333333333</v>
      </c>
      <c r="BW117">
        <v>419.973666666667</v>
      </c>
      <c r="BX117">
        <v>6.65809333333333</v>
      </c>
      <c r="BY117">
        <v>3.06066333333333</v>
      </c>
      <c r="BZ117">
        <v>398.562333333333</v>
      </c>
      <c r="CA117">
        <v>6.72393</v>
      </c>
      <c r="CB117">
        <v>900.022666666667</v>
      </c>
      <c r="CC117">
        <v>100.750333333333</v>
      </c>
      <c r="CD117">
        <v>0.100237</v>
      </c>
      <c r="CE117">
        <v>17.0104</v>
      </c>
      <c r="CF117">
        <v>16.1829666666667</v>
      </c>
      <c r="CG117">
        <v>999.9</v>
      </c>
      <c r="CH117">
        <v>0</v>
      </c>
      <c r="CI117">
        <v>0</v>
      </c>
      <c r="CJ117">
        <v>9989.58666666666</v>
      </c>
      <c r="CK117">
        <v>0</v>
      </c>
      <c r="CL117">
        <v>0.221023</v>
      </c>
      <c r="CM117">
        <v>1459.98333333333</v>
      </c>
      <c r="CN117">
        <v>0.973008333333333</v>
      </c>
      <c r="CO117">
        <v>0.0269915666666667</v>
      </c>
      <c r="CP117">
        <v>0</v>
      </c>
      <c r="CQ117">
        <v>888.180666666667</v>
      </c>
      <c r="CR117">
        <v>4.99999</v>
      </c>
      <c r="CS117">
        <v>12990.6333333333</v>
      </c>
      <c r="CT117">
        <v>12728.2333333333</v>
      </c>
      <c r="CU117">
        <v>38.875</v>
      </c>
      <c r="CV117">
        <v>41.125</v>
      </c>
      <c r="CW117">
        <v>40.083</v>
      </c>
      <c r="CX117">
        <v>40.354</v>
      </c>
      <c r="CY117">
        <v>40.437</v>
      </c>
      <c r="CZ117">
        <v>1415.71333333333</v>
      </c>
      <c r="DA117">
        <v>39.27</v>
      </c>
      <c r="DB117">
        <v>0</v>
      </c>
      <c r="DC117">
        <v>1626465400.4</v>
      </c>
      <c r="DD117">
        <v>0</v>
      </c>
      <c r="DE117">
        <v>888.96004</v>
      </c>
      <c r="DF117">
        <v>-5.86238460224453</v>
      </c>
      <c r="DG117">
        <v>-84.6846153018122</v>
      </c>
      <c r="DH117">
        <v>12999.936</v>
      </c>
      <c r="DI117">
        <v>15</v>
      </c>
      <c r="DJ117">
        <v>1626465084.6</v>
      </c>
      <c r="DK117" t="s">
        <v>294</v>
      </c>
      <c r="DL117">
        <v>1626465076.6</v>
      </c>
      <c r="DM117">
        <v>1626465084.6</v>
      </c>
      <c r="DN117">
        <v>8</v>
      </c>
      <c r="DO117">
        <v>0.212</v>
      </c>
      <c r="DP117">
        <v>0.013</v>
      </c>
      <c r="DQ117">
        <v>1.588</v>
      </c>
      <c r="DR117">
        <v>-0.074</v>
      </c>
      <c r="DS117">
        <v>420</v>
      </c>
      <c r="DT117">
        <v>3</v>
      </c>
      <c r="DU117">
        <v>0.13</v>
      </c>
      <c r="DV117">
        <v>0.03</v>
      </c>
      <c r="DW117">
        <v>-19.7836756097561</v>
      </c>
      <c r="DX117">
        <v>-0.527088501742145</v>
      </c>
      <c r="DY117">
        <v>0.0570376160881436</v>
      </c>
      <c r="DZ117">
        <v>0</v>
      </c>
      <c r="EA117">
        <v>889.294117647059</v>
      </c>
      <c r="EB117">
        <v>-6.0398640990897</v>
      </c>
      <c r="EC117">
        <v>0.615549766932719</v>
      </c>
      <c r="ED117">
        <v>1</v>
      </c>
      <c r="EE117">
        <v>3.55463</v>
      </c>
      <c r="EF117">
        <v>0.253437700348431</v>
      </c>
      <c r="EG117">
        <v>0.0251835284921925</v>
      </c>
      <c r="EH117">
        <v>0</v>
      </c>
      <c r="EI117">
        <v>1</v>
      </c>
      <c r="EJ117">
        <v>3</v>
      </c>
      <c r="EK117" t="s">
        <v>427</v>
      </c>
      <c r="EL117">
        <v>100</v>
      </c>
      <c r="EM117">
        <v>100</v>
      </c>
      <c r="EN117">
        <v>1.556</v>
      </c>
      <c r="EO117">
        <v>-0.0658</v>
      </c>
      <c r="EP117">
        <v>0.796380875196005</v>
      </c>
      <c r="EQ117">
        <v>0.00225868272383977</v>
      </c>
      <c r="ER117">
        <v>-9.96746185667655e-07</v>
      </c>
      <c r="ES117">
        <v>2.83711317370827e-10</v>
      </c>
      <c r="ET117">
        <v>-0.071317122073674</v>
      </c>
      <c r="EU117">
        <v>-0.00217948432402501</v>
      </c>
      <c r="EV117">
        <v>0.000453263451741206</v>
      </c>
      <c r="EW117">
        <v>-1.16319206543697e-06</v>
      </c>
      <c r="EX117">
        <v>-2</v>
      </c>
      <c r="EY117">
        <v>2196</v>
      </c>
      <c r="EZ117">
        <v>1</v>
      </c>
      <c r="FA117">
        <v>25</v>
      </c>
      <c r="FB117">
        <v>5.2</v>
      </c>
      <c r="FC117">
        <v>5.1</v>
      </c>
      <c r="FD117">
        <v>18</v>
      </c>
      <c r="FE117">
        <v>814.293</v>
      </c>
      <c r="FF117">
        <v>427.207</v>
      </c>
      <c r="FG117">
        <v>13.6898</v>
      </c>
      <c r="FH117">
        <v>25.6987</v>
      </c>
      <c r="FI117">
        <v>29.9993</v>
      </c>
      <c r="FJ117">
        <v>25.7251</v>
      </c>
      <c r="FK117">
        <v>25.7522</v>
      </c>
      <c r="FL117">
        <v>25.0083</v>
      </c>
      <c r="FM117">
        <v>74.0865</v>
      </c>
      <c r="FN117">
        <v>0</v>
      </c>
      <c r="FO117">
        <v>13.77</v>
      </c>
      <c r="FP117">
        <v>420</v>
      </c>
      <c r="FQ117">
        <v>3.12901</v>
      </c>
      <c r="FR117">
        <v>101.4</v>
      </c>
      <c r="FS117">
        <v>101.854</v>
      </c>
    </row>
    <row r="118" spans="1:175">
      <c r="A118">
        <v>102</v>
      </c>
      <c r="B118">
        <v>1626465391.6</v>
      </c>
      <c r="C118">
        <v>202</v>
      </c>
      <c r="D118" t="s">
        <v>498</v>
      </c>
      <c r="E118" t="s">
        <v>499</v>
      </c>
      <c r="F118">
        <v>1</v>
      </c>
      <c r="G118" t="s">
        <v>291</v>
      </c>
      <c r="H118">
        <v>1626465390.6</v>
      </c>
      <c r="I118">
        <f>(J118)/1000</f>
        <v>0</v>
      </c>
      <c r="J118">
        <f>1000*CB118*AH118*(BX118-BY118)/(100*BQ118*(1000-AH118*BX118))</f>
        <v>0</v>
      </c>
      <c r="K118">
        <f>CB118*AH118*(BW118-BV118*(1000-AH118*BY118)/(1000-AH118*BX118))/(100*BQ118)</f>
        <v>0</v>
      </c>
      <c r="L118">
        <f>BV118 - IF(AH118&gt;1, K118*BQ118*100.0/(AJ118*CJ118), 0)</f>
        <v>0</v>
      </c>
      <c r="M118">
        <f>((S118-I118/2)*L118-K118)/(S118+I118/2)</f>
        <v>0</v>
      </c>
      <c r="N118">
        <f>M118*(CC118+CD118)/1000.0</f>
        <v>0</v>
      </c>
      <c r="O118">
        <f>(BV118 - IF(AH118&gt;1, K118*BQ118*100.0/(AJ118*CJ118), 0))*(CC118+CD118)/1000.0</f>
        <v>0</v>
      </c>
      <c r="P118">
        <f>2.0/((1/R118-1/Q118)+SIGN(R118)*SQRT((1/R118-1/Q118)*(1/R118-1/Q118) + 4*BR118/((BR118+1)*(BR118+1))*(2*1/R118*1/Q118-1/Q118*1/Q118)))</f>
        <v>0</v>
      </c>
      <c r="Q118">
        <f>IF(LEFT(BS118,1)&lt;&gt;"0",IF(LEFT(BS118,1)="1",3.0,BT118),$D$5+$E$5*(CJ118*CC118/($K$5*1000))+$F$5*(CJ118*CC118/($K$5*1000))*MAX(MIN(BQ118,$J$5),$I$5)*MAX(MIN(BQ118,$J$5),$I$5)+$G$5*MAX(MIN(BQ118,$J$5),$I$5)*(CJ118*CC118/($K$5*1000))+$H$5*(CJ118*CC118/($K$5*1000))*(CJ118*CC118/($K$5*1000)))</f>
        <v>0</v>
      </c>
      <c r="R118">
        <f>I118*(1000-(1000*0.61365*exp(17.502*V118/(240.97+V118))/(CC118+CD118)+BX118)/2)/(1000*0.61365*exp(17.502*V118/(240.97+V118))/(CC118+CD118)-BX118)</f>
        <v>0</v>
      </c>
      <c r="S118">
        <f>1/((BR118+1)/(P118/1.6)+1/(Q118/1.37)) + BR118/((BR118+1)/(P118/1.6) + BR118/(Q118/1.37))</f>
        <v>0</v>
      </c>
      <c r="T118">
        <f>(BM118*BP118)</f>
        <v>0</v>
      </c>
      <c r="U118">
        <f>(CE118+(T118+2*0.95*5.67E-8*(((CE118+$B$7)+273)^4-(CE118+273)^4)-44100*I118)/(1.84*29.3*Q118+8*0.95*5.67E-8*(CE118+273)^3))</f>
        <v>0</v>
      </c>
      <c r="V118">
        <f>($C$7*CF118+$D$7*CG118+$E$7*U118)</f>
        <v>0</v>
      </c>
      <c r="W118">
        <f>0.61365*exp(17.502*V118/(240.97+V118))</f>
        <v>0</v>
      </c>
      <c r="X118">
        <f>(Y118/Z118*100)</f>
        <v>0</v>
      </c>
      <c r="Y118">
        <f>BX118*(CC118+CD118)/1000</f>
        <v>0</v>
      </c>
      <c r="Z118">
        <f>0.61365*exp(17.502*CE118/(240.97+CE118))</f>
        <v>0</v>
      </c>
      <c r="AA118">
        <f>(W118-BX118*(CC118+CD118)/1000)</f>
        <v>0</v>
      </c>
      <c r="AB118">
        <f>(-I118*44100)</f>
        <v>0</v>
      </c>
      <c r="AC118">
        <f>2*29.3*Q118*0.92*(CE118-V118)</f>
        <v>0</v>
      </c>
      <c r="AD118">
        <f>2*0.95*5.67E-8*(((CE118+$B$7)+273)^4-(V118+273)^4)</f>
        <v>0</v>
      </c>
      <c r="AE118">
        <f>T118+AD118+AB118+AC118</f>
        <v>0</v>
      </c>
      <c r="AF118">
        <v>147</v>
      </c>
      <c r="AG118">
        <v>16</v>
      </c>
      <c r="AH118">
        <f>IF(AF118*$H$13&gt;=AJ118,1.0,(AJ118/(AJ118-AF118*$H$13)))</f>
        <v>0</v>
      </c>
      <c r="AI118">
        <f>(AH118-1)*100</f>
        <v>0</v>
      </c>
      <c r="AJ118">
        <f>MAX(0,($B$13+$C$13*CJ118)/(1+$D$13*CJ118)*CC118/(CE118+273)*$E$13)</f>
        <v>0</v>
      </c>
      <c r="AK118" t="s">
        <v>292</v>
      </c>
      <c r="AL118" t="s">
        <v>292</v>
      </c>
      <c r="AM118">
        <v>0</v>
      </c>
      <c r="AN118">
        <v>0</v>
      </c>
      <c r="AO118">
        <f>1-AM118/AN118</f>
        <v>0</v>
      </c>
      <c r="AP118">
        <v>0</v>
      </c>
      <c r="AQ118" t="s">
        <v>292</v>
      </c>
      <c r="AR118" t="s">
        <v>292</v>
      </c>
      <c r="AS118">
        <v>0</v>
      </c>
      <c r="AT118">
        <v>0</v>
      </c>
      <c r="AU118">
        <f>1-AS118/AT118</f>
        <v>0</v>
      </c>
      <c r="AV118">
        <v>0.5</v>
      </c>
      <c r="AW118">
        <f>BN118</f>
        <v>0</v>
      </c>
      <c r="AX118">
        <f>K118</f>
        <v>0</v>
      </c>
      <c r="AY118">
        <f>AU118*AV118*AW118</f>
        <v>0</v>
      </c>
      <c r="AZ118">
        <f>(AX118-AP118)/AW118</f>
        <v>0</v>
      </c>
      <c r="BA118">
        <f>(AN118-AT118)/AT118</f>
        <v>0</v>
      </c>
      <c r="BB118">
        <f>AM118/(AO118+AM118/AT118)</f>
        <v>0</v>
      </c>
      <c r="BC118" t="s">
        <v>292</v>
      </c>
      <c r="BD118">
        <v>0</v>
      </c>
      <c r="BE118">
        <f>IF(BD118&lt;&gt;0, BD118, BB118)</f>
        <v>0</v>
      </c>
      <c r="BF118">
        <f>1-BE118/AT118</f>
        <v>0</v>
      </c>
      <c r="BG118">
        <f>(AT118-AS118)/(AT118-BE118)</f>
        <v>0</v>
      </c>
      <c r="BH118">
        <f>(AN118-AT118)/(AN118-BE118)</f>
        <v>0</v>
      </c>
      <c r="BI118">
        <f>(AT118-AS118)/(AT118-AM118)</f>
        <v>0</v>
      </c>
      <c r="BJ118">
        <f>(AN118-AT118)/(AN118-AM118)</f>
        <v>0</v>
      </c>
      <c r="BK118">
        <f>(BG118*BE118/AS118)</f>
        <v>0</v>
      </c>
      <c r="BL118">
        <f>(1-BK118)</f>
        <v>0</v>
      </c>
      <c r="BM118">
        <f>$B$11*CK118+$C$11*CL118+$F$11*CM118*(1-CP118)</f>
        <v>0</v>
      </c>
      <c r="BN118">
        <f>BM118*BO118</f>
        <v>0</v>
      </c>
      <c r="BO118">
        <f>($B$11*$D$9+$C$11*$D$9+$F$11*((CZ118+CR118)/MAX(CZ118+CR118+DA118, 0.1)*$I$9+DA118/MAX(CZ118+CR118+DA118, 0.1)*$J$9))/($B$11+$C$11+$F$11)</f>
        <v>0</v>
      </c>
      <c r="BP118">
        <f>($B$11*$K$9+$C$11*$K$9+$F$11*((CZ118+CR118)/MAX(CZ118+CR118+DA118, 0.1)*$P$9+DA118/MAX(CZ118+CR118+DA118, 0.1)*$Q$9))/($B$11+$C$11+$F$11)</f>
        <v>0</v>
      </c>
      <c r="BQ118">
        <v>6</v>
      </c>
      <c r="BR118">
        <v>0.5</v>
      </c>
      <c r="BS118" t="s">
        <v>293</v>
      </c>
      <c r="BT118">
        <v>2</v>
      </c>
      <c r="BU118">
        <v>1626465390.6</v>
      </c>
      <c r="BV118">
        <v>400.090666666667</v>
      </c>
      <c r="BW118">
        <v>420.004666666667</v>
      </c>
      <c r="BX118">
        <v>6.66729333333333</v>
      </c>
      <c r="BY118">
        <v>3.06291</v>
      </c>
      <c r="BZ118">
        <v>398.534666666667</v>
      </c>
      <c r="CA118">
        <v>6.73309333333333</v>
      </c>
      <c r="CB118">
        <v>900.041666666667</v>
      </c>
      <c r="CC118">
        <v>100.75</v>
      </c>
      <c r="CD118">
        <v>0.100301533333333</v>
      </c>
      <c r="CE118">
        <v>17.0363666666667</v>
      </c>
      <c r="CF118">
        <v>16.2105666666667</v>
      </c>
      <c r="CG118">
        <v>999.9</v>
      </c>
      <c r="CH118">
        <v>0</v>
      </c>
      <c r="CI118">
        <v>0</v>
      </c>
      <c r="CJ118">
        <v>9982.29333333333</v>
      </c>
      <c r="CK118">
        <v>0</v>
      </c>
      <c r="CL118">
        <v>0.221023</v>
      </c>
      <c r="CM118">
        <v>1460.06333333333</v>
      </c>
      <c r="CN118">
        <v>0.973008333333333</v>
      </c>
      <c r="CO118">
        <v>0.0269915666666667</v>
      </c>
      <c r="CP118">
        <v>0</v>
      </c>
      <c r="CQ118">
        <v>888.256333333333</v>
      </c>
      <c r="CR118">
        <v>4.99999</v>
      </c>
      <c r="CS118">
        <v>12988.4</v>
      </c>
      <c r="CT118">
        <v>12728.9333333333</v>
      </c>
      <c r="CU118">
        <v>38.875</v>
      </c>
      <c r="CV118">
        <v>41.125</v>
      </c>
      <c r="CW118">
        <v>40.104</v>
      </c>
      <c r="CX118">
        <v>40.375</v>
      </c>
      <c r="CY118">
        <v>40.437</v>
      </c>
      <c r="CZ118">
        <v>1415.79</v>
      </c>
      <c r="DA118">
        <v>39.2733333333333</v>
      </c>
      <c r="DB118">
        <v>0</v>
      </c>
      <c r="DC118">
        <v>1626465402.8</v>
      </c>
      <c r="DD118">
        <v>0</v>
      </c>
      <c r="DE118">
        <v>888.7456</v>
      </c>
      <c r="DF118">
        <v>-5.78238461678551</v>
      </c>
      <c r="DG118">
        <v>-85.5000001598596</v>
      </c>
      <c r="DH118">
        <v>12996.568</v>
      </c>
      <c r="DI118">
        <v>15</v>
      </c>
      <c r="DJ118">
        <v>1626465084.6</v>
      </c>
      <c r="DK118" t="s">
        <v>294</v>
      </c>
      <c r="DL118">
        <v>1626465076.6</v>
      </c>
      <c r="DM118">
        <v>1626465084.6</v>
      </c>
      <c r="DN118">
        <v>8</v>
      </c>
      <c r="DO118">
        <v>0.212</v>
      </c>
      <c r="DP118">
        <v>0.013</v>
      </c>
      <c r="DQ118">
        <v>1.588</v>
      </c>
      <c r="DR118">
        <v>-0.074</v>
      </c>
      <c r="DS118">
        <v>420</v>
      </c>
      <c r="DT118">
        <v>3</v>
      </c>
      <c r="DU118">
        <v>0.13</v>
      </c>
      <c r="DV118">
        <v>0.03</v>
      </c>
      <c r="DW118">
        <v>-19.8033634146341</v>
      </c>
      <c r="DX118">
        <v>-0.525292682926836</v>
      </c>
      <c r="DY118">
        <v>0.0567999860704966</v>
      </c>
      <c r="DZ118">
        <v>0</v>
      </c>
      <c r="EA118">
        <v>889.1165</v>
      </c>
      <c r="EB118">
        <v>-5.78192268037989</v>
      </c>
      <c r="EC118">
        <v>0.593664108338552</v>
      </c>
      <c r="ED118">
        <v>1</v>
      </c>
      <c r="EE118">
        <v>3.56265634146341</v>
      </c>
      <c r="EF118">
        <v>0.26251526132404</v>
      </c>
      <c r="EG118">
        <v>0.025965152609406</v>
      </c>
      <c r="EH118">
        <v>0</v>
      </c>
      <c r="EI118">
        <v>1</v>
      </c>
      <c r="EJ118">
        <v>3</v>
      </c>
      <c r="EK118" t="s">
        <v>427</v>
      </c>
      <c r="EL118">
        <v>100</v>
      </c>
      <c r="EM118">
        <v>100</v>
      </c>
      <c r="EN118">
        <v>1.556</v>
      </c>
      <c r="EO118">
        <v>-0.0658</v>
      </c>
      <c r="EP118">
        <v>0.796380875196005</v>
      </c>
      <c r="EQ118">
        <v>0.00225868272383977</v>
      </c>
      <c r="ER118">
        <v>-9.96746185667655e-07</v>
      </c>
      <c r="ES118">
        <v>2.83711317370827e-10</v>
      </c>
      <c r="ET118">
        <v>-0.071317122073674</v>
      </c>
      <c r="EU118">
        <v>-0.00217948432402501</v>
      </c>
      <c r="EV118">
        <v>0.000453263451741206</v>
      </c>
      <c r="EW118">
        <v>-1.16319206543697e-06</v>
      </c>
      <c r="EX118">
        <v>-2</v>
      </c>
      <c r="EY118">
        <v>2196</v>
      </c>
      <c r="EZ118">
        <v>1</v>
      </c>
      <c r="FA118">
        <v>25</v>
      </c>
      <c r="FB118">
        <v>5.2</v>
      </c>
      <c r="FC118">
        <v>5.1</v>
      </c>
      <c r="FD118">
        <v>18</v>
      </c>
      <c r="FE118">
        <v>814.222</v>
      </c>
      <c r="FF118">
        <v>427.506</v>
      </c>
      <c r="FG118">
        <v>13.7598</v>
      </c>
      <c r="FH118">
        <v>25.6955</v>
      </c>
      <c r="FI118">
        <v>29.9992</v>
      </c>
      <c r="FJ118">
        <v>25.7235</v>
      </c>
      <c r="FK118">
        <v>25.7507</v>
      </c>
      <c r="FL118">
        <v>25.009</v>
      </c>
      <c r="FM118">
        <v>74.0865</v>
      </c>
      <c r="FN118">
        <v>0</v>
      </c>
      <c r="FO118">
        <v>13.87</v>
      </c>
      <c r="FP118">
        <v>420</v>
      </c>
      <c r="FQ118">
        <v>3.16654</v>
      </c>
      <c r="FR118">
        <v>101.4</v>
      </c>
      <c r="FS118">
        <v>101.855</v>
      </c>
    </row>
    <row r="119" spans="1:175">
      <c r="A119">
        <v>103</v>
      </c>
      <c r="B119">
        <v>1626465393.6</v>
      </c>
      <c r="C119">
        <v>204</v>
      </c>
      <c r="D119" t="s">
        <v>500</v>
      </c>
      <c r="E119" t="s">
        <v>501</v>
      </c>
      <c r="F119">
        <v>1</v>
      </c>
      <c r="G119" t="s">
        <v>291</v>
      </c>
      <c r="H119">
        <v>1626465392.6</v>
      </c>
      <c r="I119">
        <f>(J119)/1000</f>
        <v>0</v>
      </c>
      <c r="J119">
        <f>1000*CB119*AH119*(BX119-BY119)/(100*BQ119*(1000-AH119*BX119))</f>
        <v>0</v>
      </c>
      <c r="K119">
        <f>CB119*AH119*(BW119-BV119*(1000-AH119*BY119)/(1000-AH119*BX119))/(100*BQ119)</f>
        <v>0</v>
      </c>
      <c r="L119">
        <f>BV119 - IF(AH119&gt;1, K119*BQ119*100.0/(AJ119*CJ119), 0)</f>
        <v>0</v>
      </c>
      <c r="M119">
        <f>((S119-I119/2)*L119-K119)/(S119+I119/2)</f>
        <v>0</v>
      </c>
      <c r="N119">
        <f>M119*(CC119+CD119)/1000.0</f>
        <v>0</v>
      </c>
      <c r="O119">
        <f>(BV119 - IF(AH119&gt;1, K119*BQ119*100.0/(AJ119*CJ119), 0))*(CC119+CD119)/1000.0</f>
        <v>0</v>
      </c>
      <c r="P119">
        <f>2.0/((1/R119-1/Q119)+SIGN(R119)*SQRT((1/R119-1/Q119)*(1/R119-1/Q119) + 4*BR119/((BR119+1)*(BR119+1))*(2*1/R119*1/Q119-1/Q119*1/Q119)))</f>
        <v>0</v>
      </c>
      <c r="Q119">
        <f>IF(LEFT(BS119,1)&lt;&gt;"0",IF(LEFT(BS119,1)="1",3.0,BT119),$D$5+$E$5*(CJ119*CC119/($K$5*1000))+$F$5*(CJ119*CC119/($K$5*1000))*MAX(MIN(BQ119,$J$5),$I$5)*MAX(MIN(BQ119,$J$5),$I$5)+$G$5*MAX(MIN(BQ119,$J$5),$I$5)*(CJ119*CC119/($K$5*1000))+$H$5*(CJ119*CC119/($K$5*1000))*(CJ119*CC119/($K$5*1000)))</f>
        <v>0</v>
      </c>
      <c r="R119">
        <f>I119*(1000-(1000*0.61365*exp(17.502*V119/(240.97+V119))/(CC119+CD119)+BX119)/2)/(1000*0.61365*exp(17.502*V119/(240.97+V119))/(CC119+CD119)-BX119)</f>
        <v>0</v>
      </c>
      <c r="S119">
        <f>1/((BR119+1)/(P119/1.6)+1/(Q119/1.37)) + BR119/((BR119+1)/(P119/1.6) + BR119/(Q119/1.37))</f>
        <v>0</v>
      </c>
      <c r="T119">
        <f>(BM119*BP119)</f>
        <v>0</v>
      </c>
      <c r="U119">
        <f>(CE119+(T119+2*0.95*5.67E-8*(((CE119+$B$7)+273)^4-(CE119+273)^4)-44100*I119)/(1.84*29.3*Q119+8*0.95*5.67E-8*(CE119+273)^3))</f>
        <v>0</v>
      </c>
      <c r="V119">
        <f>($C$7*CF119+$D$7*CG119+$E$7*U119)</f>
        <v>0</v>
      </c>
      <c r="W119">
        <f>0.61365*exp(17.502*V119/(240.97+V119))</f>
        <v>0</v>
      </c>
      <c r="X119">
        <f>(Y119/Z119*100)</f>
        <v>0</v>
      </c>
      <c r="Y119">
        <f>BX119*(CC119+CD119)/1000</f>
        <v>0</v>
      </c>
      <c r="Z119">
        <f>0.61365*exp(17.502*CE119/(240.97+CE119))</f>
        <v>0</v>
      </c>
      <c r="AA119">
        <f>(W119-BX119*(CC119+CD119)/1000)</f>
        <v>0</v>
      </c>
      <c r="AB119">
        <f>(-I119*44100)</f>
        <v>0</v>
      </c>
      <c r="AC119">
        <f>2*29.3*Q119*0.92*(CE119-V119)</f>
        <v>0</v>
      </c>
      <c r="AD119">
        <f>2*0.95*5.67E-8*(((CE119+$B$7)+273)^4-(V119+273)^4)</f>
        <v>0</v>
      </c>
      <c r="AE119">
        <f>T119+AD119+AB119+AC119</f>
        <v>0</v>
      </c>
      <c r="AF119">
        <v>147</v>
      </c>
      <c r="AG119">
        <v>16</v>
      </c>
      <c r="AH119">
        <f>IF(AF119*$H$13&gt;=AJ119,1.0,(AJ119/(AJ119-AF119*$H$13)))</f>
        <v>0</v>
      </c>
      <c r="AI119">
        <f>(AH119-1)*100</f>
        <v>0</v>
      </c>
      <c r="AJ119">
        <f>MAX(0,($B$13+$C$13*CJ119)/(1+$D$13*CJ119)*CC119/(CE119+273)*$E$13)</f>
        <v>0</v>
      </c>
      <c r="AK119" t="s">
        <v>292</v>
      </c>
      <c r="AL119" t="s">
        <v>292</v>
      </c>
      <c r="AM119">
        <v>0</v>
      </c>
      <c r="AN119">
        <v>0</v>
      </c>
      <c r="AO119">
        <f>1-AM119/AN119</f>
        <v>0</v>
      </c>
      <c r="AP119">
        <v>0</v>
      </c>
      <c r="AQ119" t="s">
        <v>292</v>
      </c>
      <c r="AR119" t="s">
        <v>292</v>
      </c>
      <c r="AS119">
        <v>0</v>
      </c>
      <c r="AT119">
        <v>0</v>
      </c>
      <c r="AU119">
        <f>1-AS119/AT119</f>
        <v>0</v>
      </c>
      <c r="AV119">
        <v>0.5</v>
      </c>
      <c r="AW119">
        <f>BN119</f>
        <v>0</v>
      </c>
      <c r="AX119">
        <f>K119</f>
        <v>0</v>
      </c>
      <c r="AY119">
        <f>AU119*AV119*AW119</f>
        <v>0</v>
      </c>
      <c r="AZ119">
        <f>(AX119-AP119)/AW119</f>
        <v>0</v>
      </c>
      <c r="BA119">
        <f>(AN119-AT119)/AT119</f>
        <v>0</v>
      </c>
      <c r="BB119">
        <f>AM119/(AO119+AM119/AT119)</f>
        <v>0</v>
      </c>
      <c r="BC119" t="s">
        <v>292</v>
      </c>
      <c r="BD119">
        <v>0</v>
      </c>
      <c r="BE119">
        <f>IF(BD119&lt;&gt;0, BD119, BB119)</f>
        <v>0</v>
      </c>
      <c r="BF119">
        <f>1-BE119/AT119</f>
        <v>0</v>
      </c>
      <c r="BG119">
        <f>(AT119-AS119)/(AT119-BE119)</f>
        <v>0</v>
      </c>
      <c r="BH119">
        <f>(AN119-AT119)/(AN119-BE119)</f>
        <v>0</v>
      </c>
      <c r="BI119">
        <f>(AT119-AS119)/(AT119-AM119)</f>
        <v>0</v>
      </c>
      <c r="BJ119">
        <f>(AN119-AT119)/(AN119-AM119)</f>
        <v>0</v>
      </c>
      <c r="BK119">
        <f>(BG119*BE119/AS119)</f>
        <v>0</v>
      </c>
      <c r="BL119">
        <f>(1-BK119)</f>
        <v>0</v>
      </c>
      <c r="BM119">
        <f>$B$11*CK119+$C$11*CL119+$F$11*CM119*(1-CP119)</f>
        <v>0</v>
      </c>
      <c r="BN119">
        <f>BM119*BO119</f>
        <v>0</v>
      </c>
      <c r="BO119">
        <f>($B$11*$D$9+$C$11*$D$9+$F$11*((CZ119+CR119)/MAX(CZ119+CR119+DA119, 0.1)*$I$9+DA119/MAX(CZ119+CR119+DA119, 0.1)*$J$9))/($B$11+$C$11+$F$11)</f>
        <v>0</v>
      </c>
      <c r="BP119">
        <f>($B$11*$K$9+$C$11*$K$9+$F$11*((CZ119+CR119)/MAX(CZ119+CR119+DA119, 0.1)*$P$9+DA119/MAX(CZ119+CR119+DA119, 0.1)*$Q$9))/($B$11+$C$11+$F$11)</f>
        <v>0</v>
      </c>
      <c r="BQ119">
        <v>6</v>
      </c>
      <c r="BR119">
        <v>0.5</v>
      </c>
      <c r="BS119" t="s">
        <v>293</v>
      </c>
      <c r="BT119">
        <v>2</v>
      </c>
      <c r="BU119">
        <v>1626465392.6</v>
      </c>
      <c r="BV119">
        <v>400.085</v>
      </c>
      <c r="BW119">
        <v>419.993333333333</v>
      </c>
      <c r="BX119">
        <v>6.67786</v>
      </c>
      <c r="BY119">
        <v>3.07241</v>
      </c>
      <c r="BZ119">
        <v>398.528666666667</v>
      </c>
      <c r="CA119">
        <v>6.74362</v>
      </c>
      <c r="CB119">
        <v>899.998333333333</v>
      </c>
      <c r="CC119">
        <v>100.750333333333</v>
      </c>
      <c r="CD119">
        <v>0.0999008</v>
      </c>
      <c r="CE119">
        <v>17.0663666666667</v>
      </c>
      <c r="CF119">
        <v>16.237</v>
      </c>
      <c r="CG119">
        <v>999.9</v>
      </c>
      <c r="CH119">
        <v>0</v>
      </c>
      <c r="CI119">
        <v>0</v>
      </c>
      <c r="CJ119">
        <v>10009.9666666667</v>
      </c>
      <c r="CK119">
        <v>0</v>
      </c>
      <c r="CL119">
        <v>0.221023</v>
      </c>
      <c r="CM119">
        <v>1459.98</v>
      </c>
      <c r="CN119">
        <v>0.973007</v>
      </c>
      <c r="CO119">
        <v>0.0269931</v>
      </c>
      <c r="CP119">
        <v>0</v>
      </c>
      <c r="CQ119">
        <v>887.762333333333</v>
      </c>
      <c r="CR119">
        <v>4.99999</v>
      </c>
      <c r="CS119">
        <v>12985.0666666667</v>
      </c>
      <c r="CT119">
        <v>12728.2</v>
      </c>
      <c r="CU119">
        <v>38.875</v>
      </c>
      <c r="CV119">
        <v>41.125</v>
      </c>
      <c r="CW119">
        <v>40.083</v>
      </c>
      <c r="CX119">
        <v>40.375</v>
      </c>
      <c r="CY119">
        <v>40.437</v>
      </c>
      <c r="CZ119">
        <v>1415.70666666667</v>
      </c>
      <c r="DA119">
        <v>39.2733333333333</v>
      </c>
      <c r="DB119">
        <v>0</v>
      </c>
      <c r="DC119">
        <v>1626465404.6</v>
      </c>
      <c r="DD119">
        <v>0</v>
      </c>
      <c r="DE119">
        <v>888.575576923077</v>
      </c>
      <c r="DF119">
        <v>-6.20194871195586</v>
      </c>
      <c r="DG119">
        <v>-83.1384615817831</v>
      </c>
      <c r="DH119">
        <v>12994.5153846154</v>
      </c>
      <c r="DI119">
        <v>15</v>
      </c>
      <c r="DJ119">
        <v>1626465084.6</v>
      </c>
      <c r="DK119" t="s">
        <v>294</v>
      </c>
      <c r="DL119">
        <v>1626465076.6</v>
      </c>
      <c r="DM119">
        <v>1626465084.6</v>
      </c>
      <c r="DN119">
        <v>8</v>
      </c>
      <c r="DO119">
        <v>0.212</v>
      </c>
      <c r="DP119">
        <v>0.013</v>
      </c>
      <c r="DQ119">
        <v>1.588</v>
      </c>
      <c r="DR119">
        <v>-0.074</v>
      </c>
      <c r="DS119">
        <v>420</v>
      </c>
      <c r="DT119">
        <v>3</v>
      </c>
      <c r="DU119">
        <v>0.13</v>
      </c>
      <c r="DV119">
        <v>0.03</v>
      </c>
      <c r="DW119">
        <v>-19.8254390243902</v>
      </c>
      <c r="DX119">
        <v>-0.501840418118485</v>
      </c>
      <c r="DY119">
        <v>0.0543039138779415</v>
      </c>
      <c r="DZ119">
        <v>0</v>
      </c>
      <c r="EA119">
        <v>888.971942857143</v>
      </c>
      <c r="EB119">
        <v>-5.96960467830928</v>
      </c>
      <c r="EC119">
        <v>0.62563613080069</v>
      </c>
      <c r="ED119">
        <v>1</v>
      </c>
      <c r="EE119">
        <v>3.57113878048781</v>
      </c>
      <c r="EF119">
        <v>0.24476195121951</v>
      </c>
      <c r="EG119">
        <v>0.0242221408688185</v>
      </c>
      <c r="EH119">
        <v>0</v>
      </c>
      <c r="EI119">
        <v>1</v>
      </c>
      <c r="EJ119">
        <v>3</v>
      </c>
      <c r="EK119" t="s">
        <v>427</v>
      </c>
      <c r="EL119">
        <v>100</v>
      </c>
      <c r="EM119">
        <v>100</v>
      </c>
      <c r="EN119">
        <v>1.556</v>
      </c>
      <c r="EO119">
        <v>-0.0657</v>
      </c>
      <c r="EP119">
        <v>0.796380875196005</v>
      </c>
      <c r="EQ119">
        <v>0.00225868272383977</v>
      </c>
      <c r="ER119">
        <v>-9.96746185667655e-07</v>
      </c>
      <c r="ES119">
        <v>2.83711317370827e-10</v>
      </c>
      <c r="ET119">
        <v>-0.071317122073674</v>
      </c>
      <c r="EU119">
        <v>-0.00217948432402501</v>
      </c>
      <c r="EV119">
        <v>0.000453263451741206</v>
      </c>
      <c r="EW119">
        <v>-1.16319206543697e-06</v>
      </c>
      <c r="EX119">
        <v>-2</v>
      </c>
      <c r="EY119">
        <v>2196</v>
      </c>
      <c r="EZ119">
        <v>1</v>
      </c>
      <c r="FA119">
        <v>25</v>
      </c>
      <c r="FB119">
        <v>5.3</v>
      </c>
      <c r="FC119">
        <v>5.2</v>
      </c>
      <c r="FD119">
        <v>18</v>
      </c>
      <c r="FE119">
        <v>814.176</v>
      </c>
      <c r="FF119">
        <v>427.467</v>
      </c>
      <c r="FG119">
        <v>13.8243</v>
      </c>
      <c r="FH119">
        <v>25.6921</v>
      </c>
      <c r="FI119">
        <v>29.9992</v>
      </c>
      <c r="FJ119">
        <v>25.722</v>
      </c>
      <c r="FK119">
        <v>25.7496</v>
      </c>
      <c r="FL119">
        <v>25.0086</v>
      </c>
      <c r="FM119">
        <v>74.0865</v>
      </c>
      <c r="FN119">
        <v>0</v>
      </c>
      <c r="FO119">
        <v>13.97</v>
      </c>
      <c r="FP119">
        <v>420</v>
      </c>
      <c r="FQ119">
        <v>3.16923</v>
      </c>
      <c r="FR119">
        <v>101.4</v>
      </c>
      <c r="FS119">
        <v>101.855</v>
      </c>
    </row>
    <row r="120" spans="1:175">
      <c r="A120">
        <v>104</v>
      </c>
      <c r="B120">
        <v>1626465395.6</v>
      </c>
      <c r="C120">
        <v>206</v>
      </c>
      <c r="D120" t="s">
        <v>502</v>
      </c>
      <c r="E120" t="s">
        <v>503</v>
      </c>
      <c r="F120">
        <v>1</v>
      </c>
      <c r="G120" t="s">
        <v>291</v>
      </c>
      <c r="H120">
        <v>1626465394.6</v>
      </c>
      <c r="I120">
        <f>(J120)/1000</f>
        <v>0</v>
      </c>
      <c r="J120">
        <f>1000*CB120*AH120*(BX120-BY120)/(100*BQ120*(1000-AH120*BX120))</f>
        <v>0</v>
      </c>
      <c r="K120">
        <f>CB120*AH120*(BW120-BV120*(1000-AH120*BY120)/(1000-AH120*BX120))/(100*BQ120)</f>
        <v>0</v>
      </c>
      <c r="L120">
        <f>BV120 - IF(AH120&gt;1, K120*BQ120*100.0/(AJ120*CJ120), 0)</f>
        <v>0</v>
      </c>
      <c r="M120">
        <f>((S120-I120/2)*L120-K120)/(S120+I120/2)</f>
        <v>0</v>
      </c>
      <c r="N120">
        <f>M120*(CC120+CD120)/1000.0</f>
        <v>0</v>
      </c>
      <c r="O120">
        <f>(BV120 - IF(AH120&gt;1, K120*BQ120*100.0/(AJ120*CJ120), 0))*(CC120+CD120)/1000.0</f>
        <v>0</v>
      </c>
      <c r="P120">
        <f>2.0/((1/R120-1/Q120)+SIGN(R120)*SQRT((1/R120-1/Q120)*(1/R120-1/Q120) + 4*BR120/((BR120+1)*(BR120+1))*(2*1/R120*1/Q120-1/Q120*1/Q120)))</f>
        <v>0</v>
      </c>
      <c r="Q120">
        <f>IF(LEFT(BS120,1)&lt;&gt;"0",IF(LEFT(BS120,1)="1",3.0,BT120),$D$5+$E$5*(CJ120*CC120/($K$5*1000))+$F$5*(CJ120*CC120/($K$5*1000))*MAX(MIN(BQ120,$J$5),$I$5)*MAX(MIN(BQ120,$J$5),$I$5)+$G$5*MAX(MIN(BQ120,$J$5),$I$5)*(CJ120*CC120/($K$5*1000))+$H$5*(CJ120*CC120/($K$5*1000))*(CJ120*CC120/($K$5*1000)))</f>
        <v>0</v>
      </c>
      <c r="R120">
        <f>I120*(1000-(1000*0.61365*exp(17.502*V120/(240.97+V120))/(CC120+CD120)+BX120)/2)/(1000*0.61365*exp(17.502*V120/(240.97+V120))/(CC120+CD120)-BX120)</f>
        <v>0</v>
      </c>
      <c r="S120">
        <f>1/((BR120+1)/(P120/1.6)+1/(Q120/1.37)) + BR120/((BR120+1)/(P120/1.6) + BR120/(Q120/1.37))</f>
        <v>0</v>
      </c>
      <c r="T120">
        <f>(BM120*BP120)</f>
        <v>0</v>
      </c>
      <c r="U120">
        <f>(CE120+(T120+2*0.95*5.67E-8*(((CE120+$B$7)+273)^4-(CE120+273)^4)-44100*I120)/(1.84*29.3*Q120+8*0.95*5.67E-8*(CE120+273)^3))</f>
        <v>0</v>
      </c>
      <c r="V120">
        <f>($C$7*CF120+$D$7*CG120+$E$7*U120)</f>
        <v>0</v>
      </c>
      <c r="W120">
        <f>0.61365*exp(17.502*V120/(240.97+V120))</f>
        <v>0</v>
      </c>
      <c r="X120">
        <f>(Y120/Z120*100)</f>
        <v>0</v>
      </c>
      <c r="Y120">
        <f>BX120*(CC120+CD120)/1000</f>
        <v>0</v>
      </c>
      <c r="Z120">
        <f>0.61365*exp(17.502*CE120/(240.97+CE120))</f>
        <v>0</v>
      </c>
      <c r="AA120">
        <f>(W120-BX120*(CC120+CD120)/1000)</f>
        <v>0</v>
      </c>
      <c r="AB120">
        <f>(-I120*44100)</f>
        <v>0</v>
      </c>
      <c r="AC120">
        <f>2*29.3*Q120*0.92*(CE120-V120)</f>
        <v>0</v>
      </c>
      <c r="AD120">
        <f>2*0.95*5.67E-8*(((CE120+$B$7)+273)^4-(V120+273)^4)</f>
        <v>0</v>
      </c>
      <c r="AE120">
        <f>T120+AD120+AB120+AC120</f>
        <v>0</v>
      </c>
      <c r="AF120">
        <v>147</v>
      </c>
      <c r="AG120">
        <v>16</v>
      </c>
      <c r="AH120">
        <f>IF(AF120*$H$13&gt;=AJ120,1.0,(AJ120/(AJ120-AF120*$H$13)))</f>
        <v>0</v>
      </c>
      <c r="AI120">
        <f>(AH120-1)*100</f>
        <v>0</v>
      </c>
      <c r="AJ120">
        <f>MAX(0,($B$13+$C$13*CJ120)/(1+$D$13*CJ120)*CC120/(CE120+273)*$E$13)</f>
        <v>0</v>
      </c>
      <c r="AK120" t="s">
        <v>292</v>
      </c>
      <c r="AL120" t="s">
        <v>292</v>
      </c>
      <c r="AM120">
        <v>0</v>
      </c>
      <c r="AN120">
        <v>0</v>
      </c>
      <c r="AO120">
        <f>1-AM120/AN120</f>
        <v>0</v>
      </c>
      <c r="AP120">
        <v>0</v>
      </c>
      <c r="AQ120" t="s">
        <v>292</v>
      </c>
      <c r="AR120" t="s">
        <v>292</v>
      </c>
      <c r="AS120">
        <v>0</v>
      </c>
      <c r="AT120">
        <v>0</v>
      </c>
      <c r="AU120">
        <f>1-AS120/AT120</f>
        <v>0</v>
      </c>
      <c r="AV120">
        <v>0.5</v>
      </c>
      <c r="AW120">
        <f>BN120</f>
        <v>0</v>
      </c>
      <c r="AX120">
        <f>K120</f>
        <v>0</v>
      </c>
      <c r="AY120">
        <f>AU120*AV120*AW120</f>
        <v>0</v>
      </c>
      <c r="AZ120">
        <f>(AX120-AP120)/AW120</f>
        <v>0</v>
      </c>
      <c r="BA120">
        <f>(AN120-AT120)/AT120</f>
        <v>0</v>
      </c>
      <c r="BB120">
        <f>AM120/(AO120+AM120/AT120)</f>
        <v>0</v>
      </c>
      <c r="BC120" t="s">
        <v>292</v>
      </c>
      <c r="BD120">
        <v>0</v>
      </c>
      <c r="BE120">
        <f>IF(BD120&lt;&gt;0, BD120, BB120)</f>
        <v>0</v>
      </c>
      <c r="BF120">
        <f>1-BE120/AT120</f>
        <v>0</v>
      </c>
      <c r="BG120">
        <f>(AT120-AS120)/(AT120-BE120)</f>
        <v>0</v>
      </c>
      <c r="BH120">
        <f>(AN120-AT120)/(AN120-BE120)</f>
        <v>0</v>
      </c>
      <c r="BI120">
        <f>(AT120-AS120)/(AT120-AM120)</f>
        <v>0</v>
      </c>
      <c r="BJ120">
        <f>(AN120-AT120)/(AN120-AM120)</f>
        <v>0</v>
      </c>
      <c r="BK120">
        <f>(BG120*BE120/AS120)</f>
        <v>0</v>
      </c>
      <c r="BL120">
        <f>(1-BK120)</f>
        <v>0</v>
      </c>
      <c r="BM120">
        <f>$B$11*CK120+$C$11*CL120+$F$11*CM120*(1-CP120)</f>
        <v>0</v>
      </c>
      <c r="BN120">
        <f>BM120*BO120</f>
        <v>0</v>
      </c>
      <c r="BO120">
        <f>($B$11*$D$9+$C$11*$D$9+$F$11*((CZ120+CR120)/MAX(CZ120+CR120+DA120, 0.1)*$I$9+DA120/MAX(CZ120+CR120+DA120, 0.1)*$J$9))/($B$11+$C$11+$F$11)</f>
        <v>0</v>
      </c>
      <c r="BP120">
        <f>($B$11*$K$9+$C$11*$K$9+$F$11*((CZ120+CR120)/MAX(CZ120+CR120+DA120, 0.1)*$P$9+DA120/MAX(CZ120+CR120+DA120, 0.1)*$Q$9))/($B$11+$C$11+$F$11)</f>
        <v>0</v>
      </c>
      <c r="BQ120">
        <v>6</v>
      </c>
      <c r="BR120">
        <v>0.5</v>
      </c>
      <c r="BS120" t="s">
        <v>293</v>
      </c>
      <c r="BT120">
        <v>2</v>
      </c>
      <c r="BU120">
        <v>1626465394.6</v>
      </c>
      <c r="BV120">
        <v>400.093</v>
      </c>
      <c r="BW120">
        <v>419.977333333333</v>
      </c>
      <c r="BX120">
        <v>6.68903</v>
      </c>
      <c r="BY120">
        <v>3.08250666666667</v>
      </c>
      <c r="BZ120">
        <v>398.537</v>
      </c>
      <c r="CA120">
        <v>6.75474666666667</v>
      </c>
      <c r="CB120">
        <v>899.951666666666</v>
      </c>
      <c r="CC120">
        <v>100.751</v>
      </c>
      <c r="CD120">
        <v>0.0996913333333333</v>
      </c>
      <c r="CE120">
        <v>17.0946666666667</v>
      </c>
      <c r="CF120">
        <v>16.2594</v>
      </c>
      <c r="CG120">
        <v>999.9</v>
      </c>
      <c r="CH120">
        <v>0</v>
      </c>
      <c r="CI120">
        <v>0</v>
      </c>
      <c r="CJ120">
        <v>10016.2666666667</v>
      </c>
      <c r="CK120">
        <v>0</v>
      </c>
      <c r="CL120">
        <v>0.221023</v>
      </c>
      <c r="CM120">
        <v>1459.98333333333</v>
      </c>
      <c r="CN120">
        <v>0.973008333333333</v>
      </c>
      <c r="CO120">
        <v>0.0269915666666667</v>
      </c>
      <c r="CP120">
        <v>0</v>
      </c>
      <c r="CQ120">
        <v>887.813333333333</v>
      </c>
      <c r="CR120">
        <v>4.99999</v>
      </c>
      <c r="CS120">
        <v>12981.9666666667</v>
      </c>
      <c r="CT120">
        <v>12728.2333333333</v>
      </c>
      <c r="CU120">
        <v>38.875</v>
      </c>
      <c r="CV120">
        <v>41.125</v>
      </c>
      <c r="CW120">
        <v>40.104</v>
      </c>
      <c r="CX120">
        <v>40.354</v>
      </c>
      <c r="CY120">
        <v>40.437</v>
      </c>
      <c r="CZ120">
        <v>1415.71333333333</v>
      </c>
      <c r="DA120">
        <v>39.27</v>
      </c>
      <c r="DB120">
        <v>0</v>
      </c>
      <c r="DC120">
        <v>1626465406.4</v>
      </c>
      <c r="DD120">
        <v>0</v>
      </c>
      <c r="DE120">
        <v>888.375</v>
      </c>
      <c r="DF120">
        <v>-5.89915383559272</v>
      </c>
      <c r="DG120">
        <v>-85.1769229938175</v>
      </c>
      <c r="DH120">
        <v>12991.576</v>
      </c>
      <c r="DI120">
        <v>15</v>
      </c>
      <c r="DJ120">
        <v>1626465084.6</v>
      </c>
      <c r="DK120" t="s">
        <v>294</v>
      </c>
      <c r="DL120">
        <v>1626465076.6</v>
      </c>
      <c r="DM120">
        <v>1626465084.6</v>
      </c>
      <c r="DN120">
        <v>8</v>
      </c>
      <c r="DO120">
        <v>0.212</v>
      </c>
      <c r="DP120">
        <v>0.013</v>
      </c>
      <c r="DQ120">
        <v>1.588</v>
      </c>
      <c r="DR120">
        <v>-0.074</v>
      </c>
      <c r="DS120">
        <v>420</v>
      </c>
      <c r="DT120">
        <v>3</v>
      </c>
      <c r="DU120">
        <v>0.13</v>
      </c>
      <c r="DV120">
        <v>0.03</v>
      </c>
      <c r="DW120">
        <v>-19.8400146341463</v>
      </c>
      <c r="DX120">
        <v>-0.448902439024404</v>
      </c>
      <c r="DY120">
        <v>0.0497758221305146</v>
      </c>
      <c r="DZ120">
        <v>1</v>
      </c>
      <c r="EA120">
        <v>888.694558823529</v>
      </c>
      <c r="EB120">
        <v>-5.93840876452575</v>
      </c>
      <c r="EC120">
        <v>0.602640278576958</v>
      </c>
      <c r="ED120">
        <v>1</v>
      </c>
      <c r="EE120">
        <v>3.57845195121951</v>
      </c>
      <c r="EF120">
        <v>0.221049407665509</v>
      </c>
      <c r="EG120">
        <v>0.0220364536365466</v>
      </c>
      <c r="EH120">
        <v>0</v>
      </c>
      <c r="EI120">
        <v>2</v>
      </c>
      <c r="EJ120">
        <v>3</v>
      </c>
      <c r="EK120" t="s">
        <v>354</v>
      </c>
      <c r="EL120">
        <v>100</v>
      </c>
      <c r="EM120">
        <v>100</v>
      </c>
      <c r="EN120">
        <v>1.556</v>
      </c>
      <c r="EO120">
        <v>-0.0657</v>
      </c>
      <c r="EP120">
        <v>0.796380875196005</v>
      </c>
      <c r="EQ120">
        <v>0.00225868272383977</v>
      </c>
      <c r="ER120">
        <v>-9.96746185667655e-07</v>
      </c>
      <c r="ES120">
        <v>2.83711317370827e-10</v>
      </c>
      <c r="ET120">
        <v>-0.071317122073674</v>
      </c>
      <c r="EU120">
        <v>-0.00217948432402501</v>
      </c>
      <c r="EV120">
        <v>0.000453263451741206</v>
      </c>
      <c r="EW120">
        <v>-1.16319206543697e-06</v>
      </c>
      <c r="EX120">
        <v>-2</v>
      </c>
      <c r="EY120">
        <v>2196</v>
      </c>
      <c r="EZ120">
        <v>1</v>
      </c>
      <c r="FA120">
        <v>25</v>
      </c>
      <c r="FB120">
        <v>5.3</v>
      </c>
      <c r="FC120">
        <v>5.2</v>
      </c>
      <c r="FD120">
        <v>18</v>
      </c>
      <c r="FE120">
        <v>814.151</v>
      </c>
      <c r="FF120">
        <v>427.572</v>
      </c>
      <c r="FG120">
        <v>13.8982</v>
      </c>
      <c r="FH120">
        <v>25.6874</v>
      </c>
      <c r="FI120">
        <v>29.9993</v>
      </c>
      <c r="FJ120">
        <v>25.7203</v>
      </c>
      <c r="FK120">
        <v>25.7479</v>
      </c>
      <c r="FL120">
        <v>25.011</v>
      </c>
      <c r="FM120">
        <v>74.0865</v>
      </c>
      <c r="FN120">
        <v>0</v>
      </c>
      <c r="FO120">
        <v>13.97</v>
      </c>
      <c r="FP120">
        <v>420</v>
      </c>
      <c r="FQ120">
        <v>3.16468</v>
      </c>
      <c r="FR120">
        <v>101.399</v>
      </c>
      <c r="FS120">
        <v>101.854</v>
      </c>
    </row>
    <row r="121" spans="1:175">
      <c r="A121">
        <v>105</v>
      </c>
      <c r="B121">
        <v>1626465397.6</v>
      </c>
      <c r="C121">
        <v>208</v>
      </c>
      <c r="D121" t="s">
        <v>504</v>
      </c>
      <c r="E121" t="s">
        <v>505</v>
      </c>
      <c r="F121">
        <v>1</v>
      </c>
      <c r="G121" t="s">
        <v>291</v>
      </c>
      <c r="H121">
        <v>1626465396.6</v>
      </c>
      <c r="I121">
        <f>(J121)/1000</f>
        <v>0</v>
      </c>
      <c r="J121">
        <f>1000*CB121*AH121*(BX121-BY121)/(100*BQ121*(1000-AH121*BX121))</f>
        <v>0</v>
      </c>
      <c r="K121">
        <f>CB121*AH121*(BW121-BV121*(1000-AH121*BY121)/(1000-AH121*BX121))/(100*BQ121)</f>
        <v>0</v>
      </c>
      <c r="L121">
        <f>BV121 - IF(AH121&gt;1, K121*BQ121*100.0/(AJ121*CJ121), 0)</f>
        <v>0</v>
      </c>
      <c r="M121">
        <f>((S121-I121/2)*L121-K121)/(S121+I121/2)</f>
        <v>0</v>
      </c>
      <c r="N121">
        <f>M121*(CC121+CD121)/1000.0</f>
        <v>0</v>
      </c>
      <c r="O121">
        <f>(BV121 - IF(AH121&gt;1, K121*BQ121*100.0/(AJ121*CJ121), 0))*(CC121+CD121)/1000.0</f>
        <v>0</v>
      </c>
      <c r="P121">
        <f>2.0/((1/R121-1/Q121)+SIGN(R121)*SQRT((1/R121-1/Q121)*(1/R121-1/Q121) + 4*BR121/((BR121+1)*(BR121+1))*(2*1/R121*1/Q121-1/Q121*1/Q121)))</f>
        <v>0</v>
      </c>
      <c r="Q121">
        <f>IF(LEFT(BS121,1)&lt;&gt;"0",IF(LEFT(BS121,1)="1",3.0,BT121),$D$5+$E$5*(CJ121*CC121/($K$5*1000))+$F$5*(CJ121*CC121/($K$5*1000))*MAX(MIN(BQ121,$J$5),$I$5)*MAX(MIN(BQ121,$J$5),$I$5)+$G$5*MAX(MIN(BQ121,$J$5),$I$5)*(CJ121*CC121/($K$5*1000))+$H$5*(CJ121*CC121/($K$5*1000))*(CJ121*CC121/($K$5*1000)))</f>
        <v>0</v>
      </c>
      <c r="R121">
        <f>I121*(1000-(1000*0.61365*exp(17.502*V121/(240.97+V121))/(CC121+CD121)+BX121)/2)/(1000*0.61365*exp(17.502*V121/(240.97+V121))/(CC121+CD121)-BX121)</f>
        <v>0</v>
      </c>
      <c r="S121">
        <f>1/((BR121+1)/(P121/1.6)+1/(Q121/1.37)) + BR121/((BR121+1)/(P121/1.6) + BR121/(Q121/1.37))</f>
        <v>0</v>
      </c>
      <c r="T121">
        <f>(BM121*BP121)</f>
        <v>0</v>
      </c>
      <c r="U121">
        <f>(CE121+(T121+2*0.95*5.67E-8*(((CE121+$B$7)+273)^4-(CE121+273)^4)-44100*I121)/(1.84*29.3*Q121+8*0.95*5.67E-8*(CE121+273)^3))</f>
        <v>0</v>
      </c>
      <c r="V121">
        <f>($C$7*CF121+$D$7*CG121+$E$7*U121)</f>
        <v>0</v>
      </c>
      <c r="W121">
        <f>0.61365*exp(17.502*V121/(240.97+V121))</f>
        <v>0</v>
      </c>
      <c r="X121">
        <f>(Y121/Z121*100)</f>
        <v>0</v>
      </c>
      <c r="Y121">
        <f>BX121*(CC121+CD121)/1000</f>
        <v>0</v>
      </c>
      <c r="Z121">
        <f>0.61365*exp(17.502*CE121/(240.97+CE121))</f>
        <v>0</v>
      </c>
      <c r="AA121">
        <f>(W121-BX121*(CC121+CD121)/1000)</f>
        <v>0</v>
      </c>
      <c r="AB121">
        <f>(-I121*44100)</f>
        <v>0</v>
      </c>
      <c r="AC121">
        <f>2*29.3*Q121*0.92*(CE121-V121)</f>
        <v>0</v>
      </c>
      <c r="AD121">
        <f>2*0.95*5.67E-8*(((CE121+$B$7)+273)^4-(V121+273)^4)</f>
        <v>0</v>
      </c>
      <c r="AE121">
        <f>T121+AD121+AB121+AC121</f>
        <v>0</v>
      </c>
      <c r="AF121">
        <v>147</v>
      </c>
      <c r="AG121">
        <v>16</v>
      </c>
      <c r="AH121">
        <f>IF(AF121*$H$13&gt;=AJ121,1.0,(AJ121/(AJ121-AF121*$H$13)))</f>
        <v>0</v>
      </c>
      <c r="AI121">
        <f>(AH121-1)*100</f>
        <v>0</v>
      </c>
      <c r="AJ121">
        <f>MAX(0,($B$13+$C$13*CJ121)/(1+$D$13*CJ121)*CC121/(CE121+273)*$E$13)</f>
        <v>0</v>
      </c>
      <c r="AK121" t="s">
        <v>292</v>
      </c>
      <c r="AL121" t="s">
        <v>292</v>
      </c>
      <c r="AM121">
        <v>0</v>
      </c>
      <c r="AN121">
        <v>0</v>
      </c>
      <c r="AO121">
        <f>1-AM121/AN121</f>
        <v>0</v>
      </c>
      <c r="AP121">
        <v>0</v>
      </c>
      <c r="AQ121" t="s">
        <v>292</v>
      </c>
      <c r="AR121" t="s">
        <v>292</v>
      </c>
      <c r="AS121">
        <v>0</v>
      </c>
      <c r="AT121">
        <v>0</v>
      </c>
      <c r="AU121">
        <f>1-AS121/AT121</f>
        <v>0</v>
      </c>
      <c r="AV121">
        <v>0.5</v>
      </c>
      <c r="AW121">
        <f>BN121</f>
        <v>0</v>
      </c>
      <c r="AX121">
        <f>K121</f>
        <v>0</v>
      </c>
      <c r="AY121">
        <f>AU121*AV121*AW121</f>
        <v>0</v>
      </c>
      <c r="AZ121">
        <f>(AX121-AP121)/AW121</f>
        <v>0</v>
      </c>
      <c r="BA121">
        <f>(AN121-AT121)/AT121</f>
        <v>0</v>
      </c>
      <c r="BB121">
        <f>AM121/(AO121+AM121/AT121)</f>
        <v>0</v>
      </c>
      <c r="BC121" t="s">
        <v>292</v>
      </c>
      <c r="BD121">
        <v>0</v>
      </c>
      <c r="BE121">
        <f>IF(BD121&lt;&gt;0, BD121, BB121)</f>
        <v>0</v>
      </c>
      <c r="BF121">
        <f>1-BE121/AT121</f>
        <v>0</v>
      </c>
      <c r="BG121">
        <f>(AT121-AS121)/(AT121-BE121)</f>
        <v>0</v>
      </c>
      <c r="BH121">
        <f>(AN121-AT121)/(AN121-BE121)</f>
        <v>0</v>
      </c>
      <c r="BI121">
        <f>(AT121-AS121)/(AT121-AM121)</f>
        <v>0</v>
      </c>
      <c r="BJ121">
        <f>(AN121-AT121)/(AN121-AM121)</f>
        <v>0</v>
      </c>
      <c r="BK121">
        <f>(BG121*BE121/AS121)</f>
        <v>0</v>
      </c>
      <c r="BL121">
        <f>(1-BK121)</f>
        <v>0</v>
      </c>
      <c r="BM121">
        <f>$B$11*CK121+$C$11*CL121+$F$11*CM121*(1-CP121)</f>
        <v>0</v>
      </c>
      <c r="BN121">
        <f>BM121*BO121</f>
        <v>0</v>
      </c>
      <c r="BO121">
        <f>($B$11*$D$9+$C$11*$D$9+$F$11*((CZ121+CR121)/MAX(CZ121+CR121+DA121, 0.1)*$I$9+DA121/MAX(CZ121+CR121+DA121, 0.1)*$J$9))/($B$11+$C$11+$F$11)</f>
        <v>0</v>
      </c>
      <c r="BP121">
        <f>($B$11*$K$9+$C$11*$K$9+$F$11*((CZ121+CR121)/MAX(CZ121+CR121+DA121, 0.1)*$P$9+DA121/MAX(CZ121+CR121+DA121, 0.1)*$Q$9))/($B$11+$C$11+$F$11)</f>
        <v>0</v>
      </c>
      <c r="BQ121">
        <v>6</v>
      </c>
      <c r="BR121">
        <v>0.5</v>
      </c>
      <c r="BS121" t="s">
        <v>293</v>
      </c>
      <c r="BT121">
        <v>2</v>
      </c>
      <c r="BU121">
        <v>1626465396.6</v>
      </c>
      <c r="BV121">
        <v>400.078</v>
      </c>
      <c r="BW121">
        <v>419.959333333333</v>
      </c>
      <c r="BX121">
        <v>6.70161666666667</v>
      </c>
      <c r="BY121">
        <v>3.08591</v>
      </c>
      <c r="BZ121">
        <v>398.522</v>
      </c>
      <c r="CA121">
        <v>6.76729</v>
      </c>
      <c r="CB121">
        <v>900.046666666667</v>
      </c>
      <c r="CC121">
        <v>100.751666666667</v>
      </c>
      <c r="CD121">
        <v>0.100016966666667</v>
      </c>
      <c r="CE121">
        <v>17.1247</v>
      </c>
      <c r="CF121">
        <v>16.2892</v>
      </c>
      <c r="CG121">
        <v>999.9</v>
      </c>
      <c r="CH121">
        <v>0</v>
      </c>
      <c r="CI121">
        <v>0</v>
      </c>
      <c r="CJ121">
        <v>10003.15</v>
      </c>
      <c r="CK121">
        <v>0</v>
      </c>
      <c r="CL121">
        <v>0.221023</v>
      </c>
      <c r="CM121">
        <v>1459.97666666667</v>
      </c>
      <c r="CN121">
        <v>0.973008333333333</v>
      </c>
      <c r="CO121">
        <v>0.0269915666666667</v>
      </c>
      <c r="CP121">
        <v>0</v>
      </c>
      <c r="CQ121">
        <v>887.649333333333</v>
      </c>
      <c r="CR121">
        <v>4.99999</v>
      </c>
      <c r="CS121">
        <v>12979.5333333333</v>
      </c>
      <c r="CT121">
        <v>12728.2</v>
      </c>
      <c r="CU121">
        <v>38.875</v>
      </c>
      <c r="CV121">
        <v>41.125</v>
      </c>
      <c r="CW121">
        <v>40.104</v>
      </c>
      <c r="CX121">
        <v>40.333</v>
      </c>
      <c r="CY121">
        <v>40.437</v>
      </c>
      <c r="CZ121">
        <v>1415.70666666667</v>
      </c>
      <c r="DA121">
        <v>39.27</v>
      </c>
      <c r="DB121">
        <v>0</v>
      </c>
      <c r="DC121">
        <v>1626465408.8</v>
      </c>
      <c r="DD121">
        <v>0</v>
      </c>
      <c r="DE121">
        <v>888.1514</v>
      </c>
      <c r="DF121">
        <v>-6.05069231158778</v>
      </c>
      <c r="DG121">
        <v>-85.2307693683989</v>
      </c>
      <c r="DH121">
        <v>12988.128</v>
      </c>
      <c r="DI121">
        <v>15</v>
      </c>
      <c r="DJ121">
        <v>1626465084.6</v>
      </c>
      <c r="DK121" t="s">
        <v>294</v>
      </c>
      <c r="DL121">
        <v>1626465076.6</v>
      </c>
      <c r="DM121">
        <v>1626465084.6</v>
      </c>
      <c r="DN121">
        <v>8</v>
      </c>
      <c r="DO121">
        <v>0.212</v>
      </c>
      <c r="DP121">
        <v>0.013</v>
      </c>
      <c r="DQ121">
        <v>1.588</v>
      </c>
      <c r="DR121">
        <v>-0.074</v>
      </c>
      <c r="DS121">
        <v>420</v>
      </c>
      <c r="DT121">
        <v>3</v>
      </c>
      <c r="DU121">
        <v>0.13</v>
      </c>
      <c r="DV121">
        <v>0.03</v>
      </c>
      <c r="DW121">
        <v>-19.8469731707317</v>
      </c>
      <c r="DX121">
        <v>-0.432436933797899</v>
      </c>
      <c r="DY121">
        <v>0.0490751639754244</v>
      </c>
      <c r="DZ121">
        <v>1</v>
      </c>
      <c r="EA121">
        <v>888.526147058824</v>
      </c>
      <c r="EB121">
        <v>-6.0583979161094</v>
      </c>
      <c r="EC121">
        <v>0.614937640662134</v>
      </c>
      <c r="ED121">
        <v>1</v>
      </c>
      <c r="EE121">
        <v>3.58530195121951</v>
      </c>
      <c r="EF121">
        <v>0.203199094076659</v>
      </c>
      <c r="EG121">
        <v>0.0203531965751547</v>
      </c>
      <c r="EH121">
        <v>0</v>
      </c>
      <c r="EI121">
        <v>2</v>
      </c>
      <c r="EJ121">
        <v>3</v>
      </c>
      <c r="EK121" t="s">
        <v>354</v>
      </c>
      <c r="EL121">
        <v>100</v>
      </c>
      <c r="EM121">
        <v>100</v>
      </c>
      <c r="EN121">
        <v>1.556</v>
      </c>
      <c r="EO121">
        <v>-0.0656</v>
      </c>
      <c r="EP121">
        <v>0.796380875196005</v>
      </c>
      <c r="EQ121">
        <v>0.00225868272383977</v>
      </c>
      <c r="ER121">
        <v>-9.96746185667655e-07</v>
      </c>
      <c r="ES121">
        <v>2.83711317370827e-10</v>
      </c>
      <c r="ET121">
        <v>-0.071317122073674</v>
      </c>
      <c r="EU121">
        <v>-0.00217948432402501</v>
      </c>
      <c r="EV121">
        <v>0.000453263451741206</v>
      </c>
      <c r="EW121">
        <v>-1.16319206543697e-06</v>
      </c>
      <c r="EX121">
        <v>-2</v>
      </c>
      <c r="EY121">
        <v>2196</v>
      </c>
      <c r="EZ121">
        <v>1</v>
      </c>
      <c r="FA121">
        <v>25</v>
      </c>
      <c r="FB121">
        <v>5.3</v>
      </c>
      <c r="FC121">
        <v>5.2</v>
      </c>
      <c r="FD121">
        <v>18</v>
      </c>
      <c r="FE121">
        <v>814.172</v>
      </c>
      <c r="FF121">
        <v>427.781</v>
      </c>
      <c r="FG121">
        <v>13.9644</v>
      </c>
      <c r="FH121">
        <v>25.6841</v>
      </c>
      <c r="FI121">
        <v>29.9993</v>
      </c>
      <c r="FJ121">
        <v>25.7186</v>
      </c>
      <c r="FK121">
        <v>25.7464</v>
      </c>
      <c r="FL121">
        <v>25.0102</v>
      </c>
      <c r="FM121">
        <v>73.8115</v>
      </c>
      <c r="FN121">
        <v>0</v>
      </c>
      <c r="FO121">
        <v>14.07</v>
      </c>
      <c r="FP121">
        <v>420</v>
      </c>
      <c r="FQ121">
        <v>3.16316</v>
      </c>
      <c r="FR121">
        <v>101.398</v>
      </c>
      <c r="FS121">
        <v>101.853</v>
      </c>
    </row>
    <row r="122" spans="1:175">
      <c r="A122">
        <v>106</v>
      </c>
      <c r="B122">
        <v>1626465399.6</v>
      </c>
      <c r="C122">
        <v>210</v>
      </c>
      <c r="D122" t="s">
        <v>506</v>
      </c>
      <c r="E122" t="s">
        <v>507</v>
      </c>
      <c r="F122">
        <v>1</v>
      </c>
      <c r="G122" t="s">
        <v>291</v>
      </c>
      <c r="H122">
        <v>1626465398.6</v>
      </c>
      <c r="I122">
        <f>(J122)/1000</f>
        <v>0</v>
      </c>
      <c r="J122">
        <f>1000*CB122*AH122*(BX122-BY122)/(100*BQ122*(1000-AH122*BX122))</f>
        <v>0</v>
      </c>
      <c r="K122">
        <f>CB122*AH122*(BW122-BV122*(1000-AH122*BY122)/(1000-AH122*BX122))/(100*BQ122)</f>
        <v>0</v>
      </c>
      <c r="L122">
        <f>BV122 - IF(AH122&gt;1, K122*BQ122*100.0/(AJ122*CJ122), 0)</f>
        <v>0</v>
      </c>
      <c r="M122">
        <f>((S122-I122/2)*L122-K122)/(S122+I122/2)</f>
        <v>0</v>
      </c>
      <c r="N122">
        <f>M122*(CC122+CD122)/1000.0</f>
        <v>0</v>
      </c>
      <c r="O122">
        <f>(BV122 - IF(AH122&gt;1, K122*BQ122*100.0/(AJ122*CJ122), 0))*(CC122+CD122)/1000.0</f>
        <v>0</v>
      </c>
      <c r="P122">
        <f>2.0/((1/R122-1/Q122)+SIGN(R122)*SQRT((1/R122-1/Q122)*(1/R122-1/Q122) + 4*BR122/((BR122+1)*(BR122+1))*(2*1/R122*1/Q122-1/Q122*1/Q122)))</f>
        <v>0</v>
      </c>
      <c r="Q122">
        <f>IF(LEFT(BS122,1)&lt;&gt;"0",IF(LEFT(BS122,1)="1",3.0,BT122),$D$5+$E$5*(CJ122*CC122/($K$5*1000))+$F$5*(CJ122*CC122/($K$5*1000))*MAX(MIN(BQ122,$J$5),$I$5)*MAX(MIN(BQ122,$J$5),$I$5)+$G$5*MAX(MIN(BQ122,$J$5),$I$5)*(CJ122*CC122/($K$5*1000))+$H$5*(CJ122*CC122/($K$5*1000))*(CJ122*CC122/($K$5*1000)))</f>
        <v>0</v>
      </c>
      <c r="R122">
        <f>I122*(1000-(1000*0.61365*exp(17.502*V122/(240.97+V122))/(CC122+CD122)+BX122)/2)/(1000*0.61365*exp(17.502*V122/(240.97+V122))/(CC122+CD122)-BX122)</f>
        <v>0</v>
      </c>
      <c r="S122">
        <f>1/((BR122+1)/(P122/1.6)+1/(Q122/1.37)) + BR122/((BR122+1)/(P122/1.6) + BR122/(Q122/1.37))</f>
        <v>0</v>
      </c>
      <c r="T122">
        <f>(BM122*BP122)</f>
        <v>0</v>
      </c>
      <c r="U122">
        <f>(CE122+(T122+2*0.95*5.67E-8*(((CE122+$B$7)+273)^4-(CE122+273)^4)-44100*I122)/(1.84*29.3*Q122+8*0.95*5.67E-8*(CE122+273)^3))</f>
        <v>0</v>
      </c>
      <c r="V122">
        <f>($C$7*CF122+$D$7*CG122+$E$7*U122)</f>
        <v>0</v>
      </c>
      <c r="W122">
        <f>0.61365*exp(17.502*V122/(240.97+V122))</f>
        <v>0</v>
      </c>
      <c r="X122">
        <f>(Y122/Z122*100)</f>
        <v>0</v>
      </c>
      <c r="Y122">
        <f>BX122*(CC122+CD122)/1000</f>
        <v>0</v>
      </c>
      <c r="Z122">
        <f>0.61365*exp(17.502*CE122/(240.97+CE122))</f>
        <v>0</v>
      </c>
      <c r="AA122">
        <f>(W122-BX122*(CC122+CD122)/1000)</f>
        <v>0</v>
      </c>
      <c r="AB122">
        <f>(-I122*44100)</f>
        <v>0</v>
      </c>
      <c r="AC122">
        <f>2*29.3*Q122*0.92*(CE122-V122)</f>
        <v>0</v>
      </c>
      <c r="AD122">
        <f>2*0.95*5.67E-8*(((CE122+$B$7)+273)^4-(V122+273)^4)</f>
        <v>0</v>
      </c>
      <c r="AE122">
        <f>T122+AD122+AB122+AC122</f>
        <v>0</v>
      </c>
      <c r="AF122">
        <v>147</v>
      </c>
      <c r="AG122">
        <v>16</v>
      </c>
      <c r="AH122">
        <f>IF(AF122*$H$13&gt;=AJ122,1.0,(AJ122/(AJ122-AF122*$H$13)))</f>
        <v>0</v>
      </c>
      <c r="AI122">
        <f>(AH122-1)*100</f>
        <v>0</v>
      </c>
      <c r="AJ122">
        <f>MAX(0,($B$13+$C$13*CJ122)/(1+$D$13*CJ122)*CC122/(CE122+273)*$E$13)</f>
        <v>0</v>
      </c>
      <c r="AK122" t="s">
        <v>292</v>
      </c>
      <c r="AL122" t="s">
        <v>292</v>
      </c>
      <c r="AM122">
        <v>0</v>
      </c>
      <c r="AN122">
        <v>0</v>
      </c>
      <c r="AO122">
        <f>1-AM122/AN122</f>
        <v>0</v>
      </c>
      <c r="AP122">
        <v>0</v>
      </c>
      <c r="AQ122" t="s">
        <v>292</v>
      </c>
      <c r="AR122" t="s">
        <v>292</v>
      </c>
      <c r="AS122">
        <v>0</v>
      </c>
      <c r="AT122">
        <v>0</v>
      </c>
      <c r="AU122">
        <f>1-AS122/AT122</f>
        <v>0</v>
      </c>
      <c r="AV122">
        <v>0.5</v>
      </c>
      <c r="AW122">
        <f>BN122</f>
        <v>0</v>
      </c>
      <c r="AX122">
        <f>K122</f>
        <v>0</v>
      </c>
      <c r="AY122">
        <f>AU122*AV122*AW122</f>
        <v>0</v>
      </c>
      <c r="AZ122">
        <f>(AX122-AP122)/AW122</f>
        <v>0</v>
      </c>
      <c r="BA122">
        <f>(AN122-AT122)/AT122</f>
        <v>0</v>
      </c>
      <c r="BB122">
        <f>AM122/(AO122+AM122/AT122)</f>
        <v>0</v>
      </c>
      <c r="BC122" t="s">
        <v>292</v>
      </c>
      <c r="BD122">
        <v>0</v>
      </c>
      <c r="BE122">
        <f>IF(BD122&lt;&gt;0, BD122, BB122)</f>
        <v>0</v>
      </c>
      <c r="BF122">
        <f>1-BE122/AT122</f>
        <v>0</v>
      </c>
      <c r="BG122">
        <f>(AT122-AS122)/(AT122-BE122)</f>
        <v>0</v>
      </c>
      <c r="BH122">
        <f>(AN122-AT122)/(AN122-BE122)</f>
        <v>0</v>
      </c>
      <c r="BI122">
        <f>(AT122-AS122)/(AT122-AM122)</f>
        <v>0</v>
      </c>
      <c r="BJ122">
        <f>(AN122-AT122)/(AN122-AM122)</f>
        <v>0</v>
      </c>
      <c r="BK122">
        <f>(BG122*BE122/AS122)</f>
        <v>0</v>
      </c>
      <c r="BL122">
        <f>(1-BK122)</f>
        <v>0</v>
      </c>
      <c r="BM122">
        <f>$B$11*CK122+$C$11*CL122+$F$11*CM122*(1-CP122)</f>
        <v>0</v>
      </c>
      <c r="BN122">
        <f>BM122*BO122</f>
        <v>0</v>
      </c>
      <c r="BO122">
        <f>($B$11*$D$9+$C$11*$D$9+$F$11*((CZ122+CR122)/MAX(CZ122+CR122+DA122, 0.1)*$I$9+DA122/MAX(CZ122+CR122+DA122, 0.1)*$J$9))/($B$11+$C$11+$F$11)</f>
        <v>0</v>
      </c>
      <c r="BP122">
        <f>($B$11*$K$9+$C$11*$K$9+$F$11*((CZ122+CR122)/MAX(CZ122+CR122+DA122, 0.1)*$P$9+DA122/MAX(CZ122+CR122+DA122, 0.1)*$Q$9))/($B$11+$C$11+$F$11)</f>
        <v>0</v>
      </c>
      <c r="BQ122">
        <v>6</v>
      </c>
      <c r="BR122">
        <v>0.5</v>
      </c>
      <c r="BS122" t="s">
        <v>293</v>
      </c>
      <c r="BT122">
        <v>2</v>
      </c>
      <c r="BU122">
        <v>1626465398.6</v>
      </c>
      <c r="BV122">
        <v>400.036</v>
      </c>
      <c r="BW122">
        <v>419.95</v>
      </c>
      <c r="BX122">
        <v>6.71414</v>
      </c>
      <c r="BY122">
        <v>3.08959666666667</v>
      </c>
      <c r="BZ122">
        <v>398.479666666667</v>
      </c>
      <c r="CA122">
        <v>6.77976</v>
      </c>
      <c r="CB122">
        <v>900.054</v>
      </c>
      <c r="CC122">
        <v>100.751</v>
      </c>
      <c r="CD122">
        <v>0.0996751333333333</v>
      </c>
      <c r="CE122">
        <v>17.1538333333333</v>
      </c>
      <c r="CF122">
        <v>16.3184333333333</v>
      </c>
      <c r="CG122">
        <v>999.9</v>
      </c>
      <c r="CH122">
        <v>0</v>
      </c>
      <c r="CI122">
        <v>0</v>
      </c>
      <c r="CJ122">
        <v>10031.2333333333</v>
      </c>
      <c r="CK122">
        <v>0</v>
      </c>
      <c r="CL122">
        <v>0.221023</v>
      </c>
      <c r="CM122">
        <v>1459.97333333333</v>
      </c>
      <c r="CN122">
        <v>0.973008333333333</v>
      </c>
      <c r="CO122">
        <v>0.0269915666666667</v>
      </c>
      <c r="CP122">
        <v>0</v>
      </c>
      <c r="CQ122">
        <v>887.652</v>
      </c>
      <c r="CR122">
        <v>4.99999</v>
      </c>
      <c r="CS122">
        <v>12977</v>
      </c>
      <c r="CT122">
        <v>12728.1333333333</v>
      </c>
      <c r="CU122">
        <v>38.875</v>
      </c>
      <c r="CV122">
        <v>41.125</v>
      </c>
      <c r="CW122">
        <v>40.125</v>
      </c>
      <c r="CX122">
        <v>40.354</v>
      </c>
      <c r="CY122">
        <v>40.437</v>
      </c>
      <c r="CZ122">
        <v>1415.70333333333</v>
      </c>
      <c r="DA122">
        <v>39.27</v>
      </c>
      <c r="DB122">
        <v>0</v>
      </c>
      <c r="DC122">
        <v>1626465410.6</v>
      </c>
      <c r="DD122">
        <v>0</v>
      </c>
      <c r="DE122">
        <v>888.016884615385</v>
      </c>
      <c r="DF122">
        <v>-5.52994871239812</v>
      </c>
      <c r="DG122">
        <v>-82.0615384815124</v>
      </c>
      <c r="DH122">
        <v>12985.9192307692</v>
      </c>
      <c r="DI122">
        <v>15</v>
      </c>
      <c r="DJ122">
        <v>1626465084.6</v>
      </c>
      <c r="DK122" t="s">
        <v>294</v>
      </c>
      <c r="DL122">
        <v>1626465076.6</v>
      </c>
      <c r="DM122">
        <v>1626465084.6</v>
      </c>
      <c r="DN122">
        <v>8</v>
      </c>
      <c r="DO122">
        <v>0.212</v>
      </c>
      <c r="DP122">
        <v>0.013</v>
      </c>
      <c r="DQ122">
        <v>1.588</v>
      </c>
      <c r="DR122">
        <v>-0.074</v>
      </c>
      <c r="DS122">
        <v>420</v>
      </c>
      <c r="DT122">
        <v>3</v>
      </c>
      <c r="DU122">
        <v>0.13</v>
      </c>
      <c r="DV122">
        <v>0.03</v>
      </c>
      <c r="DW122">
        <v>-19.8590512195122</v>
      </c>
      <c r="DX122">
        <v>-0.391517770034832</v>
      </c>
      <c r="DY122">
        <v>0.0459975403475558</v>
      </c>
      <c r="DZ122">
        <v>1</v>
      </c>
      <c r="EA122">
        <v>888.390314285714</v>
      </c>
      <c r="EB122">
        <v>-5.80234761819713</v>
      </c>
      <c r="EC122">
        <v>0.61100637225709</v>
      </c>
      <c r="ED122">
        <v>1</v>
      </c>
      <c r="EE122">
        <v>3.59233317073171</v>
      </c>
      <c r="EF122">
        <v>0.19460822299651</v>
      </c>
      <c r="EG122">
        <v>0.0194675743461293</v>
      </c>
      <c r="EH122">
        <v>0</v>
      </c>
      <c r="EI122">
        <v>2</v>
      </c>
      <c r="EJ122">
        <v>3</v>
      </c>
      <c r="EK122" t="s">
        <v>354</v>
      </c>
      <c r="EL122">
        <v>100</v>
      </c>
      <c r="EM122">
        <v>100</v>
      </c>
      <c r="EN122">
        <v>1.556</v>
      </c>
      <c r="EO122">
        <v>-0.0656</v>
      </c>
      <c r="EP122">
        <v>0.796380875196005</v>
      </c>
      <c r="EQ122">
        <v>0.00225868272383977</v>
      </c>
      <c r="ER122">
        <v>-9.96746185667655e-07</v>
      </c>
      <c r="ES122">
        <v>2.83711317370827e-10</v>
      </c>
      <c r="ET122">
        <v>-0.071317122073674</v>
      </c>
      <c r="EU122">
        <v>-0.00217948432402501</v>
      </c>
      <c r="EV122">
        <v>0.000453263451741206</v>
      </c>
      <c r="EW122">
        <v>-1.16319206543697e-06</v>
      </c>
      <c r="EX122">
        <v>-2</v>
      </c>
      <c r="EY122">
        <v>2196</v>
      </c>
      <c r="EZ122">
        <v>1</v>
      </c>
      <c r="FA122">
        <v>25</v>
      </c>
      <c r="FB122">
        <v>5.4</v>
      </c>
      <c r="FC122">
        <v>5.2</v>
      </c>
      <c r="FD122">
        <v>18</v>
      </c>
      <c r="FE122">
        <v>814.425</v>
      </c>
      <c r="FF122">
        <v>427.698</v>
      </c>
      <c r="FG122">
        <v>14.0269</v>
      </c>
      <c r="FH122">
        <v>25.681</v>
      </c>
      <c r="FI122">
        <v>29.9994</v>
      </c>
      <c r="FJ122">
        <v>25.7171</v>
      </c>
      <c r="FK122">
        <v>25.7452</v>
      </c>
      <c r="FL122">
        <v>25.0107</v>
      </c>
      <c r="FM122">
        <v>73.8115</v>
      </c>
      <c r="FN122">
        <v>0</v>
      </c>
      <c r="FO122">
        <v>14.17</v>
      </c>
      <c r="FP122">
        <v>420</v>
      </c>
      <c r="FQ122">
        <v>3.15984</v>
      </c>
      <c r="FR122">
        <v>101.398</v>
      </c>
      <c r="FS122">
        <v>101.853</v>
      </c>
    </row>
    <row r="123" spans="1:175">
      <c r="A123">
        <v>107</v>
      </c>
      <c r="B123">
        <v>1626465401.6</v>
      </c>
      <c r="C123">
        <v>212</v>
      </c>
      <c r="D123" t="s">
        <v>508</v>
      </c>
      <c r="E123" t="s">
        <v>509</v>
      </c>
      <c r="F123">
        <v>1</v>
      </c>
      <c r="G123" t="s">
        <v>291</v>
      </c>
      <c r="H123">
        <v>1626465400.6</v>
      </c>
      <c r="I123">
        <f>(J123)/1000</f>
        <v>0</v>
      </c>
      <c r="J123">
        <f>1000*CB123*AH123*(BX123-BY123)/(100*BQ123*(1000-AH123*BX123))</f>
        <v>0</v>
      </c>
      <c r="K123">
        <f>CB123*AH123*(BW123-BV123*(1000-AH123*BY123)/(1000-AH123*BX123))/(100*BQ123)</f>
        <v>0</v>
      </c>
      <c r="L123">
        <f>BV123 - IF(AH123&gt;1, K123*BQ123*100.0/(AJ123*CJ123), 0)</f>
        <v>0</v>
      </c>
      <c r="M123">
        <f>((S123-I123/2)*L123-K123)/(S123+I123/2)</f>
        <v>0</v>
      </c>
      <c r="N123">
        <f>M123*(CC123+CD123)/1000.0</f>
        <v>0</v>
      </c>
      <c r="O123">
        <f>(BV123 - IF(AH123&gt;1, K123*BQ123*100.0/(AJ123*CJ123), 0))*(CC123+CD123)/1000.0</f>
        <v>0</v>
      </c>
      <c r="P123">
        <f>2.0/((1/R123-1/Q123)+SIGN(R123)*SQRT((1/R123-1/Q123)*(1/R123-1/Q123) + 4*BR123/((BR123+1)*(BR123+1))*(2*1/R123*1/Q123-1/Q123*1/Q123)))</f>
        <v>0</v>
      </c>
      <c r="Q123">
        <f>IF(LEFT(BS123,1)&lt;&gt;"0",IF(LEFT(BS123,1)="1",3.0,BT123),$D$5+$E$5*(CJ123*CC123/($K$5*1000))+$F$5*(CJ123*CC123/($K$5*1000))*MAX(MIN(BQ123,$J$5),$I$5)*MAX(MIN(BQ123,$J$5),$I$5)+$G$5*MAX(MIN(BQ123,$J$5),$I$5)*(CJ123*CC123/($K$5*1000))+$H$5*(CJ123*CC123/($K$5*1000))*(CJ123*CC123/($K$5*1000)))</f>
        <v>0</v>
      </c>
      <c r="R123">
        <f>I123*(1000-(1000*0.61365*exp(17.502*V123/(240.97+V123))/(CC123+CD123)+BX123)/2)/(1000*0.61365*exp(17.502*V123/(240.97+V123))/(CC123+CD123)-BX123)</f>
        <v>0</v>
      </c>
      <c r="S123">
        <f>1/((BR123+1)/(P123/1.6)+1/(Q123/1.37)) + BR123/((BR123+1)/(P123/1.6) + BR123/(Q123/1.37))</f>
        <v>0</v>
      </c>
      <c r="T123">
        <f>(BM123*BP123)</f>
        <v>0</v>
      </c>
      <c r="U123">
        <f>(CE123+(T123+2*0.95*5.67E-8*(((CE123+$B$7)+273)^4-(CE123+273)^4)-44100*I123)/(1.84*29.3*Q123+8*0.95*5.67E-8*(CE123+273)^3))</f>
        <v>0</v>
      </c>
      <c r="V123">
        <f>($C$7*CF123+$D$7*CG123+$E$7*U123)</f>
        <v>0</v>
      </c>
      <c r="W123">
        <f>0.61365*exp(17.502*V123/(240.97+V123))</f>
        <v>0</v>
      </c>
      <c r="X123">
        <f>(Y123/Z123*100)</f>
        <v>0</v>
      </c>
      <c r="Y123">
        <f>BX123*(CC123+CD123)/1000</f>
        <v>0</v>
      </c>
      <c r="Z123">
        <f>0.61365*exp(17.502*CE123/(240.97+CE123))</f>
        <v>0</v>
      </c>
      <c r="AA123">
        <f>(W123-BX123*(CC123+CD123)/1000)</f>
        <v>0</v>
      </c>
      <c r="AB123">
        <f>(-I123*44100)</f>
        <v>0</v>
      </c>
      <c r="AC123">
        <f>2*29.3*Q123*0.92*(CE123-V123)</f>
        <v>0</v>
      </c>
      <c r="AD123">
        <f>2*0.95*5.67E-8*(((CE123+$B$7)+273)^4-(V123+273)^4)</f>
        <v>0</v>
      </c>
      <c r="AE123">
        <f>T123+AD123+AB123+AC123</f>
        <v>0</v>
      </c>
      <c r="AF123">
        <v>147</v>
      </c>
      <c r="AG123">
        <v>16</v>
      </c>
      <c r="AH123">
        <f>IF(AF123*$H$13&gt;=AJ123,1.0,(AJ123/(AJ123-AF123*$H$13)))</f>
        <v>0</v>
      </c>
      <c r="AI123">
        <f>(AH123-1)*100</f>
        <v>0</v>
      </c>
      <c r="AJ123">
        <f>MAX(0,($B$13+$C$13*CJ123)/(1+$D$13*CJ123)*CC123/(CE123+273)*$E$13)</f>
        <v>0</v>
      </c>
      <c r="AK123" t="s">
        <v>292</v>
      </c>
      <c r="AL123" t="s">
        <v>292</v>
      </c>
      <c r="AM123">
        <v>0</v>
      </c>
      <c r="AN123">
        <v>0</v>
      </c>
      <c r="AO123">
        <f>1-AM123/AN123</f>
        <v>0</v>
      </c>
      <c r="AP123">
        <v>0</v>
      </c>
      <c r="AQ123" t="s">
        <v>292</v>
      </c>
      <c r="AR123" t="s">
        <v>292</v>
      </c>
      <c r="AS123">
        <v>0</v>
      </c>
      <c r="AT123">
        <v>0</v>
      </c>
      <c r="AU123">
        <f>1-AS123/AT123</f>
        <v>0</v>
      </c>
      <c r="AV123">
        <v>0.5</v>
      </c>
      <c r="AW123">
        <f>BN123</f>
        <v>0</v>
      </c>
      <c r="AX123">
        <f>K123</f>
        <v>0</v>
      </c>
      <c r="AY123">
        <f>AU123*AV123*AW123</f>
        <v>0</v>
      </c>
      <c r="AZ123">
        <f>(AX123-AP123)/AW123</f>
        <v>0</v>
      </c>
      <c r="BA123">
        <f>(AN123-AT123)/AT123</f>
        <v>0</v>
      </c>
      <c r="BB123">
        <f>AM123/(AO123+AM123/AT123)</f>
        <v>0</v>
      </c>
      <c r="BC123" t="s">
        <v>292</v>
      </c>
      <c r="BD123">
        <v>0</v>
      </c>
      <c r="BE123">
        <f>IF(BD123&lt;&gt;0, BD123, BB123)</f>
        <v>0</v>
      </c>
      <c r="BF123">
        <f>1-BE123/AT123</f>
        <v>0</v>
      </c>
      <c r="BG123">
        <f>(AT123-AS123)/(AT123-BE123)</f>
        <v>0</v>
      </c>
      <c r="BH123">
        <f>(AN123-AT123)/(AN123-BE123)</f>
        <v>0</v>
      </c>
      <c r="BI123">
        <f>(AT123-AS123)/(AT123-AM123)</f>
        <v>0</v>
      </c>
      <c r="BJ123">
        <f>(AN123-AT123)/(AN123-AM123)</f>
        <v>0</v>
      </c>
      <c r="BK123">
        <f>(BG123*BE123/AS123)</f>
        <v>0</v>
      </c>
      <c r="BL123">
        <f>(1-BK123)</f>
        <v>0</v>
      </c>
      <c r="BM123">
        <f>$B$11*CK123+$C$11*CL123+$F$11*CM123*(1-CP123)</f>
        <v>0</v>
      </c>
      <c r="BN123">
        <f>BM123*BO123</f>
        <v>0</v>
      </c>
      <c r="BO123">
        <f>($B$11*$D$9+$C$11*$D$9+$F$11*((CZ123+CR123)/MAX(CZ123+CR123+DA123, 0.1)*$I$9+DA123/MAX(CZ123+CR123+DA123, 0.1)*$J$9))/($B$11+$C$11+$F$11)</f>
        <v>0</v>
      </c>
      <c r="BP123">
        <f>($B$11*$K$9+$C$11*$K$9+$F$11*((CZ123+CR123)/MAX(CZ123+CR123+DA123, 0.1)*$P$9+DA123/MAX(CZ123+CR123+DA123, 0.1)*$Q$9))/($B$11+$C$11+$F$11)</f>
        <v>0</v>
      </c>
      <c r="BQ123">
        <v>6</v>
      </c>
      <c r="BR123">
        <v>0.5</v>
      </c>
      <c r="BS123" t="s">
        <v>293</v>
      </c>
      <c r="BT123">
        <v>2</v>
      </c>
      <c r="BU123">
        <v>1626465400.6</v>
      </c>
      <c r="BV123">
        <v>400.016</v>
      </c>
      <c r="BW123">
        <v>419.996666666667</v>
      </c>
      <c r="BX123">
        <v>6.72562</v>
      </c>
      <c r="BY123">
        <v>3.10323666666667</v>
      </c>
      <c r="BZ123">
        <v>398.46</v>
      </c>
      <c r="CA123">
        <v>6.7912</v>
      </c>
      <c r="CB123">
        <v>899.9</v>
      </c>
      <c r="CC123">
        <v>100.751333333333</v>
      </c>
      <c r="CD123">
        <v>0.0992899666666667</v>
      </c>
      <c r="CE123">
        <v>17.1794333333333</v>
      </c>
      <c r="CF123">
        <v>16.3399</v>
      </c>
      <c r="CG123">
        <v>999.9</v>
      </c>
      <c r="CH123">
        <v>0</v>
      </c>
      <c r="CI123">
        <v>0</v>
      </c>
      <c r="CJ123">
        <v>10016.6666666667</v>
      </c>
      <c r="CK123">
        <v>0</v>
      </c>
      <c r="CL123">
        <v>0.221023</v>
      </c>
      <c r="CM123">
        <v>1460.05666666667</v>
      </c>
      <c r="CN123">
        <v>0.973008333333333</v>
      </c>
      <c r="CO123">
        <v>0.0269915666666667</v>
      </c>
      <c r="CP123">
        <v>0</v>
      </c>
      <c r="CQ123">
        <v>887.215</v>
      </c>
      <c r="CR123">
        <v>4.99999</v>
      </c>
      <c r="CS123">
        <v>12974.8666666667</v>
      </c>
      <c r="CT123">
        <v>12728.8666666667</v>
      </c>
      <c r="CU123">
        <v>38.875</v>
      </c>
      <c r="CV123">
        <v>41.125</v>
      </c>
      <c r="CW123">
        <v>40.125</v>
      </c>
      <c r="CX123">
        <v>40.375</v>
      </c>
      <c r="CY123">
        <v>40.437</v>
      </c>
      <c r="CZ123">
        <v>1415.78333333333</v>
      </c>
      <c r="DA123">
        <v>39.2733333333333</v>
      </c>
      <c r="DB123">
        <v>0</v>
      </c>
      <c r="DC123">
        <v>1626465412.4</v>
      </c>
      <c r="DD123">
        <v>0</v>
      </c>
      <c r="DE123">
        <v>887.8168</v>
      </c>
      <c r="DF123">
        <v>-5.30707690795977</v>
      </c>
      <c r="DG123">
        <v>-81.3769230072599</v>
      </c>
      <c r="DH123">
        <v>12983.196</v>
      </c>
      <c r="DI123">
        <v>15</v>
      </c>
      <c r="DJ123">
        <v>1626465084.6</v>
      </c>
      <c r="DK123" t="s">
        <v>294</v>
      </c>
      <c r="DL123">
        <v>1626465076.6</v>
      </c>
      <c r="DM123">
        <v>1626465084.6</v>
      </c>
      <c r="DN123">
        <v>8</v>
      </c>
      <c r="DO123">
        <v>0.212</v>
      </c>
      <c r="DP123">
        <v>0.013</v>
      </c>
      <c r="DQ123">
        <v>1.588</v>
      </c>
      <c r="DR123">
        <v>-0.074</v>
      </c>
      <c r="DS123">
        <v>420</v>
      </c>
      <c r="DT123">
        <v>3</v>
      </c>
      <c r="DU123">
        <v>0.13</v>
      </c>
      <c r="DV123">
        <v>0.03</v>
      </c>
      <c r="DW123">
        <v>-19.8776951219512</v>
      </c>
      <c r="DX123">
        <v>-0.370206271777015</v>
      </c>
      <c r="DY123">
        <v>0.0436851481779174</v>
      </c>
      <c r="DZ123">
        <v>1</v>
      </c>
      <c r="EA123">
        <v>888.126264705882</v>
      </c>
      <c r="EB123">
        <v>-5.6804000573999</v>
      </c>
      <c r="EC123">
        <v>0.586598886344161</v>
      </c>
      <c r="ED123">
        <v>1</v>
      </c>
      <c r="EE123">
        <v>3.59855292682927</v>
      </c>
      <c r="EF123">
        <v>0.180474982578402</v>
      </c>
      <c r="EG123">
        <v>0.0181193447687356</v>
      </c>
      <c r="EH123">
        <v>0</v>
      </c>
      <c r="EI123">
        <v>2</v>
      </c>
      <c r="EJ123">
        <v>3</v>
      </c>
      <c r="EK123" t="s">
        <v>354</v>
      </c>
      <c r="EL123">
        <v>100</v>
      </c>
      <c r="EM123">
        <v>100</v>
      </c>
      <c r="EN123">
        <v>1.556</v>
      </c>
      <c r="EO123">
        <v>-0.0656</v>
      </c>
      <c r="EP123">
        <v>0.796380875196005</v>
      </c>
      <c r="EQ123">
        <v>0.00225868272383977</v>
      </c>
      <c r="ER123">
        <v>-9.96746185667655e-07</v>
      </c>
      <c r="ES123">
        <v>2.83711317370827e-10</v>
      </c>
      <c r="ET123">
        <v>-0.071317122073674</v>
      </c>
      <c r="EU123">
        <v>-0.00217948432402501</v>
      </c>
      <c r="EV123">
        <v>0.000453263451741206</v>
      </c>
      <c r="EW123">
        <v>-1.16319206543697e-06</v>
      </c>
      <c r="EX123">
        <v>-2</v>
      </c>
      <c r="EY123">
        <v>2196</v>
      </c>
      <c r="EZ123">
        <v>1</v>
      </c>
      <c r="FA123">
        <v>25</v>
      </c>
      <c r="FB123">
        <v>5.4</v>
      </c>
      <c r="FC123">
        <v>5.3</v>
      </c>
      <c r="FD123">
        <v>18</v>
      </c>
      <c r="FE123">
        <v>814.077</v>
      </c>
      <c r="FF123">
        <v>427.758</v>
      </c>
      <c r="FG123">
        <v>14.098</v>
      </c>
      <c r="FH123">
        <v>25.6765</v>
      </c>
      <c r="FI123">
        <v>29.9994</v>
      </c>
      <c r="FJ123">
        <v>25.7154</v>
      </c>
      <c r="FK123">
        <v>25.7435</v>
      </c>
      <c r="FL123">
        <v>25.0099</v>
      </c>
      <c r="FM123">
        <v>73.8115</v>
      </c>
      <c r="FN123">
        <v>0</v>
      </c>
      <c r="FO123">
        <v>14.17</v>
      </c>
      <c r="FP123">
        <v>420</v>
      </c>
      <c r="FQ123">
        <v>3.19384</v>
      </c>
      <c r="FR123">
        <v>101.399</v>
      </c>
      <c r="FS123">
        <v>101.853</v>
      </c>
    </row>
    <row r="124" spans="1:175">
      <c r="A124">
        <v>108</v>
      </c>
      <c r="B124">
        <v>1626465403.6</v>
      </c>
      <c r="C124">
        <v>214</v>
      </c>
      <c r="D124" t="s">
        <v>510</v>
      </c>
      <c r="E124" t="s">
        <v>511</v>
      </c>
      <c r="F124">
        <v>1</v>
      </c>
      <c r="G124" t="s">
        <v>291</v>
      </c>
      <c r="H124">
        <v>1626465402.6</v>
      </c>
      <c r="I124">
        <f>(J124)/1000</f>
        <v>0</v>
      </c>
      <c r="J124">
        <f>1000*CB124*AH124*(BX124-BY124)/(100*BQ124*(1000-AH124*BX124))</f>
        <v>0</v>
      </c>
      <c r="K124">
        <f>CB124*AH124*(BW124-BV124*(1000-AH124*BY124)/(1000-AH124*BX124))/(100*BQ124)</f>
        <v>0</v>
      </c>
      <c r="L124">
        <f>BV124 - IF(AH124&gt;1, K124*BQ124*100.0/(AJ124*CJ124), 0)</f>
        <v>0</v>
      </c>
      <c r="M124">
        <f>((S124-I124/2)*L124-K124)/(S124+I124/2)</f>
        <v>0</v>
      </c>
      <c r="N124">
        <f>M124*(CC124+CD124)/1000.0</f>
        <v>0</v>
      </c>
      <c r="O124">
        <f>(BV124 - IF(AH124&gt;1, K124*BQ124*100.0/(AJ124*CJ124), 0))*(CC124+CD124)/1000.0</f>
        <v>0</v>
      </c>
      <c r="P124">
        <f>2.0/((1/R124-1/Q124)+SIGN(R124)*SQRT((1/R124-1/Q124)*(1/R124-1/Q124) + 4*BR124/((BR124+1)*(BR124+1))*(2*1/R124*1/Q124-1/Q124*1/Q124)))</f>
        <v>0</v>
      </c>
      <c r="Q124">
        <f>IF(LEFT(BS124,1)&lt;&gt;"0",IF(LEFT(BS124,1)="1",3.0,BT124),$D$5+$E$5*(CJ124*CC124/($K$5*1000))+$F$5*(CJ124*CC124/($K$5*1000))*MAX(MIN(BQ124,$J$5),$I$5)*MAX(MIN(BQ124,$J$5),$I$5)+$G$5*MAX(MIN(BQ124,$J$5),$I$5)*(CJ124*CC124/($K$5*1000))+$H$5*(CJ124*CC124/($K$5*1000))*(CJ124*CC124/($K$5*1000)))</f>
        <v>0</v>
      </c>
      <c r="R124">
        <f>I124*(1000-(1000*0.61365*exp(17.502*V124/(240.97+V124))/(CC124+CD124)+BX124)/2)/(1000*0.61365*exp(17.502*V124/(240.97+V124))/(CC124+CD124)-BX124)</f>
        <v>0</v>
      </c>
      <c r="S124">
        <f>1/((BR124+1)/(P124/1.6)+1/(Q124/1.37)) + BR124/((BR124+1)/(P124/1.6) + BR124/(Q124/1.37))</f>
        <v>0</v>
      </c>
      <c r="T124">
        <f>(BM124*BP124)</f>
        <v>0</v>
      </c>
      <c r="U124">
        <f>(CE124+(T124+2*0.95*5.67E-8*(((CE124+$B$7)+273)^4-(CE124+273)^4)-44100*I124)/(1.84*29.3*Q124+8*0.95*5.67E-8*(CE124+273)^3))</f>
        <v>0</v>
      </c>
      <c r="V124">
        <f>($C$7*CF124+$D$7*CG124+$E$7*U124)</f>
        <v>0</v>
      </c>
      <c r="W124">
        <f>0.61365*exp(17.502*V124/(240.97+V124))</f>
        <v>0</v>
      </c>
      <c r="X124">
        <f>(Y124/Z124*100)</f>
        <v>0</v>
      </c>
      <c r="Y124">
        <f>BX124*(CC124+CD124)/1000</f>
        <v>0</v>
      </c>
      <c r="Z124">
        <f>0.61365*exp(17.502*CE124/(240.97+CE124))</f>
        <v>0</v>
      </c>
      <c r="AA124">
        <f>(W124-BX124*(CC124+CD124)/1000)</f>
        <v>0</v>
      </c>
      <c r="AB124">
        <f>(-I124*44100)</f>
        <v>0</v>
      </c>
      <c r="AC124">
        <f>2*29.3*Q124*0.92*(CE124-V124)</f>
        <v>0</v>
      </c>
      <c r="AD124">
        <f>2*0.95*5.67E-8*(((CE124+$B$7)+273)^4-(V124+273)^4)</f>
        <v>0</v>
      </c>
      <c r="AE124">
        <f>T124+AD124+AB124+AC124</f>
        <v>0</v>
      </c>
      <c r="AF124">
        <v>147</v>
      </c>
      <c r="AG124">
        <v>16</v>
      </c>
      <c r="AH124">
        <f>IF(AF124*$H$13&gt;=AJ124,1.0,(AJ124/(AJ124-AF124*$H$13)))</f>
        <v>0</v>
      </c>
      <c r="AI124">
        <f>(AH124-1)*100</f>
        <v>0</v>
      </c>
      <c r="AJ124">
        <f>MAX(0,($B$13+$C$13*CJ124)/(1+$D$13*CJ124)*CC124/(CE124+273)*$E$13)</f>
        <v>0</v>
      </c>
      <c r="AK124" t="s">
        <v>292</v>
      </c>
      <c r="AL124" t="s">
        <v>292</v>
      </c>
      <c r="AM124">
        <v>0</v>
      </c>
      <c r="AN124">
        <v>0</v>
      </c>
      <c r="AO124">
        <f>1-AM124/AN124</f>
        <v>0</v>
      </c>
      <c r="AP124">
        <v>0</v>
      </c>
      <c r="AQ124" t="s">
        <v>292</v>
      </c>
      <c r="AR124" t="s">
        <v>292</v>
      </c>
      <c r="AS124">
        <v>0</v>
      </c>
      <c r="AT124">
        <v>0</v>
      </c>
      <c r="AU124">
        <f>1-AS124/AT124</f>
        <v>0</v>
      </c>
      <c r="AV124">
        <v>0.5</v>
      </c>
      <c r="AW124">
        <f>BN124</f>
        <v>0</v>
      </c>
      <c r="AX124">
        <f>K124</f>
        <v>0</v>
      </c>
      <c r="AY124">
        <f>AU124*AV124*AW124</f>
        <v>0</v>
      </c>
      <c r="AZ124">
        <f>(AX124-AP124)/AW124</f>
        <v>0</v>
      </c>
      <c r="BA124">
        <f>(AN124-AT124)/AT124</f>
        <v>0</v>
      </c>
      <c r="BB124">
        <f>AM124/(AO124+AM124/AT124)</f>
        <v>0</v>
      </c>
      <c r="BC124" t="s">
        <v>292</v>
      </c>
      <c r="BD124">
        <v>0</v>
      </c>
      <c r="BE124">
        <f>IF(BD124&lt;&gt;0, BD124, BB124)</f>
        <v>0</v>
      </c>
      <c r="BF124">
        <f>1-BE124/AT124</f>
        <v>0</v>
      </c>
      <c r="BG124">
        <f>(AT124-AS124)/(AT124-BE124)</f>
        <v>0</v>
      </c>
      <c r="BH124">
        <f>(AN124-AT124)/(AN124-BE124)</f>
        <v>0</v>
      </c>
      <c r="BI124">
        <f>(AT124-AS124)/(AT124-AM124)</f>
        <v>0</v>
      </c>
      <c r="BJ124">
        <f>(AN124-AT124)/(AN124-AM124)</f>
        <v>0</v>
      </c>
      <c r="BK124">
        <f>(BG124*BE124/AS124)</f>
        <v>0</v>
      </c>
      <c r="BL124">
        <f>(1-BK124)</f>
        <v>0</v>
      </c>
      <c r="BM124">
        <f>$B$11*CK124+$C$11*CL124+$F$11*CM124*(1-CP124)</f>
        <v>0</v>
      </c>
      <c r="BN124">
        <f>BM124*BO124</f>
        <v>0</v>
      </c>
      <c r="BO124">
        <f>($B$11*$D$9+$C$11*$D$9+$F$11*((CZ124+CR124)/MAX(CZ124+CR124+DA124, 0.1)*$I$9+DA124/MAX(CZ124+CR124+DA124, 0.1)*$J$9))/($B$11+$C$11+$F$11)</f>
        <v>0</v>
      </c>
      <c r="BP124">
        <f>($B$11*$K$9+$C$11*$K$9+$F$11*((CZ124+CR124)/MAX(CZ124+CR124+DA124, 0.1)*$P$9+DA124/MAX(CZ124+CR124+DA124, 0.1)*$Q$9))/($B$11+$C$11+$F$11)</f>
        <v>0</v>
      </c>
      <c r="BQ124">
        <v>6</v>
      </c>
      <c r="BR124">
        <v>0.5</v>
      </c>
      <c r="BS124" t="s">
        <v>293</v>
      </c>
      <c r="BT124">
        <v>2</v>
      </c>
      <c r="BU124">
        <v>1626465402.6</v>
      </c>
      <c r="BV124">
        <v>400.007</v>
      </c>
      <c r="BW124">
        <v>420.035666666667</v>
      </c>
      <c r="BX124">
        <v>6.74073333333333</v>
      </c>
      <c r="BY124">
        <v>3.11656333333333</v>
      </c>
      <c r="BZ124">
        <v>398.451</v>
      </c>
      <c r="CA124">
        <v>6.80625</v>
      </c>
      <c r="CB124">
        <v>899.947333333333</v>
      </c>
      <c r="CC124">
        <v>100.753</v>
      </c>
      <c r="CD124">
        <v>0.0999289</v>
      </c>
      <c r="CE124">
        <v>17.2103666666667</v>
      </c>
      <c r="CF124">
        <v>16.3595</v>
      </c>
      <c r="CG124">
        <v>999.9</v>
      </c>
      <c r="CH124">
        <v>0</v>
      </c>
      <c r="CI124">
        <v>0</v>
      </c>
      <c r="CJ124">
        <v>9942.5</v>
      </c>
      <c r="CK124">
        <v>0</v>
      </c>
      <c r="CL124">
        <v>0.221023</v>
      </c>
      <c r="CM124">
        <v>1460.06666666667</v>
      </c>
      <c r="CN124">
        <v>0.973008333333333</v>
      </c>
      <c r="CO124">
        <v>0.0269915666666667</v>
      </c>
      <c r="CP124">
        <v>0</v>
      </c>
      <c r="CQ124">
        <v>887.068</v>
      </c>
      <c r="CR124">
        <v>4.99999</v>
      </c>
      <c r="CS124">
        <v>12972.4</v>
      </c>
      <c r="CT124">
        <v>12728.9666666667</v>
      </c>
      <c r="CU124">
        <v>38.875</v>
      </c>
      <c r="CV124">
        <v>41.125</v>
      </c>
      <c r="CW124">
        <v>40.125</v>
      </c>
      <c r="CX124">
        <v>40.375</v>
      </c>
      <c r="CY124">
        <v>40.479</v>
      </c>
      <c r="CZ124">
        <v>1415.79333333333</v>
      </c>
      <c r="DA124">
        <v>39.2733333333333</v>
      </c>
      <c r="DB124">
        <v>0</v>
      </c>
      <c r="DC124">
        <v>1626465414.8</v>
      </c>
      <c r="DD124">
        <v>0</v>
      </c>
      <c r="DE124">
        <v>887.58412</v>
      </c>
      <c r="DF124">
        <v>-5.77653845710367</v>
      </c>
      <c r="DG124">
        <v>-81.8153847786482</v>
      </c>
      <c r="DH124">
        <v>12980</v>
      </c>
      <c r="DI124">
        <v>15</v>
      </c>
      <c r="DJ124">
        <v>1626465084.6</v>
      </c>
      <c r="DK124" t="s">
        <v>294</v>
      </c>
      <c r="DL124">
        <v>1626465076.6</v>
      </c>
      <c r="DM124">
        <v>1626465084.6</v>
      </c>
      <c r="DN124">
        <v>8</v>
      </c>
      <c r="DO124">
        <v>0.212</v>
      </c>
      <c r="DP124">
        <v>0.013</v>
      </c>
      <c r="DQ124">
        <v>1.588</v>
      </c>
      <c r="DR124">
        <v>-0.074</v>
      </c>
      <c r="DS124">
        <v>420</v>
      </c>
      <c r="DT124">
        <v>3</v>
      </c>
      <c r="DU124">
        <v>0.13</v>
      </c>
      <c r="DV124">
        <v>0.03</v>
      </c>
      <c r="DW124">
        <v>-19.8970682926829</v>
      </c>
      <c r="DX124">
        <v>-0.43178885017426</v>
      </c>
      <c r="DY124">
        <v>0.0510529827084227</v>
      </c>
      <c r="DZ124">
        <v>1</v>
      </c>
      <c r="EA124">
        <v>887.961088235294</v>
      </c>
      <c r="EB124">
        <v>-5.60523118222863</v>
      </c>
      <c r="EC124">
        <v>0.582044538807564</v>
      </c>
      <c r="ED124">
        <v>1</v>
      </c>
      <c r="EE124">
        <v>3.60384634146341</v>
      </c>
      <c r="EF124">
        <v>0.160348641114988</v>
      </c>
      <c r="EG124">
        <v>0.0163165180043367</v>
      </c>
      <c r="EH124">
        <v>0</v>
      </c>
      <c r="EI124">
        <v>2</v>
      </c>
      <c r="EJ124">
        <v>3</v>
      </c>
      <c r="EK124" t="s">
        <v>354</v>
      </c>
      <c r="EL124">
        <v>100</v>
      </c>
      <c r="EM124">
        <v>100</v>
      </c>
      <c r="EN124">
        <v>1.557</v>
      </c>
      <c r="EO124">
        <v>-0.0655</v>
      </c>
      <c r="EP124">
        <v>0.796380875196005</v>
      </c>
      <c r="EQ124">
        <v>0.00225868272383977</v>
      </c>
      <c r="ER124">
        <v>-9.96746185667655e-07</v>
      </c>
      <c r="ES124">
        <v>2.83711317370827e-10</v>
      </c>
      <c r="ET124">
        <v>-0.071317122073674</v>
      </c>
      <c r="EU124">
        <v>-0.00217948432402501</v>
      </c>
      <c r="EV124">
        <v>0.000453263451741206</v>
      </c>
      <c r="EW124">
        <v>-1.16319206543697e-06</v>
      </c>
      <c r="EX124">
        <v>-2</v>
      </c>
      <c r="EY124">
        <v>2196</v>
      </c>
      <c r="EZ124">
        <v>1</v>
      </c>
      <c r="FA124">
        <v>25</v>
      </c>
      <c r="FB124">
        <v>5.5</v>
      </c>
      <c r="FC124">
        <v>5.3</v>
      </c>
      <c r="FD124">
        <v>18</v>
      </c>
      <c r="FE124">
        <v>813.791</v>
      </c>
      <c r="FF124">
        <v>427.846</v>
      </c>
      <c r="FG124">
        <v>14.1639</v>
      </c>
      <c r="FH124">
        <v>25.6722</v>
      </c>
      <c r="FI124">
        <v>29.9993</v>
      </c>
      <c r="FJ124">
        <v>25.7132</v>
      </c>
      <c r="FK124">
        <v>25.7415</v>
      </c>
      <c r="FL124">
        <v>25.0089</v>
      </c>
      <c r="FM124">
        <v>73.8115</v>
      </c>
      <c r="FN124">
        <v>0</v>
      </c>
      <c r="FO124">
        <v>14.27</v>
      </c>
      <c r="FP124">
        <v>420</v>
      </c>
      <c r="FQ124">
        <v>3.18942</v>
      </c>
      <c r="FR124">
        <v>101.401</v>
      </c>
      <c r="FS124">
        <v>101.854</v>
      </c>
    </row>
    <row r="125" spans="1:175">
      <c r="A125">
        <v>109</v>
      </c>
      <c r="B125">
        <v>1626465405.6</v>
      </c>
      <c r="C125">
        <v>216</v>
      </c>
      <c r="D125" t="s">
        <v>512</v>
      </c>
      <c r="E125" t="s">
        <v>513</v>
      </c>
      <c r="F125">
        <v>1</v>
      </c>
      <c r="G125" t="s">
        <v>291</v>
      </c>
      <c r="H125">
        <v>1626465404.6</v>
      </c>
      <c r="I125">
        <f>(J125)/1000</f>
        <v>0</v>
      </c>
      <c r="J125">
        <f>1000*CB125*AH125*(BX125-BY125)/(100*BQ125*(1000-AH125*BX125))</f>
        <v>0</v>
      </c>
      <c r="K125">
        <f>CB125*AH125*(BW125-BV125*(1000-AH125*BY125)/(1000-AH125*BX125))/(100*BQ125)</f>
        <v>0</v>
      </c>
      <c r="L125">
        <f>BV125 - IF(AH125&gt;1, K125*BQ125*100.0/(AJ125*CJ125), 0)</f>
        <v>0</v>
      </c>
      <c r="M125">
        <f>((S125-I125/2)*L125-K125)/(S125+I125/2)</f>
        <v>0</v>
      </c>
      <c r="N125">
        <f>M125*(CC125+CD125)/1000.0</f>
        <v>0</v>
      </c>
      <c r="O125">
        <f>(BV125 - IF(AH125&gt;1, K125*BQ125*100.0/(AJ125*CJ125), 0))*(CC125+CD125)/1000.0</f>
        <v>0</v>
      </c>
      <c r="P125">
        <f>2.0/((1/R125-1/Q125)+SIGN(R125)*SQRT((1/R125-1/Q125)*(1/R125-1/Q125) + 4*BR125/((BR125+1)*(BR125+1))*(2*1/R125*1/Q125-1/Q125*1/Q125)))</f>
        <v>0</v>
      </c>
      <c r="Q125">
        <f>IF(LEFT(BS125,1)&lt;&gt;"0",IF(LEFT(BS125,1)="1",3.0,BT125),$D$5+$E$5*(CJ125*CC125/($K$5*1000))+$F$5*(CJ125*CC125/($K$5*1000))*MAX(MIN(BQ125,$J$5),$I$5)*MAX(MIN(BQ125,$J$5),$I$5)+$G$5*MAX(MIN(BQ125,$J$5),$I$5)*(CJ125*CC125/($K$5*1000))+$H$5*(CJ125*CC125/($K$5*1000))*(CJ125*CC125/($K$5*1000)))</f>
        <v>0</v>
      </c>
      <c r="R125">
        <f>I125*(1000-(1000*0.61365*exp(17.502*V125/(240.97+V125))/(CC125+CD125)+BX125)/2)/(1000*0.61365*exp(17.502*V125/(240.97+V125))/(CC125+CD125)-BX125)</f>
        <v>0</v>
      </c>
      <c r="S125">
        <f>1/((BR125+1)/(P125/1.6)+1/(Q125/1.37)) + BR125/((BR125+1)/(P125/1.6) + BR125/(Q125/1.37))</f>
        <v>0</v>
      </c>
      <c r="T125">
        <f>(BM125*BP125)</f>
        <v>0</v>
      </c>
      <c r="U125">
        <f>(CE125+(T125+2*0.95*5.67E-8*(((CE125+$B$7)+273)^4-(CE125+273)^4)-44100*I125)/(1.84*29.3*Q125+8*0.95*5.67E-8*(CE125+273)^3))</f>
        <v>0</v>
      </c>
      <c r="V125">
        <f>($C$7*CF125+$D$7*CG125+$E$7*U125)</f>
        <v>0</v>
      </c>
      <c r="W125">
        <f>0.61365*exp(17.502*V125/(240.97+V125))</f>
        <v>0</v>
      </c>
      <c r="X125">
        <f>(Y125/Z125*100)</f>
        <v>0</v>
      </c>
      <c r="Y125">
        <f>BX125*(CC125+CD125)/1000</f>
        <v>0</v>
      </c>
      <c r="Z125">
        <f>0.61365*exp(17.502*CE125/(240.97+CE125))</f>
        <v>0</v>
      </c>
      <c r="AA125">
        <f>(W125-BX125*(CC125+CD125)/1000)</f>
        <v>0</v>
      </c>
      <c r="AB125">
        <f>(-I125*44100)</f>
        <v>0</v>
      </c>
      <c r="AC125">
        <f>2*29.3*Q125*0.92*(CE125-V125)</f>
        <v>0</v>
      </c>
      <c r="AD125">
        <f>2*0.95*5.67E-8*(((CE125+$B$7)+273)^4-(V125+273)^4)</f>
        <v>0</v>
      </c>
      <c r="AE125">
        <f>T125+AD125+AB125+AC125</f>
        <v>0</v>
      </c>
      <c r="AF125">
        <v>147</v>
      </c>
      <c r="AG125">
        <v>16</v>
      </c>
      <c r="AH125">
        <f>IF(AF125*$H$13&gt;=AJ125,1.0,(AJ125/(AJ125-AF125*$H$13)))</f>
        <v>0</v>
      </c>
      <c r="AI125">
        <f>(AH125-1)*100</f>
        <v>0</v>
      </c>
      <c r="AJ125">
        <f>MAX(0,($B$13+$C$13*CJ125)/(1+$D$13*CJ125)*CC125/(CE125+273)*$E$13)</f>
        <v>0</v>
      </c>
      <c r="AK125" t="s">
        <v>292</v>
      </c>
      <c r="AL125" t="s">
        <v>292</v>
      </c>
      <c r="AM125">
        <v>0</v>
      </c>
      <c r="AN125">
        <v>0</v>
      </c>
      <c r="AO125">
        <f>1-AM125/AN125</f>
        <v>0</v>
      </c>
      <c r="AP125">
        <v>0</v>
      </c>
      <c r="AQ125" t="s">
        <v>292</v>
      </c>
      <c r="AR125" t="s">
        <v>292</v>
      </c>
      <c r="AS125">
        <v>0</v>
      </c>
      <c r="AT125">
        <v>0</v>
      </c>
      <c r="AU125">
        <f>1-AS125/AT125</f>
        <v>0</v>
      </c>
      <c r="AV125">
        <v>0.5</v>
      </c>
      <c r="AW125">
        <f>BN125</f>
        <v>0</v>
      </c>
      <c r="AX125">
        <f>K125</f>
        <v>0</v>
      </c>
      <c r="AY125">
        <f>AU125*AV125*AW125</f>
        <v>0</v>
      </c>
      <c r="AZ125">
        <f>(AX125-AP125)/AW125</f>
        <v>0</v>
      </c>
      <c r="BA125">
        <f>(AN125-AT125)/AT125</f>
        <v>0</v>
      </c>
      <c r="BB125">
        <f>AM125/(AO125+AM125/AT125)</f>
        <v>0</v>
      </c>
      <c r="BC125" t="s">
        <v>292</v>
      </c>
      <c r="BD125">
        <v>0</v>
      </c>
      <c r="BE125">
        <f>IF(BD125&lt;&gt;0, BD125, BB125)</f>
        <v>0</v>
      </c>
      <c r="BF125">
        <f>1-BE125/AT125</f>
        <v>0</v>
      </c>
      <c r="BG125">
        <f>(AT125-AS125)/(AT125-BE125)</f>
        <v>0</v>
      </c>
      <c r="BH125">
        <f>(AN125-AT125)/(AN125-BE125)</f>
        <v>0</v>
      </c>
      <c r="BI125">
        <f>(AT125-AS125)/(AT125-AM125)</f>
        <v>0</v>
      </c>
      <c r="BJ125">
        <f>(AN125-AT125)/(AN125-AM125)</f>
        <v>0</v>
      </c>
      <c r="BK125">
        <f>(BG125*BE125/AS125)</f>
        <v>0</v>
      </c>
      <c r="BL125">
        <f>(1-BK125)</f>
        <v>0</v>
      </c>
      <c r="BM125">
        <f>$B$11*CK125+$C$11*CL125+$F$11*CM125*(1-CP125)</f>
        <v>0</v>
      </c>
      <c r="BN125">
        <f>BM125*BO125</f>
        <v>0</v>
      </c>
      <c r="BO125">
        <f>($B$11*$D$9+$C$11*$D$9+$F$11*((CZ125+CR125)/MAX(CZ125+CR125+DA125, 0.1)*$I$9+DA125/MAX(CZ125+CR125+DA125, 0.1)*$J$9))/($B$11+$C$11+$F$11)</f>
        <v>0</v>
      </c>
      <c r="BP125">
        <f>($B$11*$K$9+$C$11*$K$9+$F$11*((CZ125+CR125)/MAX(CZ125+CR125+DA125, 0.1)*$P$9+DA125/MAX(CZ125+CR125+DA125, 0.1)*$Q$9))/($B$11+$C$11+$F$11)</f>
        <v>0</v>
      </c>
      <c r="BQ125">
        <v>6</v>
      </c>
      <c r="BR125">
        <v>0.5</v>
      </c>
      <c r="BS125" t="s">
        <v>293</v>
      </c>
      <c r="BT125">
        <v>2</v>
      </c>
      <c r="BU125">
        <v>1626465404.6</v>
      </c>
      <c r="BV125">
        <v>399.995333333333</v>
      </c>
      <c r="BW125">
        <v>420.019333333333</v>
      </c>
      <c r="BX125">
        <v>6.75680666666667</v>
      </c>
      <c r="BY125">
        <v>3.12102333333333</v>
      </c>
      <c r="BZ125">
        <v>398.439333333333</v>
      </c>
      <c r="CA125">
        <v>6.82226666666667</v>
      </c>
      <c r="CB125">
        <v>900.072</v>
      </c>
      <c r="CC125">
        <v>100.753666666667</v>
      </c>
      <c r="CD125">
        <v>0.0997942</v>
      </c>
      <c r="CE125">
        <v>17.2398333333333</v>
      </c>
      <c r="CF125">
        <v>16.3818333333333</v>
      </c>
      <c r="CG125">
        <v>999.9</v>
      </c>
      <c r="CH125">
        <v>0</v>
      </c>
      <c r="CI125">
        <v>0</v>
      </c>
      <c r="CJ125">
        <v>10012.1</v>
      </c>
      <c r="CK125">
        <v>0</v>
      </c>
      <c r="CL125">
        <v>0.221023</v>
      </c>
      <c r="CM125">
        <v>1460.06</v>
      </c>
      <c r="CN125">
        <v>0.973009666666667</v>
      </c>
      <c r="CO125">
        <v>0.0269900333333333</v>
      </c>
      <c r="CP125">
        <v>0</v>
      </c>
      <c r="CQ125">
        <v>886.602666666667</v>
      </c>
      <c r="CR125">
        <v>4.99999</v>
      </c>
      <c r="CS125">
        <v>12969.7333333333</v>
      </c>
      <c r="CT125">
        <v>12728.9</v>
      </c>
      <c r="CU125">
        <v>38.875</v>
      </c>
      <c r="CV125">
        <v>41.125</v>
      </c>
      <c r="CW125">
        <v>40.083</v>
      </c>
      <c r="CX125">
        <v>40.354</v>
      </c>
      <c r="CY125">
        <v>40.458</v>
      </c>
      <c r="CZ125">
        <v>1415.79</v>
      </c>
      <c r="DA125">
        <v>39.27</v>
      </c>
      <c r="DB125">
        <v>0</v>
      </c>
      <c r="DC125">
        <v>1626465416.6</v>
      </c>
      <c r="DD125">
        <v>0</v>
      </c>
      <c r="DE125">
        <v>887.415653846154</v>
      </c>
      <c r="DF125">
        <v>-6.23668374924365</v>
      </c>
      <c r="DG125">
        <v>-82.9333333516044</v>
      </c>
      <c r="DH125">
        <v>12977.9230769231</v>
      </c>
      <c r="DI125">
        <v>15</v>
      </c>
      <c r="DJ125">
        <v>1626465084.6</v>
      </c>
      <c r="DK125" t="s">
        <v>294</v>
      </c>
      <c r="DL125">
        <v>1626465076.6</v>
      </c>
      <c r="DM125">
        <v>1626465084.6</v>
      </c>
      <c r="DN125">
        <v>8</v>
      </c>
      <c r="DO125">
        <v>0.212</v>
      </c>
      <c r="DP125">
        <v>0.013</v>
      </c>
      <c r="DQ125">
        <v>1.588</v>
      </c>
      <c r="DR125">
        <v>-0.074</v>
      </c>
      <c r="DS125">
        <v>420</v>
      </c>
      <c r="DT125">
        <v>3</v>
      </c>
      <c r="DU125">
        <v>0.13</v>
      </c>
      <c r="DV125">
        <v>0.03</v>
      </c>
      <c r="DW125">
        <v>-19.9167268292683</v>
      </c>
      <c r="DX125">
        <v>-0.531978397212538</v>
      </c>
      <c r="DY125">
        <v>0.0615015566901544</v>
      </c>
      <c r="DZ125">
        <v>0</v>
      </c>
      <c r="EA125">
        <v>887.796428571429</v>
      </c>
      <c r="EB125">
        <v>-5.7987846372806</v>
      </c>
      <c r="EC125">
        <v>0.617719598232737</v>
      </c>
      <c r="ED125">
        <v>1</v>
      </c>
      <c r="EE125">
        <v>3.60942463414634</v>
      </c>
      <c r="EF125">
        <v>0.146573728223005</v>
      </c>
      <c r="EG125">
        <v>0.0148925651933065</v>
      </c>
      <c r="EH125">
        <v>0</v>
      </c>
      <c r="EI125">
        <v>1</v>
      </c>
      <c r="EJ125">
        <v>3</v>
      </c>
      <c r="EK125" t="s">
        <v>427</v>
      </c>
      <c r="EL125">
        <v>100</v>
      </c>
      <c r="EM125">
        <v>100</v>
      </c>
      <c r="EN125">
        <v>1.556</v>
      </c>
      <c r="EO125">
        <v>-0.0654</v>
      </c>
      <c r="EP125">
        <v>0.796380875196005</v>
      </c>
      <c r="EQ125">
        <v>0.00225868272383977</v>
      </c>
      <c r="ER125">
        <v>-9.96746185667655e-07</v>
      </c>
      <c r="ES125">
        <v>2.83711317370827e-10</v>
      </c>
      <c r="ET125">
        <v>-0.071317122073674</v>
      </c>
      <c r="EU125">
        <v>-0.00217948432402501</v>
      </c>
      <c r="EV125">
        <v>0.000453263451741206</v>
      </c>
      <c r="EW125">
        <v>-1.16319206543697e-06</v>
      </c>
      <c r="EX125">
        <v>-2</v>
      </c>
      <c r="EY125">
        <v>2196</v>
      </c>
      <c r="EZ125">
        <v>1</v>
      </c>
      <c r="FA125">
        <v>25</v>
      </c>
      <c r="FB125">
        <v>5.5</v>
      </c>
      <c r="FC125">
        <v>5.3</v>
      </c>
      <c r="FD125">
        <v>18</v>
      </c>
      <c r="FE125">
        <v>814.06</v>
      </c>
      <c r="FF125">
        <v>427.642</v>
      </c>
      <c r="FG125">
        <v>14.2259</v>
      </c>
      <c r="FH125">
        <v>25.6686</v>
      </c>
      <c r="FI125">
        <v>29.9993</v>
      </c>
      <c r="FJ125">
        <v>25.7111</v>
      </c>
      <c r="FK125">
        <v>25.74</v>
      </c>
      <c r="FL125">
        <v>25.0106</v>
      </c>
      <c r="FM125">
        <v>73.8115</v>
      </c>
      <c r="FN125">
        <v>0</v>
      </c>
      <c r="FO125">
        <v>14.37</v>
      </c>
      <c r="FP125">
        <v>420</v>
      </c>
      <c r="FQ125">
        <v>3.18756</v>
      </c>
      <c r="FR125">
        <v>101.401</v>
      </c>
      <c r="FS125">
        <v>101.855</v>
      </c>
    </row>
    <row r="126" spans="1:175">
      <c r="A126">
        <v>110</v>
      </c>
      <c r="B126">
        <v>1626465407.6</v>
      </c>
      <c r="C126">
        <v>218</v>
      </c>
      <c r="D126" t="s">
        <v>514</v>
      </c>
      <c r="E126" t="s">
        <v>515</v>
      </c>
      <c r="F126">
        <v>1</v>
      </c>
      <c r="G126" t="s">
        <v>291</v>
      </c>
      <c r="H126">
        <v>1626465406.6</v>
      </c>
      <c r="I126">
        <f>(J126)/1000</f>
        <v>0</v>
      </c>
      <c r="J126">
        <f>1000*CB126*AH126*(BX126-BY126)/(100*BQ126*(1000-AH126*BX126))</f>
        <v>0</v>
      </c>
      <c r="K126">
        <f>CB126*AH126*(BW126-BV126*(1000-AH126*BY126)/(1000-AH126*BX126))/(100*BQ126)</f>
        <v>0</v>
      </c>
      <c r="L126">
        <f>BV126 - IF(AH126&gt;1, K126*BQ126*100.0/(AJ126*CJ126), 0)</f>
        <v>0</v>
      </c>
      <c r="M126">
        <f>((S126-I126/2)*L126-K126)/(S126+I126/2)</f>
        <v>0</v>
      </c>
      <c r="N126">
        <f>M126*(CC126+CD126)/1000.0</f>
        <v>0</v>
      </c>
      <c r="O126">
        <f>(BV126 - IF(AH126&gt;1, K126*BQ126*100.0/(AJ126*CJ126), 0))*(CC126+CD126)/1000.0</f>
        <v>0</v>
      </c>
      <c r="P126">
        <f>2.0/((1/R126-1/Q126)+SIGN(R126)*SQRT((1/R126-1/Q126)*(1/R126-1/Q126) + 4*BR126/((BR126+1)*(BR126+1))*(2*1/R126*1/Q126-1/Q126*1/Q126)))</f>
        <v>0</v>
      </c>
      <c r="Q126">
        <f>IF(LEFT(BS126,1)&lt;&gt;"0",IF(LEFT(BS126,1)="1",3.0,BT126),$D$5+$E$5*(CJ126*CC126/($K$5*1000))+$F$5*(CJ126*CC126/($K$5*1000))*MAX(MIN(BQ126,$J$5),$I$5)*MAX(MIN(BQ126,$J$5),$I$5)+$G$5*MAX(MIN(BQ126,$J$5),$I$5)*(CJ126*CC126/($K$5*1000))+$H$5*(CJ126*CC126/($K$5*1000))*(CJ126*CC126/($K$5*1000)))</f>
        <v>0</v>
      </c>
      <c r="R126">
        <f>I126*(1000-(1000*0.61365*exp(17.502*V126/(240.97+V126))/(CC126+CD126)+BX126)/2)/(1000*0.61365*exp(17.502*V126/(240.97+V126))/(CC126+CD126)-BX126)</f>
        <v>0</v>
      </c>
      <c r="S126">
        <f>1/((BR126+1)/(P126/1.6)+1/(Q126/1.37)) + BR126/((BR126+1)/(P126/1.6) + BR126/(Q126/1.37))</f>
        <v>0</v>
      </c>
      <c r="T126">
        <f>(BM126*BP126)</f>
        <v>0</v>
      </c>
      <c r="U126">
        <f>(CE126+(T126+2*0.95*5.67E-8*(((CE126+$B$7)+273)^4-(CE126+273)^4)-44100*I126)/(1.84*29.3*Q126+8*0.95*5.67E-8*(CE126+273)^3))</f>
        <v>0</v>
      </c>
      <c r="V126">
        <f>($C$7*CF126+$D$7*CG126+$E$7*U126)</f>
        <v>0</v>
      </c>
      <c r="W126">
        <f>0.61365*exp(17.502*V126/(240.97+V126))</f>
        <v>0</v>
      </c>
      <c r="X126">
        <f>(Y126/Z126*100)</f>
        <v>0</v>
      </c>
      <c r="Y126">
        <f>BX126*(CC126+CD126)/1000</f>
        <v>0</v>
      </c>
      <c r="Z126">
        <f>0.61365*exp(17.502*CE126/(240.97+CE126))</f>
        <v>0</v>
      </c>
      <c r="AA126">
        <f>(W126-BX126*(CC126+CD126)/1000)</f>
        <v>0</v>
      </c>
      <c r="AB126">
        <f>(-I126*44100)</f>
        <v>0</v>
      </c>
      <c r="AC126">
        <f>2*29.3*Q126*0.92*(CE126-V126)</f>
        <v>0</v>
      </c>
      <c r="AD126">
        <f>2*0.95*5.67E-8*(((CE126+$B$7)+273)^4-(V126+273)^4)</f>
        <v>0</v>
      </c>
      <c r="AE126">
        <f>T126+AD126+AB126+AC126</f>
        <v>0</v>
      </c>
      <c r="AF126">
        <v>147</v>
      </c>
      <c r="AG126">
        <v>16</v>
      </c>
      <c r="AH126">
        <f>IF(AF126*$H$13&gt;=AJ126,1.0,(AJ126/(AJ126-AF126*$H$13)))</f>
        <v>0</v>
      </c>
      <c r="AI126">
        <f>(AH126-1)*100</f>
        <v>0</v>
      </c>
      <c r="AJ126">
        <f>MAX(0,($B$13+$C$13*CJ126)/(1+$D$13*CJ126)*CC126/(CE126+273)*$E$13)</f>
        <v>0</v>
      </c>
      <c r="AK126" t="s">
        <v>292</v>
      </c>
      <c r="AL126" t="s">
        <v>292</v>
      </c>
      <c r="AM126">
        <v>0</v>
      </c>
      <c r="AN126">
        <v>0</v>
      </c>
      <c r="AO126">
        <f>1-AM126/AN126</f>
        <v>0</v>
      </c>
      <c r="AP126">
        <v>0</v>
      </c>
      <c r="AQ126" t="s">
        <v>292</v>
      </c>
      <c r="AR126" t="s">
        <v>292</v>
      </c>
      <c r="AS126">
        <v>0</v>
      </c>
      <c r="AT126">
        <v>0</v>
      </c>
      <c r="AU126">
        <f>1-AS126/AT126</f>
        <v>0</v>
      </c>
      <c r="AV126">
        <v>0.5</v>
      </c>
      <c r="AW126">
        <f>BN126</f>
        <v>0</v>
      </c>
      <c r="AX126">
        <f>K126</f>
        <v>0</v>
      </c>
      <c r="AY126">
        <f>AU126*AV126*AW126</f>
        <v>0</v>
      </c>
      <c r="AZ126">
        <f>(AX126-AP126)/AW126</f>
        <v>0</v>
      </c>
      <c r="BA126">
        <f>(AN126-AT126)/AT126</f>
        <v>0</v>
      </c>
      <c r="BB126">
        <f>AM126/(AO126+AM126/AT126)</f>
        <v>0</v>
      </c>
      <c r="BC126" t="s">
        <v>292</v>
      </c>
      <c r="BD126">
        <v>0</v>
      </c>
      <c r="BE126">
        <f>IF(BD126&lt;&gt;0, BD126, BB126)</f>
        <v>0</v>
      </c>
      <c r="BF126">
        <f>1-BE126/AT126</f>
        <v>0</v>
      </c>
      <c r="BG126">
        <f>(AT126-AS126)/(AT126-BE126)</f>
        <v>0</v>
      </c>
      <c r="BH126">
        <f>(AN126-AT126)/(AN126-BE126)</f>
        <v>0</v>
      </c>
      <c r="BI126">
        <f>(AT126-AS126)/(AT126-AM126)</f>
        <v>0</v>
      </c>
      <c r="BJ126">
        <f>(AN126-AT126)/(AN126-AM126)</f>
        <v>0</v>
      </c>
      <c r="BK126">
        <f>(BG126*BE126/AS126)</f>
        <v>0</v>
      </c>
      <c r="BL126">
        <f>(1-BK126)</f>
        <v>0</v>
      </c>
      <c r="BM126">
        <f>$B$11*CK126+$C$11*CL126+$F$11*CM126*(1-CP126)</f>
        <v>0</v>
      </c>
      <c r="BN126">
        <f>BM126*BO126</f>
        <v>0</v>
      </c>
      <c r="BO126">
        <f>($B$11*$D$9+$C$11*$D$9+$F$11*((CZ126+CR126)/MAX(CZ126+CR126+DA126, 0.1)*$I$9+DA126/MAX(CZ126+CR126+DA126, 0.1)*$J$9))/($B$11+$C$11+$F$11)</f>
        <v>0</v>
      </c>
      <c r="BP126">
        <f>($B$11*$K$9+$C$11*$K$9+$F$11*((CZ126+CR126)/MAX(CZ126+CR126+DA126, 0.1)*$P$9+DA126/MAX(CZ126+CR126+DA126, 0.1)*$Q$9))/($B$11+$C$11+$F$11)</f>
        <v>0</v>
      </c>
      <c r="BQ126">
        <v>6</v>
      </c>
      <c r="BR126">
        <v>0.5</v>
      </c>
      <c r="BS126" t="s">
        <v>293</v>
      </c>
      <c r="BT126">
        <v>2</v>
      </c>
      <c r="BU126">
        <v>1626465406.6</v>
      </c>
      <c r="BV126">
        <v>399.988</v>
      </c>
      <c r="BW126">
        <v>419.994666666667</v>
      </c>
      <c r="BX126">
        <v>6.76907</v>
      </c>
      <c r="BY126">
        <v>3.12326333333333</v>
      </c>
      <c r="BZ126">
        <v>398.432</v>
      </c>
      <c r="CA126">
        <v>6.83448333333333</v>
      </c>
      <c r="CB126">
        <v>899.933</v>
      </c>
      <c r="CC126">
        <v>100.753</v>
      </c>
      <c r="CD126">
        <v>0.0998366666666667</v>
      </c>
      <c r="CE126">
        <v>17.2632</v>
      </c>
      <c r="CF126">
        <v>16.4085333333333</v>
      </c>
      <c r="CG126">
        <v>999.9</v>
      </c>
      <c r="CH126">
        <v>0</v>
      </c>
      <c r="CI126">
        <v>0</v>
      </c>
      <c r="CJ126">
        <v>10000</v>
      </c>
      <c r="CK126">
        <v>0</v>
      </c>
      <c r="CL126">
        <v>0.221023</v>
      </c>
      <c r="CM126">
        <v>1459.98</v>
      </c>
      <c r="CN126">
        <v>0.973008333333333</v>
      </c>
      <c r="CO126">
        <v>0.0269915666666667</v>
      </c>
      <c r="CP126">
        <v>0</v>
      </c>
      <c r="CQ126">
        <v>886.408</v>
      </c>
      <c r="CR126">
        <v>4.99999</v>
      </c>
      <c r="CS126">
        <v>12966.1</v>
      </c>
      <c r="CT126">
        <v>12728.2</v>
      </c>
      <c r="CU126">
        <v>38.875</v>
      </c>
      <c r="CV126">
        <v>41.125</v>
      </c>
      <c r="CW126">
        <v>40.083</v>
      </c>
      <c r="CX126">
        <v>40.375</v>
      </c>
      <c r="CY126">
        <v>40.458</v>
      </c>
      <c r="CZ126">
        <v>1415.71</v>
      </c>
      <c r="DA126">
        <v>39.27</v>
      </c>
      <c r="DB126">
        <v>0</v>
      </c>
      <c r="DC126">
        <v>1626465418.4</v>
      </c>
      <c r="DD126">
        <v>0</v>
      </c>
      <c r="DE126">
        <v>887.18984</v>
      </c>
      <c r="DF126">
        <v>-6.62230766866525</v>
      </c>
      <c r="DG126">
        <v>-83.0076921762355</v>
      </c>
      <c r="DH126">
        <v>12975.072</v>
      </c>
      <c r="DI126">
        <v>15</v>
      </c>
      <c r="DJ126">
        <v>1626465084.6</v>
      </c>
      <c r="DK126" t="s">
        <v>294</v>
      </c>
      <c r="DL126">
        <v>1626465076.6</v>
      </c>
      <c r="DM126">
        <v>1626465084.6</v>
      </c>
      <c r="DN126">
        <v>8</v>
      </c>
      <c r="DO126">
        <v>0.212</v>
      </c>
      <c r="DP126">
        <v>0.013</v>
      </c>
      <c r="DQ126">
        <v>1.588</v>
      </c>
      <c r="DR126">
        <v>-0.074</v>
      </c>
      <c r="DS126">
        <v>420</v>
      </c>
      <c r="DT126">
        <v>3</v>
      </c>
      <c r="DU126">
        <v>0.13</v>
      </c>
      <c r="DV126">
        <v>0.03</v>
      </c>
      <c r="DW126">
        <v>-19.9310902439024</v>
      </c>
      <c r="DX126">
        <v>-0.565645296167284</v>
      </c>
      <c r="DY126">
        <v>0.0637697030475266</v>
      </c>
      <c r="DZ126">
        <v>0</v>
      </c>
      <c r="EA126">
        <v>887.527029411765</v>
      </c>
      <c r="EB126">
        <v>-5.99179182211466</v>
      </c>
      <c r="EC126">
        <v>0.621556134670641</v>
      </c>
      <c r="ED126">
        <v>1</v>
      </c>
      <c r="EE126">
        <v>3.61537097560976</v>
      </c>
      <c r="EF126">
        <v>0.144563623693387</v>
      </c>
      <c r="EG126">
        <v>0.0146580945430691</v>
      </c>
      <c r="EH126">
        <v>0</v>
      </c>
      <c r="EI126">
        <v>1</v>
      </c>
      <c r="EJ126">
        <v>3</v>
      </c>
      <c r="EK126" t="s">
        <v>427</v>
      </c>
      <c r="EL126">
        <v>100</v>
      </c>
      <c r="EM126">
        <v>100</v>
      </c>
      <c r="EN126">
        <v>1.556</v>
      </c>
      <c r="EO126">
        <v>-0.0654</v>
      </c>
      <c r="EP126">
        <v>0.796380875196005</v>
      </c>
      <c r="EQ126">
        <v>0.00225868272383977</v>
      </c>
      <c r="ER126">
        <v>-9.96746185667655e-07</v>
      </c>
      <c r="ES126">
        <v>2.83711317370827e-10</v>
      </c>
      <c r="ET126">
        <v>-0.071317122073674</v>
      </c>
      <c r="EU126">
        <v>-0.00217948432402501</v>
      </c>
      <c r="EV126">
        <v>0.000453263451741206</v>
      </c>
      <c r="EW126">
        <v>-1.16319206543697e-06</v>
      </c>
      <c r="EX126">
        <v>-2</v>
      </c>
      <c r="EY126">
        <v>2196</v>
      </c>
      <c r="EZ126">
        <v>1</v>
      </c>
      <c r="FA126">
        <v>25</v>
      </c>
      <c r="FB126">
        <v>5.5</v>
      </c>
      <c r="FC126">
        <v>5.4</v>
      </c>
      <c r="FD126">
        <v>18</v>
      </c>
      <c r="FE126">
        <v>813.987</v>
      </c>
      <c r="FF126">
        <v>427.749</v>
      </c>
      <c r="FG126">
        <v>14.2954</v>
      </c>
      <c r="FH126">
        <v>25.6652</v>
      </c>
      <c r="FI126">
        <v>29.9993</v>
      </c>
      <c r="FJ126">
        <v>25.7094</v>
      </c>
      <c r="FK126">
        <v>25.7387</v>
      </c>
      <c r="FL126">
        <v>25.0088</v>
      </c>
      <c r="FM126">
        <v>73.8115</v>
      </c>
      <c r="FN126">
        <v>0</v>
      </c>
      <c r="FO126">
        <v>14.37</v>
      </c>
      <c r="FP126">
        <v>420</v>
      </c>
      <c r="FQ126">
        <v>3.18037</v>
      </c>
      <c r="FR126">
        <v>101.402</v>
      </c>
      <c r="FS126">
        <v>101.855</v>
      </c>
    </row>
    <row r="127" spans="1:175">
      <c r="A127">
        <v>111</v>
      </c>
      <c r="B127">
        <v>1626465409.6</v>
      </c>
      <c r="C127">
        <v>220</v>
      </c>
      <c r="D127" t="s">
        <v>516</v>
      </c>
      <c r="E127" t="s">
        <v>517</v>
      </c>
      <c r="F127">
        <v>1</v>
      </c>
      <c r="G127" t="s">
        <v>291</v>
      </c>
      <c r="H127">
        <v>1626465408.6</v>
      </c>
      <c r="I127">
        <f>(J127)/1000</f>
        <v>0</v>
      </c>
      <c r="J127">
        <f>1000*CB127*AH127*(BX127-BY127)/(100*BQ127*(1000-AH127*BX127))</f>
        <v>0</v>
      </c>
      <c r="K127">
        <f>CB127*AH127*(BW127-BV127*(1000-AH127*BY127)/(1000-AH127*BX127))/(100*BQ127)</f>
        <v>0</v>
      </c>
      <c r="L127">
        <f>BV127 - IF(AH127&gt;1, K127*BQ127*100.0/(AJ127*CJ127), 0)</f>
        <v>0</v>
      </c>
      <c r="M127">
        <f>((S127-I127/2)*L127-K127)/(S127+I127/2)</f>
        <v>0</v>
      </c>
      <c r="N127">
        <f>M127*(CC127+CD127)/1000.0</f>
        <v>0</v>
      </c>
      <c r="O127">
        <f>(BV127 - IF(AH127&gt;1, K127*BQ127*100.0/(AJ127*CJ127), 0))*(CC127+CD127)/1000.0</f>
        <v>0</v>
      </c>
      <c r="P127">
        <f>2.0/((1/R127-1/Q127)+SIGN(R127)*SQRT((1/R127-1/Q127)*(1/R127-1/Q127) + 4*BR127/((BR127+1)*(BR127+1))*(2*1/R127*1/Q127-1/Q127*1/Q127)))</f>
        <v>0</v>
      </c>
      <c r="Q127">
        <f>IF(LEFT(BS127,1)&lt;&gt;"0",IF(LEFT(BS127,1)="1",3.0,BT127),$D$5+$E$5*(CJ127*CC127/($K$5*1000))+$F$5*(CJ127*CC127/($K$5*1000))*MAX(MIN(BQ127,$J$5),$I$5)*MAX(MIN(BQ127,$J$5),$I$5)+$G$5*MAX(MIN(BQ127,$J$5),$I$5)*(CJ127*CC127/($K$5*1000))+$H$5*(CJ127*CC127/($K$5*1000))*(CJ127*CC127/($K$5*1000)))</f>
        <v>0</v>
      </c>
      <c r="R127">
        <f>I127*(1000-(1000*0.61365*exp(17.502*V127/(240.97+V127))/(CC127+CD127)+BX127)/2)/(1000*0.61365*exp(17.502*V127/(240.97+V127))/(CC127+CD127)-BX127)</f>
        <v>0</v>
      </c>
      <c r="S127">
        <f>1/((BR127+1)/(P127/1.6)+1/(Q127/1.37)) + BR127/((BR127+1)/(P127/1.6) + BR127/(Q127/1.37))</f>
        <v>0</v>
      </c>
      <c r="T127">
        <f>(BM127*BP127)</f>
        <v>0</v>
      </c>
      <c r="U127">
        <f>(CE127+(T127+2*0.95*5.67E-8*(((CE127+$B$7)+273)^4-(CE127+273)^4)-44100*I127)/(1.84*29.3*Q127+8*0.95*5.67E-8*(CE127+273)^3))</f>
        <v>0</v>
      </c>
      <c r="V127">
        <f>($C$7*CF127+$D$7*CG127+$E$7*U127)</f>
        <v>0</v>
      </c>
      <c r="W127">
        <f>0.61365*exp(17.502*V127/(240.97+V127))</f>
        <v>0</v>
      </c>
      <c r="X127">
        <f>(Y127/Z127*100)</f>
        <v>0</v>
      </c>
      <c r="Y127">
        <f>BX127*(CC127+CD127)/1000</f>
        <v>0</v>
      </c>
      <c r="Z127">
        <f>0.61365*exp(17.502*CE127/(240.97+CE127))</f>
        <v>0</v>
      </c>
      <c r="AA127">
        <f>(W127-BX127*(CC127+CD127)/1000)</f>
        <v>0</v>
      </c>
      <c r="AB127">
        <f>(-I127*44100)</f>
        <v>0</v>
      </c>
      <c r="AC127">
        <f>2*29.3*Q127*0.92*(CE127-V127)</f>
        <v>0</v>
      </c>
      <c r="AD127">
        <f>2*0.95*5.67E-8*(((CE127+$B$7)+273)^4-(V127+273)^4)</f>
        <v>0</v>
      </c>
      <c r="AE127">
        <f>T127+AD127+AB127+AC127</f>
        <v>0</v>
      </c>
      <c r="AF127">
        <v>147</v>
      </c>
      <c r="AG127">
        <v>16</v>
      </c>
      <c r="AH127">
        <f>IF(AF127*$H$13&gt;=AJ127,1.0,(AJ127/(AJ127-AF127*$H$13)))</f>
        <v>0</v>
      </c>
      <c r="AI127">
        <f>(AH127-1)*100</f>
        <v>0</v>
      </c>
      <c r="AJ127">
        <f>MAX(0,($B$13+$C$13*CJ127)/(1+$D$13*CJ127)*CC127/(CE127+273)*$E$13)</f>
        <v>0</v>
      </c>
      <c r="AK127" t="s">
        <v>292</v>
      </c>
      <c r="AL127" t="s">
        <v>292</v>
      </c>
      <c r="AM127">
        <v>0</v>
      </c>
      <c r="AN127">
        <v>0</v>
      </c>
      <c r="AO127">
        <f>1-AM127/AN127</f>
        <v>0</v>
      </c>
      <c r="AP127">
        <v>0</v>
      </c>
      <c r="AQ127" t="s">
        <v>292</v>
      </c>
      <c r="AR127" t="s">
        <v>292</v>
      </c>
      <c r="AS127">
        <v>0</v>
      </c>
      <c r="AT127">
        <v>0</v>
      </c>
      <c r="AU127">
        <f>1-AS127/AT127</f>
        <v>0</v>
      </c>
      <c r="AV127">
        <v>0.5</v>
      </c>
      <c r="AW127">
        <f>BN127</f>
        <v>0</v>
      </c>
      <c r="AX127">
        <f>K127</f>
        <v>0</v>
      </c>
      <c r="AY127">
        <f>AU127*AV127*AW127</f>
        <v>0</v>
      </c>
      <c r="AZ127">
        <f>(AX127-AP127)/AW127</f>
        <v>0</v>
      </c>
      <c r="BA127">
        <f>(AN127-AT127)/AT127</f>
        <v>0</v>
      </c>
      <c r="BB127">
        <f>AM127/(AO127+AM127/AT127)</f>
        <v>0</v>
      </c>
      <c r="BC127" t="s">
        <v>292</v>
      </c>
      <c r="BD127">
        <v>0</v>
      </c>
      <c r="BE127">
        <f>IF(BD127&lt;&gt;0, BD127, BB127)</f>
        <v>0</v>
      </c>
      <c r="BF127">
        <f>1-BE127/AT127</f>
        <v>0</v>
      </c>
      <c r="BG127">
        <f>(AT127-AS127)/(AT127-BE127)</f>
        <v>0</v>
      </c>
      <c r="BH127">
        <f>(AN127-AT127)/(AN127-BE127)</f>
        <v>0</v>
      </c>
      <c r="BI127">
        <f>(AT127-AS127)/(AT127-AM127)</f>
        <v>0</v>
      </c>
      <c r="BJ127">
        <f>(AN127-AT127)/(AN127-AM127)</f>
        <v>0</v>
      </c>
      <c r="BK127">
        <f>(BG127*BE127/AS127)</f>
        <v>0</v>
      </c>
      <c r="BL127">
        <f>(1-BK127)</f>
        <v>0</v>
      </c>
      <c r="BM127">
        <f>$B$11*CK127+$C$11*CL127+$F$11*CM127*(1-CP127)</f>
        <v>0</v>
      </c>
      <c r="BN127">
        <f>BM127*BO127</f>
        <v>0</v>
      </c>
      <c r="BO127">
        <f>($B$11*$D$9+$C$11*$D$9+$F$11*((CZ127+CR127)/MAX(CZ127+CR127+DA127, 0.1)*$I$9+DA127/MAX(CZ127+CR127+DA127, 0.1)*$J$9))/($B$11+$C$11+$F$11)</f>
        <v>0</v>
      </c>
      <c r="BP127">
        <f>($B$11*$K$9+$C$11*$K$9+$F$11*((CZ127+CR127)/MAX(CZ127+CR127+DA127, 0.1)*$P$9+DA127/MAX(CZ127+CR127+DA127, 0.1)*$Q$9))/($B$11+$C$11+$F$11)</f>
        <v>0</v>
      </c>
      <c r="BQ127">
        <v>6</v>
      </c>
      <c r="BR127">
        <v>0.5</v>
      </c>
      <c r="BS127" t="s">
        <v>293</v>
      </c>
      <c r="BT127">
        <v>2</v>
      </c>
      <c r="BU127">
        <v>1626465408.6</v>
      </c>
      <c r="BV127">
        <v>399.974</v>
      </c>
      <c r="BW127">
        <v>420.011666666667</v>
      </c>
      <c r="BX127">
        <v>6.7806</v>
      </c>
      <c r="BY127">
        <v>3.12462333333333</v>
      </c>
      <c r="BZ127">
        <v>398.418</v>
      </c>
      <c r="CA127">
        <v>6.84597</v>
      </c>
      <c r="CB127">
        <v>899.997333333333</v>
      </c>
      <c r="CC127">
        <v>100.753</v>
      </c>
      <c r="CD127">
        <v>0.100848666666667</v>
      </c>
      <c r="CE127">
        <v>17.2907666666667</v>
      </c>
      <c r="CF127">
        <v>16.4306666666667</v>
      </c>
      <c r="CG127">
        <v>999.9</v>
      </c>
      <c r="CH127">
        <v>0</v>
      </c>
      <c r="CI127">
        <v>0</v>
      </c>
      <c r="CJ127">
        <v>9945.83333333333</v>
      </c>
      <c r="CK127">
        <v>0</v>
      </c>
      <c r="CL127">
        <v>0.221023</v>
      </c>
      <c r="CM127">
        <v>1459.97333333333</v>
      </c>
      <c r="CN127">
        <v>0.973008333333333</v>
      </c>
      <c r="CO127">
        <v>0.0269915666666667</v>
      </c>
      <c r="CP127">
        <v>0</v>
      </c>
      <c r="CQ127">
        <v>886.588</v>
      </c>
      <c r="CR127">
        <v>4.99999</v>
      </c>
      <c r="CS127">
        <v>12963.6666666667</v>
      </c>
      <c r="CT127">
        <v>12728.1666666667</v>
      </c>
      <c r="CU127">
        <v>38.875</v>
      </c>
      <c r="CV127">
        <v>41.125</v>
      </c>
      <c r="CW127">
        <v>40.104</v>
      </c>
      <c r="CX127">
        <v>40.375</v>
      </c>
      <c r="CY127">
        <v>40.5</v>
      </c>
      <c r="CZ127">
        <v>1415.70333333333</v>
      </c>
      <c r="DA127">
        <v>39.27</v>
      </c>
      <c r="DB127">
        <v>0</v>
      </c>
      <c r="DC127">
        <v>1626465420.8</v>
      </c>
      <c r="DD127">
        <v>0</v>
      </c>
      <c r="DE127">
        <v>886.98828</v>
      </c>
      <c r="DF127">
        <v>-6.31161538530331</v>
      </c>
      <c r="DG127">
        <v>-77.8000001161285</v>
      </c>
      <c r="DH127">
        <v>12971.768</v>
      </c>
      <c r="DI127">
        <v>15</v>
      </c>
      <c r="DJ127">
        <v>1626465084.6</v>
      </c>
      <c r="DK127" t="s">
        <v>294</v>
      </c>
      <c r="DL127">
        <v>1626465076.6</v>
      </c>
      <c r="DM127">
        <v>1626465084.6</v>
      </c>
      <c r="DN127">
        <v>8</v>
      </c>
      <c r="DO127">
        <v>0.212</v>
      </c>
      <c r="DP127">
        <v>0.013</v>
      </c>
      <c r="DQ127">
        <v>1.588</v>
      </c>
      <c r="DR127">
        <v>-0.074</v>
      </c>
      <c r="DS127">
        <v>420</v>
      </c>
      <c r="DT127">
        <v>3</v>
      </c>
      <c r="DU127">
        <v>0.13</v>
      </c>
      <c r="DV127">
        <v>0.03</v>
      </c>
      <c r="DW127">
        <v>-19.9493926829268</v>
      </c>
      <c r="DX127">
        <v>-0.540319860627185</v>
      </c>
      <c r="DY127">
        <v>0.0616217747001181</v>
      </c>
      <c r="DZ127">
        <v>0</v>
      </c>
      <c r="EA127">
        <v>887.349058823529</v>
      </c>
      <c r="EB127">
        <v>-5.8575063398152</v>
      </c>
      <c r="EC127">
        <v>0.615590913684068</v>
      </c>
      <c r="ED127">
        <v>1</v>
      </c>
      <c r="EE127">
        <v>3.62124536585366</v>
      </c>
      <c r="EF127">
        <v>0.157034006968647</v>
      </c>
      <c r="EG127">
        <v>0.0160486885867337</v>
      </c>
      <c r="EH127">
        <v>0</v>
      </c>
      <c r="EI127">
        <v>1</v>
      </c>
      <c r="EJ127">
        <v>3</v>
      </c>
      <c r="EK127" t="s">
        <v>427</v>
      </c>
      <c r="EL127">
        <v>100</v>
      </c>
      <c r="EM127">
        <v>100</v>
      </c>
      <c r="EN127">
        <v>1.556</v>
      </c>
      <c r="EO127">
        <v>-0.0653</v>
      </c>
      <c r="EP127">
        <v>0.796380875196005</v>
      </c>
      <c r="EQ127">
        <v>0.00225868272383977</v>
      </c>
      <c r="ER127">
        <v>-9.96746185667655e-07</v>
      </c>
      <c r="ES127">
        <v>2.83711317370827e-10</v>
      </c>
      <c r="ET127">
        <v>-0.071317122073674</v>
      </c>
      <c r="EU127">
        <v>-0.00217948432402501</v>
      </c>
      <c r="EV127">
        <v>0.000453263451741206</v>
      </c>
      <c r="EW127">
        <v>-1.16319206543697e-06</v>
      </c>
      <c r="EX127">
        <v>-2</v>
      </c>
      <c r="EY127">
        <v>2196</v>
      </c>
      <c r="EZ127">
        <v>1</v>
      </c>
      <c r="FA127">
        <v>25</v>
      </c>
      <c r="FB127">
        <v>5.5</v>
      </c>
      <c r="FC127">
        <v>5.4</v>
      </c>
      <c r="FD127">
        <v>18</v>
      </c>
      <c r="FE127">
        <v>813.94</v>
      </c>
      <c r="FF127">
        <v>427.914</v>
      </c>
      <c r="FG127">
        <v>14.3613</v>
      </c>
      <c r="FH127">
        <v>25.6614</v>
      </c>
      <c r="FI127">
        <v>29.9994</v>
      </c>
      <c r="FJ127">
        <v>25.7078</v>
      </c>
      <c r="FK127">
        <v>25.7371</v>
      </c>
      <c r="FL127">
        <v>25.0104</v>
      </c>
      <c r="FM127">
        <v>73.4869</v>
      </c>
      <c r="FN127">
        <v>0</v>
      </c>
      <c r="FO127">
        <v>14.47</v>
      </c>
      <c r="FP127">
        <v>420</v>
      </c>
      <c r="FQ127">
        <v>3.22344</v>
      </c>
      <c r="FR127">
        <v>101.401</v>
      </c>
      <c r="FS127">
        <v>101.856</v>
      </c>
    </row>
    <row r="128" spans="1:175">
      <c r="A128">
        <v>112</v>
      </c>
      <c r="B128">
        <v>1626465411.6</v>
      </c>
      <c r="C128">
        <v>222</v>
      </c>
      <c r="D128" t="s">
        <v>518</v>
      </c>
      <c r="E128" t="s">
        <v>519</v>
      </c>
      <c r="F128">
        <v>1</v>
      </c>
      <c r="G128" t="s">
        <v>291</v>
      </c>
      <c r="H128">
        <v>1626465410.6</v>
      </c>
      <c r="I128">
        <f>(J128)/1000</f>
        <v>0</v>
      </c>
      <c r="J128">
        <f>1000*CB128*AH128*(BX128-BY128)/(100*BQ128*(1000-AH128*BX128))</f>
        <v>0</v>
      </c>
      <c r="K128">
        <f>CB128*AH128*(BW128-BV128*(1000-AH128*BY128)/(1000-AH128*BX128))/(100*BQ128)</f>
        <v>0</v>
      </c>
      <c r="L128">
        <f>BV128 - IF(AH128&gt;1, K128*BQ128*100.0/(AJ128*CJ128), 0)</f>
        <v>0</v>
      </c>
      <c r="M128">
        <f>((S128-I128/2)*L128-K128)/(S128+I128/2)</f>
        <v>0</v>
      </c>
      <c r="N128">
        <f>M128*(CC128+CD128)/1000.0</f>
        <v>0</v>
      </c>
      <c r="O128">
        <f>(BV128 - IF(AH128&gt;1, K128*BQ128*100.0/(AJ128*CJ128), 0))*(CC128+CD128)/1000.0</f>
        <v>0</v>
      </c>
      <c r="P128">
        <f>2.0/((1/R128-1/Q128)+SIGN(R128)*SQRT((1/R128-1/Q128)*(1/R128-1/Q128) + 4*BR128/((BR128+1)*(BR128+1))*(2*1/R128*1/Q128-1/Q128*1/Q128)))</f>
        <v>0</v>
      </c>
      <c r="Q128">
        <f>IF(LEFT(BS128,1)&lt;&gt;"0",IF(LEFT(BS128,1)="1",3.0,BT128),$D$5+$E$5*(CJ128*CC128/($K$5*1000))+$F$5*(CJ128*CC128/($K$5*1000))*MAX(MIN(BQ128,$J$5),$I$5)*MAX(MIN(BQ128,$J$5),$I$5)+$G$5*MAX(MIN(BQ128,$J$5),$I$5)*(CJ128*CC128/($K$5*1000))+$H$5*(CJ128*CC128/($K$5*1000))*(CJ128*CC128/($K$5*1000)))</f>
        <v>0</v>
      </c>
      <c r="R128">
        <f>I128*(1000-(1000*0.61365*exp(17.502*V128/(240.97+V128))/(CC128+CD128)+BX128)/2)/(1000*0.61365*exp(17.502*V128/(240.97+V128))/(CC128+CD128)-BX128)</f>
        <v>0</v>
      </c>
      <c r="S128">
        <f>1/((BR128+1)/(P128/1.6)+1/(Q128/1.37)) + BR128/((BR128+1)/(P128/1.6) + BR128/(Q128/1.37))</f>
        <v>0</v>
      </c>
      <c r="T128">
        <f>(BM128*BP128)</f>
        <v>0</v>
      </c>
      <c r="U128">
        <f>(CE128+(T128+2*0.95*5.67E-8*(((CE128+$B$7)+273)^4-(CE128+273)^4)-44100*I128)/(1.84*29.3*Q128+8*0.95*5.67E-8*(CE128+273)^3))</f>
        <v>0</v>
      </c>
      <c r="V128">
        <f>($C$7*CF128+$D$7*CG128+$E$7*U128)</f>
        <v>0</v>
      </c>
      <c r="W128">
        <f>0.61365*exp(17.502*V128/(240.97+V128))</f>
        <v>0</v>
      </c>
      <c r="X128">
        <f>(Y128/Z128*100)</f>
        <v>0</v>
      </c>
      <c r="Y128">
        <f>BX128*(CC128+CD128)/1000</f>
        <v>0</v>
      </c>
      <c r="Z128">
        <f>0.61365*exp(17.502*CE128/(240.97+CE128))</f>
        <v>0</v>
      </c>
      <c r="AA128">
        <f>(W128-BX128*(CC128+CD128)/1000)</f>
        <v>0</v>
      </c>
      <c r="AB128">
        <f>(-I128*44100)</f>
        <v>0</v>
      </c>
      <c r="AC128">
        <f>2*29.3*Q128*0.92*(CE128-V128)</f>
        <v>0</v>
      </c>
      <c r="AD128">
        <f>2*0.95*5.67E-8*(((CE128+$B$7)+273)^4-(V128+273)^4)</f>
        <v>0</v>
      </c>
      <c r="AE128">
        <f>T128+AD128+AB128+AC128</f>
        <v>0</v>
      </c>
      <c r="AF128">
        <v>147</v>
      </c>
      <c r="AG128">
        <v>16</v>
      </c>
      <c r="AH128">
        <f>IF(AF128*$H$13&gt;=AJ128,1.0,(AJ128/(AJ128-AF128*$H$13)))</f>
        <v>0</v>
      </c>
      <c r="AI128">
        <f>(AH128-1)*100</f>
        <v>0</v>
      </c>
      <c r="AJ128">
        <f>MAX(0,($B$13+$C$13*CJ128)/(1+$D$13*CJ128)*CC128/(CE128+273)*$E$13)</f>
        <v>0</v>
      </c>
      <c r="AK128" t="s">
        <v>292</v>
      </c>
      <c r="AL128" t="s">
        <v>292</v>
      </c>
      <c r="AM128">
        <v>0</v>
      </c>
      <c r="AN128">
        <v>0</v>
      </c>
      <c r="AO128">
        <f>1-AM128/AN128</f>
        <v>0</v>
      </c>
      <c r="AP128">
        <v>0</v>
      </c>
      <c r="AQ128" t="s">
        <v>292</v>
      </c>
      <c r="AR128" t="s">
        <v>292</v>
      </c>
      <c r="AS128">
        <v>0</v>
      </c>
      <c r="AT128">
        <v>0</v>
      </c>
      <c r="AU128">
        <f>1-AS128/AT128</f>
        <v>0</v>
      </c>
      <c r="AV128">
        <v>0.5</v>
      </c>
      <c r="AW128">
        <f>BN128</f>
        <v>0</v>
      </c>
      <c r="AX128">
        <f>K128</f>
        <v>0</v>
      </c>
      <c r="AY128">
        <f>AU128*AV128*AW128</f>
        <v>0</v>
      </c>
      <c r="AZ128">
        <f>(AX128-AP128)/AW128</f>
        <v>0</v>
      </c>
      <c r="BA128">
        <f>(AN128-AT128)/AT128</f>
        <v>0</v>
      </c>
      <c r="BB128">
        <f>AM128/(AO128+AM128/AT128)</f>
        <v>0</v>
      </c>
      <c r="BC128" t="s">
        <v>292</v>
      </c>
      <c r="BD128">
        <v>0</v>
      </c>
      <c r="BE128">
        <f>IF(BD128&lt;&gt;0, BD128, BB128)</f>
        <v>0</v>
      </c>
      <c r="BF128">
        <f>1-BE128/AT128</f>
        <v>0</v>
      </c>
      <c r="BG128">
        <f>(AT128-AS128)/(AT128-BE128)</f>
        <v>0</v>
      </c>
      <c r="BH128">
        <f>(AN128-AT128)/(AN128-BE128)</f>
        <v>0</v>
      </c>
      <c r="BI128">
        <f>(AT128-AS128)/(AT128-AM128)</f>
        <v>0</v>
      </c>
      <c r="BJ128">
        <f>(AN128-AT128)/(AN128-AM128)</f>
        <v>0</v>
      </c>
      <c r="BK128">
        <f>(BG128*BE128/AS128)</f>
        <v>0</v>
      </c>
      <c r="BL128">
        <f>(1-BK128)</f>
        <v>0</v>
      </c>
      <c r="BM128">
        <f>$B$11*CK128+$C$11*CL128+$F$11*CM128*(1-CP128)</f>
        <v>0</v>
      </c>
      <c r="BN128">
        <f>BM128*BO128</f>
        <v>0</v>
      </c>
      <c r="BO128">
        <f>($B$11*$D$9+$C$11*$D$9+$F$11*((CZ128+CR128)/MAX(CZ128+CR128+DA128, 0.1)*$I$9+DA128/MAX(CZ128+CR128+DA128, 0.1)*$J$9))/($B$11+$C$11+$F$11)</f>
        <v>0</v>
      </c>
      <c r="BP128">
        <f>($B$11*$K$9+$C$11*$K$9+$F$11*((CZ128+CR128)/MAX(CZ128+CR128+DA128, 0.1)*$P$9+DA128/MAX(CZ128+CR128+DA128, 0.1)*$Q$9))/($B$11+$C$11+$F$11)</f>
        <v>0</v>
      </c>
      <c r="BQ128">
        <v>6</v>
      </c>
      <c r="BR128">
        <v>0.5</v>
      </c>
      <c r="BS128" t="s">
        <v>293</v>
      </c>
      <c r="BT128">
        <v>2</v>
      </c>
      <c r="BU128">
        <v>1626465410.6</v>
      </c>
      <c r="BV128">
        <v>399.967</v>
      </c>
      <c r="BW128">
        <v>419.988333333333</v>
      </c>
      <c r="BX128">
        <v>6.79026</v>
      </c>
      <c r="BY128">
        <v>3.12477333333333</v>
      </c>
      <c r="BZ128">
        <v>398.411</v>
      </c>
      <c r="CA128">
        <v>6.85559</v>
      </c>
      <c r="CB128">
        <v>900.129333333333</v>
      </c>
      <c r="CC128">
        <v>100.753</v>
      </c>
      <c r="CD128">
        <v>0.100347666666667</v>
      </c>
      <c r="CE128">
        <v>17.3208</v>
      </c>
      <c r="CF128">
        <v>16.4562666666667</v>
      </c>
      <c r="CG128">
        <v>999.9</v>
      </c>
      <c r="CH128">
        <v>0</v>
      </c>
      <c r="CI128">
        <v>0</v>
      </c>
      <c r="CJ128">
        <v>9985</v>
      </c>
      <c r="CK128">
        <v>0</v>
      </c>
      <c r="CL128">
        <v>0.221023</v>
      </c>
      <c r="CM128">
        <v>1460.06666666667</v>
      </c>
      <c r="CN128">
        <v>0.973009666666667</v>
      </c>
      <c r="CO128">
        <v>0.0269900333333333</v>
      </c>
      <c r="CP128">
        <v>0</v>
      </c>
      <c r="CQ128">
        <v>886.236</v>
      </c>
      <c r="CR128">
        <v>4.99999</v>
      </c>
      <c r="CS128">
        <v>12962.2666666667</v>
      </c>
      <c r="CT128">
        <v>12728.9666666667</v>
      </c>
      <c r="CU128">
        <v>38.875</v>
      </c>
      <c r="CV128">
        <v>41.125</v>
      </c>
      <c r="CW128">
        <v>40.083</v>
      </c>
      <c r="CX128">
        <v>40.312</v>
      </c>
      <c r="CY128">
        <v>40.5</v>
      </c>
      <c r="CZ128">
        <v>1415.79666666667</v>
      </c>
      <c r="DA128">
        <v>39.27</v>
      </c>
      <c r="DB128">
        <v>0</v>
      </c>
      <c r="DC128">
        <v>1626465422.6</v>
      </c>
      <c r="DD128">
        <v>0</v>
      </c>
      <c r="DE128">
        <v>886.843730769231</v>
      </c>
      <c r="DF128">
        <v>-6.51791452050369</v>
      </c>
      <c r="DG128">
        <v>-77.5111110955799</v>
      </c>
      <c r="DH128">
        <v>12969.9769230769</v>
      </c>
      <c r="DI128">
        <v>15</v>
      </c>
      <c r="DJ128">
        <v>1626465084.6</v>
      </c>
      <c r="DK128" t="s">
        <v>294</v>
      </c>
      <c r="DL128">
        <v>1626465076.6</v>
      </c>
      <c r="DM128">
        <v>1626465084.6</v>
      </c>
      <c r="DN128">
        <v>8</v>
      </c>
      <c r="DO128">
        <v>0.212</v>
      </c>
      <c r="DP128">
        <v>0.013</v>
      </c>
      <c r="DQ128">
        <v>1.588</v>
      </c>
      <c r="DR128">
        <v>-0.074</v>
      </c>
      <c r="DS128">
        <v>420</v>
      </c>
      <c r="DT128">
        <v>3</v>
      </c>
      <c r="DU128">
        <v>0.13</v>
      </c>
      <c r="DV128">
        <v>0.03</v>
      </c>
      <c r="DW128">
        <v>-19.9639658536585</v>
      </c>
      <c r="DX128">
        <v>-0.532731010452931</v>
      </c>
      <c r="DY128">
        <v>0.0610587785972127</v>
      </c>
      <c r="DZ128">
        <v>0</v>
      </c>
      <c r="EA128">
        <v>887.217285714286</v>
      </c>
      <c r="EB128">
        <v>-5.94643444226983</v>
      </c>
      <c r="EC128">
        <v>0.634211166790396</v>
      </c>
      <c r="ED128">
        <v>1</v>
      </c>
      <c r="EE128">
        <v>3.62724365853659</v>
      </c>
      <c r="EF128">
        <v>0.180898327526141</v>
      </c>
      <c r="EG128">
        <v>0.0184695145995216</v>
      </c>
      <c r="EH128">
        <v>0</v>
      </c>
      <c r="EI128">
        <v>1</v>
      </c>
      <c r="EJ128">
        <v>3</v>
      </c>
      <c r="EK128" t="s">
        <v>427</v>
      </c>
      <c r="EL128">
        <v>100</v>
      </c>
      <c r="EM128">
        <v>100</v>
      </c>
      <c r="EN128">
        <v>1.556</v>
      </c>
      <c r="EO128">
        <v>-0.0653</v>
      </c>
      <c r="EP128">
        <v>0.796380875196005</v>
      </c>
      <c r="EQ128">
        <v>0.00225868272383977</v>
      </c>
      <c r="ER128">
        <v>-9.96746185667655e-07</v>
      </c>
      <c r="ES128">
        <v>2.83711317370827e-10</v>
      </c>
      <c r="ET128">
        <v>-0.071317122073674</v>
      </c>
      <c r="EU128">
        <v>-0.00217948432402501</v>
      </c>
      <c r="EV128">
        <v>0.000453263451741206</v>
      </c>
      <c r="EW128">
        <v>-1.16319206543697e-06</v>
      </c>
      <c r="EX128">
        <v>-2</v>
      </c>
      <c r="EY128">
        <v>2196</v>
      </c>
      <c r="EZ128">
        <v>1</v>
      </c>
      <c r="FA128">
        <v>25</v>
      </c>
      <c r="FB128">
        <v>5.6</v>
      </c>
      <c r="FC128">
        <v>5.5</v>
      </c>
      <c r="FD128">
        <v>18</v>
      </c>
      <c r="FE128">
        <v>814.115</v>
      </c>
      <c r="FF128">
        <v>428.001</v>
      </c>
      <c r="FG128">
        <v>14.4273</v>
      </c>
      <c r="FH128">
        <v>25.6571</v>
      </c>
      <c r="FI128">
        <v>29.9994</v>
      </c>
      <c r="FJ128">
        <v>25.7056</v>
      </c>
      <c r="FK128">
        <v>25.735</v>
      </c>
      <c r="FL128">
        <v>25.012</v>
      </c>
      <c r="FM128">
        <v>73.4869</v>
      </c>
      <c r="FN128">
        <v>0</v>
      </c>
      <c r="FO128">
        <v>14.57</v>
      </c>
      <c r="FP128">
        <v>420</v>
      </c>
      <c r="FQ128">
        <v>3.21923</v>
      </c>
      <c r="FR128">
        <v>101.4</v>
      </c>
      <c r="FS128">
        <v>101.856</v>
      </c>
    </row>
    <row r="129" spans="1:175">
      <c r="A129">
        <v>113</v>
      </c>
      <c r="B129">
        <v>1626465413.6</v>
      </c>
      <c r="C129">
        <v>224</v>
      </c>
      <c r="D129" t="s">
        <v>520</v>
      </c>
      <c r="E129" t="s">
        <v>521</v>
      </c>
      <c r="F129">
        <v>1</v>
      </c>
      <c r="G129" t="s">
        <v>291</v>
      </c>
      <c r="H129">
        <v>1626465412.6</v>
      </c>
      <c r="I129">
        <f>(J129)/1000</f>
        <v>0</v>
      </c>
      <c r="J129">
        <f>1000*CB129*AH129*(BX129-BY129)/(100*BQ129*(1000-AH129*BX129))</f>
        <v>0</v>
      </c>
      <c r="K129">
        <f>CB129*AH129*(BW129-BV129*(1000-AH129*BY129)/(1000-AH129*BX129))/(100*BQ129)</f>
        <v>0</v>
      </c>
      <c r="L129">
        <f>BV129 - IF(AH129&gt;1, K129*BQ129*100.0/(AJ129*CJ129), 0)</f>
        <v>0</v>
      </c>
      <c r="M129">
        <f>((S129-I129/2)*L129-K129)/(S129+I129/2)</f>
        <v>0</v>
      </c>
      <c r="N129">
        <f>M129*(CC129+CD129)/1000.0</f>
        <v>0</v>
      </c>
      <c r="O129">
        <f>(BV129 - IF(AH129&gt;1, K129*BQ129*100.0/(AJ129*CJ129), 0))*(CC129+CD129)/1000.0</f>
        <v>0</v>
      </c>
      <c r="P129">
        <f>2.0/((1/R129-1/Q129)+SIGN(R129)*SQRT((1/R129-1/Q129)*(1/R129-1/Q129) + 4*BR129/((BR129+1)*(BR129+1))*(2*1/R129*1/Q129-1/Q129*1/Q129)))</f>
        <v>0</v>
      </c>
      <c r="Q129">
        <f>IF(LEFT(BS129,1)&lt;&gt;"0",IF(LEFT(BS129,1)="1",3.0,BT129),$D$5+$E$5*(CJ129*CC129/($K$5*1000))+$F$5*(CJ129*CC129/($K$5*1000))*MAX(MIN(BQ129,$J$5),$I$5)*MAX(MIN(BQ129,$J$5),$I$5)+$G$5*MAX(MIN(BQ129,$J$5),$I$5)*(CJ129*CC129/($K$5*1000))+$H$5*(CJ129*CC129/($K$5*1000))*(CJ129*CC129/($K$5*1000)))</f>
        <v>0</v>
      </c>
      <c r="R129">
        <f>I129*(1000-(1000*0.61365*exp(17.502*V129/(240.97+V129))/(CC129+CD129)+BX129)/2)/(1000*0.61365*exp(17.502*V129/(240.97+V129))/(CC129+CD129)-BX129)</f>
        <v>0</v>
      </c>
      <c r="S129">
        <f>1/((BR129+1)/(P129/1.6)+1/(Q129/1.37)) + BR129/((BR129+1)/(P129/1.6) + BR129/(Q129/1.37))</f>
        <v>0</v>
      </c>
      <c r="T129">
        <f>(BM129*BP129)</f>
        <v>0</v>
      </c>
      <c r="U129">
        <f>(CE129+(T129+2*0.95*5.67E-8*(((CE129+$B$7)+273)^4-(CE129+273)^4)-44100*I129)/(1.84*29.3*Q129+8*0.95*5.67E-8*(CE129+273)^3))</f>
        <v>0</v>
      </c>
      <c r="V129">
        <f>($C$7*CF129+$D$7*CG129+$E$7*U129)</f>
        <v>0</v>
      </c>
      <c r="W129">
        <f>0.61365*exp(17.502*V129/(240.97+V129))</f>
        <v>0</v>
      </c>
      <c r="X129">
        <f>(Y129/Z129*100)</f>
        <v>0</v>
      </c>
      <c r="Y129">
        <f>BX129*(CC129+CD129)/1000</f>
        <v>0</v>
      </c>
      <c r="Z129">
        <f>0.61365*exp(17.502*CE129/(240.97+CE129))</f>
        <v>0</v>
      </c>
      <c r="AA129">
        <f>(W129-BX129*(CC129+CD129)/1000)</f>
        <v>0</v>
      </c>
      <c r="AB129">
        <f>(-I129*44100)</f>
        <v>0</v>
      </c>
      <c r="AC129">
        <f>2*29.3*Q129*0.92*(CE129-V129)</f>
        <v>0</v>
      </c>
      <c r="AD129">
        <f>2*0.95*5.67E-8*(((CE129+$B$7)+273)^4-(V129+273)^4)</f>
        <v>0</v>
      </c>
      <c r="AE129">
        <f>T129+AD129+AB129+AC129</f>
        <v>0</v>
      </c>
      <c r="AF129">
        <v>147</v>
      </c>
      <c r="AG129">
        <v>16</v>
      </c>
      <c r="AH129">
        <f>IF(AF129*$H$13&gt;=AJ129,1.0,(AJ129/(AJ129-AF129*$H$13)))</f>
        <v>0</v>
      </c>
      <c r="AI129">
        <f>(AH129-1)*100</f>
        <v>0</v>
      </c>
      <c r="AJ129">
        <f>MAX(0,($B$13+$C$13*CJ129)/(1+$D$13*CJ129)*CC129/(CE129+273)*$E$13)</f>
        <v>0</v>
      </c>
      <c r="AK129" t="s">
        <v>292</v>
      </c>
      <c r="AL129" t="s">
        <v>292</v>
      </c>
      <c r="AM129">
        <v>0</v>
      </c>
      <c r="AN129">
        <v>0</v>
      </c>
      <c r="AO129">
        <f>1-AM129/AN129</f>
        <v>0</v>
      </c>
      <c r="AP129">
        <v>0</v>
      </c>
      <c r="AQ129" t="s">
        <v>292</v>
      </c>
      <c r="AR129" t="s">
        <v>292</v>
      </c>
      <c r="AS129">
        <v>0</v>
      </c>
      <c r="AT129">
        <v>0</v>
      </c>
      <c r="AU129">
        <f>1-AS129/AT129</f>
        <v>0</v>
      </c>
      <c r="AV129">
        <v>0.5</v>
      </c>
      <c r="AW129">
        <f>BN129</f>
        <v>0</v>
      </c>
      <c r="AX129">
        <f>K129</f>
        <v>0</v>
      </c>
      <c r="AY129">
        <f>AU129*AV129*AW129</f>
        <v>0</v>
      </c>
      <c r="AZ129">
        <f>(AX129-AP129)/AW129</f>
        <v>0</v>
      </c>
      <c r="BA129">
        <f>(AN129-AT129)/AT129</f>
        <v>0</v>
      </c>
      <c r="BB129">
        <f>AM129/(AO129+AM129/AT129)</f>
        <v>0</v>
      </c>
      <c r="BC129" t="s">
        <v>292</v>
      </c>
      <c r="BD129">
        <v>0</v>
      </c>
      <c r="BE129">
        <f>IF(BD129&lt;&gt;0, BD129, BB129)</f>
        <v>0</v>
      </c>
      <c r="BF129">
        <f>1-BE129/AT129</f>
        <v>0</v>
      </c>
      <c r="BG129">
        <f>(AT129-AS129)/(AT129-BE129)</f>
        <v>0</v>
      </c>
      <c r="BH129">
        <f>(AN129-AT129)/(AN129-BE129)</f>
        <v>0</v>
      </c>
      <c r="BI129">
        <f>(AT129-AS129)/(AT129-AM129)</f>
        <v>0</v>
      </c>
      <c r="BJ129">
        <f>(AN129-AT129)/(AN129-AM129)</f>
        <v>0</v>
      </c>
      <c r="BK129">
        <f>(BG129*BE129/AS129)</f>
        <v>0</v>
      </c>
      <c r="BL129">
        <f>(1-BK129)</f>
        <v>0</v>
      </c>
      <c r="BM129">
        <f>$B$11*CK129+$C$11*CL129+$F$11*CM129*(1-CP129)</f>
        <v>0</v>
      </c>
      <c r="BN129">
        <f>BM129*BO129</f>
        <v>0</v>
      </c>
      <c r="BO129">
        <f>($B$11*$D$9+$C$11*$D$9+$F$11*((CZ129+CR129)/MAX(CZ129+CR129+DA129, 0.1)*$I$9+DA129/MAX(CZ129+CR129+DA129, 0.1)*$J$9))/($B$11+$C$11+$F$11)</f>
        <v>0</v>
      </c>
      <c r="BP129">
        <f>($B$11*$K$9+$C$11*$K$9+$F$11*((CZ129+CR129)/MAX(CZ129+CR129+DA129, 0.1)*$P$9+DA129/MAX(CZ129+CR129+DA129, 0.1)*$Q$9))/($B$11+$C$11+$F$11)</f>
        <v>0</v>
      </c>
      <c r="BQ129">
        <v>6</v>
      </c>
      <c r="BR129">
        <v>0.5</v>
      </c>
      <c r="BS129" t="s">
        <v>293</v>
      </c>
      <c r="BT129">
        <v>2</v>
      </c>
      <c r="BU129">
        <v>1626465412.6</v>
      </c>
      <c r="BV129">
        <v>399.939</v>
      </c>
      <c r="BW129">
        <v>419.944333333333</v>
      </c>
      <c r="BX129">
        <v>6.80036</v>
      </c>
      <c r="BY129">
        <v>3.13414333333333</v>
      </c>
      <c r="BZ129">
        <v>398.383</v>
      </c>
      <c r="CA129">
        <v>6.86565666666667</v>
      </c>
      <c r="CB129">
        <v>900.01</v>
      </c>
      <c r="CC129">
        <v>100.752666666667</v>
      </c>
      <c r="CD129">
        <v>0.1000262</v>
      </c>
      <c r="CE129">
        <v>17.3477666666667</v>
      </c>
      <c r="CF129">
        <v>16.4848</v>
      </c>
      <c r="CG129">
        <v>999.9</v>
      </c>
      <c r="CH129">
        <v>0</v>
      </c>
      <c r="CI129">
        <v>0</v>
      </c>
      <c r="CJ129">
        <v>9977.5</v>
      </c>
      <c r="CK129">
        <v>0</v>
      </c>
      <c r="CL129">
        <v>0.221023</v>
      </c>
      <c r="CM129">
        <v>1459.89333333333</v>
      </c>
      <c r="CN129">
        <v>0.973007</v>
      </c>
      <c r="CO129">
        <v>0.0269931</v>
      </c>
      <c r="CP129">
        <v>0</v>
      </c>
      <c r="CQ129">
        <v>886.074666666667</v>
      </c>
      <c r="CR129">
        <v>4.99999</v>
      </c>
      <c r="CS129">
        <v>12957.2666666667</v>
      </c>
      <c r="CT129">
        <v>12727.4333333333</v>
      </c>
      <c r="CU129">
        <v>38.875</v>
      </c>
      <c r="CV129">
        <v>41.125</v>
      </c>
      <c r="CW129">
        <v>40.062</v>
      </c>
      <c r="CX129">
        <v>40.375</v>
      </c>
      <c r="CY129">
        <v>40.5</v>
      </c>
      <c r="CZ129">
        <v>1415.62333333333</v>
      </c>
      <c r="DA129">
        <v>39.27</v>
      </c>
      <c r="DB129">
        <v>0</v>
      </c>
      <c r="DC129">
        <v>1626465424.4</v>
      </c>
      <c r="DD129">
        <v>0</v>
      </c>
      <c r="DE129">
        <v>886.62708</v>
      </c>
      <c r="DF129">
        <v>-5.82338460069898</v>
      </c>
      <c r="DG129">
        <v>-82.3769229559341</v>
      </c>
      <c r="DH129">
        <v>12967.132</v>
      </c>
      <c r="DI129">
        <v>15</v>
      </c>
      <c r="DJ129">
        <v>1626465084.6</v>
      </c>
      <c r="DK129" t="s">
        <v>294</v>
      </c>
      <c r="DL129">
        <v>1626465076.6</v>
      </c>
      <c r="DM129">
        <v>1626465084.6</v>
      </c>
      <c r="DN129">
        <v>8</v>
      </c>
      <c r="DO129">
        <v>0.212</v>
      </c>
      <c r="DP129">
        <v>0.013</v>
      </c>
      <c r="DQ129">
        <v>1.588</v>
      </c>
      <c r="DR129">
        <v>-0.074</v>
      </c>
      <c r="DS129">
        <v>420</v>
      </c>
      <c r="DT129">
        <v>3</v>
      </c>
      <c r="DU129">
        <v>0.13</v>
      </c>
      <c r="DV129">
        <v>0.03</v>
      </c>
      <c r="DW129">
        <v>-19.9710390243902</v>
      </c>
      <c r="DX129">
        <v>-0.504177700348486</v>
      </c>
      <c r="DY129">
        <v>0.060162117884234</v>
      </c>
      <c r="DZ129">
        <v>0</v>
      </c>
      <c r="EA129">
        <v>886.956294117647</v>
      </c>
      <c r="EB129">
        <v>-5.81309628145728</v>
      </c>
      <c r="EC129">
        <v>0.607976660224033</v>
      </c>
      <c r="ED129">
        <v>1</v>
      </c>
      <c r="EE129">
        <v>3.63340487804878</v>
      </c>
      <c r="EF129">
        <v>0.202407595818817</v>
      </c>
      <c r="EG129">
        <v>0.0204649834335713</v>
      </c>
      <c r="EH129">
        <v>0</v>
      </c>
      <c r="EI129">
        <v>1</v>
      </c>
      <c r="EJ129">
        <v>3</v>
      </c>
      <c r="EK129" t="s">
        <v>427</v>
      </c>
      <c r="EL129">
        <v>100</v>
      </c>
      <c r="EM129">
        <v>100</v>
      </c>
      <c r="EN129">
        <v>1.555</v>
      </c>
      <c r="EO129">
        <v>-0.0653</v>
      </c>
      <c r="EP129">
        <v>0.796380875196005</v>
      </c>
      <c r="EQ129">
        <v>0.00225868272383977</v>
      </c>
      <c r="ER129">
        <v>-9.96746185667655e-07</v>
      </c>
      <c r="ES129">
        <v>2.83711317370827e-10</v>
      </c>
      <c r="ET129">
        <v>-0.071317122073674</v>
      </c>
      <c r="EU129">
        <v>-0.00217948432402501</v>
      </c>
      <c r="EV129">
        <v>0.000453263451741206</v>
      </c>
      <c r="EW129">
        <v>-1.16319206543697e-06</v>
      </c>
      <c r="EX129">
        <v>-2</v>
      </c>
      <c r="EY129">
        <v>2196</v>
      </c>
      <c r="EZ129">
        <v>1</v>
      </c>
      <c r="FA129">
        <v>25</v>
      </c>
      <c r="FB129">
        <v>5.6</v>
      </c>
      <c r="FC129">
        <v>5.5</v>
      </c>
      <c r="FD129">
        <v>18</v>
      </c>
      <c r="FE129">
        <v>814.367</v>
      </c>
      <c r="FF129">
        <v>428.003</v>
      </c>
      <c r="FG129">
        <v>14.4936</v>
      </c>
      <c r="FH129">
        <v>25.6528</v>
      </c>
      <c r="FI129">
        <v>29.9994</v>
      </c>
      <c r="FJ129">
        <v>25.704</v>
      </c>
      <c r="FK129">
        <v>25.7334</v>
      </c>
      <c r="FL129">
        <v>25.0108</v>
      </c>
      <c r="FM129">
        <v>73.4869</v>
      </c>
      <c r="FN129">
        <v>0</v>
      </c>
      <c r="FO129">
        <v>14.57</v>
      </c>
      <c r="FP129">
        <v>420</v>
      </c>
      <c r="FQ129">
        <v>3.21189</v>
      </c>
      <c r="FR129">
        <v>101.401</v>
      </c>
      <c r="FS129">
        <v>101.856</v>
      </c>
    </row>
    <row r="130" spans="1:175">
      <c r="A130">
        <v>114</v>
      </c>
      <c r="B130">
        <v>1626465415.6</v>
      </c>
      <c r="C130">
        <v>226</v>
      </c>
      <c r="D130" t="s">
        <v>522</v>
      </c>
      <c r="E130" t="s">
        <v>523</v>
      </c>
      <c r="F130">
        <v>1</v>
      </c>
      <c r="G130" t="s">
        <v>291</v>
      </c>
      <c r="H130">
        <v>1626465414.6</v>
      </c>
      <c r="I130">
        <f>(J130)/1000</f>
        <v>0</v>
      </c>
      <c r="J130">
        <f>1000*CB130*AH130*(BX130-BY130)/(100*BQ130*(1000-AH130*BX130))</f>
        <v>0</v>
      </c>
      <c r="K130">
        <f>CB130*AH130*(BW130-BV130*(1000-AH130*BY130)/(1000-AH130*BX130))/(100*BQ130)</f>
        <v>0</v>
      </c>
      <c r="L130">
        <f>BV130 - IF(AH130&gt;1, K130*BQ130*100.0/(AJ130*CJ130), 0)</f>
        <v>0</v>
      </c>
      <c r="M130">
        <f>((S130-I130/2)*L130-K130)/(S130+I130/2)</f>
        <v>0</v>
      </c>
      <c r="N130">
        <f>M130*(CC130+CD130)/1000.0</f>
        <v>0</v>
      </c>
      <c r="O130">
        <f>(BV130 - IF(AH130&gt;1, K130*BQ130*100.0/(AJ130*CJ130), 0))*(CC130+CD130)/1000.0</f>
        <v>0</v>
      </c>
      <c r="P130">
        <f>2.0/((1/R130-1/Q130)+SIGN(R130)*SQRT((1/R130-1/Q130)*(1/R130-1/Q130) + 4*BR130/((BR130+1)*(BR130+1))*(2*1/R130*1/Q130-1/Q130*1/Q130)))</f>
        <v>0</v>
      </c>
      <c r="Q130">
        <f>IF(LEFT(BS130,1)&lt;&gt;"0",IF(LEFT(BS130,1)="1",3.0,BT130),$D$5+$E$5*(CJ130*CC130/($K$5*1000))+$F$5*(CJ130*CC130/($K$5*1000))*MAX(MIN(BQ130,$J$5),$I$5)*MAX(MIN(BQ130,$J$5),$I$5)+$G$5*MAX(MIN(BQ130,$J$5),$I$5)*(CJ130*CC130/($K$5*1000))+$H$5*(CJ130*CC130/($K$5*1000))*(CJ130*CC130/($K$5*1000)))</f>
        <v>0</v>
      </c>
      <c r="R130">
        <f>I130*(1000-(1000*0.61365*exp(17.502*V130/(240.97+V130))/(CC130+CD130)+BX130)/2)/(1000*0.61365*exp(17.502*V130/(240.97+V130))/(CC130+CD130)-BX130)</f>
        <v>0</v>
      </c>
      <c r="S130">
        <f>1/((BR130+1)/(P130/1.6)+1/(Q130/1.37)) + BR130/((BR130+1)/(P130/1.6) + BR130/(Q130/1.37))</f>
        <v>0</v>
      </c>
      <c r="T130">
        <f>(BM130*BP130)</f>
        <v>0</v>
      </c>
      <c r="U130">
        <f>(CE130+(T130+2*0.95*5.67E-8*(((CE130+$B$7)+273)^4-(CE130+273)^4)-44100*I130)/(1.84*29.3*Q130+8*0.95*5.67E-8*(CE130+273)^3))</f>
        <v>0</v>
      </c>
      <c r="V130">
        <f>($C$7*CF130+$D$7*CG130+$E$7*U130)</f>
        <v>0</v>
      </c>
      <c r="W130">
        <f>0.61365*exp(17.502*V130/(240.97+V130))</f>
        <v>0</v>
      </c>
      <c r="X130">
        <f>(Y130/Z130*100)</f>
        <v>0</v>
      </c>
      <c r="Y130">
        <f>BX130*(CC130+CD130)/1000</f>
        <v>0</v>
      </c>
      <c r="Z130">
        <f>0.61365*exp(17.502*CE130/(240.97+CE130))</f>
        <v>0</v>
      </c>
      <c r="AA130">
        <f>(W130-BX130*(CC130+CD130)/1000)</f>
        <v>0</v>
      </c>
      <c r="AB130">
        <f>(-I130*44100)</f>
        <v>0</v>
      </c>
      <c r="AC130">
        <f>2*29.3*Q130*0.92*(CE130-V130)</f>
        <v>0</v>
      </c>
      <c r="AD130">
        <f>2*0.95*5.67E-8*(((CE130+$B$7)+273)^4-(V130+273)^4)</f>
        <v>0</v>
      </c>
      <c r="AE130">
        <f>T130+AD130+AB130+AC130</f>
        <v>0</v>
      </c>
      <c r="AF130">
        <v>147</v>
      </c>
      <c r="AG130">
        <v>16</v>
      </c>
      <c r="AH130">
        <f>IF(AF130*$H$13&gt;=AJ130,1.0,(AJ130/(AJ130-AF130*$H$13)))</f>
        <v>0</v>
      </c>
      <c r="AI130">
        <f>(AH130-1)*100</f>
        <v>0</v>
      </c>
      <c r="AJ130">
        <f>MAX(0,($B$13+$C$13*CJ130)/(1+$D$13*CJ130)*CC130/(CE130+273)*$E$13)</f>
        <v>0</v>
      </c>
      <c r="AK130" t="s">
        <v>292</v>
      </c>
      <c r="AL130" t="s">
        <v>292</v>
      </c>
      <c r="AM130">
        <v>0</v>
      </c>
      <c r="AN130">
        <v>0</v>
      </c>
      <c r="AO130">
        <f>1-AM130/AN130</f>
        <v>0</v>
      </c>
      <c r="AP130">
        <v>0</v>
      </c>
      <c r="AQ130" t="s">
        <v>292</v>
      </c>
      <c r="AR130" t="s">
        <v>292</v>
      </c>
      <c r="AS130">
        <v>0</v>
      </c>
      <c r="AT130">
        <v>0</v>
      </c>
      <c r="AU130">
        <f>1-AS130/AT130</f>
        <v>0</v>
      </c>
      <c r="AV130">
        <v>0.5</v>
      </c>
      <c r="AW130">
        <f>BN130</f>
        <v>0</v>
      </c>
      <c r="AX130">
        <f>K130</f>
        <v>0</v>
      </c>
      <c r="AY130">
        <f>AU130*AV130*AW130</f>
        <v>0</v>
      </c>
      <c r="AZ130">
        <f>(AX130-AP130)/AW130</f>
        <v>0</v>
      </c>
      <c r="BA130">
        <f>(AN130-AT130)/AT130</f>
        <v>0</v>
      </c>
      <c r="BB130">
        <f>AM130/(AO130+AM130/AT130)</f>
        <v>0</v>
      </c>
      <c r="BC130" t="s">
        <v>292</v>
      </c>
      <c r="BD130">
        <v>0</v>
      </c>
      <c r="BE130">
        <f>IF(BD130&lt;&gt;0, BD130, BB130)</f>
        <v>0</v>
      </c>
      <c r="BF130">
        <f>1-BE130/AT130</f>
        <v>0</v>
      </c>
      <c r="BG130">
        <f>(AT130-AS130)/(AT130-BE130)</f>
        <v>0</v>
      </c>
      <c r="BH130">
        <f>(AN130-AT130)/(AN130-BE130)</f>
        <v>0</v>
      </c>
      <c r="BI130">
        <f>(AT130-AS130)/(AT130-AM130)</f>
        <v>0</v>
      </c>
      <c r="BJ130">
        <f>(AN130-AT130)/(AN130-AM130)</f>
        <v>0</v>
      </c>
      <c r="BK130">
        <f>(BG130*BE130/AS130)</f>
        <v>0</v>
      </c>
      <c r="BL130">
        <f>(1-BK130)</f>
        <v>0</v>
      </c>
      <c r="BM130">
        <f>$B$11*CK130+$C$11*CL130+$F$11*CM130*(1-CP130)</f>
        <v>0</v>
      </c>
      <c r="BN130">
        <f>BM130*BO130</f>
        <v>0</v>
      </c>
      <c r="BO130">
        <f>($B$11*$D$9+$C$11*$D$9+$F$11*((CZ130+CR130)/MAX(CZ130+CR130+DA130, 0.1)*$I$9+DA130/MAX(CZ130+CR130+DA130, 0.1)*$J$9))/($B$11+$C$11+$F$11)</f>
        <v>0</v>
      </c>
      <c r="BP130">
        <f>($B$11*$K$9+$C$11*$K$9+$F$11*((CZ130+CR130)/MAX(CZ130+CR130+DA130, 0.1)*$P$9+DA130/MAX(CZ130+CR130+DA130, 0.1)*$Q$9))/($B$11+$C$11+$F$11)</f>
        <v>0</v>
      </c>
      <c r="BQ130">
        <v>6</v>
      </c>
      <c r="BR130">
        <v>0.5</v>
      </c>
      <c r="BS130" t="s">
        <v>293</v>
      </c>
      <c r="BT130">
        <v>2</v>
      </c>
      <c r="BU130">
        <v>1626465414.6</v>
      </c>
      <c r="BV130">
        <v>399.898</v>
      </c>
      <c r="BW130">
        <v>419.984333333333</v>
      </c>
      <c r="BX130">
        <v>6.81724333333333</v>
      </c>
      <c r="BY130">
        <v>3.15986666666667</v>
      </c>
      <c r="BZ130">
        <v>398.342</v>
      </c>
      <c r="CA130">
        <v>6.88246666666667</v>
      </c>
      <c r="CB130">
        <v>900.036</v>
      </c>
      <c r="CC130">
        <v>100.751666666667</v>
      </c>
      <c r="CD130">
        <v>0.100607666666667</v>
      </c>
      <c r="CE130">
        <v>17.3755666666667</v>
      </c>
      <c r="CF130">
        <v>16.5066</v>
      </c>
      <c r="CG130">
        <v>999.9</v>
      </c>
      <c r="CH130">
        <v>0</v>
      </c>
      <c r="CI130">
        <v>0</v>
      </c>
      <c r="CJ130">
        <v>9971.66666666667</v>
      </c>
      <c r="CK130">
        <v>0</v>
      </c>
      <c r="CL130">
        <v>0.221023</v>
      </c>
      <c r="CM130">
        <v>1459.97666666667</v>
      </c>
      <c r="CN130">
        <v>0.973008333333333</v>
      </c>
      <c r="CO130">
        <v>0.0269915666666667</v>
      </c>
      <c r="CP130">
        <v>0</v>
      </c>
      <c r="CQ130">
        <v>885.705666666667</v>
      </c>
      <c r="CR130">
        <v>4.99999</v>
      </c>
      <c r="CS130">
        <v>12955.3666666667</v>
      </c>
      <c r="CT130">
        <v>12728.1666666667</v>
      </c>
      <c r="CU130">
        <v>38.875</v>
      </c>
      <c r="CV130">
        <v>41.125</v>
      </c>
      <c r="CW130">
        <v>40.104</v>
      </c>
      <c r="CX130">
        <v>40.333</v>
      </c>
      <c r="CY130">
        <v>40.5</v>
      </c>
      <c r="CZ130">
        <v>1415.70666666667</v>
      </c>
      <c r="DA130">
        <v>39.27</v>
      </c>
      <c r="DB130">
        <v>0</v>
      </c>
      <c r="DC130">
        <v>1626465426.8</v>
      </c>
      <c r="DD130">
        <v>0</v>
      </c>
      <c r="DE130">
        <v>886.38444</v>
      </c>
      <c r="DF130">
        <v>-5.6573076956131</v>
      </c>
      <c r="DG130">
        <v>-78.5000001451947</v>
      </c>
      <c r="DH130">
        <v>12963.84</v>
      </c>
      <c r="DI130">
        <v>15</v>
      </c>
      <c r="DJ130">
        <v>1626465084.6</v>
      </c>
      <c r="DK130" t="s">
        <v>294</v>
      </c>
      <c r="DL130">
        <v>1626465076.6</v>
      </c>
      <c r="DM130">
        <v>1626465084.6</v>
      </c>
      <c r="DN130">
        <v>8</v>
      </c>
      <c r="DO130">
        <v>0.212</v>
      </c>
      <c r="DP130">
        <v>0.013</v>
      </c>
      <c r="DQ130">
        <v>1.588</v>
      </c>
      <c r="DR130">
        <v>-0.074</v>
      </c>
      <c r="DS130">
        <v>420</v>
      </c>
      <c r="DT130">
        <v>3</v>
      </c>
      <c r="DU130">
        <v>0.13</v>
      </c>
      <c r="DV130">
        <v>0.03</v>
      </c>
      <c r="DW130">
        <v>-19.9874512195122</v>
      </c>
      <c r="DX130">
        <v>-0.510857142857161</v>
      </c>
      <c r="DY130">
        <v>0.0607480607818609</v>
      </c>
      <c r="DZ130">
        <v>0</v>
      </c>
      <c r="EA130">
        <v>886.752457142857</v>
      </c>
      <c r="EB130">
        <v>-6.1609407432221</v>
      </c>
      <c r="EC130">
        <v>0.655030221455781</v>
      </c>
      <c r="ED130">
        <v>1</v>
      </c>
      <c r="EE130">
        <v>3.63877682926829</v>
      </c>
      <c r="EF130">
        <v>0.191213519163771</v>
      </c>
      <c r="EG130">
        <v>0.0196192980455499</v>
      </c>
      <c r="EH130">
        <v>0</v>
      </c>
      <c r="EI130">
        <v>1</v>
      </c>
      <c r="EJ130">
        <v>3</v>
      </c>
      <c r="EK130" t="s">
        <v>427</v>
      </c>
      <c r="EL130">
        <v>100</v>
      </c>
      <c r="EM130">
        <v>100</v>
      </c>
      <c r="EN130">
        <v>1.556</v>
      </c>
      <c r="EO130">
        <v>-0.0652</v>
      </c>
      <c r="EP130">
        <v>0.796380875196005</v>
      </c>
      <c r="EQ130">
        <v>0.00225868272383977</v>
      </c>
      <c r="ER130">
        <v>-9.96746185667655e-07</v>
      </c>
      <c r="ES130">
        <v>2.83711317370827e-10</v>
      </c>
      <c r="ET130">
        <v>-0.071317122073674</v>
      </c>
      <c r="EU130">
        <v>-0.00217948432402501</v>
      </c>
      <c r="EV130">
        <v>0.000453263451741206</v>
      </c>
      <c r="EW130">
        <v>-1.16319206543697e-06</v>
      </c>
      <c r="EX130">
        <v>-2</v>
      </c>
      <c r="EY130">
        <v>2196</v>
      </c>
      <c r="EZ130">
        <v>1</v>
      </c>
      <c r="FA130">
        <v>25</v>
      </c>
      <c r="FB130">
        <v>5.7</v>
      </c>
      <c r="FC130">
        <v>5.5</v>
      </c>
      <c r="FD130">
        <v>18</v>
      </c>
      <c r="FE130">
        <v>814.504</v>
      </c>
      <c r="FF130">
        <v>428.153</v>
      </c>
      <c r="FG130">
        <v>14.5593</v>
      </c>
      <c r="FH130">
        <v>25.6484</v>
      </c>
      <c r="FI130">
        <v>29.9994</v>
      </c>
      <c r="FJ130">
        <v>25.7024</v>
      </c>
      <c r="FK130">
        <v>25.7318</v>
      </c>
      <c r="FL130">
        <v>25.0095</v>
      </c>
      <c r="FM130">
        <v>73.4869</v>
      </c>
      <c r="FN130">
        <v>0</v>
      </c>
      <c r="FO130">
        <v>14.67</v>
      </c>
      <c r="FP130">
        <v>420</v>
      </c>
      <c r="FQ130">
        <v>3.20233</v>
      </c>
      <c r="FR130">
        <v>101.402</v>
      </c>
      <c r="FS130">
        <v>101.857</v>
      </c>
    </row>
    <row r="131" spans="1:175">
      <c r="A131">
        <v>115</v>
      </c>
      <c r="B131">
        <v>1626465417.6</v>
      </c>
      <c r="C131">
        <v>228</v>
      </c>
      <c r="D131" t="s">
        <v>524</v>
      </c>
      <c r="E131" t="s">
        <v>525</v>
      </c>
      <c r="F131">
        <v>1</v>
      </c>
      <c r="G131" t="s">
        <v>291</v>
      </c>
      <c r="H131">
        <v>1626465416.6</v>
      </c>
      <c r="I131">
        <f>(J131)/1000</f>
        <v>0</v>
      </c>
      <c r="J131">
        <f>1000*CB131*AH131*(BX131-BY131)/(100*BQ131*(1000-AH131*BX131))</f>
        <v>0</v>
      </c>
      <c r="K131">
        <f>CB131*AH131*(BW131-BV131*(1000-AH131*BY131)/(1000-AH131*BX131))/(100*BQ131)</f>
        <v>0</v>
      </c>
      <c r="L131">
        <f>BV131 - IF(AH131&gt;1, K131*BQ131*100.0/(AJ131*CJ131), 0)</f>
        <v>0</v>
      </c>
      <c r="M131">
        <f>((S131-I131/2)*L131-K131)/(S131+I131/2)</f>
        <v>0</v>
      </c>
      <c r="N131">
        <f>M131*(CC131+CD131)/1000.0</f>
        <v>0</v>
      </c>
      <c r="O131">
        <f>(BV131 - IF(AH131&gt;1, K131*BQ131*100.0/(AJ131*CJ131), 0))*(CC131+CD131)/1000.0</f>
        <v>0</v>
      </c>
      <c r="P131">
        <f>2.0/((1/R131-1/Q131)+SIGN(R131)*SQRT((1/R131-1/Q131)*(1/R131-1/Q131) + 4*BR131/((BR131+1)*(BR131+1))*(2*1/R131*1/Q131-1/Q131*1/Q131)))</f>
        <v>0</v>
      </c>
      <c r="Q131">
        <f>IF(LEFT(BS131,1)&lt;&gt;"0",IF(LEFT(BS131,1)="1",3.0,BT131),$D$5+$E$5*(CJ131*CC131/($K$5*1000))+$F$5*(CJ131*CC131/($K$5*1000))*MAX(MIN(BQ131,$J$5),$I$5)*MAX(MIN(BQ131,$J$5),$I$5)+$G$5*MAX(MIN(BQ131,$J$5),$I$5)*(CJ131*CC131/($K$5*1000))+$H$5*(CJ131*CC131/($K$5*1000))*(CJ131*CC131/($K$5*1000)))</f>
        <v>0</v>
      </c>
      <c r="R131">
        <f>I131*(1000-(1000*0.61365*exp(17.502*V131/(240.97+V131))/(CC131+CD131)+BX131)/2)/(1000*0.61365*exp(17.502*V131/(240.97+V131))/(CC131+CD131)-BX131)</f>
        <v>0</v>
      </c>
      <c r="S131">
        <f>1/((BR131+1)/(P131/1.6)+1/(Q131/1.37)) + BR131/((BR131+1)/(P131/1.6) + BR131/(Q131/1.37))</f>
        <v>0</v>
      </c>
      <c r="T131">
        <f>(BM131*BP131)</f>
        <v>0</v>
      </c>
      <c r="U131">
        <f>(CE131+(T131+2*0.95*5.67E-8*(((CE131+$B$7)+273)^4-(CE131+273)^4)-44100*I131)/(1.84*29.3*Q131+8*0.95*5.67E-8*(CE131+273)^3))</f>
        <v>0</v>
      </c>
      <c r="V131">
        <f>($C$7*CF131+$D$7*CG131+$E$7*U131)</f>
        <v>0</v>
      </c>
      <c r="W131">
        <f>0.61365*exp(17.502*V131/(240.97+V131))</f>
        <v>0</v>
      </c>
      <c r="X131">
        <f>(Y131/Z131*100)</f>
        <v>0</v>
      </c>
      <c r="Y131">
        <f>BX131*(CC131+CD131)/1000</f>
        <v>0</v>
      </c>
      <c r="Z131">
        <f>0.61365*exp(17.502*CE131/(240.97+CE131))</f>
        <v>0</v>
      </c>
      <c r="AA131">
        <f>(W131-BX131*(CC131+CD131)/1000)</f>
        <v>0</v>
      </c>
      <c r="AB131">
        <f>(-I131*44100)</f>
        <v>0</v>
      </c>
      <c r="AC131">
        <f>2*29.3*Q131*0.92*(CE131-V131)</f>
        <v>0</v>
      </c>
      <c r="AD131">
        <f>2*0.95*5.67E-8*(((CE131+$B$7)+273)^4-(V131+273)^4)</f>
        <v>0</v>
      </c>
      <c r="AE131">
        <f>T131+AD131+AB131+AC131</f>
        <v>0</v>
      </c>
      <c r="AF131">
        <v>147</v>
      </c>
      <c r="AG131">
        <v>16</v>
      </c>
      <c r="AH131">
        <f>IF(AF131*$H$13&gt;=AJ131,1.0,(AJ131/(AJ131-AF131*$H$13)))</f>
        <v>0</v>
      </c>
      <c r="AI131">
        <f>(AH131-1)*100</f>
        <v>0</v>
      </c>
      <c r="AJ131">
        <f>MAX(0,($B$13+$C$13*CJ131)/(1+$D$13*CJ131)*CC131/(CE131+273)*$E$13)</f>
        <v>0</v>
      </c>
      <c r="AK131" t="s">
        <v>292</v>
      </c>
      <c r="AL131" t="s">
        <v>292</v>
      </c>
      <c r="AM131">
        <v>0</v>
      </c>
      <c r="AN131">
        <v>0</v>
      </c>
      <c r="AO131">
        <f>1-AM131/AN131</f>
        <v>0</v>
      </c>
      <c r="AP131">
        <v>0</v>
      </c>
      <c r="AQ131" t="s">
        <v>292</v>
      </c>
      <c r="AR131" t="s">
        <v>292</v>
      </c>
      <c r="AS131">
        <v>0</v>
      </c>
      <c r="AT131">
        <v>0</v>
      </c>
      <c r="AU131">
        <f>1-AS131/AT131</f>
        <v>0</v>
      </c>
      <c r="AV131">
        <v>0.5</v>
      </c>
      <c r="AW131">
        <f>BN131</f>
        <v>0</v>
      </c>
      <c r="AX131">
        <f>K131</f>
        <v>0</v>
      </c>
      <c r="AY131">
        <f>AU131*AV131*AW131</f>
        <v>0</v>
      </c>
      <c r="AZ131">
        <f>(AX131-AP131)/AW131</f>
        <v>0</v>
      </c>
      <c r="BA131">
        <f>(AN131-AT131)/AT131</f>
        <v>0</v>
      </c>
      <c r="BB131">
        <f>AM131/(AO131+AM131/AT131)</f>
        <v>0</v>
      </c>
      <c r="BC131" t="s">
        <v>292</v>
      </c>
      <c r="BD131">
        <v>0</v>
      </c>
      <c r="BE131">
        <f>IF(BD131&lt;&gt;0, BD131, BB131)</f>
        <v>0</v>
      </c>
      <c r="BF131">
        <f>1-BE131/AT131</f>
        <v>0</v>
      </c>
      <c r="BG131">
        <f>(AT131-AS131)/(AT131-BE131)</f>
        <v>0</v>
      </c>
      <c r="BH131">
        <f>(AN131-AT131)/(AN131-BE131)</f>
        <v>0</v>
      </c>
      <c r="BI131">
        <f>(AT131-AS131)/(AT131-AM131)</f>
        <v>0</v>
      </c>
      <c r="BJ131">
        <f>(AN131-AT131)/(AN131-AM131)</f>
        <v>0</v>
      </c>
      <c r="BK131">
        <f>(BG131*BE131/AS131)</f>
        <v>0</v>
      </c>
      <c r="BL131">
        <f>(1-BK131)</f>
        <v>0</v>
      </c>
      <c r="BM131">
        <f>$B$11*CK131+$C$11*CL131+$F$11*CM131*(1-CP131)</f>
        <v>0</v>
      </c>
      <c r="BN131">
        <f>BM131*BO131</f>
        <v>0</v>
      </c>
      <c r="BO131">
        <f>($B$11*$D$9+$C$11*$D$9+$F$11*((CZ131+CR131)/MAX(CZ131+CR131+DA131, 0.1)*$I$9+DA131/MAX(CZ131+CR131+DA131, 0.1)*$J$9))/($B$11+$C$11+$F$11)</f>
        <v>0</v>
      </c>
      <c r="BP131">
        <f>($B$11*$K$9+$C$11*$K$9+$F$11*((CZ131+CR131)/MAX(CZ131+CR131+DA131, 0.1)*$P$9+DA131/MAX(CZ131+CR131+DA131, 0.1)*$Q$9))/($B$11+$C$11+$F$11)</f>
        <v>0</v>
      </c>
      <c r="BQ131">
        <v>6</v>
      </c>
      <c r="BR131">
        <v>0.5</v>
      </c>
      <c r="BS131" t="s">
        <v>293</v>
      </c>
      <c r="BT131">
        <v>2</v>
      </c>
      <c r="BU131">
        <v>1626465416.6</v>
      </c>
      <c r="BV131">
        <v>399.879333333333</v>
      </c>
      <c r="BW131">
        <v>420.024333333333</v>
      </c>
      <c r="BX131">
        <v>6.83748666666667</v>
      </c>
      <c r="BY131">
        <v>3.17844333333333</v>
      </c>
      <c r="BZ131">
        <v>398.323666666667</v>
      </c>
      <c r="CA131">
        <v>6.90263666666667</v>
      </c>
      <c r="CB131">
        <v>900.025</v>
      </c>
      <c r="CC131">
        <v>100.75</v>
      </c>
      <c r="CD131">
        <v>0.100800333333333</v>
      </c>
      <c r="CE131">
        <v>17.4053666666667</v>
      </c>
      <c r="CF131">
        <v>16.5311333333333</v>
      </c>
      <c r="CG131">
        <v>999.9</v>
      </c>
      <c r="CH131">
        <v>0</v>
      </c>
      <c r="CI131">
        <v>0</v>
      </c>
      <c r="CJ131">
        <v>9948.75</v>
      </c>
      <c r="CK131">
        <v>0</v>
      </c>
      <c r="CL131">
        <v>0.221023</v>
      </c>
      <c r="CM131">
        <v>1459.97333333333</v>
      </c>
      <c r="CN131">
        <v>0.973007</v>
      </c>
      <c r="CO131">
        <v>0.0269931</v>
      </c>
      <c r="CP131">
        <v>0</v>
      </c>
      <c r="CQ131">
        <v>885.722</v>
      </c>
      <c r="CR131">
        <v>4.99999</v>
      </c>
      <c r="CS131">
        <v>12953.0333333333</v>
      </c>
      <c r="CT131">
        <v>12728.1333333333</v>
      </c>
      <c r="CU131">
        <v>38.875</v>
      </c>
      <c r="CV131">
        <v>41.125</v>
      </c>
      <c r="CW131">
        <v>40.125</v>
      </c>
      <c r="CX131">
        <v>40.375</v>
      </c>
      <c r="CY131">
        <v>40.5</v>
      </c>
      <c r="CZ131">
        <v>1415.7</v>
      </c>
      <c r="DA131">
        <v>39.2733333333333</v>
      </c>
      <c r="DB131">
        <v>0</v>
      </c>
      <c r="DC131">
        <v>1626465429.2</v>
      </c>
      <c r="DD131">
        <v>0</v>
      </c>
      <c r="DE131">
        <v>886.15936</v>
      </c>
      <c r="DF131">
        <v>-4.40561539170026</v>
      </c>
      <c r="DG131">
        <v>-77.8153846507849</v>
      </c>
      <c r="DH131">
        <v>12960.644</v>
      </c>
      <c r="DI131">
        <v>15</v>
      </c>
      <c r="DJ131">
        <v>1626465084.6</v>
      </c>
      <c r="DK131" t="s">
        <v>294</v>
      </c>
      <c r="DL131">
        <v>1626465076.6</v>
      </c>
      <c r="DM131">
        <v>1626465084.6</v>
      </c>
      <c r="DN131">
        <v>8</v>
      </c>
      <c r="DO131">
        <v>0.212</v>
      </c>
      <c r="DP131">
        <v>0.013</v>
      </c>
      <c r="DQ131">
        <v>1.588</v>
      </c>
      <c r="DR131">
        <v>-0.074</v>
      </c>
      <c r="DS131">
        <v>420</v>
      </c>
      <c r="DT131">
        <v>3</v>
      </c>
      <c r="DU131">
        <v>0.13</v>
      </c>
      <c r="DV131">
        <v>0.03</v>
      </c>
      <c r="DW131">
        <v>-20.0126975609756</v>
      </c>
      <c r="DX131">
        <v>-0.52964529616729</v>
      </c>
      <c r="DY131">
        <v>0.0629745302282263</v>
      </c>
      <c r="DZ131">
        <v>0</v>
      </c>
      <c r="EA131">
        <v>886.635028571428</v>
      </c>
      <c r="EB131">
        <v>-5.95870085123669</v>
      </c>
      <c r="EC131">
        <v>0.633987178135975</v>
      </c>
      <c r="ED131">
        <v>1</v>
      </c>
      <c r="EE131">
        <v>3.64331487804878</v>
      </c>
      <c r="EF131">
        <v>0.162331149825788</v>
      </c>
      <c r="EG131">
        <v>0.017563045894226</v>
      </c>
      <c r="EH131">
        <v>0</v>
      </c>
      <c r="EI131">
        <v>1</v>
      </c>
      <c r="EJ131">
        <v>3</v>
      </c>
      <c r="EK131" t="s">
        <v>427</v>
      </c>
      <c r="EL131">
        <v>100</v>
      </c>
      <c r="EM131">
        <v>100</v>
      </c>
      <c r="EN131">
        <v>1.556</v>
      </c>
      <c r="EO131">
        <v>-0.0651</v>
      </c>
      <c r="EP131">
        <v>0.796380875196005</v>
      </c>
      <c r="EQ131">
        <v>0.00225868272383977</v>
      </c>
      <c r="ER131">
        <v>-9.96746185667655e-07</v>
      </c>
      <c r="ES131">
        <v>2.83711317370827e-10</v>
      </c>
      <c r="ET131">
        <v>-0.071317122073674</v>
      </c>
      <c r="EU131">
        <v>-0.00217948432402501</v>
      </c>
      <c r="EV131">
        <v>0.000453263451741206</v>
      </c>
      <c r="EW131">
        <v>-1.16319206543697e-06</v>
      </c>
      <c r="EX131">
        <v>-2</v>
      </c>
      <c r="EY131">
        <v>2196</v>
      </c>
      <c r="EZ131">
        <v>1</v>
      </c>
      <c r="FA131">
        <v>25</v>
      </c>
      <c r="FB131">
        <v>5.7</v>
      </c>
      <c r="FC131">
        <v>5.5</v>
      </c>
      <c r="FD131">
        <v>18</v>
      </c>
      <c r="FE131">
        <v>814.588</v>
      </c>
      <c r="FF131">
        <v>428.257</v>
      </c>
      <c r="FG131">
        <v>14.6349</v>
      </c>
      <c r="FH131">
        <v>25.6452</v>
      </c>
      <c r="FI131">
        <v>29.9993</v>
      </c>
      <c r="FJ131">
        <v>25.7002</v>
      </c>
      <c r="FK131">
        <v>25.7301</v>
      </c>
      <c r="FL131">
        <v>25.0097</v>
      </c>
      <c r="FM131">
        <v>73.4869</v>
      </c>
      <c r="FN131">
        <v>0</v>
      </c>
      <c r="FO131">
        <v>14.77</v>
      </c>
      <c r="FP131">
        <v>420</v>
      </c>
      <c r="FQ131">
        <v>3.20233</v>
      </c>
      <c r="FR131">
        <v>101.404</v>
      </c>
      <c r="FS131">
        <v>101.858</v>
      </c>
    </row>
    <row r="132" spans="1:175">
      <c r="A132">
        <v>116</v>
      </c>
      <c r="B132">
        <v>1626465419.6</v>
      </c>
      <c r="C132">
        <v>230</v>
      </c>
      <c r="D132" t="s">
        <v>526</v>
      </c>
      <c r="E132" t="s">
        <v>527</v>
      </c>
      <c r="F132">
        <v>1</v>
      </c>
      <c r="G132" t="s">
        <v>291</v>
      </c>
      <c r="H132">
        <v>1626465418.6</v>
      </c>
      <c r="I132">
        <f>(J132)/1000</f>
        <v>0</v>
      </c>
      <c r="J132">
        <f>1000*CB132*AH132*(BX132-BY132)/(100*BQ132*(1000-AH132*BX132))</f>
        <v>0</v>
      </c>
      <c r="K132">
        <f>CB132*AH132*(BW132-BV132*(1000-AH132*BY132)/(1000-AH132*BX132))/(100*BQ132)</f>
        <v>0</v>
      </c>
      <c r="L132">
        <f>BV132 - IF(AH132&gt;1, K132*BQ132*100.0/(AJ132*CJ132), 0)</f>
        <v>0</v>
      </c>
      <c r="M132">
        <f>((S132-I132/2)*L132-K132)/(S132+I132/2)</f>
        <v>0</v>
      </c>
      <c r="N132">
        <f>M132*(CC132+CD132)/1000.0</f>
        <v>0</v>
      </c>
      <c r="O132">
        <f>(BV132 - IF(AH132&gt;1, K132*BQ132*100.0/(AJ132*CJ132), 0))*(CC132+CD132)/1000.0</f>
        <v>0</v>
      </c>
      <c r="P132">
        <f>2.0/((1/R132-1/Q132)+SIGN(R132)*SQRT((1/R132-1/Q132)*(1/R132-1/Q132) + 4*BR132/((BR132+1)*(BR132+1))*(2*1/R132*1/Q132-1/Q132*1/Q132)))</f>
        <v>0</v>
      </c>
      <c r="Q132">
        <f>IF(LEFT(BS132,1)&lt;&gt;"0",IF(LEFT(BS132,1)="1",3.0,BT132),$D$5+$E$5*(CJ132*CC132/($K$5*1000))+$F$5*(CJ132*CC132/($K$5*1000))*MAX(MIN(BQ132,$J$5),$I$5)*MAX(MIN(BQ132,$J$5),$I$5)+$G$5*MAX(MIN(BQ132,$J$5),$I$5)*(CJ132*CC132/($K$5*1000))+$H$5*(CJ132*CC132/($K$5*1000))*(CJ132*CC132/($K$5*1000)))</f>
        <v>0</v>
      </c>
      <c r="R132">
        <f>I132*(1000-(1000*0.61365*exp(17.502*V132/(240.97+V132))/(CC132+CD132)+BX132)/2)/(1000*0.61365*exp(17.502*V132/(240.97+V132))/(CC132+CD132)-BX132)</f>
        <v>0</v>
      </c>
      <c r="S132">
        <f>1/((BR132+1)/(P132/1.6)+1/(Q132/1.37)) + BR132/((BR132+1)/(P132/1.6) + BR132/(Q132/1.37))</f>
        <v>0</v>
      </c>
      <c r="T132">
        <f>(BM132*BP132)</f>
        <v>0</v>
      </c>
      <c r="U132">
        <f>(CE132+(T132+2*0.95*5.67E-8*(((CE132+$B$7)+273)^4-(CE132+273)^4)-44100*I132)/(1.84*29.3*Q132+8*0.95*5.67E-8*(CE132+273)^3))</f>
        <v>0</v>
      </c>
      <c r="V132">
        <f>($C$7*CF132+$D$7*CG132+$E$7*U132)</f>
        <v>0</v>
      </c>
      <c r="W132">
        <f>0.61365*exp(17.502*V132/(240.97+V132))</f>
        <v>0</v>
      </c>
      <c r="X132">
        <f>(Y132/Z132*100)</f>
        <v>0</v>
      </c>
      <c r="Y132">
        <f>BX132*(CC132+CD132)/1000</f>
        <v>0</v>
      </c>
      <c r="Z132">
        <f>0.61365*exp(17.502*CE132/(240.97+CE132))</f>
        <v>0</v>
      </c>
      <c r="AA132">
        <f>(W132-BX132*(CC132+CD132)/1000)</f>
        <v>0</v>
      </c>
      <c r="AB132">
        <f>(-I132*44100)</f>
        <v>0</v>
      </c>
      <c r="AC132">
        <f>2*29.3*Q132*0.92*(CE132-V132)</f>
        <v>0</v>
      </c>
      <c r="AD132">
        <f>2*0.95*5.67E-8*(((CE132+$B$7)+273)^4-(V132+273)^4)</f>
        <v>0</v>
      </c>
      <c r="AE132">
        <f>T132+AD132+AB132+AC132</f>
        <v>0</v>
      </c>
      <c r="AF132">
        <v>147</v>
      </c>
      <c r="AG132">
        <v>16</v>
      </c>
      <c r="AH132">
        <f>IF(AF132*$H$13&gt;=AJ132,1.0,(AJ132/(AJ132-AF132*$H$13)))</f>
        <v>0</v>
      </c>
      <c r="AI132">
        <f>(AH132-1)*100</f>
        <v>0</v>
      </c>
      <c r="AJ132">
        <f>MAX(0,($B$13+$C$13*CJ132)/(1+$D$13*CJ132)*CC132/(CE132+273)*$E$13)</f>
        <v>0</v>
      </c>
      <c r="AK132" t="s">
        <v>292</v>
      </c>
      <c r="AL132" t="s">
        <v>292</v>
      </c>
      <c r="AM132">
        <v>0</v>
      </c>
      <c r="AN132">
        <v>0</v>
      </c>
      <c r="AO132">
        <f>1-AM132/AN132</f>
        <v>0</v>
      </c>
      <c r="AP132">
        <v>0</v>
      </c>
      <c r="AQ132" t="s">
        <v>292</v>
      </c>
      <c r="AR132" t="s">
        <v>292</v>
      </c>
      <c r="AS132">
        <v>0</v>
      </c>
      <c r="AT132">
        <v>0</v>
      </c>
      <c r="AU132">
        <f>1-AS132/AT132</f>
        <v>0</v>
      </c>
      <c r="AV132">
        <v>0.5</v>
      </c>
      <c r="AW132">
        <f>BN132</f>
        <v>0</v>
      </c>
      <c r="AX132">
        <f>K132</f>
        <v>0</v>
      </c>
      <c r="AY132">
        <f>AU132*AV132*AW132</f>
        <v>0</v>
      </c>
      <c r="AZ132">
        <f>(AX132-AP132)/AW132</f>
        <v>0</v>
      </c>
      <c r="BA132">
        <f>(AN132-AT132)/AT132</f>
        <v>0</v>
      </c>
      <c r="BB132">
        <f>AM132/(AO132+AM132/AT132)</f>
        <v>0</v>
      </c>
      <c r="BC132" t="s">
        <v>292</v>
      </c>
      <c r="BD132">
        <v>0</v>
      </c>
      <c r="BE132">
        <f>IF(BD132&lt;&gt;0, BD132, BB132)</f>
        <v>0</v>
      </c>
      <c r="BF132">
        <f>1-BE132/AT132</f>
        <v>0</v>
      </c>
      <c r="BG132">
        <f>(AT132-AS132)/(AT132-BE132)</f>
        <v>0</v>
      </c>
      <c r="BH132">
        <f>(AN132-AT132)/(AN132-BE132)</f>
        <v>0</v>
      </c>
      <c r="BI132">
        <f>(AT132-AS132)/(AT132-AM132)</f>
        <v>0</v>
      </c>
      <c r="BJ132">
        <f>(AN132-AT132)/(AN132-AM132)</f>
        <v>0</v>
      </c>
      <c r="BK132">
        <f>(BG132*BE132/AS132)</f>
        <v>0</v>
      </c>
      <c r="BL132">
        <f>(1-BK132)</f>
        <v>0</v>
      </c>
      <c r="BM132">
        <f>$B$11*CK132+$C$11*CL132+$F$11*CM132*(1-CP132)</f>
        <v>0</v>
      </c>
      <c r="BN132">
        <f>BM132*BO132</f>
        <v>0</v>
      </c>
      <c r="BO132">
        <f>($B$11*$D$9+$C$11*$D$9+$F$11*((CZ132+CR132)/MAX(CZ132+CR132+DA132, 0.1)*$I$9+DA132/MAX(CZ132+CR132+DA132, 0.1)*$J$9))/($B$11+$C$11+$F$11)</f>
        <v>0</v>
      </c>
      <c r="BP132">
        <f>($B$11*$K$9+$C$11*$K$9+$F$11*((CZ132+CR132)/MAX(CZ132+CR132+DA132, 0.1)*$P$9+DA132/MAX(CZ132+CR132+DA132, 0.1)*$Q$9))/($B$11+$C$11+$F$11)</f>
        <v>0</v>
      </c>
      <c r="BQ132">
        <v>6</v>
      </c>
      <c r="BR132">
        <v>0.5</v>
      </c>
      <c r="BS132" t="s">
        <v>293</v>
      </c>
      <c r="BT132">
        <v>2</v>
      </c>
      <c r="BU132">
        <v>1626465418.6</v>
      </c>
      <c r="BV132">
        <v>399.868</v>
      </c>
      <c r="BW132">
        <v>420.017666666667</v>
      </c>
      <c r="BX132">
        <v>6.85731333333333</v>
      </c>
      <c r="BY132">
        <v>3.18313333333333</v>
      </c>
      <c r="BZ132">
        <v>398.312333333333</v>
      </c>
      <c r="CA132">
        <v>6.92238333333333</v>
      </c>
      <c r="CB132">
        <v>899.974333333333</v>
      </c>
      <c r="CC132">
        <v>100.75</v>
      </c>
      <c r="CD132">
        <v>0.100124433333333</v>
      </c>
      <c r="CE132">
        <v>17.4349</v>
      </c>
      <c r="CF132">
        <v>16.5604333333333</v>
      </c>
      <c r="CG132">
        <v>999.9</v>
      </c>
      <c r="CH132">
        <v>0</v>
      </c>
      <c r="CI132">
        <v>0</v>
      </c>
      <c r="CJ132">
        <v>10003.7333333333</v>
      </c>
      <c r="CK132">
        <v>0</v>
      </c>
      <c r="CL132">
        <v>0.221023</v>
      </c>
      <c r="CM132">
        <v>1459.97333333333</v>
      </c>
      <c r="CN132">
        <v>0.973007</v>
      </c>
      <c r="CO132">
        <v>0.0269931</v>
      </c>
      <c r="CP132">
        <v>0</v>
      </c>
      <c r="CQ132">
        <v>885.583333333333</v>
      </c>
      <c r="CR132">
        <v>4.99999</v>
      </c>
      <c r="CS132">
        <v>12949.7</v>
      </c>
      <c r="CT132">
        <v>12728.1333333333</v>
      </c>
      <c r="CU132">
        <v>38.875</v>
      </c>
      <c r="CV132">
        <v>41.125</v>
      </c>
      <c r="CW132">
        <v>40.104</v>
      </c>
      <c r="CX132">
        <v>40.333</v>
      </c>
      <c r="CY132">
        <v>40.5</v>
      </c>
      <c r="CZ132">
        <v>1415.7</v>
      </c>
      <c r="DA132">
        <v>39.2733333333333</v>
      </c>
      <c r="DB132">
        <v>0</v>
      </c>
      <c r="DC132">
        <v>1626465430.4</v>
      </c>
      <c r="DD132">
        <v>0</v>
      </c>
      <c r="DE132">
        <v>886.09472</v>
      </c>
      <c r="DF132">
        <v>-4.57100000305672</v>
      </c>
      <c r="DG132">
        <v>-77.9999999192634</v>
      </c>
      <c r="DH132">
        <v>12959.008</v>
      </c>
      <c r="DI132">
        <v>15</v>
      </c>
      <c r="DJ132">
        <v>1626465084.6</v>
      </c>
      <c r="DK132" t="s">
        <v>294</v>
      </c>
      <c r="DL132">
        <v>1626465076.6</v>
      </c>
      <c r="DM132">
        <v>1626465084.6</v>
      </c>
      <c r="DN132">
        <v>8</v>
      </c>
      <c r="DO132">
        <v>0.212</v>
      </c>
      <c r="DP132">
        <v>0.013</v>
      </c>
      <c r="DQ132">
        <v>1.588</v>
      </c>
      <c r="DR132">
        <v>-0.074</v>
      </c>
      <c r="DS132">
        <v>420</v>
      </c>
      <c r="DT132">
        <v>3</v>
      </c>
      <c r="DU132">
        <v>0.13</v>
      </c>
      <c r="DV132">
        <v>0.03</v>
      </c>
      <c r="DW132">
        <v>-20.0374951219512</v>
      </c>
      <c r="DX132">
        <v>-0.509216027874587</v>
      </c>
      <c r="DY132">
        <v>0.060594554014405</v>
      </c>
      <c r="DZ132">
        <v>0</v>
      </c>
      <c r="EA132">
        <v>886.398264705882</v>
      </c>
      <c r="EB132">
        <v>-5.29396007204357</v>
      </c>
      <c r="EC132">
        <v>0.560710804605532</v>
      </c>
      <c r="ED132">
        <v>1</v>
      </c>
      <c r="EE132">
        <v>3.64806146341463</v>
      </c>
      <c r="EF132">
        <v>0.157798118466907</v>
      </c>
      <c r="EG132">
        <v>0.0172151226146928</v>
      </c>
      <c r="EH132">
        <v>0</v>
      </c>
      <c r="EI132">
        <v>1</v>
      </c>
      <c r="EJ132">
        <v>3</v>
      </c>
      <c r="EK132" t="s">
        <v>427</v>
      </c>
      <c r="EL132">
        <v>100</v>
      </c>
      <c r="EM132">
        <v>100</v>
      </c>
      <c r="EN132">
        <v>1.556</v>
      </c>
      <c r="EO132">
        <v>-0.065</v>
      </c>
      <c r="EP132">
        <v>0.796380875196005</v>
      </c>
      <c r="EQ132">
        <v>0.00225868272383977</v>
      </c>
      <c r="ER132">
        <v>-9.96746185667655e-07</v>
      </c>
      <c r="ES132">
        <v>2.83711317370827e-10</v>
      </c>
      <c r="ET132">
        <v>-0.071317122073674</v>
      </c>
      <c r="EU132">
        <v>-0.00217948432402501</v>
      </c>
      <c r="EV132">
        <v>0.000453263451741206</v>
      </c>
      <c r="EW132">
        <v>-1.16319206543697e-06</v>
      </c>
      <c r="EX132">
        <v>-2</v>
      </c>
      <c r="EY132">
        <v>2196</v>
      </c>
      <c r="EZ132">
        <v>1</v>
      </c>
      <c r="FA132">
        <v>25</v>
      </c>
      <c r="FB132">
        <v>5.7</v>
      </c>
      <c r="FC132">
        <v>5.6</v>
      </c>
      <c r="FD132">
        <v>18</v>
      </c>
      <c r="FE132">
        <v>814.855</v>
      </c>
      <c r="FF132">
        <v>428.17</v>
      </c>
      <c r="FG132">
        <v>14.6914</v>
      </c>
      <c r="FH132">
        <v>25.642</v>
      </c>
      <c r="FI132">
        <v>29.9993</v>
      </c>
      <c r="FJ132">
        <v>25.6981</v>
      </c>
      <c r="FK132">
        <v>25.7284</v>
      </c>
      <c r="FL132">
        <v>25.01</v>
      </c>
      <c r="FM132">
        <v>73.4869</v>
      </c>
      <c r="FN132">
        <v>0</v>
      </c>
      <c r="FO132">
        <v>14.77</v>
      </c>
      <c r="FP132">
        <v>420</v>
      </c>
      <c r="FQ132">
        <v>3.2186</v>
      </c>
      <c r="FR132">
        <v>101.406</v>
      </c>
      <c r="FS132">
        <v>101.857</v>
      </c>
    </row>
    <row r="133" spans="1:175">
      <c r="A133">
        <v>117</v>
      </c>
      <c r="B133">
        <v>1626465421.6</v>
      </c>
      <c r="C133">
        <v>232</v>
      </c>
      <c r="D133" t="s">
        <v>528</v>
      </c>
      <c r="E133" t="s">
        <v>529</v>
      </c>
      <c r="F133">
        <v>1</v>
      </c>
      <c r="G133" t="s">
        <v>291</v>
      </c>
      <c r="H133">
        <v>1626465420.6</v>
      </c>
      <c r="I133">
        <f>(J133)/1000</f>
        <v>0</v>
      </c>
      <c r="J133">
        <f>1000*CB133*AH133*(BX133-BY133)/(100*BQ133*(1000-AH133*BX133))</f>
        <v>0</v>
      </c>
      <c r="K133">
        <f>CB133*AH133*(BW133-BV133*(1000-AH133*BY133)/(1000-AH133*BX133))/(100*BQ133)</f>
        <v>0</v>
      </c>
      <c r="L133">
        <f>BV133 - IF(AH133&gt;1, K133*BQ133*100.0/(AJ133*CJ133), 0)</f>
        <v>0</v>
      </c>
      <c r="M133">
        <f>((S133-I133/2)*L133-K133)/(S133+I133/2)</f>
        <v>0</v>
      </c>
      <c r="N133">
        <f>M133*(CC133+CD133)/1000.0</f>
        <v>0</v>
      </c>
      <c r="O133">
        <f>(BV133 - IF(AH133&gt;1, K133*BQ133*100.0/(AJ133*CJ133), 0))*(CC133+CD133)/1000.0</f>
        <v>0</v>
      </c>
      <c r="P133">
        <f>2.0/((1/R133-1/Q133)+SIGN(R133)*SQRT((1/R133-1/Q133)*(1/R133-1/Q133) + 4*BR133/((BR133+1)*(BR133+1))*(2*1/R133*1/Q133-1/Q133*1/Q133)))</f>
        <v>0</v>
      </c>
      <c r="Q133">
        <f>IF(LEFT(BS133,1)&lt;&gt;"0",IF(LEFT(BS133,1)="1",3.0,BT133),$D$5+$E$5*(CJ133*CC133/($K$5*1000))+$F$5*(CJ133*CC133/($K$5*1000))*MAX(MIN(BQ133,$J$5),$I$5)*MAX(MIN(BQ133,$J$5),$I$5)+$G$5*MAX(MIN(BQ133,$J$5),$I$5)*(CJ133*CC133/($K$5*1000))+$H$5*(CJ133*CC133/($K$5*1000))*(CJ133*CC133/($K$5*1000)))</f>
        <v>0</v>
      </c>
      <c r="R133">
        <f>I133*(1000-(1000*0.61365*exp(17.502*V133/(240.97+V133))/(CC133+CD133)+BX133)/2)/(1000*0.61365*exp(17.502*V133/(240.97+V133))/(CC133+CD133)-BX133)</f>
        <v>0</v>
      </c>
      <c r="S133">
        <f>1/((BR133+1)/(P133/1.6)+1/(Q133/1.37)) + BR133/((BR133+1)/(P133/1.6) + BR133/(Q133/1.37))</f>
        <v>0</v>
      </c>
      <c r="T133">
        <f>(BM133*BP133)</f>
        <v>0</v>
      </c>
      <c r="U133">
        <f>(CE133+(T133+2*0.95*5.67E-8*(((CE133+$B$7)+273)^4-(CE133+273)^4)-44100*I133)/(1.84*29.3*Q133+8*0.95*5.67E-8*(CE133+273)^3))</f>
        <v>0</v>
      </c>
      <c r="V133">
        <f>($C$7*CF133+$D$7*CG133+$E$7*U133)</f>
        <v>0</v>
      </c>
      <c r="W133">
        <f>0.61365*exp(17.502*V133/(240.97+V133))</f>
        <v>0</v>
      </c>
      <c r="X133">
        <f>(Y133/Z133*100)</f>
        <v>0</v>
      </c>
      <c r="Y133">
        <f>BX133*(CC133+CD133)/1000</f>
        <v>0</v>
      </c>
      <c r="Z133">
        <f>0.61365*exp(17.502*CE133/(240.97+CE133))</f>
        <v>0</v>
      </c>
      <c r="AA133">
        <f>(W133-BX133*(CC133+CD133)/1000)</f>
        <v>0</v>
      </c>
      <c r="AB133">
        <f>(-I133*44100)</f>
        <v>0</v>
      </c>
      <c r="AC133">
        <f>2*29.3*Q133*0.92*(CE133-V133)</f>
        <v>0</v>
      </c>
      <c r="AD133">
        <f>2*0.95*5.67E-8*(((CE133+$B$7)+273)^4-(V133+273)^4)</f>
        <v>0</v>
      </c>
      <c r="AE133">
        <f>T133+AD133+AB133+AC133</f>
        <v>0</v>
      </c>
      <c r="AF133">
        <v>147</v>
      </c>
      <c r="AG133">
        <v>16</v>
      </c>
      <c r="AH133">
        <f>IF(AF133*$H$13&gt;=AJ133,1.0,(AJ133/(AJ133-AF133*$H$13)))</f>
        <v>0</v>
      </c>
      <c r="AI133">
        <f>(AH133-1)*100</f>
        <v>0</v>
      </c>
      <c r="AJ133">
        <f>MAX(0,($B$13+$C$13*CJ133)/(1+$D$13*CJ133)*CC133/(CE133+273)*$E$13)</f>
        <v>0</v>
      </c>
      <c r="AK133" t="s">
        <v>292</v>
      </c>
      <c r="AL133" t="s">
        <v>292</v>
      </c>
      <c r="AM133">
        <v>0</v>
      </c>
      <c r="AN133">
        <v>0</v>
      </c>
      <c r="AO133">
        <f>1-AM133/AN133</f>
        <v>0</v>
      </c>
      <c r="AP133">
        <v>0</v>
      </c>
      <c r="AQ133" t="s">
        <v>292</v>
      </c>
      <c r="AR133" t="s">
        <v>292</v>
      </c>
      <c r="AS133">
        <v>0</v>
      </c>
      <c r="AT133">
        <v>0</v>
      </c>
      <c r="AU133">
        <f>1-AS133/AT133</f>
        <v>0</v>
      </c>
      <c r="AV133">
        <v>0.5</v>
      </c>
      <c r="AW133">
        <f>BN133</f>
        <v>0</v>
      </c>
      <c r="AX133">
        <f>K133</f>
        <v>0</v>
      </c>
      <c r="AY133">
        <f>AU133*AV133*AW133</f>
        <v>0</v>
      </c>
      <c r="AZ133">
        <f>(AX133-AP133)/AW133</f>
        <v>0</v>
      </c>
      <c r="BA133">
        <f>(AN133-AT133)/AT133</f>
        <v>0</v>
      </c>
      <c r="BB133">
        <f>AM133/(AO133+AM133/AT133)</f>
        <v>0</v>
      </c>
      <c r="BC133" t="s">
        <v>292</v>
      </c>
      <c r="BD133">
        <v>0</v>
      </c>
      <c r="BE133">
        <f>IF(BD133&lt;&gt;0, BD133, BB133)</f>
        <v>0</v>
      </c>
      <c r="BF133">
        <f>1-BE133/AT133</f>
        <v>0</v>
      </c>
      <c r="BG133">
        <f>(AT133-AS133)/(AT133-BE133)</f>
        <v>0</v>
      </c>
      <c r="BH133">
        <f>(AN133-AT133)/(AN133-BE133)</f>
        <v>0</v>
      </c>
      <c r="BI133">
        <f>(AT133-AS133)/(AT133-AM133)</f>
        <v>0</v>
      </c>
      <c r="BJ133">
        <f>(AN133-AT133)/(AN133-AM133)</f>
        <v>0</v>
      </c>
      <c r="BK133">
        <f>(BG133*BE133/AS133)</f>
        <v>0</v>
      </c>
      <c r="BL133">
        <f>(1-BK133)</f>
        <v>0</v>
      </c>
      <c r="BM133">
        <f>$B$11*CK133+$C$11*CL133+$F$11*CM133*(1-CP133)</f>
        <v>0</v>
      </c>
      <c r="BN133">
        <f>BM133*BO133</f>
        <v>0</v>
      </c>
      <c r="BO133">
        <f>($B$11*$D$9+$C$11*$D$9+$F$11*((CZ133+CR133)/MAX(CZ133+CR133+DA133, 0.1)*$I$9+DA133/MAX(CZ133+CR133+DA133, 0.1)*$J$9))/($B$11+$C$11+$F$11)</f>
        <v>0</v>
      </c>
      <c r="BP133">
        <f>($B$11*$K$9+$C$11*$K$9+$F$11*((CZ133+CR133)/MAX(CZ133+CR133+DA133, 0.1)*$P$9+DA133/MAX(CZ133+CR133+DA133, 0.1)*$Q$9))/($B$11+$C$11+$F$11)</f>
        <v>0</v>
      </c>
      <c r="BQ133">
        <v>6</v>
      </c>
      <c r="BR133">
        <v>0.5</v>
      </c>
      <c r="BS133" t="s">
        <v>293</v>
      </c>
      <c r="BT133">
        <v>2</v>
      </c>
      <c r="BU133">
        <v>1626465420.6</v>
      </c>
      <c r="BV133">
        <v>399.866666666667</v>
      </c>
      <c r="BW133">
        <v>420.021333333333</v>
      </c>
      <c r="BX133">
        <v>6.87399</v>
      </c>
      <c r="BY133">
        <v>3.18563666666667</v>
      </c>
      <c r="BZ133">
        <v>398.310666666667</v>
      </c>
      <c r="CA133">
        <v>6.93899666666667</v>
      </c>
      <c r="CB133">
        <v>899.997</v>
      </c>
      <c r="CC133">
        <v>100.75</v>
      </c>
      <c r="CD133">
        <v>0.0999569</v>
      </c>
      <c r="CE133">
        <v>17.4618333333333</v>
      </c>
      <c r="CF133">
        <v>16.586</v>
      </c>
      <c r="CG133">
        <v>999.9</v>
      </c>
      <c r="CH133">
        <v>0</v>
      </c>
      <c r="CI133">
        <v>0</v>
      </c>
      <c r="CJ133">
        <v>9970</v>
      </c>
      <c r="CK133">
        <v>0</v>
      </c>
      <c r="CL133">
        <v>0.221023</v>
      </c>
      <c r="CM133">
        <v>1460.05333333333</v>
      </c>
      <c r="CN133">
        <v>0.973009666666667</v>
      </c>
      <c r="CO133">
        <v>0.0269900333333333</v>
      </c>
      <c r="CP133">
        <v>0</v>
      </c>
      <c r="CQ133">
        <v>885.222</v>
      </c>
      <c r="CR133">
        <v>4.99999</v>
      </c>
      <c r="CS133">
        <v>12948.4666666667</v>
      </c>
      <c r="CT133">
        <v>12728.8666666667</v>
      </c>
      <c r="CU133">
        <v>38.875</v>
      </c>
      <c r="CV133">
        <v>41.125</v>
      </c>
      <c r="CW133">
        <v>40.125</v>
      </c>
      <c r="CX133">
        <v>40.375</v>
      </c>
      <c r="CY133">
        <v>40.5</v>
      </c>
      <c r="CZ133">
        <v>1415.78333333333</v>
      </c>
      <c r="DA133">
        <v>39.27</v>
      </c>
      <c r="DB133">
        <v>0</v>
      </c>
      <c r="DC133">
        <v>1626465432.8</v>
      </c>
      <c r="DD133">
        <v>0</v>
      </c>
      <c r="DE133">
        <v>885.87988</v>
      </c>
      <c r="DF133">
        <v>-5.17761539861341</v>
      </c>
      <c r="DG133">
        <v>-80.069230935089</v>
      </c>
      <c r="DH133">
        <v>12955.928</v>
      </c>
      <c r="DI133">
        <v>15</v>
      </c>
      <c r="DJ133">
        <v>1626465084.6</v>
      </c>
      <c r="DK133" t="s">
        <v>294</v>
      </c>
      <c r="DL133">
        <v>1626465076.6</v>
      </c>
      <c r="DM133">
        <v>1626465084.6</v>
      </c>
      <c r="DN133">
        <v>8</v>
      </c>
      <c r="DO133">
        <v>0.212</v>
      </c>
      <c r="DP133">
        <v>0.013</v>
      </c>
      <c r="DQ133">
        <v>1.588</v>
      </c>
      <c r="DR133">
        <v>-0.074</v>
      </c>
      <c r="DS133">
        <v>420</v>
      </c>
      <c r="DT133">
        <v>3</v>
      </c>
      <c r="DU133">
        <v>0.13</v>
      </c>
      <c r="DV133">
        <v>0.03</v>
      </c>
      <c r="DW133">
        <v>-20.057756097561</v>
      </c>
      <c r="DX133">
        <v>-0.501169337979105</v>
      </c>
      <c r="DY133">
        <v>0.0596713398901279</v>
      </c>
      <c r="DZ133">
        <v>0</v>
      </c>
      <c r="EA133">
        <v>886.219205882353</v>
      </c>
      <c r="EB133">
        <v>-5.40102134070041</v>
      </c>
      <c r="EC133">
        <v>0.57379899018896</v>
      </c>
      <c r="ED133">
        <v>1</v>
      </c>
      <c r="EE133">
        <v>3.65386146341463</v>
      </c>
      <c r="EF133">
        <v>0.167429477351913</v>
      </c>
      <c r="EG133">
        <v>0.0181351623905491</v>
      </c>
      <c r="EH133">
        <v>0</v>
      </c>
      <c r="EI133">
        <v>1</v>
      </c>
      <c r="EJ133">
        <v>3</v>
      </c>
      <c r="EK133" t="s">
        <v>427</v>
      </c>
      <c r="EL133">
        <v>100</v>
      </c>
      <c r="EM133">
        <v>100</v>
      </c>
      <c r="EN133">
        <v>1.556</v>
      </c>
      <c r="EO133">
        <v>-0.065</v>
      </c>
      <c r="EP133">
        <v>0.796380875196005</v>
      </c>
      <c r="EQ133">
        <v>0.00225868272383977</v>
      </c>
      <c r="ER133">
        <v>-9.96746185667655e-07</v>
      </c>
      <c r="ES133">
        <v>2.83711317370827e-10</v>
      </c>
      <c r="ET133">
        <v>-0.071317122073674</v>
      </c>
      <c r="EU133">
        <v>-0.00217948432402501</v>
      </c>
      <c r="EV133">
        <v>0.000453263451741206</v>
      </c>
      <c r="EW133">
        <v>-1.16319206543697e-06</v>
      </c>
      <c r="EX133">
        <v>-2</v>
      </c>
      <c r="EY133">
        <v>2196</v>
      </c>
      <c r="EZ133">
        <v>1</v>
      </c>
      <c r="FA133">
        <v>25</v>
      </c>
      <c r="FB133">
        <v>5.8</v>
      </c>
      <c r="FC133">
        <v>5.6</v>
      </c>
      <c r="FD133">
        <v>18</v>
      </c>
      <c r="FE133">
        <v>814.661</v>
      </c>
      <c r="FF133">
        <v>428.302</v>
      </c>
      <c r="FG133">
        <v>14.758</v>
      </c>
      <c r="FH133">
        <v>25.6376</v>
      </c>
      <c r="FI133">
        <v>29.9993</v>
      </c>
      <c r="FJ133">
        <v>25.6959</v>
      </c>
      <c r="FK133">
        <v>25.7264</v>
      </c>
      <c r="FL133">
        <v>25.0101</v>
      </c>
      <c r="FM133">
        <v>73.4869</v>
      </c>
      <c r="FN133">
        <v>0</v>
      </c>
      <c r="FO133">
        <v>14.87</v>
      </c>
      <c r="FP133">
        <v>420</v>
      </c>
      <c r="FQ133">
        <v>3.21582</v>
      </c>
      <c r="FR133">
        <v>101.409</v>
      </c>
      <c r="FS133">
        <v>101.858</v>
      </c>
    </row>
    <row r="134" spans="1:175">
      <c r="A134">
        <v>118</v>
      </c>
      <c r="B134">
        <v>1626465423.6</v>
      </c>
      <c r="C134">
        <v>234</v>
      </c>
      <c r="D134" t="s">
        <v>530</v>
      </c>
      <c r="E134" t="s">
        <v>531</v>
      </c>
      <c r="F134">
        <v>1</v>
      </c>
      <c r="G134" t="s">
        <v>291</v>
      </c>
      <c r="H134">
        <v>1626465422.6</v>
      </c>
      <c r="I134">
        <f>(J134)/1000</f>
        <v>0</v>
      </c>
      <c r="J134">
        <f>1000*CB134*AH134*(BX134-BY134)/(100*BQ134*(1000-AH134*BX134))</f>
        <v>0</v>
      </c>
      <c r="K134">
        <f>CB134*AH134*(BW134-BV134*(1000-AH134*BY134)/(1000-AH134*BX134))/(100*BQ134)</f>
        <v>0</v>
      </c>
      <c r="L134">
        <f>BV134 - IF(AH134&gt;1, K134*BQ134*100.0/(AJ134*CJ134), 0)</f>
        <v>0</v>
      </c>
      <c r="M134">
        <f>((S134-I134/2)*L134-K134)/(S134+I134/2)</f>
        <v>0</v>
      </c>
      <c r="N134">
        <f>M134*(CC134+CD134)/1000.0</f>
        <v>0</v>
      </c>
      <c r="O134">
        <f>(BV134 - IF(AH134&gt;1, K134*BQ134*100.0/(AJ134*CJ134), 0))*(CC134+CD134)/1000.0</f>
        <v>0</v>
      </c>
      <c r="P134">
        <f>2.0/((1/R134-1/Q134)+SIGN(R134)*SQRT((1/R134-1/Q134)*(1/R134-1/Q134) + 4*BR134/((BR134+1)*(BR134+1))*(2*1/R134*1/Q134-1/Q134*1/Q134)))</f>
        <v>0</v>
      </c>
      <c r="Q134">
        <f>IF(LEFT(BS134,1)&lt;&gt;"0",IF(LEFT(BS134,1)="1",3.0,BT134),$D$5+$E$5*(CJ134*CC134/($K$5*1000))+$F$5*(CJ134*CC134/($K$5*1000))*MAX(MIN(BQ134,$J$5),$I$5)*MAX(MIN(BQ134,$J$5),$I$5)+$G$5*MAX(MIN(BQ134,$J$5),$I$5)*(CJ134*CC134/($K$5*1000))+$H$5*(CJ134*CC134/($K$5*1000))*(CJ134*CC134/($K$5*1000)))</f>
        <v>0</v>
      </c>
      <c r="R134">
        <f>I134*(1000-(1000*0.61365*exp(17.502*V134/(240.97+V134))/(CC134+CD134)+BX134)/2)/(1000*0.61365*exp(17.502*V134/(240.97+V134))/(CC134+CD134)-BX134)</f>
        <v>0</v>
      </c>
      <c r="S134">
        <f>1/((BR134+1)/(P134/1.6)+1/(Q134/1.37)) + BR134/((BR134+1)/(P134/1.6) + BR134/(Q134/1.37))</f>
        <v>0</v>
      </c>
      <c r="T134">
        <f>(BM134*BP134)</f>
        <v>0</v>
      </c>
      <c r="U134">
        <f>(CE134+(T134+2*0.95*5.67E-8*(((CE134+$B$7)+273)^4-(CE134+273)^4)-44100*I134)/(1.84*29.3*Q134+8*0.95*5.67E-8*(CE134+273)^3))</f>
        <v>0</v>
      </c>
      <c r="V134">
        <f>($C$7*CF134+$D$7*CG134+$E$7*U134)</f>
        <v>0</v>
      </c>
      <c r="W134">
        <f>0.61365*exp(17.502*V134/(240.97+V134))</f>
        <v>0</v>
      </c>
      <c r="X134">
        <f>(Y134/Z134*100)</f>
        <v>0</v>
      </c>
      <c r="Y134">
        <f>BX134*(CC134+CD134)/1000</f>
        <v>0</v>
      </c>
      <c r="Z134">
        <f>0.61365*exp(17.502*CE134/(240.97+CE134))</f>
        <v>0</v>
      </c>
      <c r="AA134">
        <f>(W134-BX134*(CC134+CD134)/1000)</f>
        <v>0</v>
      </c>
      <c r="AB134">
        <f>(-I134*44100)</f>
        <v>0</v>
      </c>
      <c r="AC134">
        <f>2*29.3*Q134*0.92*(CE134-V134)</f>
        <v>0</v>
      </c>
      <c r="AD134">
        <f>2*0.95*5.67E-8*(((CE134+$B$7)+273)^4-(V134+273)^4)</f>
        <v>0</v>
      </c>
      <c r="AE134">
        <f>T134+AD134+AB134+AC134</f>
        <v>0</v>
      </c>
      <c r="AF134">
        <v>147</v>
      </c>
      <c r="AG134">
        <v>16</v>
      </c>
      <c r="AH134">
        <f>IF(AF134*$H$13&gt;=AJ134,1.0,(AJ134/(AJ134-AF134*$H$13)))</f>
        <v>0</v>
      </c>
      <c r="AI134">
        <f>(AH134-1)*100</f>
        <v>0</v>
      </c>
      <c r="AJ134">
        <f>MAX(0,($B$13+$C$13*CJ134)/(1+$D$13*CJ134)*CC134/(CE134+273)*$E$13)</f>
        <v>0</v>
      </c>
      <c r="AK134" t="s">
        <v>292</v>
      </c>
      <c r="AL134" t="s">
        <v>292</v>
      </c>
      <c r="AM134">
        <v>0</v>
      </c>
      <c r="AN134">
        <v>0</v>
      </c>
      <c r="AO134">
        <f>1-AM134/AN134</f>
        <v>0</v>
      </c>
      <c r="AP134">
        <v>0</v>
      </c>
      <c r="AQ134" t="s">
        <v>292</v>
      </c>
      <c r="AR134" t="s">
        <v>292</v>
      </c>
      <c r="AS134">
        <v>0</v>
      </c>
      <c r="AT134">
        <v>0</v>
      </c>
      <c r="AU134">
        <f>1-AS134/AT134</f>
        <v>0</v>
      </c>
      <c r="AV134">
        <v>0.5</v>
      </c>
      <c r="AW134">
        <f>BN134</f>
        <v>0</v>
      </c>
      <c r="AX134">
        <f>K134</f>
        <v>0</v>
      </c>
      <c r="AY134">
        <f>AU134*AV134*AW134</f>
        <v>0</v>
      </c>
      <c r="AZ134">
        <f>(AX134-AP134)/AW134</f>
        <v>0</v>
      </c>
      <c r="BA134">
        <f>(AN134-AT134)/AT134</f>
        <v>0</v>
      </c>
      <c r="BB134">
        <f>AM134/(AO134+AM134/AT134)</f>
        <v>0</v>
      </c>
      <c r="BC134" t="s">
        <v>292</v>
      </c>
      <c r="BD134">
        <v>0</v>
      </c>
      <c r="BE134">
        <f>IF(BD134&lt;&gt;0, BD134, BB134)</f>
        <v>0</v>
      </c>
      <c r="BF134">
        <f>1-BE134/AT134</f>
        <v>0</v>
      </c>
      <c r="BG134">
        <f>(AT134-AS134)/(AT134-BE134)</f>
        <v>0</v>
      </c>
      <c r="BH134">
        <f>(AN134-AT134)/(AN134-BE134)</f>
        <v>0</v>
      </c>
      <c r="BI134">
        <f>(AT134-AS134)/(AT134-AM134)</f>
        <v>0</v>
      </c>
      <c r="BJ134">
        <f>(AN134-AT134)/(AN134-AM134)</f>
        <v>0</v>
      </c>
      <c r="BK134">
        <f>(BG134*BE134/AS134)</f>
        <v>0</v>
      </c>
      <c r="BL134">
        <f>(1-BK134)</f>
        <v>0</v>
      </c>
      <c r="BM134">
        <f>$B$11*CK134+$C$11*CL134+$F$11*CM134*(1-CP134)</f>
        <v>0</v>
      </c>
      <c r="BN134">
        <f>BM134*BO134</f>
        <v>0</v>
      </c>
      <c r="BO134">
        <f>($B$11*$D$9+$C$11*$D$9+$F$11*((CZ134+CR134)/MAX(CZ134+CR134+DA134, 0.1)*$I$9+DA134/MAX(CZ134+CR134+DA134, 0.1)*$J$9))/($B$11+$C$11+$F$11)</f>
        <v>0</v>
      </c>
      <c r="BP134">
        <f>($B$11*$K$9+$C$11*$K$9+$F$11*((CZ134+CR134)/MAX(CZ134+CR134+DA134, 0.1)*$P$9+DA134/MAX(CZ134+CR134+DA134, 0.1)*$Q$9))/($B$11+$C$11+$F$11)</f>
        <v>0</v>
      </c>
      <c r="BQ134">
        <v>6</v>
      </c>
      <c r="BR134">
        <v>0.5</v>
      </c>
      <c r="BS134" t="s">
        <v>293</v>
      </c>
      <c r="BT134">
        <v>2</v>
      </c>
      <c r="BU134">
        <v>1626465422.6</v>
      </c>
      <c r="BV134">
        <v>399.879333333333</v>
      </c>
      <c r="BW134">
        <v>419.983</v>
      </c>
      <c r="BX134">
        <v>6.88582</v>
      </c>
      <c r="BY134">
        <v>3.18623333333333</v>
      </c>
      <c r="BZ134">
        <v>398.323666666667</v>
      </c>
      <c r="CA134">
        <v>6.95077666666667</v>
      </c>
      <c r="CB134">
        <v>899.975666666667</v>
      </c>
      <c r="CC134">
        <v>100.749333333333</v>
      </c>
      <c r="CD134">
        <v>0.100385333333333</v>
      </c>
      <c r="CE134">
        <v>17.4931</v>
      </c>
      <c r="CF134">
        <v>16.6101333333333</v>
      </c>
      <c r="CG134">
        <v>999.9</v>
      </c>
      <c r="CH134">
        <v>0</v>
      </c>
      <c r="CI134">
        <v>0</v>
      </c>
      <c r="CJ134">
        <v>9920</v>
      </c>
      <c r="CK134">
        <v>0</v>
      </c>
      <c r="CL134">
        <v>0.221023</v>
      </c>
      <c r="CM134">
        <v>1459.97333333333</v>
      </c>
      <c r="CN134">
        <v>0.973008333333333</v>
      </c>
      <c r="CO134">
        <v>0.0269915666666667</v>
      </c>
      <c r="CP134">
        <v>0</v>
      </c>
      <c r="CQ134">
        <v>884.851333333333</v>
      </c>
      <c r="CR134">
        <v>4.99999</v>
      </c>
      <c r="CS134">
        <v>12944.9666666667</v>
      </c>
      <c r="CT134">
        <v>12728.1333333333</v>
      </c>
      <c r="CU134">
        <v>38.875</v>
      </c>
      <c r="CV134">
        <v>41.125</v>
      </c>
      <c r="CW134">
        <v>40.125</v>
      </c>
      <c r="CX134">
        <v>40.375</v>
      </c>
      <c r="CY134">
        <v>40.5</v>
      </c>
      <c r="CZ134">
        <v>1415.70333333333</v>
      </c>
      <c r="DA134">
        <v>39.27</v>
      </c>
      <c r="DB134">
        <v>0</v>
      </c>
      <c r="DC134">
        <v>1626465434.6</v>
      </c>
      <c r="DD134">
        <v>0</v>
      </c>
      <c r="DE134">
        <v>885.735961538461</v>
      </c>
      <c r="DF134">
        <v>-5.68331624595163</v>
      </c>
      <c r="DG134">
        <v>-83.3641025876445</v>
      </c>
      <c r="DH134">
        <v>12953.9846153846</v>
      </c>
      <c r="DI134">
        <v>15</v>
      </c>
      <c r="DJ134">
        <v>1626465084.6</v>
      </c>
      <c r="DK134" t="s">
        <v>294</v>
      </c>
      <c r="DL134">
        <v>1626465076.6</v>
      </c>
      <c r="DM134">
        <v>1626465084.6</v>
      </c>
      <c r="DN134">
        <v>8</v>
      </c>
      <c r="DO134">
        <v>0.212</v>
      </c>
      <c r="DP134">
        <v>0.013</v>
      </c>
      <c r="DQ134">
        <v>1.588</v>
      </c>
      <c r="DR134">
        <v>-0.074</v>
      </c>
      <c r="DS134">
        <v>420</v>
      </c>
      <c r="DT134">
        <v>3</v>
      </c>
      <c r="DU134">
        <v>0.13</v>
      </c>
      <c r="DV134">
        <v>0.03</v>
      </c>
      <c r="DW134">
        <v>-20.0705951219512</v>
      </c>
      <c r="DX134">
        <v>-0.482228571428545</v>
      </c>
      <c r="DY134">
        <v>0.058868240438306</v>
      </c>
      <c r="DZ134">
        <v>1</v>
      </c>
      <c r="EA134">
        <v>886.0676</v>
      </c>
      <c r="EB134">
        <v>-5.26883730355636</v>
      </c>
      <c r="EC134">
        <v>0.572882795293122</v>
      </c>
      <c r="ED134">
        <v>1</v>
      </c>
      <c r="EE134">
        <v>3.66100853658537</v>
      </c>
      <c r="EF134">
        <v>0.172086062717763</v>
      </c>
      <c r="EG134">
        <v>0.0186531787078556</v>
      </c>
      <c r="EH134">
        <v>0</v>
      </c>
      <c r="EI134">
        <v>2</v>
      </c>
      <c r="EJ134">
        <v>3</v>
      </c>
      <c r="EK134" t="s">
        <v>354</v>
      </c>
      <c r="EL134">
        <v>100</v>
      </c>
      <c r="EM134">
        <v>100</v>
      </c>
      <c r="EN134">
        <v>1.556</v>
      </c>
      <c r="EO134">
        <v>-0.0649</v>
      </c>
      <c r="EP134">
        <v>0.796380875196005</v>
      </c>
      <c r="EQ134">
        <v>0.00225868272383977</v>
      </c>
      <c r="ER134">
        <v>-9.96746185667655e-07</v>
      </c>
      <c r="ES134">
        <v>2.83711317370827e-10</v>
      </c>
      <c r="ET134">
        <v>-0.071317122073674</v>
      </c>
      <c r="EU134">
        <v>-0.00217948432402501</v>
      </c>
      <c r="EV134">
        <v>0.000453263451741206</v>
      </c>
      <c r="EW134">
        <v>-1.16319206543697e-06</v>
      </c>
      <c r="EX134">
        <v>-2</v>
      </c>
      <c r="EY134">
        <v>2196</v>
      </c>
      <c r="EZ134">
        <v>1</v>
      </c>
      <c r="FA134">
        <v>25</v>
      </c>
      <c r="FB134">
        <v>5.8</v>
      </c>
      <c r="FC134">
        <v>5.7</v>
      </c>
      <c r="FD134">
        <v>18</v>
      </c>
      <c r="FE134">
        <v>814.66</v>
      </c>
      <c r="FF134">
        <v>428.378</v>
      </c>
      <c r="FG134">
        <v>14.8229</v>
      </c>
      <c r="FH134">
        <v>25.6333</v>
      </c>
      <c r="FI134">
        <v>29.9993</v>
      </c>
      <c r="FJ134">
        <v>25.6943</v>
      </c>
      <c r="FK134">
        <v>25.7248</v>
      </c>
      <c r="FL134">
        <v>25.0111</v>
      </c>
      <c r="FM134">
        <v>73.4869</v>
      </c>
      <c r="FN134">
        <v>0</v>
      </c>
      <c r="FO134">
        <v>14.87</v>
      </c>
      <c r="FP134">
        <v>420</v>
      </c>
      <c r="FQ134">
        <v>3.20924</v>
      </c>
      <c r="FR134">
        <v>101.409</v>
      </c>
      <c r="FS134">
        <v>101.858</v>
      </c>
    </row>
    <row r="135" spans="1:175">
      <c r="A135">
        <v>119</v>
      </c>
      <c r="B135">
        <v>1626465425.6</v>
      </c>
      <c r="C135">
        <v>236</v>
      </c>
      <c r="D135" t="s">
        <v>532</v>
      </c>
      <c r="E135" t="s">
        <v>533</v>
      </c>
      <c r="F135">
        <v>1</v>
      </c>
      <c r="G135" t="s">
        <v>291</v>
      </c>
      <c r="H135">
        <v>1626465424.6</v>
      </c>
      <c r="I135">
        <f>(J135)/1000</f>
        <v>0</v>
      </c>
      <c r="J135">
        <f>1000*CB135*AH135*(BX135-BY135)/(100*BQ135*(1000-AH135*BX135))</f>
        <v>0</v>
      </c>
      <c r="K135">
        <f>CB135*AH135*(BW135-BV135*(1000-AH135*BY135)/(1000-AH135*BX135))/(100*BQ135)</f>
        <v>0</v>
      </c>
      <c r="L135">
        <f>BV135 - IF(AH135&gt;1, K135*BQ135*100.0/(AJ135*CJ135), 0)</f>
        <v>0</v>
      </c>
      <c r="M135">
        <f>((S135-I135/2)*L135-K135)/(S135+I135/2)</f>
        <v>0</v>
      </c>
      <c r="N135">
        <f>M135*(CC135+CD135)/1000.0</f>
        <v>0</v>
      </c>
      <c r="O135">
        <f>(BV135 - IF(AH135&gt;1, K135*BQ135*100.0/(AJ135*CJ135), 0))*(CC135+CD135)/1000.0</f>
        <v>0</v>
      </c>
      <c r="P135">
        <f>2.0/((1/R135-1/Q135)+SIGN(R135)*SQRT((1/R135-1/Q135)*(1/R135-1/Q135) + 4*BR135/((BR135+1)*(BR135+1))*(2*1/R135*1/Q135-1/Q135*1/Q135)))</f>
        <v>0</v>
      </c>
      <c r="Q135">
        <f>IF(LEFT(BS135,1)&lt;&gt;"0",IF(LEFT(BS135,1)="1",3.0,BT135),$D$5+$E$5*(CJ135*CC135/($K$5*1000))+$F$5*(CJ135*CC135/($K$5*1000))*MAX(MIN(BQ135,$J$5),$I$5)*MAX(MIN(BQ135,$J$5),$I$5)+$G$5*MAX(MIN(BQ135,$J$5),$I$5)*(CJ135*CC135/($K$5*1000))+$H$5*(CJ135*CC135/($K$5*1000))*(CJ135*CC135/($K$5*1000)))</f>
        <v>0</v>
      </c>
      <c r="R135">
        <f>I135*(1000-(1000*0.61365*exp(17.502*V135/(240.97+V135))/(CC135+CD135)+BX135)/2)/(1000*0.61365*exp(17.502*V135/(240.97+V135))/(CC135+CD135)-BX135)</f>
        <v>0</v>
      </c>
      <c r="S135">
        <f>1/((BR135+1)/(P135/1.6)+1/(Q135/1.37)) + BR135/((BR135+1)/(P135/1.6) + BR135/(Q135/1.37))</f>
        <v>0</v>
      </c>
      <c r="T135">
        <f>(BM135*BP135)</f>
        <v>0</v>
      </c>
      <c r="U135">
        <f>(CE135+(T135+2*0.95*5.67E-8*(((CE135+$B$7)+273)^4-(CE135+273)^4)-44100*I135)/(1.84*29.3*Q135+8*0.95*5.67E-8*(CE135+273)^3))</f>
        <v>0</v>
      </c>
      <c r="V135">
        <f>($C$7*CF135+$D$7*CG135+$E$7*U135)</f>
        <v>0</v>
      </c>
      <c r="W135">
        <f>0.61365*exp(17.502*V135/(240.97+V135))</f>
        <v>0</v>
      </c>
      <c r="X135">
        <f>(Y135/Z135*100)</f>
        <v>0</v>
      </c>
      <c r="Y135">
        <f>BX135*(CC135+CD135)/1000</f>
        <v>0</v>
      </c>
      <c r="Z135">
        <f>0.61365*exp(17.502*CE135/(240.97+CE135))</f>
        <v>0</v>
      </c>
      <c r="AA135">
        <f>(W135-BX135*(CC135+CD135)/1000)</f>
        <v>0</v>
      </c>
      <c r="AB135">
        <f>(-I135*44100)</f>
        <v>0</v>
      </c>
      <c r="AC135">
        <f>2*29.3*Q135*0.92*(CE135-V135)</f>
        <v>0</v>
      </c>
      <c r="AD135">
        <f>2*0.95*5.67E-8*(((CE135+$B$7)+273)^4-(V135+273)^4)</f>
        <v>0</v>
      </c>
      <c r="AE135">
        <f>T135+AD135+AB135+AC135</f>
        <v>0</v>
      </c>
      <c r="AF135">
        <v>147</v>
      </c>
      <c r="AG135">
        <v>16</v>
      </c>
      <c r="AH135">
        <f>IF(AF135*$H$13&gt;=AJ135,1.0,(AJ135/(AJ135-AF135*$H$13)))</f>
        <v>0</v>
      </c>
      <c r="AI135">
        <f>(AH135-1)*100</f>
        <v>0</v>
      </c>
      <c r="AJ135">
        <f>MAX(0,($B$13+$C$13*CJ135)/(1+$D$13*CJ135)*CC135/(CE135+273)*$E$13)</f>
        <v>0</v>
      </c>
      <c r="AK135" t="s">
        <v>292</v>
      </c>
      <c r="AL135" t="s">
        <v>292</v>
      </c>
      <c r="AM135">
        <v>0</v>
      </c>
      <c r="AN135">
        <v>0</v>
      </c>
      <c r="AO135">
        <f>1-AM135/AN135</f>
        <v>0</v>
      </c>
      <c r="AP135">
        <v>0</v>
      </c>
      <c r="AQ135" t="s">
        <v>292</v>
      </c>
      <c r="AR135" t="s">
        <v>292</v>
      </c>
      <c r="AS135">
        <v>0</v>
      </c>
      <c r="AT135">
        <v>0</v>
      </c>
      <c r="AU135">
        <f>1-AS135/AT135</f>
        <v>0</v>
      </c>
      <c r="AV135">
        <v>0.5</v>
      </c>
      <c r="AW135">
        <f>BN135</f>
        <v>0</v>
      </c>
      <c r="AX135">
        <f>K135</f>
        <v>0</v>
      </c>
      <c r="AY135">
        <f>AU135*AV135*AW135</f>
        <v>0</v>
      </c>
      <c r="AZ135">
        <f>(AX135-AP135)/AW135</f>
        <v>0</v>
      </c>
      <c r="BA135">
        <f>(AN135-AT135)/AT135</f>
        <v>0</v>
      </c>
      <c r="BB135">
        <f>AM135/(AO135+AM135/AT135)</f>
        <v>0</v>
      </c>
      <c r="BC135" t="s">
        <v>292</v>
      </c>
      <c r="BD135">
        <v>0</v>
      </c>
      <c r="BE135">
        <f>IF(BD135&lt;&gt;0, BD135, BB135)</f>
        <v>0</v>
      </c>
      <c r="BF135">
        <f>1-BE135/AT135</f>
        <v>0</v>
      </c>
      <c r="BG135">
        <f>(AT135-AS135)/(AT135-BE135)</f>
        <v>0</v>
      </c>
      <c r="BH135">
        <f>(AN135-AT135)/(AN135-BE135)</f>
        <v>0</v>
      </c>
      <c r="BI135">
        <f>(AT135-AS135)/(AT135-AM135)</f>
        <v>0</v>
      </c>
      <c r="BJ135">
        <f>(AN135-AT135)/(AN135-AM135)</f>
        <v>0</v>
      </c>
      <c r="BK135">
        <f>(BG135*BE135/AS135)</f>
        <v>0</v>
      </c>
      <c r="BL135">
        <f>(1-BK135)</f>
        <v>0</v>
      </c>
      <c r="BM135">
        <f>$B$11*CK135+$C$11*CL135+$F$11*CM135*(1-CP135)</f>
        <v>0</v>
      </c>
      <c r="BN135">
        <f>BM135*BO135</f>
        <v>0</v>
      </c>
      <c r="BO135">
        <f>($B$11*$D$9+$C$11*$D$9+$F$11*((CZ135+CR135)/MAX(CZ135+CR135+DA135, 0.1)*$I$9+DA135/MAX(CZ135+CR135+DA135, 0.1)*$J$9))/($B$11+$C$11+$F$11)</f>
        <v>0</v>
      </c>
      <c r="BP135">
        <f>($B$11*$K$9+$C$11*$K$9+$F$11*((CZ135+CR135)/MAX(CZ135+CR135+DA135, 0.1)*$P$9+DA135/MAX(CZ135+CR135+DA135, 0.1)*$Q$9))/($B$11+$C$11+$F$11)</f>
        <v>0</v>
      </c>
      <c r="BQ135">
        <v>6</v>
      </c>
      <c r="BR135">
        <v>0.5</v>
      </c>
      <c r="BS135" t="s">
        <v>293</v>
      </c>
      <c r="BT135">
        <v>2</v>
      </c>
      <c r="BU135">
        <v>1626465424.6</v>
      </c>
      <c r="BV135">
        <v>399.856</v>
      </c>
      <c r="BW135">
        <v>419.969333333333</v>
      </c>
      <c r="BX135">
        <v>6.89773333333333</v>
      </c>
      <c r="BY135">
        <v>3.18686</v>
      </c>
      <c r="BZ135">
        <v>398.3</v>
      </c>
      <c r="CA135">
        <v>6.96264666666667</v>
      </c>
      <c r="CB135">
        <v>900.005666666667</v>
      </c>
      <c r="CC135">
        <v>100.749</v>
      </c>
      <c r="CD135">
        <v>0.100217333333333</v>
      </c>
      <c r="CE135">
        <v>17.5294666666667</v>
      </c>
      <c r="CF135">
        <v>16.6414333333333</v>
      </c>
      <c r="CG135">
        <v>999.9</v>
      </c>
      <c r="CH135">
        <v>0</v>
      </c>
      <c r="CI135">
        <v>0</v>
      </c>
      <c r="CJ135">
        <v>9980</v>
      </c>
      <c r="CK135">
        <v>0</v>
      </c>
      <c r="CL135">
        <v>0.221023</v>
      </c>
      <c r="CM135">
        <v>1460.06333333333</v>
      </c>
      <c r="CN135">
        <v>0.973008333333333</v>
      </c>
      <c r="CO135">
        <v>0.0269915666666667</v>
      </c>
      <c r="CP135">
        <v>0</v>
      </c>
      <c r="CQ135">
        <v>884.719333333333</v>
      </c>
      <c r="CR135">
        <v>4.99999</v>
      </c>
      <c r="CS135">
        <v>12942.8</v>
      </c>
      <c r="CT135">
        <v>12728.9666666667</v>
      </c>
      <c r="CU135">
        <v>38.875</v>
      </c>
      <c r="CV135">
        <v>41.125</v>
      </c>
      <c r="CW135">
        <v>40.083</v>
      </c>
      <c r="CX135">
        <v>40.375</v>
      </c>
      <c r="CY135">
        <v>40.5</v>
      </c>
      <c r="CZ135">
        <v>1415.79</v>
      </c>
      <c r="DA135">
        <v>39.2733333333333</v>
      </c>
      <c r="DB135">
        <v>0</v>
      </c>
      <c r="DC135">
        <v>1626465436.4</v>
      </c>
      <c r="DD135">
        <v>0</v>
      </c>
      <c r="DE135">
        <v>885.50844</v>
      </c>
      <c r="DF135">
        <v>-5.9970000032295</v>
      </c>
      <c r="DG135">
        <v>-78.7538460683972</v>
      </c>
      <c r="DH135">
        <v>12951.08</v>
      </c>
      <c r="DI135">
        <v>15</v>
      </c>
      <c r="DJ135">
        <v>1626465084.6</v>
      </c>
      <c r="DK135" t="s">
        <v>294</v>
      </c>
      <c r="DL135">
        <v>1626465076.6</v>
      </c>
      <c r="DM135">
        <v>1626465084.6</v>
      </c>
      <c r="DN135">
        <v>8</v>
      </c>
      <c r="DO135">
        <v>0.212</v>
      </c>
      <c r="DP135">
        <v>0.013</v>
      </c>
      <c r="DQ135">
        <v>1.588</v>
      </c>
      <c r="DR135">
        <v>-0.074</v>
      </c>
      <c r="DS135">
        <v>420</v>
      </c>
      <c r="DT135">
        <v>3</v>
      </c>
      <c r="DU135">
        <v>0.13</v>
      </c>
      <c r="DV135">
        <v>0.03</v>
      </c>
      <c r="DW135">
        <v>-20.0765048780488</v>
      </c>
      <c r="DX135">
        <v>-0.472337979094065</v>
      </c>
      <c r="DY135">
        <v>0.0585619203304503</v>
      </c>
      <c r="DZ135">
        <v>1</v>
      </c>
      <c r="EA135">
        <v>885.819382352941</v>
      </c>
      <c r="EB135">
        <v>-5.49488764468351</v>
      </c>
      <c r="EC135">
        <v>0.58051751834062</v>
      </c>
      <c r="ED135">
        <v>1</v>
      </c>
      <c r="EE135">
        <v>3.66867829268293</v>
      </c>
      <c r="EF135">
        <v>0.181350731707321</v>
      </c>
      <c r="EG135">
        <v>0.0197308936791457</v>
      </c>
      <c r="EH135">
        <v>0</v>
      </c>
      <c r="EI135">
        <v>2</v>
      </c>
      <c r="EJ135">
        <v>3</v>
      </c>
      <c r="EK135" t="s">
        <v>354</v>
      </c>
      <c r="EL135">
        <v>100</v>
      </c>
      <c r="EM135">
        <v>100</v>
      </c>
      <c r="EN135">
        <v>1.556</v>
      </c>
      <c r="EO135">
        <v>-0.0649</v>
      </c>
      <c r="EP135">
        <v>0.796380875196005</v>
      </c>
      <c r="EQ135">
        <v>0.00225868272383977</v>
      </c>
      <c r="ER135">
        <v>-9.96746185667655e-07</v>
      </c>
      <c r="ES135">
        <v>2.83711317370827e-10</v>
      </c>
      <c r="ET135">
        <v>-0.071317122073674</v>
      </c>
      <c r="EU135">
        <v>-0.00217948432402501</v>
      </c>
      <c r="EV135">
        <v>0.000453263451741206</v>
      </c>
      <c r="EW135">
        <v>-1.16319206543697e-06</v>
      </c>
      <c r="EX135">
        <v>-2</v>
      </c>
      <c r="EY135">
        <v>2196</v>
      </c>
      <c r="EZ135">
        <v>1</v>
      </c>
      <c r="FA135">
        <v>25</v>
      </c>
      <c r="FB135">
        <v>5.8</v>
      </c>
      <c r="FC135">
        <v>5.7</v>
      </c>
      <c r="FD135">
        <v>18</v>
      </c>
      <c r="FE135">
        <v>814.959</v>
      </c>
      <c r="FF135">
        <v>428.35</v>
      </c>
      <c r="FG135">
        <v>14.8846</v>
      </c>
      <c r="FH135">
        <v>25.629</v>
      </c>
      <c r="FI135">
        <v>29.9993</v>
      </c>
      <c r="FJ135">
        <v>25.6926</v>
      </c>
      <c r="FK135">
        <v>25.7231</v>
      </c>
      <c r="FL135">
        <v>25.0104</v>
      </c>
      <c r="FM135">
        <v>73.4869</v>
      </c>
      <c r="FN135">
        <v>0</v>
      </c>
      <c r="FO135">
        <v>14.97</v>
      </c>
      <c r="FP135">
        <v>420</v>
      </c>
      <c r="FQ135">
        <v>3.20924</v>
      </c>
      <c r="FR135">
        <v>101.407</v>
      </c>
      <c r="FS135">
        <v>101.858</v>
      </c>
    </row>
    <row r="136" spans="1:175">
      <c r="A136">
        <v>120</v>
      </c>
      <c r="B136">
        <v>1626465427.6</v>
      </c>
      <c r="C136">
        <v>238</v>
      </c>
      <c r="D136" t="s">
        <v>534</v>
      </c>
      <c r="E136" t="s">
        <v>535</v>
      </c>
      <c r="F136">
        <v>1</v>
      </c>
      <c r="G136" t="s">
        <v>291</v>
      </c>
      <c r="H136">
        <v>1626465426.6</v>
      </c>
      <c r="I136">
        <f>(J136)/1000</f>
        <v>0</v>
      </c>
      <c r="J136">
        <f>1000*CB136*AH136*(BX136-BY136)/(100*BQ136*(1000-AH136*BX136))</f>
        <v>0</v>
      </c>
      <c r="K136">
        <f>CB136*AH136*(BW136-BV136*(1000-AH136*BY136)/(1000-AH136*BX136))/(100*BQ136)</f>
        <v>0</v>
      </c>
      <c r="L136">
        <f>BV136 - IF(AH136&gt;1, K136*BQ136*100.0/(AJ136*CJ136), 0)</f>
        <v>0</v>
      </c>
      <c r="M136">
        <f>((S136-I136/2)*L136-K136)/(S136+I136/2)</f>
        <v>0</v>
      </c>
      <c r="N136">
        <f>M136*(CC136+CD136)/1000.0</f>
        <v>0</v>
      </c>
      <c r="O136">
        <f>(BV136 - IF(AH136&gt;1, K136*BQ136*100.0/(AJ136*CJ136), 0))*(CC136+CD136)/1000.0</f>
        <v>0</v>
      </c>
      <c r="P136">
        <f>2.0/((1/R136-1/Q136)+SIGN(R136)*SQRT((1/R136-1/Q136)*(1/R136-1/Q136) + 4*BR136/((BR136+1)*(BR136+1))*(2*1/R136*1/Q136-1/Q136*1/Q136)))</f>
        <v>0</v>
      </c>
      <c r="Q136">
        <f>IF(LEFT(BS136,1)&lt;&gt;"0",IF(LEFT(BS136,1)="1",3.0,BT136),$D$5+$E$5*(CJ136*CC136/($K$5*1000))+$F$5*(CJ136*CC136/($K$5*1000))*MAX(MIN(BQ136,$J$5),$I$5)*MAX(MIN(BQ136,$J$5),$I$5)+$G$5*MAX(MIN(BQ136,$J$5),$I$5)*(CJ136*CC136/($K$5*1000))+$H$5*(CJ136*CC136/($K$5*1000))*(CJ136*CC136/($K$5*1000)))</f>
        <v>0</v>
      </c>
      <c r="R136">
        <f>I136*(1000-(1000*0.61365*exp(17.502*V136/(240.97+V136))/(CC136+CD136)+BX136)/2)/(1000*0.61365*exp(17.502*V136/(240.97+V136))/(CC136+CD136)-BX136)</f>
        <v>0</v>
      </c>
      <c r="S136">
        <f>1/((BR136+1)/(P136/1.6)+1/(Q136/1.37)) + BR136/((BR136+1)/(P136/1.6) + BR136/(Q136/1.37))</f>
        <v>0</v>
      </c>
      <c r="T136">
        <f>(BM136*BP136)</f>
        <v>0</v>
      </c>
      <c r="U136">
        <f>(CE136+(T136+2*0.95*5.67E-8*(((CE136+$B$7)+273)^4-(CE136+273)^4)-44100*I136)/(1.84*29.3*Q136+8*0.95*5.67E-8*(CE136+273)^3))</f>
        <v>0</v>
      </c>
      <c r="V136">
        <f>($C$7*CF136+$D$7*CG136+$E$7*U136)</f>
        <v>0</v>
      </c>
      <c r="W136">
        <f>0.61365*exp(17.502*V136/(240.97+V136))</f>
        <v>0</v>
      </c>
      <c r="X136">
        <f>(Y136/Z136*100)</f>
        <v>0</v>
      </c>
      <c r="Y136">
        <f>BX136*(CC136+CD136)/1000</f>
        <v>0</v>
      </c>
      <c r="Z136">
        <f>0.61365*exp(17.502*CE136/(240.97+CE136))</f>
        <v>0</v>
      </c>
      <c r="AA136">
        <f>(W136-BX136*(CC136+CD136)/1000)</f>
        <v>0</v>
      </c>
      <c r="AB136">
        <f>(-I136*44100)</f>
        <v>0</v>
      </c>
      <c r="AC136">
        <f>2*29.3*Q136*0.92*(CE136-V136)</f>
        <v>0</v>
      </c>
      <c r="AD136">
        <f>2*0.95*5.67E-8*(((CE136+$B$7)+273)^4-(V136+273)^4)</f>
        <v>0</v>
      </c>
      <c r="AE136">
        <f>T136+AD136+AB136+AC136</f>
        <v>0</v>
      </c>
      <c r="AF136">
        <v>146</v>
      </c>
      <c r="AG136">
        <v>16</v>
      </c>
      <c r="AH136">
        <f>IF(AF136*$H$13&gt;=AJ136,1.0,(AJ136/(AJ136-AF136*$H$13)))</f>
        <v>0</v>
      </c>
      <c r="AI136">
        <f>(AH136-1)*100</f>
        <v>0</v>
      </c>
      <c r="AJ136">
        <f>MAX(0,($B$13+$C$13*CJ136)/(1+$D$13*CJ136)*CC136/(CE136+273)*$E$13)</f>
        <v>0</v>
      </c>
      <c r="AK136" t="s">
        <v>292</v>
      </c>
      <c r="AL136" t="s">
        <v>292</v>
      </c>
      <c r="AM136">
        <v>0</v>
      </c>
      <c r="AN136">
        <v>0</v>
      </c>
      <c r="AO136">
        <f>1-AM136/AN136</f>
        <v>0</v>
      </c>
      <c r="AP136">
        <v>0</v>
      </c>
      <c r="AQ136" t="s">
        <v>292</v>
      </c>
      <c r="AR136" t="s">
        <v>292</v>
      </c>
      <c r="AS136">
        <v>0</v>
      </c>
      <c r="AT136">
        <v>0</v>
      </c>
      <c r="AU136">
        <f>1-AS136/AT136</f>
        <v>0</v>
      </c>
      <c r="AV136">
        <v>0.5</v>
      </c>
      <c r="AW136">
        <f>BN136</f>
        <v>0</v>
      </c>
      <c r="AX136">
        <f>K136</f>
        <v>0</v>
      </c>
      <c r="AY136">
        <f>AU136*AV136*AW136</f>
        <v>0</v>
      </c>
      <c r="AZ136">
        <f>(AX136-AP136)/AW136</f>
        <v>0</v>
      </c>
      <c r="BA136">
        <f>(AN136-AT136)/AT136</f>
        <v>0</v>
      </c>
      <c r="BB136">
        <f>AM136/(AO136+AM136/AT136)</f>
        <v>0</v>
      </c>
      <c r="BC136" t="s">
        <v>292</v>
      </c>
      <c r="BD136">
        <v>0</v>
      </c>
      <c r="BE136">
        <f>IF(BD136&lt;&gt;0, BD136, BB136)</f>
        <v>0</v>
      </c>
      <c r="BF136">
        <f>1-BE136/AT136</f>
        <v>0</v>
      </c>
      <c r="BG136">
        <f>(AT136-AS136)/(AT136-BE136)</f>
        <v>0</v>
      </c>
      <c r="BH136">
        <f>(AN136-AT136)/(AN136-BE136)</f>
        <v>0</v>
      </c>
      <c r="BI136">
        <f>(AT136-AS136)/(AT136-AM136)</f>
        <v>0</v>
      </c>
      <c r="BJ136">
        <f>(AN136-AT136)/(AN136-AM136)</f>
        <v>0</v>
      </c>
      <c r="BK136">
        <f>(BG136*BE136/AS136)</f>
        <v>0</v>
      </c>
      <c r="BL136">
        <f>(1-BK136)</f>
        <v>0</v>
      </c>
      <c r="BM136">
        <f>$B$11*CK136+$C$11*CL136+$F$11*CM136*(1-CP136)</f>
        <v>0</v>
      </c>
      <c r="BN136">
        <f>BM136*BO136</f>
        <v>0</v>
      </c>
      <c r="BO136">
        <f>($B$11*$D$9+$C$11*$D$9+$F$11*((CZ136+CR136)/MAX(CZ136+CR136+DA136, 0.1)*$I$9+DA136/MAX(CZ136+CR136+DA136, 0.1)*$J$9))/($B$11+$C$11+$F$11)</f>
        <v>0</v>
      </c>
      <c r="BP136">
        <f>($B$11*$K$9+$C$11*$K$9+$F$11*((CZ136+CR136)/MAX(CZ136+CR136+DA136, 0.1)*$P$9+DA136/MAX(CZ136+CR136+DA136, 0.1)*$Q$9))/($B$11+$C$11+$F$11)</f>
        <v>0</v>
      </c>
      <c r="BQ136">
        <v>6</v>
      </c>
      <c r="BR136">
        <v>0.5</v>
      </c>
      <c r="BS136" t="s">
        <v>293</v>
      </c>
      <c r="BT136">
        <v>2</v>
      </c>
      <c r="BU136">
        <v>1626465426.6</v>
      </c>
      <c r="BV136">
        <v>399.808333333333</v>
      </c>
      <c r="BW136">
        <v>419.992666666667</v>
      </c>
      <c r="BX136">
        <v>6.90934</v>
      </c>
      <c r="BY136">
        <v>3.18719666666667</v>
      </c>
      <c r="BZ136">
        <v>398.252666666667</v>
      </c>
      <c r="CA136">
        <v>6.97420333333333</v>
      </c>
      <c r="CB136">
        <v>900.061333333333</v>
      </c>
      <c r="CC136">
        <v>100.748</v>
      </c>
      <c r="CD136">
        <v>0.100457333333333</v>
      </c>
      <c r="CE136">
        <v>17.5591666666667</v>
      </c>
      <c r="CF136">
        <v>16.6762</v>
      </c>
      <c r="CG136">
        <v>999.9</v>
      </c>
      <c r="CH136">
        <v>0</v>
      </c>
      <c r="CI136">
        <v>0</v>
      </c>
      <c r="CJ136">
        <v>9985.83333333333</v>
      </c>
      <c r="CK136">
        <v>0</v>
      </c>
      <c r="CL136">
        <v>0.221023</v>
      </c>
      <c r="CM136">
        <v>1460.05333333333</v>
      </c>
      <c r="CN136">
        <v>0.973008333333333</v>
      </c>
      <c r="CO136">
        <v>0.0269915666666667</v>
      </c>
      <c r="CP136">
        <v>0</v>
      </c>
      <c r="CQ136">
        <v>884.831666666667</v>
      </c>
      <c r="CR136">
        <v>4.99999</v>
      </c>
      <c r="CS136">
        <v>12940.1</v>
      </c>
      <c r="CT136">
        <v>12728.8333333333</v>
      </c>
      <c r="CU136">
        <v>38.875</v>
      </c>
      <c r="CV136">
        <v>41.125</v>
      </c>
      <c r="CW136">
        <v>40.125</v>
      </c>
      <c r="CX136">
        <v>40.375</v>
      </c>
      <c r="CY136">
        <v>40.5</v>
      </c>
      <c r="CZ136">
        <v>1415.78</v>
      </c>
      <c r="DA136">
        <v>39.2733333333333</v>
      </c>
      <c r="DB136">
        <v>0</v>
      </c>
      <c r="DC136">
        <v>1626465438.8</v>
      </c>
      <c r="DD136">
        <v>0</v>
      </c>
      <c r="DE136">
        <v>885.28396</v>
      </c>
      <c r="DF136">
        <v>-5.95223079280359</v>
      </c>
      <c r="DG136">
        <v>-80.3230770561185</v>
      </c>
      <c r="DH136">
        <v>12947.9</v>
      </c>
      <c r="DI136">
        <v>15</v>
      </c>
      <c r="DJ136">
        <v>1626465084.6</v>
      </c>
      <c r="DK136" t="s">
        <v>294</v>
      </c>
      <c r="DL136">
        <v>1626465076.6</v>
      </c>
      <c r="DM136">
        <v>1626465084.6</v>
      </c>
      <c r="DN136">
        <v>8</v>
      </c>
      <c r="DO136">
        <v>0.212</v>
      </c>
      <c r="DP136">
        <v>0.013</v>
      </c>
      <c r="DQ136">
        <v>1.588</v>
      </c>
      <c r="DR136">
        <v>-0.074</v>
      </c>
      <c r="DS136">
        <v>420</v>
      </c>
      <c r="DT136">
        <v>3</v>
      </c>
      <c r="DU136">
        <v>0.13</v>
      </c>
      <c r="DV136">
        <v>0.03</v>
      </c>
      <c r="DW136">
        <v>-20.0915414634146</v>
      </c>
      <c r="DX136">
        <v>-0.482044599303153</v>
      </c>
      <c r="DY136">
        <v>0.0595120359853931</v>
      </c>
      <c r="DZ136">
        <v>1</v>
      </c>
      <c r="EA136">
        <v>885.655176470588</v>
      </c>
      <c r="EB136">
        <v>-5.63090412048495</v>
      </c>
      <c r="EC136">
        <v>0.597814818395649</v>
      </c>
      <c r="ED136">
        <v>1</v>
      </c>
      <c r="EE136">
        <v>3.6763043902439</v>
      </c>
      <c r="EF136">
        <v>0.203169407665498</v>
      </c>
      <c r="EG136">
        <v>0.0220556063387444</v>
      </c>
      <c r="EH136">
        <v>0</v>
      </c>
      <c r="EI136">
        <v>2</v>
      </c>
      <c r="EJ136">
        <v>3</v>
      </c>
      <c r="EK136" t="s">
        <v>354</v>
      </c>
      <c r="EL136">
        <v>100</v>
      </c>
      <c r="EM136">
        <v>100</v>
      </c>
      <c r="EN136">
        <v>1.556</v>
      </c>
      <c r="EO136">
        <v>-0.0648</v>
      </c>
      <c r="EP136">
        <v>0.796380875196005</v>
      </c>
      <c r="EQ136">
        <v>0.00225868272383977</v>
      </c>
      <c r="ER136">
        <v>-9.96746185667655e-07</v>
      </c>
      <c r="ES136">
        <v>2.83711317370827e-10</v>
      </c>
      <c r="ET136">
        <v>-0.071317122073674</v>
      </c>
      <c r="EU136">
        <v>-0.00217948432402501</v>
      </c>
      <c r="EV136">
        <v>0.000453263451741206</v>
      </c>
      <c r="EW136">
        <v>-1.16319206543697e-06</v>
      </c>
      <c r="EX136">
        <v>-2</v>
      </c>
      <c r="EY136">
        <v>2196</v>
      </c>
      <c r="EZ136">
        <v>1</v>
      </c>
      <c r="FA136">
        <v>25</v>
      </c>
      <c r="FB136">
        <v>5.8</v>
      </c>
      <c r="FC136">
        <v>5.7</v>
      </c>
      <c r="FD136">
        <v>18</v>
      </c>
      <c r="FE136">
        <v>814.995</v>
      </c>
      <c r="FF136">
        <v>428.336</v>
      </c>
      <c r="FG136">
        <v>14.951</v>
      </c>
      <c r="FH136">
        <v>25.6252</v>
      </c>
      <c r="FI136">
        <v>29.9993</v>
      </c>
      <c r="FJ136">
        <v>25.6905</v>
      </c>
      <c r="FK136">
        <v>25.7214</v>
      </c>
      <c r="FL136">
        <v>25.0115</v>
      </c>
      <c r="FM136">
        <v>73.4869</v>
      </c>
      <c r="FN136">
        <v>0</v>
      </c>
      <c r="FO136">
        <v>15.08</v>
      </c>
      <c r="FP136">
        <v>420</v>
      </c>
      <c r="FQ136">
        <v>3.24347</v>
      </c>
      <c r="FR136">
        <v>101.407</v>
      </c>
      <c r="FS136">
        <v>101.858</v>
      </c>
    </row>
    <row r="137" spans="1:175">
      <c r="A137">
        <v>121</v>
      </c>
      <c r="B137">
        <v>1626465429.6</v>
      </c>
      <c r="C137">
        <v>240</v>
      </c>
      <c r="D137" t="s">
        <v>536</v>
      </c>
      <c r="E137" t="s">
        <v>537</v>
      </c>
      <c r="F137">
        <v>1</v>
      </c>
      <c r="G137" t="s">
        <v>291</v>
      </c>
      <c r="H137">
        <v>1626465428.6</v>
      </c>
      <c r="I137">
        <f>(J137)/1000</f>
        <v>0</v>
      </c>
      <c r="J137">
        <f>1000*CB137*AH137*(BX137-BY137)/(100*BQ137*(1000-AH137*BX137))</f>
        <v>0</v>
      </c>
      <c r="K137">
        <f>CB137*AH137*(BW137-BV137*(1000-AH137*BY137)/(1000-AH137*BX137))/(100*BQ137)</f>
        <v>0</v>
      </c>
      <c r="L137">
        <f>BV137 - IF(AH137&gt;1, K137*BQ137*100.0/(AJ137*CJ137), 0)</f>
        <v>0</v>
      </c>
      <c r="M137">
        <f>((S137-I137/2)*L137-K137)/(S137+I137/2)</f>
        <v>0</v>
      </c>
      <c r="N137">
        <f>M137*(CC137+CD137)/1000.0</f>
        <v>0</v>
      </c>
      <c r="O137">
        <f>(BV137 - IF(AH137&gt;1, K137*BQ137*100.0/(AJ137*CJ137), 0))*(CC137+CD137)/1000.0</f>
        <v>0</v>
      </c>
      <c r="P137">
        <f>2.0/((1/R137-1/Q137)+SIGN(R137)*SQRT((1/R137-1/Q137)*(1/R137-1/Q137) + 4*BR137/((BR137+1)*(BR137+1))*(2*1/R137*1/Q137-1/Q137*1/Q137)))</f>
        <v>0</v>
      </c>
      <c r="Q137">
        <f>IF(LEFT(BS137,1)&lt;&gt;"0",IF(LEFT(BS137,1)="1",3.0,BT137),$D$5+$E$5*(CJ137*CC137/($K$5*1000))+$F$5*(CJ137*CC137/($K$5*1000))*MAX(MIN(BQ137,$J$5),$I$5)*MAX(MIN(BQ137,$J$5),$I$5)+$G$5*MAX(MIN(BQ137,$J$5),$I$5)*(CJ137*CC137/($K$5*1000))+$H$5*(CJ137*CC137/($K$5*1000))*(CJ137*CC137/($K$5*1000)))</f>
        <v>0</v>
      </c>
      <c r="R137">
        <f>I137*(1000-(1000*0.61365*exp(17.502*V137/(240.97+V137))/(CC137+CD137)+BX137)/2)/(1000*0.61365*exp(17.502*V137/(240.97+V137))/(CC137+CD137)-BX137)</f>
        <v>0</v>
      </c>
      <c r="S137">
        <f>1/((BR137+1)/(P137/1.6)+1/(Q137/1.37)) + BR137/((BR137+1)/(P137/1.6) + BR137/(Q137/1.37))</f>
        <v>0</v>
      </c>
      <c r="T137">
        <f>(BM137*BP137)</f>
        <v>0</v>
      </c>
      <c r="U137">
        <f>(CE137+(T137+2*0.95*5.67E-8*(((CE137+$B$7)+273)^4-(CE137+273)^4)-44100*I137)/(1.84*29.3*Q137+8*0.95*5.67E-8*(CE137+273)^3))</f>
        <v>0</v>
      </c>
      <c r="V137">
        <f>($C$7*CF137+$D$7*CG137+$E$7*U137)</f>
        <v>0</v>
      </c>
      <c r="W137">
        <f>0.61365*exp(17.502*V137/(240.97+V137))</f>
        <v>0</v>
      </c>
      <c r="X137">
        <f>(Y137/Z137*100)</f>
        <v>0</v>
      </c>
      <c r="Y137">
        <f>BX137*(CC137+CD137)/1000</f>
        <v>0</v>
      </c>
      <c r="Z137">
        <f>0.61365*exp(17.502*CE137/(240.97+CE137))</f>
        <v>0</v>
      </c>
      <c r="AA137">
        <f>(W137-BX137*(CC137+CD137)/1000)</f>
        <v>0</v>
      </c>
      <c r="AB137">
        <f>(-I137*44100)</f>
        <v>0</v>
      </c>
      <c r="AC137">
        <f>2*29.3*Q137*0.92*(CE137-V137)</f>
        <v>0</v>
      </c>
      <c r="AD137">
        <f>2*0.95*5.67E-8*(((CE137+$B$7)+273)^4-(V137+273)^4)</f>
        <v>0</v>
      </c>
      <c r="AE137">
        <f>T137+AD137+AB137+AC137</f>
        <v>0</v>
      </c>
      <c r="AF137">
        <v>146</v>
      </c>
      <c r="AG137">
        <v>16</v>
      </c>
      <c r="AH137">
        <f>IF(AF137*$H$13&gt;=AJ137,1.0,(AJ137/(AJ137-AF137*$H$13)))</f>
        <v>0</v>
      </c>
      <c r="AI137">
        <f>(AH137-1)*100</f>
        <v>0</v>
      </c>
      <c r="AJ137">
        <f>MAX(0,($B$13+$C$13*CJ137)/(1+$D$13*CJ137)*CC137/(CE137+273)*$E$13)</f>
        <v>0</v>
      </c>
      <c r="AK137" t="s">
        <v>292</v>
      </c>
      <c r="AL137" t="s">
        <v>292</v>
      </c>
      <c r="AM137">
        <v>0</v>
      </c>
      <c r="AN137">
        <v>0</v>
      </c>
      <c r="AO137">
        <f>1-AM137/AN137</f>
        <v>0</v>
      </c>
      <c r="AP137">
        <v>0</v>
      </c>
      <c r="AQ137" t="s">
        <v>292</v>
      </c>
      <c r="AR137" t="s">
        <v>292</v>
      </c>
      <c r="AS137">
        <v>0</v>
      </c>
      <c r="AT137">
        <v>0</v>
      </c>
      <c r="AU137">
        <f>1-AS137/AT137</f>
        <v>0</v>
      </c>
      <c r="AV137">
        <v>0.5</v>
      </c>
      <c r="AW137">
        <f>BN137</f>
        <v>0</v>
      </c>
      <c r="AX137">
        <f>K137</f>
        <v>0</v>
      </c>
      <c r="AY137">
        <f>AU137*AV137*AW137</f>
        <v>0</v>
      </c>
      <c r="AZ137">
        <f>(AX137-AP137)/AW137</f>
        <v>0</v>
      </c>
      <c r="BA137">
        <f>(AN137-AT137)/AT137</f>
        <v>0</v>
      </c>
      <c r="BB137">
        <f>AM137/(AO137+AM137/AT137)</f>
        <v>0</v>
      </c>
      <c r="BC137" t="s">
        <v>292</v>
      </c>
      <c r="BD137">
        <v>0</v>
      </c>
      <c r="BE137">
        <f>IF(BD137&lt;&gt;0, BD137, BB137)</f>
        <v>0</v>
      </c>
      <c r="BF137">
        <f>1-BE137/AT137</f>
        <v>0</v>
      </c>
      <c r="BG137">
        <f>(AT137-AS137)/(AT137-BE137)</f>
        <v>0</v>
      </c>
      <c r="BH137">
        <f>(AN137-AT137)/(AN137-BE137)</f>
        <v>0</v>
      </c>
      <c r="BI137">
        <f>(AT137-AS137)/(AT137-AM137)</f>
        <v>0</v>
      </c>
      <c r="BJ137">
        <f>(AN137-AT137)/(AN137-AM137)</f>
        <v>0</v>
      </c>
      <c r="BK137">
        <f>(BG137*BE137/AS137)</f>
        <v>0</v>
      </c>
      <c r="BL137">
        <f>(1-BK137)</f>
        <v>0</v>
      </c>
      <c r="BM137">
        <f>$B$11*CK137+$C$11*CL137+$F$11*CM137*(1-CP137)</f>
        <v>0</v>
      </c>
      <c r="BN137">
        <f>BM137*BO137</f>
        <v>0</v>
      </c>
      <c r="BO137">
        <f>($B$11*$D$9+$C$11*$D$9+$F$11*((CZ137+CR137)/MAX(CZ137+CR137+DA137, 0.1)*$I$9+DA137/MAX(CZ137+CR137+DA137, 0.1)*$J$9))/($B$11+$C$11+$F$11)</f>
        <v>0</v>
      </c>
      <c r="BP137">
        <f>($B$11*$K$9+$C$11*$K$9+$F$11*((CZ137+CR137)/MAX(CZ137+CR137+DA137, 0.1)*$P$9+DA137/MAX(CZ137+CR137+DA137, 0.1)*$Q$9))/($B$11+$C$11+$F$11)</f>
        <v>0</v>
      </c>
      <c r="BQ137">
        <v>6</v>
      </c>
      <c r="BR137">
        <v>0.5</v>
      </c>
      <c r="BS137" t="s">
        <v>293</v>
      </c>
      <c r="BT137">
        <v>2</v>
      </c>
      <c r="BU137">
        <v>1626465428.6</v>
      </c>
      <c r="BV137">
        <v>399.778333333333</v>
      </c>
      <c r="BW137">
        <v>419.975333333333</v>
      </c>
      <c r="BX137">
        <v>6.91915666666667</v>
      </c>
      <c r="BY137">
        <v>3.18749333333333</v>
      </c>
      <c r="BZ137">
        <v>398.222666666667</v>
      </c>
      <c r="CA137">
        <v>6.98398</v>
      </c>
      <c r="CB137">
        <v>899.956666666667</v>
      </c>
      <c r="CC137">
        <v>100.749333333333</v>
      </c>
      <c r="CD137">
        <v>0.100428</v>
      </c>
      <c r="CE137">
        <v>17.5843</v>
      </c>
      <c r="CF137">
        <v>16.6998666666667</v>
      </c>
      <c r="CG137">
        <v>999.9</v>
      </c>
      <c r="CH137">
        <v>0</v>
      </c>
      <c r="CI137">
        <v>0</v>
      </c>
      <c r="CJ137">
        <v>9981.25</v>
      </c>
      <c r="CK137">
        <v>0</v>
      </c>
      <c r="CL137">
        <v>0.221023</v>
      </c>
      <c r="CM137">
        <v>1460.04666666667</v>
      </c>
      <c r="CN137">
        <v>0.973009666666667</v>
      </c>
      <c r="CO137">
        <v>0.0269900333333333</v>
      </c>
      <c r="CP137">
        <v>0</v>
      </c>
      <c r="CQ137">
        <v>884.582666666667</v>
      </c>
      <c r="CR137">
        <v>4.99999</v>
      </c>
      <c r="CS137">
        <v>12937.7333333333</v>
      </c>
      <c r="CT137">
        <v>12728.8666666667</v>
      </c>
      <c r="CU137">
        <v>38.875</v>
      </c>
      <c r="CV137">
        <v>41.125</v>
      </c>
      <c r="CW137">
        <v>40.083</v>
      </c>
      <c r="CX137">
        <v>40.375</v>
      </c>
      <c r="CY137">
        <v>40.5</v>
      </c>
      <c r="CZ137">
        <v>1415.77666666667</v>
      </c>
      <c r="DA137">
        <v>39.27</v>
      </c>
      <c r="DB137">
        <v>0</v>
      </c>
      <c r="DC137">
        <v>1626465440.6</v>
      </c>
      <c r="DD137">
        <v>0</v>
      </c>
      <c r="DE137">
        <v>885.155653846154</v>
      </c>
      <c r="DF137">
        <v>-6.29555556491573</v>
      </c>
      <c r="DG137">
        <v>-80.3760683476621</v>
      </c>
      <c r="DH137">
        <v>12945.8153846154</v>
      </c>
      <c r="DI137">
        <v>15</v>
      </c>
      <c r="DJ137">
        <v>1626465084.6</v>
      </c>
      <c r="DK137" t="s">
        <v>294</v>
      </c>
      <c r="DL137">
        <v>1626465076.6</v>
      </c>
      <c r="DM137">
        <v>1626465084.6</v>
      </c>
      <c r="DN137">
        <v>8</v>
      </c>
      <c r="DO137">
        <v>0.212</v>
      </c>
      <c r="DP137">
        <v>0.013</v>
      </c>
      <c r="DQ137">
        <v>1.588</v>
      </c>
      <c r="DR137">
        <v>-0.074</v>
      </c>
      <c r="DS137">
        <v>420</v>
      </c>
      <c r="DT137">
        <v>3</v>
      </c>
      <c r="DU137">
        <v>0.13</v>
      </c>
      <c r="DV137">
        <v>0.03</v>
      </c>
      <c r="DW137">
        <v>-20.1089707317073</v>
      </c>
      <c r="DX137">
        <v>-0.501627177700373</v>
      </c>
      <c r="DY137">
        <v>0.0611559750940863</v>
      </c>
      <c r="DZ137">
        <v>0</v>
      </c>
      <c r="EA137">
        <v>885.532571428571</v>
      </c>
      <c r="EB137">
        <v>-5.89736472320273</v>
      </c>
      <c r="EC137">
        <v>0.632036268657075</v>
      </c>
      <c r="ED137">
        <v>1</v>
      </c>
      <c r="EE137">
        <v>3.68394853658537</v>
      </c>
      <c r="EF137">
        <v>0.232507944250879</v>
      </c>
      <c r="EG137">
        <v>0.024844422013311</v>
      </c>
      <c r="EH137">
        <v>0</v>
      </c>
      <c r="EI137">
        <v>1</v>
      </c>
      <c r="EJ137">
        <v>3</v>
      </c>
      <c r="EK137" t="s">
        <v>427</v>
      </c>
      <c r="EL137">
        <v>100</v>
      </c>
      <c r="EM137">
        <v>100</v>
      </c>
      <c r="EN137">
        <v>1.555</v>
      </c>
      <c r="EO137">
        <v>-0.0648</v>
      </c>
      <c r="EP137">
        <v>0.796380875196005</v>
      </c>
      <c r="EQ137">
        <v>0.00225868272383977</v>
      </c>
      <c r="ER137">
        <v>-9.96746185667655e-07</v>
      </c>
      <c r="ES137">
        <v>2.83711317370827e-10</v>
      </c>
      <c r="ET137">
        <v>-0.071317122073674</v>
      </c>
      <c r="EU137">
        <v>-0.00217948432402501</v>
      </c>
      <c r="EV137">
        <v>0.000453263451741206</v>
      </c>
      <c r="EW137">
        <v>-1.16319206543697e-06</v>
      </c>
      <c r="EX137">
        <v>-2</v>
      </c>
      <c r="EY137">
        <v>2196</v>
      </c>
      <c r="EZ137">
        <v>1</v>
      </c>
      <c r="FA137">
        <v>25</v>
      </c>
      <c r="FB137">
        <v>5.9</v>
      </c>
      <c r="FC137">
        <v>5.8</v>
      </c>
      <c r="FD137">
        <v>18</v>
      </c>
      <c r="FE137">
        <v>815.032</v>
      </c>
      <c r="FF137">
        <v>428.16</v>
      </c>
      <c r="FG137">
        <v>15.0121</v>
      </c>
      <c r="FH137">
        <v>25.622</v>
      </c>
      <c r="FI137">
        <v>29.9994</v>
      </c>
      <c r="FJ137">
        <v>25.6883</v>
      </c>
      <c r="FK137">
        <v>25.7198</v>
      </c>
      <c r="FL137">
        <v>25.0127</v>
      </c>
      <c r="FM137">
        <v>73.4869</v>
      </c>
      <c r="FN137">
        <v>0</v>
      </c>
      <c r="FO137">
        <v>15.08</v>
      </c>
      <c r="FP137">
        <v>420</v>
      </c>
      <c r="FQ137">
        <v>3.24353</v>
      </c>
      <c r="FR137">
        <v>101.407</v>
      </c>
      <c r="FS137">
        <v>101.858</v>
      </c>
    </row>
    <row r="138" spans="1:175">
      <c r="A138">
        <v>122</v>
      </c>
      <c r="B138">
        <v>1626465431.6</v>
      </c>
      <c r="C138">
        <v>242</v>
      </c>
      <c r="D138" t="s">
        <v>538</v>
      </c>
      <c r="E138" t="s">
        <v>539</v>
      </c>
      <c r="F138">
        <v>1</v>
      </c>
      <c r="G138" t="s">
        <v>291</v>
      </c>
      <c r="H138">
        <v>1626465430.6</v>
      </c>
      <c r="I138">
        <f>(J138)/1000</f>
        <v>0</v>
      </c>
      <c r="J138">
        <f>1000*CB138*AH138*(BX138-BY138)/(100*BQ138*(1000-AH138*BX138))</f>
        <v>0</v>
      </c>
      <c r="K138">
        <f>CB138*AH138*(BW138-BV138*(1000-AH138*BY138)/(1000-AH138*BX138))/(100*BQ138)</f>
        <v>0</v>
      </c>
      <c r="L138">
        <f>BV138 - IF(AH138&gt;1, K138*BQ138*100.0/(AJ138*CJ138), 0)</f>
        <v>0</v>
      </c>
      <c r="M138">
        <f>((S138-I138/2)*L138-K138)/(S138+I138/2)</f>
        <v>0</v>
      </c>
      <c r="N138">
        <f>M138*(CC138+CD138)/1000.0</f>
        <v>0</v>
      </c>
      <c r="O138">
        <f>(BV138 - IF(AH138&gt;1, K138*BQ138*100.0/(AJ138*CJ138), 0))*(CC138+CD138)/1000.0</f>
        <v>0</v>
      </c>
      <c r="P138">
        <f>2.0/((1/R138-1/Q138)+SIGN(R138)*SQRT((1/R138-1/Q138)*(1/R138-1/Q138) + 4*BR138/((BR138+1)*(BR138+1))*(2*1/R138*1/Q138-1/Q138*1/Q138)))</f>
        <v>0</v>
      </c>
      <c r="Q138">
        <f>IF(LEFT(BS138,1)&lt;&gt;"0",IF(LEFT(BS138,1)="1",3.0,BT138),$D$5+$E$5*(CJ138*CC138/($K$5*1000))+$F$5*(CJ138*CC138/($K$5*1000))*MAX(MIN(BQ138,$J$5),$I$5)*MAX(MIN(BQ138,$J$5),$I$5)+$G$5*MAX(MIN(BQ138,$J$5),$I$5)*(CJ138*CC138/($K$5*1000))+$H$5*(CJ138*CC138/($K$5*1000))*(CJ138*CC138/($K$5*1000)))</f>
        <v>0</v>
      </c>
      <c r="R138">
        <f>I138*(1000-(1000*0.61365*exp(17.502*V138/(240.97+V138))/(CC138+CD138)+BX138)/2)/(1000*0.61365*exp(17.502*V138/(240.97+V138))/(CC138+CD138)-BX138)</f>
        <v>0</v>
      </c>
      <c r="S138">
        <f>1/((BR138+1)/(P138/1.6)+1/(Q138/1.37)) + BR138/((BR138+1)/(P138/1.6) + BR138/(Q138/1.37))</f>
        <v>0</v>
      </c>
      <c r="T138">
        <f>(BM138*BP138)</f>
        <v>0</v>
      </c>
      <c r="U138">
        <f>(CE138+(T138+2*0.95*5.67E-8*(((CE138+$B$7)+273)^4-(CE138+273)^4)-44100*I138)/(1.84*29.3*Q138+8*0.95*5.67E-8*(CE138+273)^3))</f>
        <v>0</v>
      </c>
      <c r="V138">
        <f>($C$7*CF138+$D$7*CG138+$E$7*U138)</f>
        <v>0</v>
      </c>
      <c r="W138">
        <f>0.61365*exp(17.502*V138/(240.97+V138))</f>
        <v>0</v>
      </c>
      <c r="X138">
        <f>(Y138/Z138*100)</f>
        <v>0</v>
      </c>
      <c r="Y138">
        <f>BX138*(CC138+CD138)/1000</f>
        <v>0</v>
      </c>
      <c r="Z138">
        <f>0.61365*exp(17.502*CE138/(240.97+CE138))</f>
        <v>0</v>
      </c>
      <c r="AA138">
        <f>(W138-BX138*(CC138+CD138)/1000)</f>
        <v>0</v>
      </c>
      <c r="AB138">
        <f>(-I138*44100)</f>
        <v>0</v>
      </c>
      <c r="AC138">
        <f>2*29.3*Q138*0.92*(CE138-V138)</f>
        <v>0</v>
      </c>
      <c r="AD138">
        <f>2*0.95*5.67E-8*(((CE138+$B$7)+273)^4-(V138+273)^4)</f>
        <v>0</v>
      </c>
      <c r="AE138">
        <f>T138+AD138+AB138+AC138</f>
        <v>0</v>
      </c>
      <c r="AF138">
        <v>146</v>
      </c>
      <c r="AG138">
        <v>16</v>
      </c>
      <c r="AH138">
        <f>IF(AF138*$H$13&gt;=AJ138,1.0,(AJ138/(AJ138-AF138*$H$13)))</f>
        <v>0</v>
      </c>
      <c r="AI138">
        <f>(AH138-1)*100</f>
        <v>0</v>
      </c>
      <c r="AJ138">
        <f>MAX(0,($B$13+$C$13*CJ138)/(1+$D$13*CJ138)*CC138/(CE138+273)*$E$13)</f>
        <v>0</v>
      </c>
      <c r="AK138" t="s">
        <v>292</v>
      </c>
      <c r="AL138" t="s">
        <v>292</v>
      </c>
      <c r="AM138">
        <v>0</v>
      </c>
      <c r="AN138">
        <v>0</v>
      </c>
      <c r="AO138">
        <f>1-AM138/AN138</f>
        <v>0</v>
      </c>
      <c r="AP138">
        <v>0</v>
      </c>
      <c r="AQ138" t="s">
        <v>292</v>
      </c>
      <c r="AR138" t="s">
        <v>292</v>
      </c>
      <c r="AS138">
        <v>0</v>
      </c>
      <c r="AT138">
        <v>0</v>
      </c>
      <c r="AU138">
        <f>1-AS138/AT138</f>
        <v>0</v>
      </c>
      <c r="AV138">
        <v>0.5</v>
      </c>
      <c r="AW138">
        <f>BN138</f>
        <v>0</v>
      </c>
      <c r="AX138">
        <f>K138</f>
        <v>0</v>
      </c>
      <c r="AY138">
        <f>AU138*AV138*AW138</f>
        <v>0</v>
      </c>
      <c r="AZ138">
        <f>(AX138-AP138)/AW138</f>
        <v>0</v>
      </c>
      <c r="BA138">
        <f>(AN138-AT138)/AT138</f>
        <v>0</v>
      </c>
      <c r="BB138">
        <f>AM138/(AO138+AM138/AT138)</f>
        <v>0</v>
      </c>
      <c r="BC138" t="s">
        <v>292</v>
      </c>
      <c r="BD138">
        <v>0</v>
      </c>
      <c r="BE138">
        <f>IF(BD138&lt;&gt;0, BD138, BB138)</f>
        <v>0</v>
      </c>
      <c r="BF138">
        <f>1-BE138/AT138</f>
        <v>0</v>
      </c>
      <c r="BG138">
        <f>(AT138-AS138)/(AT138-BE138)</f>
        <v>0</v>
      </c>
      <c r="BH138">
        <f>(AN138-AT138)/(AN138-BE138)</f>
        <v>0</v>
      </c>
      <c r="BI138">
        <f>(AT138-AS138)/(AT138-AM138)</f>
        <v>0</v>
      </c>
      <c r="BJ138">
        <f>(AN138-AT138)/(AN138-AM138)</f>
        <v>0</v>
      </c>
      <c r="BK138">
        <f>(BG138*BE138/AS138)</f>
        <v>0</v>
      </c>
      <c r="BL138">
        <f>(1-BK138)</f>
        <v>0</v>
      </c>
      <c r="BM138">
        <f>$B$11*CK138+$C$11*CL138+$F$11*CM138*(1-CP138)</f>
        <v>0</v>
      </c>
      <c r="BN138">
        <f>BM138*BO138</f>
        <v>0</v>
      </c>
      <c r="BO138">
        <f>($B$11*$D$9+$C$11*$D$9+$F$11*((CZ138+CR138)/MAX(CZ138+CR138+DA138, 0.1)*$I$9+DA138/MAX(CZ138+CR138+DA138, 0.1)*$J$9))/($B$11+$C$11+$F$11)</f>
        <v>0</v>
      </c>
      <c r="BP138">
        <f>($B$11*$K$9+$C$11*$K$9+$F$11*((CZ138+CR138)/MAX(CZ138+CR138+DA138, 0.1)*$P$9+DA138/MAX(CZ138+CR138+DA138, 0.1)*$Q$9))/($B$11+$C$11+$F$11)</f>
        <v>0</v>
      </c>
      <c r="BQ138">
        <v>6</v>
      </c>
      <c r="BR138">
        <v>0.5</v>
      </c>
      <c r="BS138" t="s">
        <v>293</v>
      </c>
      <c r="BT138">
        <v>2</v>
      </c>
      <c r="BU138">
        <v>1626465430.6</v>
      </c>
      <c r="BV138">
        <v>399.759333333333</v>
      </c>
      <c r="BW138">
        <v>419.981</v>
      </c>
      <c r="BX138">
        <v>6.92899</v>
      </c>
      <c r="BY138">
        <v>3.18819333333333</v>
      </c>
      <c r="BZ138">
        <v>398.203666666667</v>
      </c>
      <c r="CA138">
        <v>6.99378</v>
      </c>
      <c r="CB138">
        <v>900.012333333333</v>
      </c>
      <c r="CC138">
        <v>100.75</v>
      </c>
      <c r="CD138">
        <v>0.100290666666667</v>
      </c>
      <c r="CE138">
        <v>17.6138666666667</v>
      </c>
      <c r="CF138">
        <v>16.7206666666667</v>
      </c>
      <c r="CG138">
        <v>999.9</v>
      </c>
      <c r="CH138">
        <v>0</v>
      </c>
      <c r="CI138">
        <v>0</v>
      </c>
      <c r="CJ138">
        <v>10007.2833333333</v>
      </c>
      <c r="CK138">
        <v>0</v>
      </c>
      <c r="CL138">
        <v>0.221023</v>
      </c>
      <c r="CM138">
        <v>1460.04666666667</v>
      </c>
      <c r="CN138">
        <v>0.973008333333333</v>
      </c>
      <c r="CO138">
        <v>0.0269915666666667</v>
      </c>
      <c r="CP138">
        <v>0</v>
      </c>
      <c r="CQ138">
        <v>884.200333333333</v>
      </c>
      <c r="CR138">
        <v>4.99999</v>
      </c>
      <c r="CS138">
        <v>12934.7</v>
      </c>
      <c r="CT138">
        <v>12728.8333333333</v>
      </c>
      <c r="CU138">
        <v>38.875</v>
      </c>
      <c r="CV138">
        <v>41.125</v>
      </c>
      <c r="CW138">
        <v>40.125</v>
      </c>
      <c r="CX138">
        <v>40.375</v>
      </c>
      <c r="CY138">
        <v>40.5</v>
      </c>
      <c r="CZ138">
        <v>1415.77333333333</v>
      </c>
      <c r="DA138">
        <v>39.2733333333333</v>
      </c>
      <c r="DB138">
        <v>0</v>
      </c>
      <c r="DC138">
        <v>1626465442.4</v>
      </c>
      <c r="DD138">
        <v>0</v>
      </c>
      <c r="DE138">
        <v>884.94172</v>
      </c>
      <c r="DF138">
        <v>-6.76238461023996</v>
      </c>
      <c r="DG138">
        <v>-81.1999997964233</v>
      </c>
      <c r="DH138">
        <v>12943.14</v>
      </c>
      <c r="DI138">
        <v>15</v>
      </c>
      <c r="DJ138">
        <v>1626465084.6</v>
      </c>
      <c r="DK138" t="s">
        <v>294</v>
      </c>
      <c r="DL138">
        <v>1626465076.6</v>
      </c>
      <c r="DM138">
        <v>1626465084.6</v>
      </c>
      <c r="DN138">
        <v>8</v>
      </c>
      <c r="DO138">
        <v>0.212</v>
      </c>
      <c r="DP138">
        <v>0.013</v>
      </c>
      <c r="DQ138">
        <v>1.588</v>
      </c>
      <c r="DR138">
        <v>-0.074</v>
      </c>
      <c r="DS138">
        <v>420</v>
      </c>
      <c r="DT138">
        <v>3</v>
      </c>
      <c r="DU138">
        <v>0.13</v>
      </c>
      <c r="DV138">
        <v>0.03</v>
      </c>
      <c r="DW138">
        <v>-20.1250756097561</v>
      </c>
      <c r="DX138">
        <v>-0.514532404181214</v>
      </c>
      <c r="DY138">
        <v>0.0621366188741872</v>
      </c>
      <c r="DZ138">
        <v>0</v>
      </c>
      <c r="EA138">
        <v>885.247117647059</v>
      </c>
      <c r="EB138">
        <v>-5.93381613937367</v>
      </c>
      <c r="EC138">
        <v>0.629119822343128</v>
      </c>
      <c r="ED138">
        <v>1</v>
      </c>
      <c r="EE138">
        <v>3.69156536585366</v>
      </c>
      <c r="EF138">
        <v>0.269565783972134</v>
      </c>
      <c r="EG138">
        <v>0.0279621044165623</v>
      </c>
      <c r="EH138">
        <v>0</v>
      </c>
      <c r="EI138">
        <v>1</v>
      </c>
      <c r="EJ138">
        <v>3</v>
      </c>
      <c r="EK138" t="s">
        <v>427</v>
      </c>
      <c r="EL138">
        <v>100</v>
      </c>
      <c r="EM138">
        <v>100</v>
      </c>
      <c r="EN138">
        <v>1.555</v>
      </c>
      <c r="EO138">
        <v>-0.0648</v>
      </c>
      <c r="EP138">
        <v>0.796380875196005</v>
      </c>
      <c r="EQ138">
        <v>0.00225868272383977</v>
      </c>
      <c r="ER138">
        <v>-9.96746185667655e-07</v>
      </c>
      <c r="ES138">
        <v>2.83711317370827e-10</v>
      </c>
      <c r="ET138">
        <v>-0.071317122073674</v>
      </c>
      <c r="EU138">
        <v>-0.00217948432402501</v>
      </c>
      <c r="EV138">
        <v>0.000453263451741206</v>
      </c>
      <c r="EW138">
        <v>-1.16319206543697e-06</v>
      </c>
      <c r="EX138">
        <v>-2</v>
      </c>
      <c r="EY138">
        <v>2196</v>
      </c>
      <c r="EZ138">
        <v>1</v>
      </c>
      <c r="FA138">
        <v>25</v>
      </c>
      <c r="FB138">
        <v>5.9</v>
      </c>
      <c r="FC138">
        <v>5.8</v>
      </c>
      <c r="FD138">
        <v>18</v>
      </c>
      <c r="FE138">
        <v>815.23</v>
      </c>
      <c r="FF138">
        <v>428.189</v>
      </c>
      <c r="FG138">
        <v>15.0731</v>
      </c>
      <c r="FH138">
        <v>25.6182</v>
      </c>
      <c r="FI138">
        <v>29.9994</v>
      </c>
      <c r="FJ138">
        <v>25.6861</v>
      </c>
      <c r="FK138">
        <v>25.7178</v>
      </c>
      <c r="FL138">
        <v>25.0106</v>
      </c>
      <c r="FM138">
        <v>73.4869</v>
      </c>
      <c r="FN138">
        <v>0</v>
      </c>
      <c r="FO138">
        <v>15.18</v>
      </c>
      <c r="FP138">
        <v>420</v>
      </c>
      <c r="FQ138">
        <v>3.24141</v>
      </c>
      <c r="FR138">
        <v>101.408</v>
      </c>
      <c r="FS138">
        <v>101.858</v>
      </c>
    </row>
    <row r="139" spans="1:175">
      <c r="A139">
        <v>123</v>
      </c>
      <c r="B139">
        <v>1626465433.6</v>
      </c>
      <c r="C139">
        <v>244</v>
      </c>
      <c r="D139" t="s">
        <v>540</v>
      </c>
      <c r="E139" t="s">
        <v>541</v>
      </c>
      <c r="F139">
        <v>1</v>
      </c>
      <c r="G139" t="s">
        <v>291</v>
      </c>
      <c r="H139">
        <v>1626465432.6</v>
      </c>
      <c r="I139">
        <f>(J139)/1000</f>
        <v>0</v>
      </c>
      <c r="J139">
        <f>1000*CB139*AH139*(BX139-BY139)/(100*BQ139*(1000-AH139*BX139))</f>
        <v>0</v>
      </c>
      <c r="K139">
        <f>CB139*AH139*(BW139-BV139*(1000-AH139*BY139)/(1000-AH139*BX139))/(100*BQ139)</f>
        <v>0</v>
      </c>
      <c r="L139">
        <f>BV139 - IF(AH139&gt;1, K139*BQ139*100.0/(AJ139*CJ139), 0)</f>
        <v>0</v>
      </c>
      <c r="M139">
        <f>((S139-I139/2)*L139-K139)/(S139+I139/2)</f>
        <v>0</v>
      </c>
      <c r="N139">
        <f>M139*(CC139+CD139)/1000.0</f>
        <v>0</v>
      </c>
      <c r="O139">
        <f>(BV139 - IF(AH139&gt;1, K139*BQ139*100.0/(AJ139*CJ139), 0))*(CC139+CD139)/1000.0</f>
        <v>0</v>
      </c>
      <c r="P139">
        <f>2.0/((1/R139-1/Q139)+SIGN(R139)*SQRT((1/R139-1/Q139)*(1/R139-1/Q139) + 4*BR139/((BR139+1)*(BR139+1))*(2*1/R139*1/Q139-1/Q139*1/Q139)))</f>
        <v>0</v>
      </c>
      <c r="Q139">
        <f>IF(LEFT(BS139,1)&lt;&gt;"0",IF(LEFT(BS139,1)="1",3.0,BT139),$D$5+$E$5*(CJ139*CC139/($K$5*1000))+$F$5*(CJ139*CC139/($K$5*1000))*MAX(MIN(BQ139,$J$5),$I$5)*MAX(MIN(BQ139,$J$5),$I$5)+$G$5*MAX(MIN(BQ139,$J$5),$I$5)*(CJ139*CC139/($K$5*1000))+$H$5*(CJ139*CC139/($K$5*1000))*(CJ139*CC139/($K$5*1000)))</f>
        <v>0</v>
      </c>
      <c r="R139">
        <f>I139*(1000-(1000*0.61365*exp(17.502*V139/(240.97+V139))/(CC139+CD139)+BX139)/2)/(1000*0.61365*exp(17.502*V139/(240.97+V139))/(CC139+CD139)-BX139)</f>
        <v>0</v>
      </c>
      <c r="S139">
        <f>1/((BR139+1)/(P139/1.6)+1/(Q139/1.37)) + BR139/((BR139+1)/(P139/1.6) + BR139/(Q139/1.37))</f>
        <v>0</v>
      </c>
      <c r="T139">
        <f>(BM139*BP139)</f>
        <v>0</v>
      </c>
      <c r="U139">
        <f>(CE139+(T139+2*0.95*5.67E-8*(((CE139+$B$7)+273)^4-(CE139+273)^4)-44100*I139)/(1.84*29.3*Q139+8*0.95*5.67E-8*(CE139+273)^3))</f>
        <v>0</v>
      </c>
      <c r="V139">
        <f>($C$7*CF139+$D$7*CG139+$E$7*U139)</f>
        <v>0</v>
      </c>
      <c r="W139">
        <f>0.61365*exp(17.502*V139/(240.97+V139))</f>
        <v>0</v>
      </c>
      <c r="X139">
        <f>(Y139/Z139*100)</f>
        <v>0</v>
      </c>
      <c r="Y139">
        <f>BX139*(CC139+CD139)/1000</f>
        <v>0</v>
      </c>
      <c r="Z139">
        <f>0.61365*exp(17.502*CE139/(240.97+CE139))</f>
        <v>0</v>
      </c>
      <c r="AA139">
        <f>(W139-BX139*(CC139+CD139)/1000)</f>
        <v>0</v>
      </c>
      <c r="AB139">
        <f>(-I139*44100)</f>
        <v>0</v>
      </c>
      <c r="AC139">
        <f>2*29.3*Q139*0.92*(CE139-V139)</f>
        <v>0</v>
      </c>
      <c r="AD139">
        <f>2*0.95*5.67E-8*(((CE139+$B$7)+273)^4-(V139+273)^4)</f>
        <v>0</v>
      </c>
      <c r="AE139">
        <f>T139+AD139+AB139+AC139</f>
        <v>0</v>
      </c>
      <c r="AF139">
        <v>146</v>
      </c>
      <c r="AG139">
        <v>16</v>
      </c>
      <c r="AH139">
        <f>IF(AF139*$H$13&gt;=AJ139,1.0,(AJ139/(AJ139-AF139*$H$13)))</f>
        <v>0</v>
      </c>
      <c r="AI139">
        <f>(AH139-1)*100</f>
        <v>0</v>
      </c>
      <c r="AJ139">
        <f>MAX(0,($B$13+$C$13*CJ139)/(1+$D$13*CJ139)*CC139/(CE139+273)*$E$13)</f>
        <v>0</v>
      </c>
      <c r="AK139" t="s">
        <v>292</v>
      </c>
      <c r="AL139" t="s">
        <v>292</v>
      </c>
      <c r="AM139">
        <v>0</v>
      </c>
      <c r="AN139">
        <v>0</v>
      </c>
      <c r="AO139">
        <f>1-AM139/AN139</f>
        <v>0</v>
      </c>
      <c r="AP139">
        <v>0</v>
      </c>
      <c r="AQ139" t="s">
        <v>292</v>
      </c>
      <c r="AR139" t="s">
        <v>292</v>
      </c>
      <c r="AS139">
        <v>0</v>
      </c>
      <c r="AT139">
        <v>0</v>
      </c>
      <c r="AU139">
        <f>1-AS139/AT139</f>
        <v>0</v>
      </c>
      <c r="AV139">
        <v>0.5</v>
      </c>
      <c r="AW139">
        <f>BN139</f>
        <v>0</v>
      </c>
      <c r="AX139">
        <f>K139</f>
        <v>0</v>
      </c>
      <c r="AY139">
        <f>AU139*AV139*AW139</f>
        <v>0</v>
      </c>
      <c r="AZ139">
        <f>(AX139-AP139)/AW139</f>
        <v>0</v>
      </c>
      <c r="BA139">
        <f>(AN139-AT139)/AT139</f>
        <v>0</v>
      </c>
      <c r="BB139">
        <f>AM139/(AO139+AM139/AT139)</f>
        <v>0</v>
      </c>
      <c r="BC139" t="s">
        <v>292</v>
      </c>
      <c r="BD139">
        <v>0</v>
      </c>
      <c r="BE139">
        <f>IF(BD139&lt;&gt;0, BD139, BB139)</f>
        <v>0</v>
      </c>
      <c r="BF139">
        <f>1-BE139/AT139</f>
        <v>0</v>
      </c>
      <c r="BG139">
        <f>(AT139-AS139)/(AT139-BE139)</f>
        <v>0</v>
      </c>
      <c r="BH139">
        <f>(AN139-AT139)/(AN139-BE139)</f>
        <v>0</v>
      </c>
      <c r="BI139">
        <f>(AT139-AS139)/(AT139-AM139)</f>
        <v>0</v>
      </c>
      <c r="BJ139">
        <f>(AN139-AT139)/(AN139-AM139)</f>
        <v>0</v>
      </c>
      <c r="BK139">
        <f>(BG139*BE139/AS139)</f>
        <v>0</v>
      </c>
      <c r="BL139">
        <f>(1-BK139)</f>
        <v>0</v>
      </c>
      <c r="BM139">
        <f>$B$11*CK139+$C$11*CL139+$F$11*CM139*(1-CP139)</f>
        <v>0</v>
      </c>
      <c r="BN139">
        <f>BM139*BO139</f>
        <v>0</v>
      </c>
      <c r="BO139">
        <f>($B$11*$D$9+$C$11*$D$9+$F$11*((CZ139+CR139)/MAX(CZ139+CR139+DA139, 0.1)*$I$9+DA139/MAX(CZ139+CR139+DA139, 0.1)*$J$9))/($B$11+$C$11+$F$11)</f>
        <v>0</v>
      </c>
      <c r="BP139">
        <f>($B$11*$K$9+$C$11*$K$9+$F$11*((CZ139+CR139)/MAX(CZ139+CR139+DA139, 0.1)*$P$9+DA139/MAX(CZ139+CR139+DA139, 0.1)*$Q$9))/($B$11+$C$11+$F$11)</f>
        <v>0</v>
      </c>
      <c r="BQ139">
        <v>6</v>
      </c>
      <c r="BR139">
        <v>0.5</v>
      </c>
      <c r="BS139" t="s">
        <v>293</v>
      </c>
      <c r="BT139">
        <v>2</v>
      </c>
      <c r="BU139">
        <v>1626465432.6</v>
      </c>
      <c r="BV139">
        <v>399.760666666667</v>
      </c>
      <c r="BW139">
        <v>420.020333333333</v>
      </c>
      <c r="BX139">
        <v>6.93883333333333</v>
      </c>
      <c r="BY139">
        <v>3.18925333333333</v>
      </c>
      <c r="BZ139">
        <v>398.205333333333</v>
      </c>
      <c r="CA139">
        <v>7.00358</v>
      </c>
      <c r="CB139">
        <v>900.101</v>
      </c>
      <c r="CC139">
        <v>100.75</v>
      </c>
      <c r="CD139">
        <v>0.100383</v>
      </c>
      <c r="CE139">
        <v>17.6428333333333</v>
      </c>
      <c r="CF139">
        <v>16.7471</v>
      </c>
      <c r="CG139">
        <v>999.9</v>
      </c>
      <c r="CH139">
        <v>0</v>
      </c>
      <c r="CI139">
        <v>0</v>
      </c>
      <c r="CJ139">
        <v>10003.1266666667</v>
      </c>
      <c r="CK139">
        <v>0</v>
      </c>
      <c r="CL139">
        <v>0.221023</v>
      </c>
      <c r="CM139">
        <v>1460.05</v>
      </c>
      <c r="CN139">
        <v>0.973009666666667</v>
      </c>
      <c r="CO139">
        <v>0.0269900333333333</v>
      </c>
      <c r="CP139">
        <v>0</v>
      </c>
      <c r="CQ139">
        <v>884.177666666667</v>
      </c>
      <c r="CR139">
        <v>4.99999</v>
      </c>
      <c r="CS139">
        <v>12932.5333333333</v>
      </c>
      <c r="CT139">
        <v>12728.8333333333</v>
      </c>
      <c r="CU139">
        <v>38.875</v>
      </c>
      <c r="CV139">
        <v>41.125</v>
      </c>
      <c r="CW139">
        <v>40.125</v>
      </c>
      <c r="CX139">
        <v>40.375</v>
      </c>
      <c r="CY139">
        <v>40.5</v>
      </c>
      <c r="CZ139">
        <v>1415.78</v>
      </c>
      <c r="DA139">
        <v>39.27</v>
      </c>
      <c r="DB139">
        <v>0</v>
      </c>
      <c r="DC139">
        <v>1626465444.8</v>
      </c>
      <c r="DD139">
        <v>0</v>
      </c>
      <c r="DE139">
        <v>884.68208</v>
      </c>
      <c r="DF139">
        <v>-5.51423077055201</v>
      </c>
      <c r="DG139">
        <v>-81.4153846276571</v>
      </c>
      <c r="DH139">
        <v>12939.992</v>
      </c>
      <c r="DI139">
        <v>15</v>
      </c>
      <c r="DJ139">
        <v>1626465084.6</v>
      </c>
      <c r="DK139" t="s">
        <v>294</v>
      </c>
      <c r="DL139">
        <v>1626465076.6</v>
      </c>
      <c r="DM139">
        <v>1626465084.6</v>
      </c>
      <c r="DN139">
        <v>8</v>
      </c>
      <c r="DO139">
        <v>0.212</v>
      </c>
      <c r="DP139">
        <v>0.013</v>
      </c>
      <c r="DQ139">
        <v>1.588</v>
      </c>
      <c r="DR139">
        <v>-0.074</v>
      </c>
      <c r="DS139">
        <v>420</v>
      </c>
      <c r="DT139">
        <v>3</v>
      </c>
      <c r="DU139">
        <v>0.13</v>
      </c>
      <c r="DV139">
        <v>0.03</v>
      </c>
      <c r="DW139">
        <v>-20.1491317073171</v>
      </c>
      <c r="DX139">
        <v>-0.471792334494785</v>
      </c>
      <c r="DY139">
        <v>0.0567583643305135</v>
      </c>
      <c r="DZ139">
        <v>1</v>
      </c>
      <c r="EA139">
        <v>885.066323529412</v>
      </c>
      <c r="EB139">
        <v>-6.00427200708553</v>
      </c>
      <c r="EC139">
        <v>0.636233388577249</v>
      </c>
      <c r="ED139">
        <v>1</v>
      </c>
      <c r="EE139">
        <v>3.69922780487805</v>
      </c>
      <c r="EF139">
        <v>0.310308083623697</v>
      </c>
      <c r="EG139">
        <v>0.0310465358432203</v>
      </c>
      <c r="EH139">
        <v>0</v>
      </c>
      <c r="EI139">
        <v>2</v>
      </c>
      <c r="EJ139">
        <v>3</v>
      </c>
      <c r="EK139" t="s">
        <v>354</v>
      </c>
      <c r="EL139">
        <v>100</v>
      </c>
      <c r="EM139">
        <v>100</v>
      </c>
      <c r="EN139">
        <v>1.556</v>
      </c>
      <c r="EO139">
        <v>-0.0647</v>
      </c>
      <c r="EP139">
        <v>0.796380875196005</v>
      </c>
      <c r="EQ139">
        <v>0.00225868272383977</v>
      </c>
      <c r="ER139">
        <v>-9.96746185667655e-07</v>
      </c>
      <c r="ES139">
        <v>2.83711317370827e-10</v>
      </c>
      <c r="ET139">
        <v>-0.071317122073674</v>
      </c>
      <c r="EU139">
        <v>-0.00217948432402501</v>
      </c>
      <c r="EV139">
        <v>0.000453263451741206</v>
      </c>
      <c r="EW139">
        <v>-1.16319206543697e-06</v>
      </c>
      <c r="EX139">
        <v>-2</v>
      </c>
      <c r="EY139">
        <v>2196</v>
      </c>
      <c r="EZ139">
        <v>1</v>
      </c>
      <c r="FA139">
        <v>25</v>
      </c>
      <c r="FB139">
        <v>6</v>
      </c>
      <c r="FC139">
        <v>5.8</v>
      </c>
      <c r="FD139">
        <v>18</v>
      </c>
      <c r="FE139">
        <v>815.568</v>
      </c>
      <c r="FF139">
        <v>428.353</v>
      </c>
      <c r="FG139">
        <v>15.1427</v>
      </c>
      <c r="FH139">
        <v>25.6139</v>
      </c>
      <c r="FI139">
        <v>29.9993</v>
      </c>
      <c r="FJ139">
        <v>25.684</v>
      </c>
      <c r="FK139">
        <v>25.7161</v>
      </c>
      <c r="FL139">
        <v>25.01</v>
      </c>
      <c r="FM139">
        <v>73.4869</v>
      </c>
      <c r="FN139">
        <v>0</v>
      </c>
      <c r="FO139">
        <v>15.28</v>
      </c>
      <c r="FP139">
        <v>420</v>
      </c>
      <c r="FQ139">
        <v>3.24055</v>
      </c>
      <c r="FR139">
        <v>101.409</v>
      </c>
      <c r="FS139">
        <v>101.859</v>
      </c>
    </row>
    <row r="140" spans="1:175">
      <c r="A140">
        <v>124</v>
      </c>
      <c r="B140">
        <v>1626465435.6</v>
      </c>
      <c r="C140">
        <v>246</v>
      </c>
      <c r="D140" t="s">
        <v>542</v>
      </c>
      <c r="E140" t="s">
        <v>543</v>
      </c>
      <c r="F140">
        <v>1</v>
      </c>
      <c r="G140" t="s">
        <v>291</v>
      </c>
      <c r="H140">
        <v>1626465434.6</v>
      </c>
      <c r="I140">
        <f>(J140)/1000</f>
        <v>0</v>
      </c>
      <c r="J140">
        <f>1000*CB140*AH140*(BX140-BY140)/(100*BQ140*(1000-AH140*BX140))</f>
        <v>0</v>
      </c>
      <c r="K140">
        <f>CB140*AH140*(BW140-BV140*(1000-AH140*BY140)/(1000-AH140*BX140))/(100*BQ140)</f>
        <v>0</v>
      </c>
      <c r="L140">
        <f>BV140 - IF(AH140&gt;1, K140*BQ140*100.0/(AJ140*CJ140), 0)</f>
        <v>0</v>
      </c>
      <c r="M140">
        <f>((S140-I140/2)*L140-K140)/(S140+I140/2)</f>
        <v>0</v>
      </c>
      <c r="N140">
        <f>M140*(CC140+CD140)/1000.0</f>
        <v>0</v>
      </c>
      <c r="O140">
        <f>(BV140 - IF(AH140&gt;1, K140*BQ140*100.0/(AJ140*CJ140), 0))*(CC140+CD140)/1000.0</f>
        <v>0</v>
      </c>
      <c r="P140">
        <f>2.0/((1/R140-1/Q140)+SIGN(R140)*SQRT((1/R140-1/Q140)*(1/R140-1/Q140) + 4*BR140/((BR140+1)*(BR140+1))*(2*1/R140*1/Q140-1/Q140*1/Q140)))</f>
        <v>0</v>
      </c>
      <c r="Q140">
        <f>IF(LEFT(BS140,1)&lt;&gt;"0",IF(LEFT(BS140,1)="1",3.0,BT140),$D$5+$E$5*(CJ140*CC140/($K$5*1000))+$F$5*(CJ140*CC140/($K$5*1000))*MAX(MIN(BQ140,$J$5),$I$5)*MAX(MIN(BQ140,$J$5),$I$5)+$G$5*MAX(MIN(BQ140,$J$5),$I$5)*(CJ140*CC140/($K$5*1000))+$H$5*(CJ140*CC140/($K$5*1000))*(CJ140*CC140/($K$5*1000)))</f>
        <v>0</v>
      </c>
      <c r="R140">
        <f>I140*(1000-(1000*0.61365*exp(17.502*V140/(240.97+V140))/(CC140+CD140)+BX140)/2)/(1000*0.61365*exp(17.502*V140/(240.97+V140))/(CC140+CD140)-BX140)</f>
        <v>0</v>
      </c>
      <c r="S140">
        <f>1/((BR140+1)/(P140/1.6)+1/(Q140/1.37)) + BR140/((BR140+1)/(P140/1.6) + BR140/(Q140/1.37))</f>
        <v>0</v>
      </c>
      <c r="T140">
        <f>(BM140*BP140)</f>
        <v>0</v>
      </c>
      <c r="U140">
        <f>(CE140+(T140+2*0.95*5.67E-8*(((CE140+$B$7)+273)^4-(CE140+273)^4)-44100*I140)/(1.84*29.3*Q140+8*0.95*5.67E-8*(CE140+273)^3))</f>
        <v>0</v>
      </c>
      <c r="V140">
        <f>($C$7*CF140+$D$7*CG140+$E$7*U140)</f>
        <v>0</v>
      </c>
      <c r="W140">
        <f>0.61365*exp(17.502*V140/(240.97+V140))</f>
        <v>0</v>
      </c>
      <c r="X140">
        <f>(Y140/Z140*100)</f>
        <v>0</v>
      </c>
      <c r="Y140">
        <f>BX140*(CC140+CD140)/1000</f>
        <v>0</v>
      </c>
      <c r="Z140">
        <f>0.61365*exp(17.502*CE140/(240.97+CE140))</f>
        <v>0</v>
      </c>
      <c r="AA140">
        <f>(W140-BX140*(CC140+CD140)/1000)</f>
        <v>0</v>
      </c>
      <c r="AB140">
        <f>(-I140*44100)</f>
        <v>0</v>
      </c>
      <c r="AC140">
        <f>2*29.3*Q140*0.92*(CE140-V140)</f>
        <v>0</v>
      </c>
      <c r="AD140">
        <f>2*0.95*5.67E-8*(((CE140+$B$7)+273)^4-(V140+273)^4)</f>
        <v>0</v>
      </c>
      <c r="AE140">
        <f>T140+AD140+AB140+AC140</f>
        <v>0</v>
      </c>
      <c r="AF140">
        <v>146</v>
      </c>
      <c r="AG140">
        <v>16</v>
      </c>
      <c r="AH140">
        <f>IF(AF140*$H$13&gt;=AJ140,1.0,(AJ140/(AJ140-AF140*$H$13)))</f>
        <v>0</v>
      </c>
      <c r="AI140">
        <f>(AH140-1)*100</f>
        <v>0</v>
      </c>
      <c r="AJ140">
        <f>MAX(0,($B$13+$C$13*CJ140)/(1+$D$13*CJ140)*CC140/(CE140+273)*$E$13)</f>
        <v>0</v>
      </c>
      <c r="AK140" t="s">
        <v>292</v>
      </c>
      <c r="AL140" t="s">
        <v>292</v>
      </c>
      <c r="AM140">
        <v>0</v>
      </c>
      <c r="AN140">
        <v>0</v>
      </c>
      <c r="AO140">
        <f>1-AM140/AN140</f>
        <v>0</v>
      </c>
      <c r="AP140">
        <v>0</v>
      </c>
      <c r="AQ140" t="s">
        <v>292</v>
      </c>
      <c r="AR140" t="s">
        <v>292</v>
      </c>
      <c r="AS140">
        <v>0</v>
      </c>
      <c r="AT140">
        <v>0</v>
      </c>
      <c r="AU140">
        <f>1-AS140/AT140</f>
        <v>0</v>
      </c>
      <c r="AV140">
        <v>0.5</v>
      </c>
      <c r="AW140">
        <f>BN140</f>
        <v>0</v>
      </c>
      <c r="AX140">
        <f>K140</f>
        <v>0</v>
      </c>
      <c r="AY140">
        <f>AU140*AV140*AW140</f>
        <v>0</v>
      </c>
      <c r="AZ140">
        <f>(AX140-AP140)/AW140</f>
        <v>0</v>
      </c>
      <c r="BA140">
        <f>(AN140-AT140)/AT140</f>
        <v>0</v>
      </c>
      <c r="BB140">
        <f>AM140/(AO140+AM140/AT140)</f>
        <v>0</v>
      </c>
      <c r="BC140" t="s">
        <v>292</v>
      </c>
      <c r="BD140">
        <v>0</v>
      </c>
      <c r="BE140">
        <f>IF(BD140&lt;&gt;0, BD140, BB140)</f>
        <v>0</v>
      </c>
      <c r="BF140">
        <f>1-BE140/AT140</f>
        <v>0</v>
      </c>
      <c r="BG140">
        <f>(AT140-AS140)/(AT140-BE140)</f>
        <v>0</v>
      </c>
      <c r="BH140">
        <f>(AN140-AT140)/(AN140-BE140)</f>
        <v>0</v>
      </c>
      <c r="BI140">
        <f>(AT140-AS140)/(AT140-AM140)</f>
        <v>0</v>
      </c>
      <c r="BJ140">
        <f>(AN140-AT140)/(AN140-AM140)</f>
        <v>0</v>
      </c>
      <c r="BK140">
        <f>(BG140*BE140/AS140)</f>
        <v>0</v>
      </c>
      <c r="BL140">
        <f>(1-BK140)</f>
        <v>0</v>
      </c>
      <c r="BM140">
        <f>$B$11*CK140+$C$11*CL140+$F$11*CM140*(1-CP140)</f>
        <v>0</v>
      </c>
      <c r="BN140">
        <f>BM140*BO140</f>
        <v>0</v>
      </c>
      <c r="BO140">
        <f>($B$11*$D$9+$C$11*$D$9+$F$11*((CZ140+CR140)/MAX(CZ140+CR140+DA140, 0.1)*$I$9+DA140/MAX(CZ140+CR140+DA140, 0.1)*$J$9))/($B$11+$C$11+$F$11)</f>
        <v>0</v>
      </c>
      <c r="BP140">
        <f>($B$11*$K$9+$C$11*$K$9+$F$11*((CZ140+CR140)/MAX(CZ140+CR140+DA140, 0.1)*$P$9+DA140/MAX(CZ140+CR140+DA140, 0.1)*$Q$9))/($B$11+$C$11+$F$11)</f>
        <v>0</v>
      </c>
      <c r="BQ140">
        <v>6</v>
      </c>
      <c r="BR140">
        <v>0.5</v>
      </c>
      <c r="BS140" t="s">
        <v>293</v>
      </c>
      <c r="BT140">
        <v>2</v>
      </c>
      <c r="BU140">
        <v>1626465434.6</v>
      </c>
      <c r="BV140">
        <v>399.771</v>
      </c>
      <c r="BW140">
        <v>420.023333333333</v>
      </c>
      <c r="BX140">
        <v>6.94868</v>
      </c>
      <c r="BY140">
        <v>3.19128</v>
      </c>
      <c r="BZ140">
        <v>398.215</v>
      </c>
      <c r="CA140">
        <v>7.01339</v>
      </c>
      <c r="CB140">
        <v>899.990666666667</v>
      </c>
      <c r="CC140">
        <v>100.751666666667</v>
      </c>
      <c r="CD140">
        <v>0.100263433333333</v>
      </c>
      <c r="CE140">
        <v>17.6738333333333</v>
      </c>
      <c r="CF140">
        <v>16.7729333333333</v>
      </c>
      <c r="CG140">
        <v>999.9</v>
      </c>
      <c r="CH140">
        <v>0</v>
      </c>
      <c r="CI140">
        <v>0</v>
      </c>
      <c r="CJ140">
        <v>9986.66333333334</v>
      </c>
      <c r="CK140">
        <v>0</v>
      </c>
      <c r="CL140">
        <v>0.221023</v>
      </c>
      <c r="CM140">
        <v>1459.89</v>
      </c>
      <c r="CN140">
        <v>0.973007</v>
      </c>
      <c r="CO140">
        <v>0.0269931</v>
      </c>
      <c r="CP140">
        <v>0</v>
      </c>
      <c r="CQ140">
        <v>883.991</v>
      </c>
      <c r="CR140">
        <v>4.99999</v>
      </c>
      <c r="CS140">
        <v>12927.6</v>
      </c>
      <c r="CT140">
        <v>12727.4</v>
      </c>
      <c r="CU140">
        <v>38.875</v>
      </c>
      <c r="CV140">
        <v>41.125</v>
      </c>
      <c r="CW140">
        <v>40.125</v>
      </c>
      <c r="CX140">
        <v>40.375</v>
      </c>
      <c r="CY140">
        <v>40.5</v>
      </c>
      <c r="CZ140">
        <v>1415.62</v>
      </c>
      <c r="DA140">
        <v>39.27</v>
      </c>
      <c r="DB140">
        <v>0</v>
      </c>
      <c r="DC140">
        <v>1626465446.6</v>
      </c>
      <c r="DD140">
        <v>0</v>
      </c>
      <c r="DE140">
        <v>884.550038461538</v>
      </c>
      <c r="DF140">
        <v>-4.93138461331664</v>
      </c>
      <c r="DG140">
        <v>-80.5299144718642</v>
      </c>
      <c r="DH140">
        <v>12937.7961538462</v>
      </c>
      <c r="DI140">
        <v>15</v>
      </c>
      <c r="DJ140">
        <v>1626465084.6</v>
      </c>
      <c r="DK140" t="s">
        <v>294</v>
      </c>
      <c r="DL140">
        <v>1626465076.6</v>
      </c>
      <c r="DM140">
        <v>1626465084.6</v>
      </c>
      <c r="DN140">
        <v>8</v>
      </c>
      <c r="DO140">
        <v>0.212</v>
      </c>
      <c r="DP140">
        <v>0.013</v>
      </c>
      <c r="DQ140">
        <v>1.588</v>
      </c>
      <c r="DR140">
        <v>-0.074</v>
      </c>
      <c r="DS140">
        <v>420</v>
      </c>
      <c r="DT140">
        <v>3</v>
      </c>
      <c r="DU140">
        <v>0.13</v>
      </c>
      <c r="DV140">
        <v>0.03</v>
      </c>
      <c r="DW140">
        <v>-20.1705390243902</v>
      </c>
      <c r="DX140">
        <v>-0.440642508710782</v>
      </c>
      <c r="DY140">
        <v>0.0527824845210884</v>
      </c>
      <c r="DZ140">
        <v>1</v>
      </c>
      <c r="EA140">
        <v>884.940342857143</v>
      </c>
      <c r="EB140">
        <v>-5.84062359128278</v>
      </c>
      <c r="EC140">
        <v>0.636564616531906</v>
      </c>
      <c r="ED140">
        <v>1</v>
      </c>
      <c r="EE140">
        <v>3.70814341463415</v>
      </c>
      <c r="EF140">
        <v>0.327090313588856</v>
      </c>
      <c r="EG140">
        <v>0.0323845260105137</v>
      </c>
      <c r="EH140">
        <v>0</v>
      </c>
      <c r="EI140">
        <v>2</v>
      </c>
      <c r="EJ140">
        <v>3</v>
      </c>
      <c r="EK140" t="s">
        <v>354</v>
      </c>
      <c r="EL140">
        <v>100</v>
      </c>
      <c r="EM140">
        <v>100</v>
      </c>
      <c r="EN140">
        <v>1.555</v>
      </c>
      <c r="EO140">
        <v>-0.0647</v>
      </c>
      <c r="EP140">
        <v>0.796380875196005</v>
      </c>
      <c r="EQ140">
        <v>0.00225868272383977</v>
      </c>
      <c r="ER140">
        <v>-9.96746185667655e-07</v>
      </c>
      <c r="ES140">
        <v>2.83711317370827e-10</v>
      </c>
      <c r="ET140">
        <v>-0.071317122073674</v>
      </c>
      <c r="EU140">
        <v>-0.00217948432402501</v>
      </c>
      <c r="EV140">
        <v>0.000453263451741206</v>
      </c>
      <c r="EW140">
        <v>-1.16319206543697e-06</v>
      </c>
      <c r="EX140">
        <v>-2</v>
      </c>
      <c r="EY140">
        <v>2196</v>
      </c>
      <c r="EZ140">
        <v>1</v>
      </c>
      <c r="FA140">
        <v>25</v>
      </c>
      <c r="FB140">
        <v>6</v>
      </c>
      <c r="FC140">
        <v>5.8</v>
      </c>
      <c r="FD140">
        <v>18</v>
      </c>
      <c r="FE140">
        <v>815.75</v>
      </c>
      <c r="FF140">
        <v>428.429</v>
      </c>
      <c r="FG140">
        <v>15.2153</v>
      </c>
      <c r="FH140">
        <v>25.6096</v>
      </c>
      <c r="FI140">
        <v>29.9992</v>
      </c>
      <c r="FJ140">
        <v>25.6824</v>
      </c>
      <c r="FK140">
        <v>25.7145</v>
      </c>
      <c r="FL140">
        <v>25.0117</v>
      </c>
      <c r="FM140">
        <v>73.4869</v>
      </c>
      <c r="FN140">
        <v>0</v>
      </c>
      <c r="FO140">
        <v>15.28</v>
      </c>
      <c r="FP140">
        <v>420</v>
      </c>
      <c r="FQ140">
        <v>3.23222</v>
      </c>
      <c r="FR140">
        <v>101.41</v>
      </c>
      <c r="FS140">
        <v>101.859</v>
      </c>
    </row>
    <row r="141" spans="1:175">
      <c r="A141">
        <v>125</v>
      </c>
      <c r="B141">
        <v>1626465437.6</v>
      </c>
      <c r="C141">
        <v>248</v>
      </c>
      <c r="D141" t="s">
        <v>544</v>
      </c>
      <c r="E141" t="s">
        <v>545</v>
      </c>
      <c r="F141">
        <v>1</v>
      </c>
      <c r="G141" t="s">
        <v>291</v>
      </c>
      <c r="H141">
        <v>1626465436.6</v>
      </c>
      <c r="I141">
        <f>(J141)/1000</f>
        <v>0</v>
      </c>
      <c r="J141">
        <f>1000*CB141*AH141*(BX141-BY141)/(100*BQ141*(1000-AH141*BX141))</f>
        <v>0</v>
      </c>
      <c r="K141">
        <f>CB141*AH141*(BW141-BV141*(1000-AH141*BY141)/(1000-AH141*BX141))/(100*BQ141)</f>
        <v>0</v>
      </c>
      <c r="L141">
        <f>BV141 - IF(AH141&gt;1, K141*BQ141*100.0/(AJ141*CJ141), 0)</f>
        <v>0</v>
      </c>
      <c r="M141">
        <f>((S141-I141/2)*L141-K141)/(S141+I141/2)</f>
        <v>0</v>
      </c>
      <c r="N141">
        <f>M141*(CC141+CD141)/1000.0</f>
        <v>0</v>
      </c>
      <c r="O141">
        <f>(BV141 - IF(AH141&gt;1, K141*BQ141*100.0/(AJ141*CJ141), 0))*(CC141+CD141)/1000.0</f>
        <v>0</v>
      </c>
      <c r="P141">
        <f>2.0/((1/R141-1/Q141)+SIGN(R141)*SQRT((1/R141-1/Q141)*(1/R141-1/Q141) + 4*BR141/((BR141+1)*(BR141+1))*(2*1/R141*1/Q141-1/Q141*1/Q141)))</f>
        <v>0</v>
      </c>
      <c r="Q141">
        <f>IF(LEFT(BS141,1)&lt;&gt;"0",IF(LEFT(BS141,1)="1",3.0,BT141),$D$5+$E$5*(CJ141*CC141/($K$5*1000))+$F$5*(CJ141*CC141/($K$5*1000))*MAX(MIN(BQ141,$J$5),$I$5)*MAX(MIN(BQ141,$J$5),$I$5)+$G$5*MAX(MIN(BQ141,$J$5),$I$5)*(CJ141*CC141/($K$5*1000))+$H$5*(CJ141*CC141/($K$5*1000))*(CJ141*CC141/($K$5*1000)))</f>
        <v>0</v>
      </c>
      <c r="R141">
        <f>I141*(1000-(1000*0.61365*exp(17.502*V141/(240.97+V141))/(CC141+CD141)+BX141)/2)/(1000*0.61365*exp(17.502*V141/(240.97+V141))/(CC141+CD141)-BX141)</f>
        <v>0</v>
      </c>
      <c r="S141">
        <f>1/((BR141+1)/(P141/1.6)+1/(Q141/1.37)) + BR141/((BR141+1)/(P141/1.6) + BR141/(Q141/1.37))</f>
        <v>0</v>
      </c>
      <c r="T141">
        <f>(BM141*BP141)</f>
        <v>0</v>
      </c>
      <c r="U141">
        <f>(CE141+(T141+2*0.95*5.67E-8*(((CE141+$B$7)+273)^4-(CE141+273)^4)-44100*I141)/(1.84*29.3*Q141+8*0.95*5.67E-8*(CE141+273)^3))</f>
        <v>0</v>
      </c>
      <c r="V141">
        <f>($C$7*CF141+$D$7*CG141+$E$7*U141)</f>
        <v>0</v>
      </c>
      <c r="W141">
        <f>0.61365*exp(17.502*V141/(240.97+V141))</f>
        <v>0</v>
      </c>
      <c r="X141">
        <f>(Y141/Z141*100)</f>
        <v>0</v>
      </c>
      <c r="Y141">
        <f>BX141*(CC141+CD141)/1000</f>
        <v>0</v>
      </c>
      <c r="Z141">
        <f>0.61365*exp(17.502*CE141/(240.97+CE141))</f>
        <v>0</v>
      </c>
      <c r="AA141">
        <f>(W141-BX141*(CC141+CD141)/1000)</f>
        <v>0</v>
      </c>
      <c r="AB141">
        <f>(-I141*44100)</f>
        <v>0</v>
      </c>
      <c r="AC141">
        <f>2*29.3*Q141*0.92*(CE141-V141)</f>
        <v>0</v>
      </c>
      <c r="AD141">
        <f>2*0.95*5.67E-8*(((CE141+$B$7)+273)^4-(V141+273)^4)</f>
        <v>0</v>
      </c>
      <c r="AE141">
        <f>T141+AD141+AB141+AC141</f>
        <v>0</v>
      </c>
      <c r="AF141">
        <v>146</v>
      </c>
      <c r="AG141">
        <v>16</v>
      </c>
      <c r="AH141">
        <f>IF(AF141*$H$13&gt;=AJ141,1.0,(AJ141/(AJ141-AF141*$H$13)))</f>
        <v>0</v>
      </c>
      <c r="AI141">
        <f>(AH141-1)*100</f>
        <v>0</v>
      </c>
      <c r="AJ141">
        <f>MAX(0,($B$13+$C$13*CJ141)/(1+$D$13*CJ141)*CC141/(CE141+273)*$E$13)</f>
        <v>0</v>
      </c>
      <c r="AK141" t="s">
        <v>292</v>
      </c>
      <c r="AL141" t="s">
        <v>292</v>
      </c>
      <c r="AM141">
        <v>0</v>
      </c>
      <c r="AN141">
        <v>0</v>
      </c>
      <c r="AO141">
        <f>1-AM141/AN141</f>
        <v>0</v>
      </c>
      <c r="AP141">
        <v>0</v>
      </c>
      <c r="AQ141" t="s">
        <v>292</v>
      </c>
      <c r="AR141" t="s">
        <v>292</v>
      </c>
      <c r="AS141">
        <v>0</v>
      </c>
      <c r="AT141">
        <v>0</v>
      </c>
      <c r="AU141">
        <f>1-AS141/AT141</f>
        <v>0</v>
      </c>
      <c r="AV141">
        <v>0.5</v>
      </c>
      <c r="AW141">
        <f>BN141</f>
        <v>0</v>
      </c>
      <c r="AX141">
        <f>K141</f>
        <v>0</v>
      </c>
      <c r="AY141">
        <f>AU141*AV141*AW141</f>
        <v>0</v>
      </c>
      <c r="AZ141">
        <f>(AX141-AP141)/AW141</f>
        <v>0</v>
      </c>
      <c r="BA141">
        <f>(AN141-AT141)/AT141</f>
        <v>0</v>
      </c>
      <c r="BB141">
        <f>AM141/(AO141+AM141/AT141)</f>
        <v>0</v>
      </c>
      <c r="BC141" t="s">
        <v>292</v>
      </c>
      <c r="BD141">
        <v>0</v>
      </c>
      <c r="BE141">
        <f>IF(BD141&lt;&gt;0, BD141, BB141)</f>
        <v>0</v>
      </c>
      <c r="BF141">
        <f>1-BE141/AT141</f>
        <v>0</v>
      </c>
      <c r="BG141">
        <f>(AT141-AS141)/(AT141-BE141)</f>
        <v>0</v>
      </c>
      <c r="BH141">
        <f>(AN141-AT141)/(AN141-BE141)</f>
        <v>0</v>
      </c>
      <c r="BI141">
        <f>(AT141-AS141)/(AT141-AM141)</f>
        <v>0</v>
      </c>
      <c r="BJ141">
        <f>(AN141-AT141)/(AN141-AM141)</f>
        <v>0</v>
      </c>
      <c r="BK141">
        <f>(BG141*BE141/AS141)</f>
        <v>0</v>
      </c>
      <c r="BL141">
        <f>(1-BK141)</f>
        <v>0</v>
      </c>
      <c r="BM141">
        <f>$B$11*CK141+$C$11*CL141+$F$11*CM141*(1-CP141)</f>
        <v>0</v>
      </c>
      <c r="BN141">
        <f>BM141*BO141</f>
        <v>0</v>
      </c>
      <c r="BO141">
        <f>($B$11*$D$9+$C$11*$D$9+$F$11*((CZ141+CR141)/MAX(CZ141+CR141+DA141, 0.1)*$I$9+DA141/MAX(CZ141+CR141+DA141, 0.1)*$J$9))/($B$11+$C$11+$F$11)</f>
        <v>0</v>
      </c>
      <c r="BP141">
        <f>($B$11*$K$9+$C$11*$K$9+$F$11*((CZ141+CR141)/MAX(CZ141+CR141+DA141, 0.1)*$P$9+DA141/MAX(CZ141+CR141+DA141, 0.1)*$Q$9))/($B$11+$C$11+$F$11)</f>
        <v>0</v>
      </c>
      <c r="BQ141">
        <v>6</v>
      </c>
      <c r="BR141">
        <v>0.5</v>
      </c>
      <c r="BS141" t="s">
        <v>293</v>
      </c>
      <c r="BT141">
        <v>2</v>
      </c>
      <c r="BU141">
        <v>1626465436.6</v>
      </c>
      <c r="BV141">
        <v>399.743666666667</v>
      </c>
      <c r="BW141">
        <v>419.98</v>
      </c>
      <c r="BX141">
        <v>6.95789333333333</v>
      </c>
      <c r="BY141">
        <v>3.19191</v>
      </c>
      <c r="BZ141">
        <v>398.188</v>
      </c>
      <c r="CA141">
        <v>7.02256666666667</v>
      </c>
      <c r="CB141">
        <v>900.006666666667</v>
      </c>
      <c r="CC141">
        <v>100.751666666667</v>
      </c>
      <c r="CD141">
        <v>0.100553</v>
      </c>
      <c r="CE141">
        <v>17.704</v>
      </c>
      <c r="CF141">
        <v>16.7981666666667</v>
      </c>
      <c r="CG141">
        <v>999.9</v>
      </c>
      <c r="CH141">
        <v>0</v>
      </c>
      <c r="CI141">
        <v>0</v>
      </c>
      <c r="CJ141">
        <v>9988.96</v>
      </c>
      <c r="CK141">
        <v>0</v>
      </c>
      <c r="CL141">
        <v>0.221023</v>
      </c>
      <c r="CM141">
        <v>1459.96333333333</v>
      </c>
      <c r="CN141">
        <v>0.973008333333333</v>
      </c>
      <c r="CO141">
        <v>0.0269915666666667</v>
      </c>
      <c r="CP141">
        <v>0</v>
      </c>
      <c r="CQ141">
        <v>883.766</v>
      </c>
      <c r="CR141">
        <v>4.99999</v>
      </c>
      <c r="CS141">
        <v>12925.9333333333</v>
      </c>
      <c r="CT141">
        <v>12728.1</v>
      </c>
      <c r="CU141">
        <v>38.875</v>
      </c>
      <c r="CV141">
        <v>41.125</v>
      </c>
      <c r="CW141">
        <v>40.125</v>
      </c>
      <c r="CX141">
        <v>40.375</v>
      </c>
      <c r="CY141">
        <v>40.5</v>
      </c>
      <c r="CZ141">
        <v>1415.69333333333</v>
      </c>
      <c r="DA141">
        <v>39.27</v>
      </c>
      <c r="DB141">
        <v>0</v>
      </c>
      <c r="DC141">
        <v>1626465448.4</v>
      </c>
      <c r="DD141">
        <v>0</v>
      </c>
      <c r="DE141">
        <v>884.36856</v>
      </c>
      <c r="DF141">
        <v>-5.11846153037062</v>
      </c>
      <c r="DG141">
        <v>-83.0384613365948</v>
      </c>
      <c r="DH141">
        <v>12935.04</v>
      </c>
      <c r="DI141">
        <v>15</v>
      </c>
      <c r="DJ141">
        <v>1626465084.6</v>
      </c>
      <c r="DK141" t="s">
        <v>294</v>
      </c>
      <c r="DL141">
        <v>1626465076.6</v>
      </c>
      <c r="DM141">
        <v>1626465084.6</v>
      </c>
      <c r="DN141">
        <v>8</v>
      </c>
      <c r="DO141">
        <v>0.212</v>
      </c>
      <c r="DP141">
        <v>0.013</v>
      </c>
      <c r="DQ141">
        <v>1.588</v>
      </c>
      <c r="DR141">
        <v>-0.074</v>
      </c>
      <c r="DS141">
        <v>420</v>
      </c>
      <c r="DT141">
        <v>3</v>
      </c>
      <c r="DU141">
        <v>0.13</v>
      </c>
      <c r="DV141">
        <v>0.03</v>
      </c>
      <c r="DW141">
        <v>-20.1824048780488</v>
      </c>
      <c r="DX141">
        <v>-0.452638327526159</v>
      </c>
      <c r="DY141">
        <v>0.0531395950452248</v>
      </c>
      <c r="DZ141">
        <v>1</v>
      </c>
      <c r="EA141">
        <v>884.7045</v>
      </c>
      <c r="EB141">
        <v>-5.82040743801097</v>
      </c>
      <c r="EC141">
        <v>0.620496776784538</v>
      </c>
      <c r="ED141">
        <v>1</v>
      </c>
      <c r="EE141">
        <v>3.7186212195122</v>
      </c>
      <c r="EF141">
        <v>0.313005365853659</v>
      </c>
      <c r="EG141">
        <v>0.0310050205372096</v>
      </c>
      <c r="EH141">
        <v>0</v>
      </c>
      <c r="EI141">
        <v>2</v>
      </c>
      <c r="EJ141">
        <v>3</v>
      </c>
      <c r="EK141" t="s">
        <v>354</v>
      </c>
      <c r="EL141">
        <v>100</v>
      </c>
      <c r="EM141">
        <v>100</v>
      </c>
      <c r="EN141">
        <v>1.555</v>
      </c>
      <c r="EO141">
        <v>-0.0647</v>
      </c>
      <c r="EP141">
        <v>0.796380875196005</v>
      </c>
      <c r="EQ141">
        <v>0.00225868272383977</v>
      </c>
      <c r="ER141">
        <v>-9.96746185667655e-07</v>
      </c>
      <c r="ES141">
        <v>2.83711317370827e-10</v>
      </c>
      <c r="ET141">
        <v>-0.071317122073674</v>
      </c>
      <c r="EU141">
        <v>-0.00217948432402501</v>
      </c>
      <c r="EV141">
        <v>0.000453263451741206</v>
      </c>
      <c r="EW141">
        <v>-1.16319206543697e-06</v>
      </c>
      <c r="EX141">
        <v>-2</v>
      </c>
      <c r="EY141">
        <v>2196</v>
      </c>
      <c r="EZ141">
        <v>1</v>
      </c>
      <c r="FA141">
        <v>25</v>
      </c>
      <c r="FB141">
        <v>6</v>
      </c>
      <c r="FC141">
        <v>5.9</v>
      </c>
      <c r="FD141">
        <v>18</v>
      </c>
      <c r="FE141">
        <v>815.795</v>
      </c>
      <c r="FF141">
        <v>428.637</v>
      </c>
      <c r="FG141">
        <v>15.2854</v>
      </c>
      <c r="FH141">
        <v>25.6053</v>
      </c>
      <c r="FI141">
        <v>29.9992</v>
      </c>
      <c r="FJ141">
        <v>25.6807</v>
      </c>
      <c r="FK141">
        <v>25.7128</v>
      </c>
      <c r="FL141">
        <v>25.0119</v>
      </c>
      <c r="FM141">
        <v>73.4869</v>
      </c>
      <c r="FN141">
        <v>0</v>
      </c>
      <c r="FO141">
        <v>15.38</v>
      </c>
      <c r="FP141">
        <v>420</v>
      </c>
      <c r="FQ141">
        <v>3.27415</v>
      </c>
      <c r="FR141">
        <v>101.411</v>
      </c>
      <c r="FS141">
        <v>101.86</v>
      </c>
    </row>
    <row r="142" spans="1:175">
      <c r="A142">
        <v>126</v>
      </c>
      <c r="B142">
        <v>1626465439.6</v>
      </c>
      <c r="C142">
        <v>250</v>
      </c>
      <c r="D142" t="s">
        <v>546</v>
      </c>
      <c r="E142" t="s">
        <v>547</v>
      </c>
      <c r="F142">
        <v>1</v>
      </c>
      <c r="G142" t="s">
        <v>291</v>
      </c>
      <c r="H142">
        <v>1626465438.6</v>
      </c>
      <c r="I142">
        <f>(J142)/1000</f>
        <v>0</v>
      </c>
      <c r="J142">
        <f>1000*CB142*AH142*(BX142-BY142)/(100*BQ142*(1000-AH142*BX142))</f>
        <v>0</v>
      </c>
      <c r="K142">
        <f>CB142*AH142*(BW142-BV142*(1000-AH142*BY142)/(1000-AH142*BX142))/(100*BQ142)</f>
        <v>0</v>
      </c>
      <c r="L142">
        <f>BV142 - IF(AH142&gt;1, K142*BQ142*100.0/(AJ142*CJ142), 0)</f>
        <v>0</v>
      </c>
      <c r="M142">
        <f>((S142-I142/2)*L142-K142)/(S142+I142/2)</f>
        <v>0</v>
      </c>
      <c r="N142">
        <f>M142*(CC142+CD142)/1000.0</f>
        <v>0</v>
      </c>
      <c r="O142">
        <f>(BV142 - IF(AH142&gt;1, K142*BQ142*100.0/(AJ142*CJ142), 0))*(CC142+CD142)/1000.0</f>
        <v>0</v>
      </c>
      <c r="P142">
        <f>2.0/((1/R142-1/Q142)+SIGN(R142)*SQRT((1/R142-1/Q142)*(1/R142-1/Q142) + 4*BR142/((BR142+1)*(BR142+1))*(2*1/R142*1/Q142-1/Q142*1/Q142)))</f>
        <v>0</v>
      </c>
      <c r="Q142">
        <f>IF(LEFT(BS142,1)&lt;&gt;"0",IF(LEFT(BS142,1)="1",3.0,BT142),$D$5+$E$5*(CJ142*CC142/($K$5*1000))+$F$5*(CJ142*CC142/($K$5*1000))*MAX(MIN(BQ142,$J$5),$I$5)*MAX(MIN(BQ142,$J$5),$I$5)+$G$5*MAX(MIN(BQ142,$J$5),$I$5)*(CJ142*CC142/($K$5*1000))+$H$5*(CJ142*CC142/($K$5*1000))*(CJ142*CC142/($K$5*1000)))</f>
        <v>0</v>
      </c>
      <c r="R142">
        <f>I142*(1000-(1000*0.61365*exp(17.502*V142/(240.97+V142))/(CC142+CD142)+BX142)/2)/(1000*0.61365*exp(17.502*V142/(240.97+V142))/(CC142+CD142)-BX142)</f>
        <v>0</v>
      </c>
      <c r="S142">
        <f>1/((BR142+1)/(P142/1.6)+1/(Q142/1.37)) + BR142/((BR142+1)/(P142/1.6) + BR142/(Q142/1.37))</f>
        <v>0</v>
      </c>
      <c r="T142">
        <f>(BM142*BP142)</f>
        <v>0</v>
      </c>
      <c r="U142">
        <f>(CE142+(T142+2*0.95*5.67E-8*(((CE142+$B$7)+273)^4-(CE142+273)^4)-44100*I142)/(1.84*29.3*Q142+8*0.95*5.67E-8*(CE142+273)^3))</f>
        <v>0</v>
      </c>
      <c r="V142">
        <f>($C$7*CF142+$D$7*CG142+$E$7*U142)</f>
        <v>0</v>
      </c>
      <c r="W142">
        <f>0.61365*exp(17.502*V142/(240.97+V142))</f>
        <v>0</v>
      </c>
      <c r="X142">
        <f>(Y142/Z142*100)</f>
        <v>0</v>
      </c>
      <c r="Y142">
        <f>BX142*(CC142+CD142)/1000</f>
        <v>0</v>
      </c>
      <c r="Z142">
        <f>0.61365*exp(17.502*CE142/(240.97+CE142))</f>
        <v>0</v>
      </c>
      <c r="AA142">
        <f>(W142-BX142*(CC142+CD142)/1000)</f>
        <v>0</v>
      </c>
      <c r="AB142">
        <f>(-I142*44100)</f>
        <v>0</v>
      </c>
      <c r="AC142">
        <f>2*29.3*Q142*0.92*(CE142-V142)</f>
        <v>0</v>
      </c>
      <c r="AD142">
        <f>2*0.95*5.67E-8*(((CE142+$B$7)+273)^4-(V142+273)^4)</f>
        <v>0</v>
      </c>
      <c r="AE142">
        <f>T142+AD142+AB142+AC142</f>
        <v>0</v>
      </c>
      <c r="AF142">
        <v>146</v>
      </c>
      <c r="AG142">
        <v>16</v>
      </c>
      <c r="AH142">
        <f>IF(AF142*$H$13&gt;=AJ142,1.0,(AJ142/(AJ142-AF142*$H$13)))</f>
        <v>0</v>
      </c>
      <c r="AI142">
        <f>(AH142-1)*100</f>
        <v>0</v>
      </c>
      <c r="AJ142">
        <f>MAX(0,($B$13+$C$13*CJ142)/(1+$D$13*CJ142)*CC142/(CE142+273)*$E$13)</f>
        <v>0</v>
      </c>
      <c r="AK142" t="s">
        <v>292</v>
      </c>
      <c r="AL142" t="s">
        <v>292</v>
      </c>
      <c r="AM142">
        <v>0</v>
      </c>
      <c r="AN142">
        <v>0</v>
      </c>
      <c r="AO142">
        <f>1-AM142/AN142</f>
        <v>0</v>
      </c>
      <c r="AP142">
        <v>0</v>
      </c>
      <c r="AQ142" t="s">
        <v>292</v>
      </c>
      <c r="AR142" t="s">
        <v>292</v>
      </c>
      <c r="AS142">
        <v>0</v>
      </c>
      <c r="AT142">
        <v>0</v>
      </c>
      <c r="AU142">
        <f>1-AS142/AT142</f>
        <v>0</v>
      </c>
      <c r="AV142">
        <v>0.5</v>
      </c>
      <c r="AW142">
        <f>BN142</f>
        <v>0</v>
      </c>
      <c r="AX142">
        <f>K142</f>
        <v>0</v>
      </c>
      <c r="AY142">
        <f>AU142*AV142*AW142</f>
        <v>0</v>
      </c>
      <c r="AZ142">
        <f>(AX142-AP142)/AW142</f>
        <v>0</v>
      </c>
      <c r="BA142">
        <f>(AN142-AT142)/AT142</f>
        <v>0</v>
      </c>
      <c r="BB142">
        <f>AM142/(AO142+AM142/AT142)</f>
        <v>0</v>
      </c>
      <c r="BC142" t="s">
        <v>292</v>
      </c>
      <c r="BD142">
        <v>0</v>
      </c>
      <c r="BE142">
        <f>IF(BD142&lt;&gt;0, BD142, BB142)</f>
        <v>0</v>
      </c>
      <c r="BF142">
        <f>1-BE142/AT142</f>
        <v>0</v>
      </c>
      <c r="BG142">
        <f>(AT142-AS142)/(AT142-BE142)</f>
        <v>0</v>
      </c>
      <c r="BH142">
        <f>(AN142-AT142)/(AN142-BE142)</f>
        <v>0</v>
      </c>
      <c r="BI142">
        <f>(AT142-AS142)/(AT142-AM142)</f>
        <v>0</v>
      </c>
      <c r="BJ142">
        <f>(AN142-AT142)/(AN142-AM142)</f>
        <v>0</v>
      </c>
      <c r="BK142">
        <f>(BG142*BE142/AS142)</f>
        <v>0</v>
      </c>
      <c r="BL142">
        <f>(1-BK142)</f>
        <v>0</v>
      </c>
      <c r="BM142">
        <f>$B$11*CK142+$C$11*CL142+$F$11*CM142*(1-CP142)</f>
        <v>0</v>
      </c>
      <c r="BN142">
        <f>BM142*BO142</f>
        <v>0</v>
      </c>
      <c r="BO142">
        <f>($B$11*$D$9+$C$11*$D$9+$F$11*((CZ142+CR142)/MAX(CZ142+CR142+DA142, 0.1)*$I$9+DA142/MAX(CZ142+CR142+DA142, 0.1)*$J$9))/($B$11+$C$11+$F$11)</f>
        <v>0</v>
      </c>
      <c r="BP142">
        <f>($B$11*$K$9+$C$11*$K$9+$F$11*((CZ142+CR142)/MAX(CZ142+CR142+DA142, 0.1)*$P$9+DA142/MAX(CZ142+CR142+DA142, 0.1)*$Q$9))/($B$11+$C$11+$F$11)</f>
        <v>0</v>
      </c>
      <c r="BQ142">
        <v>6</v>
      </c>
      <c r="BR142">
        <v>0.5</v>
      </c>
      <c r="BS142" t="s">
        <v>293</v>
      </c>
      <c r="BT142">
        <v>2</v>
      </c>
      <c r="BU142">
        <v>1626465438.6</v>
      </c>
      <c r="BV142">
        <v>399.686666666667</v>
      </c>
      <c r="BW142">
        <v>419.972333333333</v>
      </c>
      <c r="BX142">
        <v>6.96762666666667</v>
      </c>
      <c r="BY142">
        <v>3.19181</v>
      </c>
      <c r="BZ142">
        <v>398.131</v>
      </c>
      <c r="CA142">
        <v>7.03226</v>
      </c>
      <c r="CB142">
        <v>900.013666666667</v>
      </c>
      <c r="CC142">
        <v>100.751</v>
      </c>
      <c r="CD142">
        <v>0.100284</v>
      </c>
      <c r="CE142">
        <v>17.7355</v>
      </c>
      <c r="CF142">
        <v>16.8323</v>
      </c>
      <c r="CG142">
        <v>999.9</v>
      </c>
      <c r="CH142">
        <v>0</v>
      </c>
      <c r="CI142">
        <v>0</v>
      </c>
      <c r="CJ142">
        <v>9986.04333333333</v>
      </c>
      <c r="CK142">
        <v>0</v>
      </c>
      <c r="CL142">
        <v>0.221023</v>
      </c>
      <c r="CM142">
        <v>1460.05</v>
      </c>
      <c r="CN142">
        <v>0.973008333333333</v>
      </c>
      <c r="CO142">
        <v>0.0269915666666667</v>
      </c>
      <c r="CP142">
        <v>0</v>
      </c>
      <c r="CQ142">
        <v>883.571</v>
      </c>
      <c r="CR142">
        <v>4.99999</v>
      </c>
      <c r="CS142">
        <v>12924.8333333333</v>
      </c>
      <c r="CT142">
        <v>12728.8</v>
      </c>
      <c r="CU142">
        <v>38.875</v>
      </c>
      <c r="CV142">
        <v>41.125</v>
      </c>
      <c r="CW142">
        <v>40.104</v>
      </c>
      <c r="CX142">
        <v>40.375</v>
      </c>
      <c r="CY142">
        <v>40.5206666666667</v>
      </c>
      <c r="CZ142">
        <v>1415.77666666667</v>
      </c>
      <c r="DA142">
        <v>39.2733333333333</v>
      </c>
      <c r="DB142">
        <v>0</v>
      </c>
      <c r="DC142">
        <v>1626465450.8</v>
      </c>
      <c r="DD142">
        <v>0</v>
      </c>
      <c r="DE142">
        <v>884.14488</v>
      </c>
      <c r="DF142">
        <v>-5.39015384523537</v>
      </c>
      <c r="DG142">
        <v>-77.3307692953459</v>
      </c>
      <c r="DH142">
        <v>12931.8</v>
      </c>
      <c r="DI142">
        <v>15</v>
      </c>
      <c r="DJ142">
        <v>1626465084.6</v>
      </c>
      <c r="DK142" t="s">
        <v>294</v>
      </c>
      <c r="DL142">
        <v>1626465076.6</v>
      </c>
      <c r="DM142">
        <v>1626465084.6</v>
      </c>
      <c r="DN142">
        <v>8</v>
      </c>
      <c r="DO142">
        <v>0.212</v>
      </c>
      <c r="DP142">
        <v>0.013</v>
      </c>
      <c r="DQ142">
        <v>1.588</v>
      </c>
      <c r="DR142">
        <v>-0.074</v>
      </c>
      <c r="DS142">
        <v>420</v>
      </c>
      <c r="DT142">
        <v>3</v>
      </c>
      <c r="DU142">
        <v>0.13</v>
      </c>
      <c r="DV142">
        <v>0.03</v>
      </c>
      <c r="DW142">
        <v>-20.1931804878049</v>
      </c>
      <c r="DX142">
        <v>-0.499768641114992</v>
      </c>
      <c r="DY142">
        <v>0.0561020290903522</v>
      </c>
      <c r="DZ142">
        <v>1</v>
      </c>
      <c r="EA142">
        <v>884.513382352941</v>
      </c>
      <c r="EB142">
        <v>-5.66840236686494</v>
      </c>
      <c r="EC142">
        <v>0.599343857638152</v>
      </c>
      <c r="ED142">
        <v>1</v>
      </c>
      <c r="EE142">
        <v>3.72909</v>
      </c>
      <c r="EF142">
        <v>0.294194425087111</v>
      </c>
      <c r="EG142">
        <v>0.0290905991017298</v>
      </c>
      <c r="EH142">
        <v>0</v>
      </c>
      <c r="EI142">
        <v>2</v>
      </c>
      <c r="EJ142">
        <v>3</v>
      </c>
      <c r="EK142" t="s">
        <v>354</v>
      </c>
      <c r="EL142">
        <v>100</v>
      </c>
      <c r="EM142">
        <v>100</v>
      </c>
      <c r="EN142">
        <v>1.555</v>
      </c>
      <c r="EO142">
        <v>-0.0646</v>
      </c>
      <c r="EP142">
        <v>0.796380875196005</v>
      </c>
      <c r="EQ142">
        <v>0.00225868272383977</v>
      </c>
      <c r="ER142">
        <v>-9.96746185667655e-07</v>
      </c>
      <c r="ES142">
        <v>2.83711317370827e-10</v>
      </c>
      <c r="ET142">
        <v>-0.071317122073674</v>
      </c>
      <c r="EU142">
        <v>-0.00217948432402501</v>
      </c>
      <c r="EV142">
        <v>0.000453263451741206</v>
      </c>
      <c r="EW142">
        <v>-1.16319206543697e-06</v>
      </c>
      <c r="EX142">
        <v>-2</v>
      </c>
      <c r="EY142">
        <v>2196</v>
      </c>
      <c r="EZ142">
        <v>1</v>
      </c>
      <c r="FA142">
        <v>25</v>
      </c>
      <c r="FB142">
        <v>6</v>
      </c>
      <c r="FC142">
        <v>5.9</v>
      </c>
      <c r="FD142">
        <v>18</v>
      </c>
      <c r="FE142">
        <v>815.879</v>
      </c>
      <c r="FF142">
        <v>428.742</v>
      </c>
      <c r="FG142">
        <v>15.3421</v>
      </c>
      <c r="FH142">
        <v>25.6021</v>
      </c>
      <c r="FI142">
        <v>29.9994</v>
      </c>
      <c r="FJ142">
        <v>25.6786</v>
      </c>
      <c r="FK142">
        <v>25.7112</v>
      </c>
      <c r="FL142">
        <v>25.0119</v>
      </c>
      <c r="FM142">
        <v>73.4869</v>
      </c>
      <c r="FN142">
        <v>0</v>
      </c>
      <c r="FO142">
        <v>15.48</v>
      </c>
      <c r="FP142">
        <v>420</v>
      </c>
      <c r="FQ142">
        <v>3.27556</v>
      </c>
      <c r="FR142">
        <v>101.41</v>
      </c>
      <c r="FS142">
        <v>101.861</v>
      </c>
    </row>
    <row r="143" spans="1:175">
      <c r="A143">
        <v>127</v>
      </c>
      <c r="B143">
        <v>1626465441.6</v>
      </c>
      <c r="C143">
        <v>252</v>
      </c>
      <c r="D143" t="s">
        <v>548</v>
      </c>
      <c r="E143" t="s">
        <v>549</v>
      </c>
      <c r="F143">
        <v>1</v>
      </c>
      <c r="G143" t="s">
        <v>291</v>
      </c>
      <c r="H143">
        <v>1626465440.6</v>
      </c>
      <c r="I143">
        <f>(J143)/1000</f>
        <v>0</v>
      </c>
      <c r="J143">
        <f>1000*CB143*AH143*(BX143-BY143)/(100*BQ143*(1000-AH143*BX143))</f>
        <v>0</v>
      </c>
      <c r="K143">
        <f>CB143*AH143*(BW143-BV143*(1000-AH143*BY143)/(1000-AH143*BX143))/(100*BQ143)</f>
        <v>0</v>
      </c>
      <c r="L143">
        <f>BV143 - IF(AH143&gt;1, K143*BQ143*100.0/(AJ143*CJ143), 0)</f>
        <v>0</v>
      </c>
      <c r="M143">
        <f>((S143-I143/2)*L143-K143)/(S143+I143/2)</f>
        <v>0</v>
      </c>
      <c r="N143">
        <f>M143*(CC143+CD143)/1000.0</f>
        <v>0</v>
      </c>
      <c r="O143">
        <f>(BV143 - IF(AH143&gt;1, K143*BQ143*100.0/(AJ143*CJ143), 0))*(CC143+CD143)/1000.0</f>
        <v>0</v>
      </c>
      <c r="P143">
        <f>2.0/((1/R143-1/Q143)+SIGN(R143)*SQRT((1/R143-1/Q143)*(1/R143-1/Q143) + 4*BR143/((BR143+1)*(BR143+1))*(2*1/R143*1/Q143-1/Q143*1/Q143)))</f>
        <v>0</v>
      </c>
      <c r="Q143">
        <f>IF(LEFT(BS143,1)&lt;&gt;"0",IF(LEFT(BS143,1)="1",3.0,BT143),$D$5+$E$5*(CJ143*CC143/($K$5*1000))+$F$5*(CJ143*CC143/($K$5*1000))*MAX(MIN(BQ143,$J$5),$I$5)*MAX(MIN(BQ143,$J$5),$I$5)+$G$5*MAX(MIN(BQ143,$J$5),$I$5)*(CJ143*CC143/($K$5*1000))+$H$5*(CJ143*CC143/($K$5*1000))*(CJ143*CC143/($K$5*1000)))</f>
        <v>0</v>
      </c>
      <c r="R143">
        <f>I143*(1000-(1000*0.61365*exp(17.502*V143/(240.97+V143))/(CC143+CD143)+BX143)/2)/(1000*0.61365*exp(17.502*V143/(240.97+V143))/(CC143+CD143)-BX143)</f>
        <v>0</v>
      </c>
      <c r="S143">
        <f>1/((BR143+1)/(P143/1.6)+1/(Q143/1.37)) + BR143/((BR143+1)/(P143/1.6) + BR143/(Q143/1.37))</f>
        <v>0</v>
      </c>
      <c r="T143">
        <f>(BM143*BP143)</f>
        <v>0</v>
      </c>
      <c r="U143">
        <f>(CE143+(T143+2*0.95*5.67E-8*(((CE143+$B$7)+273)^4-(CE143+273)^4)-44100*I143)/(1.84*29.3*Q143+8*0.95*5.67E-8*(CE143+273)^3))</f>
        <v>0</v>
      </c>
      <c r="V143">
        <f>($C$7*CF143+$D$7*CG143+$E$7*U143)</f>
        <v>0</v>
      </c>
      <c r="W143">
        <f>0.61365*exp(17.502*V143/(240.97+V143))</f>
        <v>0</v>
      </c>
      <c r="X143">
        <f>(Y143/Z143*100)</f>
        <v>0</v>
      </c>
      <c r="Y143">
        <f>BX143*(CC143+CD143)/1000</f>
        <v>0</v>
      </c>
      <c r="Z143">
        <f>0.61365*exp(17.502*CE143/(240.97+CE143))</f>
        <v>0</v>
      </c>
      <c r="AA143">
        <f>(W143-BX143*(CC143+CD143)/1000)</f>
        <v>0</v>
      </c>
      <c r="AB143">
        <f>(-I143*44100)</f>
        <v>0</v>
      </c>
      <c r="AC143">
        <f>2*29.3*Q143*0.92*(CE143-V143)</f>
        <v>0</v>
      </c>
      <c r="AD143">
        <f>2*0.95*5.67E-8*(((CE143+$B$7)+273)^4-(V143+273)^4)</f>
        <v>0</v>
      </c>
      <c r="AE143">
        <f>T143+AD143+AB143+AC143</f>
        <v>0</v>
      </c>
      <c r="AF143">
        <v>146</v>
      </c>
      <c r="AG143">
        <v>16</v>
      </c>
      <c r="AH143">
        <f>IF(AF143*$H$13&gt;=AJ143,1.0,(AJ143/(AJ143-AF143*$H$13)))</f>
        <v>0</v>
      </c>
      <c r="AI143">
        <f>(AH143-1)*100</f>
        <v>0</v>
      </c>
      <c r="AJ143">
        <f>MAX(0,($B$13+$C$13*CJ143)/(1+$D$13*CJ143)*CC143/(CE143+273)*$E$13)</f>
        <v>0</v>
      </c>
      <c r="AK143" t="s">
        <v>292</v>
      </c>
      <c r="AL143" t="s">
        <v>292</v>
      </c>
      <c r="AM143">
        <v>0</v>
      </c>
      <c r="AN143">
        <v>0</v>
      </c>
      <c r="AO143">
        <f>1-AM143/AN143</f>
        <v>0</v>
      </c>
      <c r="AP143">
        <v>0</v>
      </c>
      <c r="AQ143" t="s">
        <v>292</v>
      </c>
      <c r="AR143" t="s">
        <v>292</v>
      </c>
      <c r="AS143">
        <v>0</v>
      </c>
      <c r="AT143">
        <v>0</v>
      </c>
      <c r="AU143">
        <f>1-AS143/AT143</f>
        <v>0</v>
      </c>
      <c r="AV143">
        <v>0.5</v>
      </c>
      <c r="AW143">
        <f>BN143</f>
        <v>0</v>
      </c>
      <c r="AX143">
        <f>K143</f>
        <v>0</v>
      </c>
      <c r="AY143">
        <f>AU143*AV143*AW143</f>
        <v>0</v>
      </c>
      <c r="AZ143">
        <f>(AX143-AP143)/AW143</f>
        <v>0</v>
      </c>
      <c r="BA143">
        <f>(AN143-AT143)/AT143</f>
        <v>0</v>
      </c>
      <c r="BB143">
        <f>AM143/(AO143+AM143/AT143)</f>
        <v>0</v>
      </c>
      <c r="BC143" t="s">
        <v>292</v>
      </c>
      <c r="BD143">
        <v>0</v>
      </c>
      <c r="BE143">
        <f>IF(BD143&lt;&gt;0, BD143, BB143)</f>
        <v>0</v>
      </c>
      <c r="BF143">
        <f>1-BE143/AT143</f>
        <v>0</v>
      </c>
      <c r="BG143">
        <f>(AT143-AS143)/(AT143-BE143)</f>
        <v>0</v>
      </c>
      <c r="BH143">
        <f>(AN143-AT143)/(AN143-BE143)</f>
        <v>0</v>
      </c>
      <c r="BI143">
        <f>(AT143-AS143)/(AT143-AM143)</f>
        <v>0</v>
      </c>
      <c r="BJ143">
        <f>(AN143-AT143)/(AN143-AM143)</f>
        <v>0</v>
      </c>
      <c r="BK143">
        <f>(BG143*BE143/AS143)</f>
        <v>0</v>
      </c>
      <c r="BL143">
        <f>(1-BK143)</f>
        <v>0</v>
      </c>
      <c r="BM143">
        <f>$B$11*CK143+$C$11*CL143+$F$11*CM143*(1-CP143)</f>
        <v>0</v>
      </c>
      <c r="BN143">
        <f>BM143*BO143</f>
        <v>0</v>
      </c>
      <c r="BO143">
        <f>($B$11*$D$9+$C$11*$D$9+$F$11*((CZ143+CR143)/MAX(CZ143+CR143+DA143, 0.1)*$I$9+DA143/MAX(CZ143+CR143+DA143, 0.1)*$J$9))/($B$11+$C$11+$F$11)</f>
        <v>0</v>
      </c>
      <c r="BP143">
        <f>($B$11*$K$9+$C$11*$K$9+$F$11*((CZ143+CR143)/MAX(CZ143+CR143+DA143, 0.1)*$P$9+DA143/MAX(CZ143+CR143+DA143, 0.1)*$Q$9))/($B$11+$C$11+$F$11)</f>
        <v>0</v>
      </c>
      <c r="BQ143">
        <v>6</v>
      </c>
      <c r="BR143">
        <v>0.5</v>
      </c>
      <c r="BS143" t="s">
        <v>293</v>
      </c>
      <c r="BT143">
        <v>2</v>
      </c>
      <c r="BU143">
        <v>1626465440.6</v>
      </c>
      <c r="BV143">
        <v>399.654333333333</v>
      </c>
      <c r="BW143">
        <v>420.000666666667</v>
      </c>
      <c r="BX143">
        <v>6.978</v>
      </c>
      <c r="BY143">
        <v>3.19223666666667</v>
      </c>
      <c r="BZ143">
        <v>398.099</v>
      </c>
      <c r="CA143">
        <v>7.04259</v>
      </c>
      <c r="CB143">
        <v>899.998333333333</v>
      </c>
      <c r="CC143">
        <v>100.750333333333</v>
      </c>
      <c r="CD143">
        <v>0.0998914333333333</v>
      </c>
      <c r="CE143">
        <v>17.7665333333333</v>
      </c>
      <c r="CF143">
        <v>16.8651666666667</v>
      </c>
      <c r="CG143">
        <v>999.9</v>
      </c>
      <c r="CH143">
        <v>0</v>
      </c>
      <c r="CI143">
        <v>0</v>
      </c>
      <c r="CJ143">
        <v>10011.0666666667</v>
      </c>
      <c r="CK143">
        <v>0</v>
      </c>
      <c r="CL143">
        <v>0.221023</v>
      </c>
      <c r="CM143">
        <v>1460.05</v>
      </c>
      <c r="CN143">
        <v>0.973009666666667</v>
      </c>
      <c r="CO143">
        <v>0.0269900333333333</v>
      </c>
      <c r="CP143">
        <v>0</v>
      </c>
      <c r="CQ143">
        <v>883.265666666667</v>
      </c>
      <c r="CR143">
        <v>4.99999</v>
      </c>
      <c r="CS143">
        <v>12922.6</v>
      </c>
      <c r="CT143">
        <v>12728.8666666667</v>
      </c>
      <c r="CU143">
        <v>38.875</v>
      </c>
      <c r="CV143">
        <v>41.125</v>
      </c>
      <c r="CW143">
        <v>40.083</v>
      </c>
      <c r="CX143">
        <v>40.375</v>
      </c>
      <c r="CY143">
        <v>40.562</v>
      </c>
      <c r="CZ143">
        <v>1415.78</v>
      </c>
      <c r="DA143">
        <v>39.27</v>
      </c>
      <c r="DB143">
        <v>0</v>
      </c>
      <c r="DC143">
        <v>1626465452.6</v>
      </c>
      <c r="DD143">
        <v>0</v>
      </c>
      <c r="DE143">
        <v>884.011923076923</v>
      </c>
      <c r="DF143">
        <v>-5.27138461089393</v>
      </c>
      <c r="DG143">
        <v>-79.4188033262331</v>
      </c>
      <c r="DH143">
        <v>12929.9692307692</v>
      </c>
      <c r="DI143">
        <v>15</v>
      </c>
      <c r="DJ143">
        <v>1626465084.6</v>
      </c>
      <c r="DK143" t="s">
        <v>294</v>
      </c>
      <c r="DL143">
        <v>1626465076.6</v>
      </c>
      <c r="DM143">
        <v>1626465084.6</v>
      </c>
      <c r="DN143">
        <v>8</v>
      </c>
      <c r="DO143">
        <v>0.212</v>
      </c>
      <c r="DP143">
        <v>0.013</v>
      </c>
      <c r="DQ143">
        <v>1.588</v>
      </c>
      <c r="DR143">
        <v>-0.074</v>
      </c>
      <c r="DS143">
        <v>420</v>
      </c>
      <c r="DT143">
        <v>3</v>
      </c>
      <c r="DU143">
        <v>0.13</v>
      </c>
      <c r="DV143">
        <v>0.03</v>
      </c>
      <c r="DW143">
        <v>-20.2111390243902</v>
      </c>
      <c r="DX143">
        <v>-0.6210522648084</v>
      </c>
      <c r="DY143">
        <v>0.0665403082607709</v>
      </c>
      <c r="DZ143">
        <v>0</v>
      </c>
      <c r="EA143">
        <v>884.352142857143</v>
      </c>
      <c r="EB143">
        <v>-5.4876164383561</v>
      </c>
      <c r="EC143">
        <v>0.590038165489907</v>
      </c>
      <c r="ED143">
        <v>1</v>
      </c>
      <c r="EE143">
        <v>3.73907731707317</v>
      </c>
      <c r="EF143">
        <v>0.283457560975606</v>
      </c>
      <c r="EG143">
        <v>0.0279918890712562</v>
      </c>
      <c r="EH143">
        <v>0</v>
      </c>
      <c r="EI143">
        <v>1</v>
      </c>
      <c r="EJ143">
        <v>3</v>
      </c>
      <c r="EK143" t="s">
        <v>427</v>
      </c>
      <c r="EL143">
        <v>100</v>
      </c>
      <c r="EM143">
        <v>100</v>
      </c>
      <c r="EN143">
        <v>1.556</v>
      </c>
      <c r="EO143">
        <v>-0.0646</v>
      </c>
      <c r="EP143">
        <v>0.796380875196005</v>
      </c>
      <c r="EQ143">
        <v>0.00225868272383977</v>
      </c>
      <c r="ER143">
        <v>-9.96746185667655e-07</v>
      </c>
      <c r="ES143">
        <v>2.83711317370827e-10</v>
      </c>
      <c r="ET143">
        <v>-0.071317122073674</v>
      </c>
      <c r="EU143">
        <v>-0.00217948432402501</v>
      </c>
      <c r="EV143">
        <v>0.000453263451741206</v>
      </c>
      <c r="EW143">
        <v>-1.16319206543697e-06</v>
      </c>
      <c r="EX143">
        <v>-2</v>
      </c>
      <c r="EY143">
        <v>2196</v>
      </c>
      <c r="EZ143">
        <v>1</v>
      </c>
      <c r="FA143">
        <v>25</v>
      </c>
      <c r="FB143">
        <v>6.1</v>
      </c>
      <c r="FC143">
        <v>6</v>
      </c>
      <c r="FD143">
        <v>18</v>
      </c>
      <c r="FE143">
        <v>816.055</v>
      </c>
      <c r="FF143">
        <v>428.697</v>
      </c>
      <c r="FG143">
        <v>15.4064</v>
      </c>
      <c r="FH143">
        <v>25.5988</v>
      </c>
      <c r="FI143">
        <v>29.9994</v>
      </c>
      <c r="FJ143">
        <v>25.6764</v>
      </c>
      <c r="FK143">
        <v>25.7091</v>
      </c>
      <c r="FL143">
        <v>25.0106</v>
      </c>
      <c r="FM143">
        <v>73.2122</v>
      </c>
      <c r="FN143">
        <v>0</v>
      </c>
      <c r="FO143">
        <v>15.48</v>
      </c>
      <c r="FP143">
        <v>420</v>
      </c>
      <c r="FQ143">
        <v>3.27834</v>
      </c>
      <c r="FR143">
        <v>101.41</v>
      </c>
      <c r="FS143">
        <v>101.861</v>
      </c>
    </row>
    <row r="144" spans="1:175">
      <c r="A144">
        <v>128</v>
      </c>
      <c r="B144">
        <v>1626465443.6</v>
      </c>
      <c r="C144">
        <v>254</v>
      </c>
      <c r="D144" t="s">
        <v>550</v>
      </c>
      <c r="E144" t="s">
        <v>551</v>
      </c>
      <c r="F144">
        <v>1</v>
      </c>
      <c r="G144" t="s">
        <v>291</v>
      </c>
      <c r="H144">
        <v>1626465442.6</v>
      </c>
      <c r="I144">
        <f>(J144)/1000</f>
        <v>0</v>
      </c>
      <c r="J144">
        <f>1000*CB144*AH144*(BX144-BY144)/(100*BQ144*(1000-AH144*BX144))</f>
        <v>0</v>
      </c>
      <c r="K144">
        <f>CB144*AH144*(BW144-BV144*(1000-AH144*BY144)/(1000-AH144*BX144))/(100*BQ144)</f>
        <v>0</v>
      </c>
      <c r="L144">
        <f>BV144 - IF(AH144&gt;1, K144*BQ144*100.0/(AJ144*CJ144), 0)</f>
        <v>0</v>
      </c>
      <c r="M144">
        <f>((S144-I144/2)*L144-K144)/(S144+I144/2)</f>
        <v>0</v>
      </c>
      <c r="N144">
        <f>M144*(CC144+CD144)/1000.0</f>
        <v>0</v>
      </c>
      <c r="O144">
        <f>(BV144 - IF(AH144&gt;1, K144*BQ144*100.0/(AJ144*CJ144), 0))*(CC144+CD144)/1000.0</f>
        <v>0</v>
      </c>
      <c r="P144">
        <f>2.0/((1/R144-1/Q144)+SIGN(R144)*SQRT((1/R144-1/Q144)*(1/R144-1/Q144) + 4*BR144/((BR144+1)*(BR144+1))*(2*1/R144*1/Q144-1/Q144*1/Q144)))</f>
        <v>0</v>
      </c>
      <c r="Q144">
        <f>IF(LEFT(BS144,1)&lt;&gt;"0",IF(LEFT(BS144,1)="1",3.0,BT144),$D$5+$E$5*(CJ144*CC144/($K$5*1000))+$F$5*(CJ144*CC144/($K$5*1000))*MAX(MIN(BQ144,$J$5),$I$5)*MAX(MIN(BQ144,$J$5),$I$5)+$G$5*MAX(MIN(BQ144,$J$5),$I$5)*(CJ144*CC144/($K$5*1000))+$H$5*(CJ144*CC144/($K$5*1000))*(CJ144*CC144/($K$5*1000)))</f>
        <v>0</v>
      </c>
      <c r="R144">
        <f>I144*(1000-(1000*0.61365*exp(17.502*V144/(240.97+V144))/(CC144+CD144)+BX144)/2)/(1000*0.61365*exp(17.502*V144/(240.97+V144))/(CC144+CD144)-BX144)</f>
        <v>0</v>
      </c>
      <c r="S144">
        <f>1/((BR144+1)/(P144/1.6)+1/(Q144/1.37)) + BR144/((BR144+1)/(P144/1.6) + BR144/(Q144/1.37))</f>
        <v>0</v>
      </c>
      <c r="T144">
        <f>(BM144*BP144)</f>
        <v>0</v>
      </c>
      <c r="U144">
        <f>(CE144+(T144+2*0.95*5.67E-8*(((CE144+$B$7)+273)^4-(CE144+273)^4)-44100*I144)/(1.84*29.3*Q144+8*0.95*5.67E-8*(CE144+273)^3))</f>
        <v>0</v>
      </c>
      <c r="V144">
        <f>($C$7*CF144+$D$7*CG144+$E$7*U144)</f>
        <v>0</v>
      </c>
      <c r="W144">
        <f>0.61365*exp(17.502*V144/(240.97+V144))</f>
        <v>0</v>
      </c>
      <c r="X144">
        <f>(Y144/Z144*100)</f>
        <v>0</v>
      </c>
      <c r="Y144">
        <f>BX144*(CC144+CD144)/1000</f>
        <v>0</v>
      </c>
      <c r="Z144">
        <f>0.61365*exp(17.502*CE144/(240.97+CE144))</f>
        <v>0</v>
      </c>
      <c r="AA144">
        <f>(W144-BX144*(CC144+CD144)/1000)</f>
        <v>0</v>
      </c>
      <c r="AB144">
        <f>(-I144*44100)</f>
        <v>0</v>
      </c>
      <c r="AC144">
        <f>2*29.3*Q144*0.92*(CE144-V144)</f>
        <v>0</v>
      </c>
      <c r="AD144">
        <f>2*0.95*5.67E-8*(((CE144+$B$7)+273)^4-(V144+273)^4)</f>
        <v>0</v>
      </c>
      <c r="AE144">
        <f>T144+AD144+AB144+AC144</f>
        <v>0</v>
      </c>
      <c r="AF144">
        <v>146</v>
      </c>
      <c r="AG144">
        <v>16</v>
      </c>
      <c r="AH144">
        <f>IF(AF144*$H$13&gt;=AJ144,1.0,(AJ144/(AJ144-AF144*$H$13)))</f>
        <v>0</v>
      </c>
      <c r="AI144">
        <f>(AH144-1)*100</f>
        <v>0</v>
      </c>
      <c r="AJ144">
        <f>MAX(0,($B$13+$C$13*CJ144)/(1+$D$13*CJ144)*CC144/(CE144+273)*$E$13)</f>
        <v>0</v>
      </c>
      <c r="AK144" t="s">
        <v>292</v>
      </c>
      <c r="AL144" t="s">
        <v>292</v>
      </c>
      <c r="AM144">
        <v>0</v>
      </c>
      <c r="AN144">
        <v>0</v>
      </c>
      <c r="AO144">
        <f>1-AM144/AN144</f>
        <v>0</v>
      </c>
      <c r="AP144">
        <v>0</v>
      </c>
      <c r="AQ144" t="s">
        <v>292</v>
      </c>
      <c r="AR144" t="s">
        <v>292</v>
      </c>
      <c r="AS144">
        <v>0</v>
      </c>
      <c r="AT144">
        <v>0</v>
      </c>
      <c r="AU144">
        <f>1-AS144/AT144</f>
        <v>0</v>
      </c>
      <c r="AV144">
        <v>0.5</v>
      </c>
      <c r="AW144">
        <f>BN144</f>
        <v>0</v>
      </c>
      <c r="AX144">
        <f>K144</f>
        <v>0</v>
      </c>
      <c r="AY144">
        <f>AU144*AV144*AW144</f>
        <v>0</v>
      </c>
      <c r="AZ144">
        <f>(AX144-AP144)/AW144</f>
        <v>0</v>
      </c>
      <c r="BA144">
        <f>(AN144-AT144)/AT144</f>
        <v>0</v>
      </c>
      <c r="BB144">
        <f>AM144/(AO144+AM144/AT144)</f>
        <v>0</v>
      </c>
      <c r="BC144" t="s">
        <v>292</v>
      </c>
      <c r="BD144">
        <v>0</v>
      </c>
      <c r="BE144">
        <f>IF(BD144&lt;&gt;0, BD144, BB144)</f>
        <v>0</v>
      </c>
      <c r="BF144">
        <f>1-BE144/AT144</f>
        <v>0</v>
      </c>
      <c r="BG144">
        <f>(AT144-AS144)/(AT144-BE144)</f>
        <v>0</v>
      </c>
      <c r="BH144">
        <f>(AN144-AT144)/(AN144-BE144)</f>
        <v>0</v>
      </c>
      <c r="BI144">
        <f>(AT144-AS144)/(AT144-AM144)</f>
        <v>0</v>
      </c>
      <c r="BJ144">
        <f>(AN144-AT144)/(AN144-AM144)</f>
        <v>0</v>
      </c>
      <c r="BK144">
        <f>(BG144*BE144/AS144)</f>
        <v>0</v>
      </c>
      <c r="BL144">
        <f>(1-BK144)</f>
        <v>0</v>
      </c>
      <c r="BM144">
        <f>$B$11*CK144+$C$11*CL144+$F$11*CM144*(1-CP144)</f>
        <v>0</v>
      </c>
      <c r="BN144">
        <f>BM144*BO144</f>
        <v>0</v>
      </c>
      <c r="BO144">
        <f>($B$11*$D$9+$C$11*$D$9+$F$11*((CZ144+CR144)/MAX(CZ144+CR144+DA144, 0.1)*$I$9+DA144/MAX(CZ144+CR144+DA144, 0.1)*$J$9))/($B$11+$C$11+$F$11)</f>
        <v>0</v>
      </c>
      <c r="BP144">
        <f>($B$11*$K$9+$C$11*$K$9+$F$11*((CZ144+CR144)/MAX(CZ144+CR144+DA144, 0.1)*$P$9+DA144/MAX(CZ144+CR144+DA144, 0.1)*$Q$9))/($B$11+$C$11+$F$11)</f>
        <v>0</v>
      </c>
      <c r="BQ144">
        <v>6</v>
      </c>
      <c r="BR144">
        <v>0.5</v>
      </c>
      <c r="BS144" t="s">
        <v>293</v>
      </c>
      <c r="BT144">
        <v>2</v>
      </c>
      <c r="BU144">
        <v>1626465442.6</v>
      </c>
      <c r="BV144">
        <v>399.654666666667</v>
      </c>
      <c r="BW144">
        <v>420.007333333333</v>
      </c>
      <c r="BX144">
        <v>6.9868</v>
      </c>
      <c r="BY144">
        <v>3.1957</v>
      </c>
      <c r="BZ144">
        <v>398.099333333333</v>
      </c>
      <c r="CA144">
        <v>7.05135666666667</v>
      </c>
      <c r="CB144">
        <v>900.043666666667</v>
      </c>
      <c r="CC144">
        <v>100.75</v>
      </c>
      <c r="CD144">
        <v>0.100340666666667</v>
      </c>
      <c r="CE144">
        <v>17.7940333333333</v>
      </c>
      <c r="CF144">
        <v>16.8816</v>
      </c>
      <c r="CG144">
        <v>999.9</v>
      </c>
      <c r="CH144">
        <v>0</v>
      </c>
      <c r="CI144">
        <v>0</v>
      </c>
      <c r="CJ144">
        <v>10011.2666666667</v>
      </c>
      <c r="CK144">
        <v>0</v>
      </c>
      <c r="CL144">
        <v>0.221023</v>
      </c>
      <c r="CM144">
        <v>1460.05333333333</v>
      </c>
      <c r="CN144">
        <v>0.973008333333333</v>
      </c>
      <c r="CO144">
        <v>0.0269915666666667</v>
      </c>
      <c r="CP144">
        <v>0</v>
      </c>
      <c r="CQ144">
        <v>883.358333333333</v>
      </c>
      <c r="CR144">
        <v>4.99999</v>
      </c>
      <c r="CS144">
        <v>12919.5333333333</v>
      </c>
      <c r="CT144">
        <v>12728.8333333333</v>
      </c>
      <c r="CU144">
        <v>38.875</v>
      </c>
      <c r="CV144">
        <v>41.125</v>
      </c>
      <c r="CW144">
        <v>40.083</v>
      </c>
      <c r="CX144">
        <v>40.375</v>
      </c>
      <c r="CY144">
        <v>40.5</v>
      </c>
      <c r="CZ144">
        <v>1415.78</v>
      </c>
      <c r="DA144">
        <v>39.2733333333333</v>
      </c>
      <c r="DB144">
        <v>0</v>
      </c>
      <c r="DC144">
        <v>1626465454.4</v>
      </c>
      <c r="DD144">
        <v>0</v>
      </c>
      <c r="DE144">
        <v>883.83088</v>
      </c>
      <c r="DF144">
        <v>-4.7034615300912</v>
      </c>
      <c r="DG144">
        <v>-74.261538224144</v>
      </c>
      <c r="DH144">
        <v>12927.236</v>
      </c>
      <c r="DI144">
        <v>15</v>
      </c>
      <c r="DJ144">
        <v>1626465084.6</v>
      </c>
      <c r="DK144" t="s">
        <v>294</v>
      </c>
      <c r="DL144">
        <v>1626465076.6</v>
      </c>
      <c r="DM144">
        <v>1626465084.6</v>
      </c>
      <c r="DN144">
        <v>8</v>
      </c>
      <c r="DO144">
        <v>0.212</v>
      </c>
      <c r="DP144">
        <v>0.013</v>
      </c>
      <c r="DQ144">
        <v>1.588</v>
      </c>
      <c r="DR144">
        <v>-0.074</v>
      </c>
      <c r="DS144">
        <v>420</v>
      </c>
      <c r="DT144">
        <v>3</v>
      </c>
      <c r="DU144">
        <v>0.13</v>
      </c>
      <c r="DV144">
        <v>0.03</v>
      </c>
      <c r="DW144">
        <v>-20.2323463414634</v>
      </c>
      <c r="DX144">
        <v>-0.715921254355407</v>
      </c>
      <c r="DY144">
        <v>0.0744646162414133</v>
      </c>
      <c r="DZ144">
        <v>0</v>
      </c>
      <c r="EA144">
        <v>884.122382352941</v>
      </c>
      <c r="EB144">
        <v>-5.27693501940808</v>
      </c>
      <c r="EC144">
        <v>0.554732951900173</v>
      </c>
      <c r="ED144">
        <v>1</v>
      </c>
      <c r="EE144">
        <v>3.74858024390244</v>
      </c>
      <c r="EF144">
        <v>0.274861045296171</v>
      </c>
      <c r="EG144">
        <v>0.027130542548296</v>
      </c>
      <c r="EH144">
        <v>0</v>
      </c>
      <c r="EI144">
        <v>1</v>
      </c>
      <c r="EJ144">
        <v>3</v>
      </c>
      <c r="EK144" t="s">
        <v>427</v>
      </c>
      <c r="EL144">
        <v>100</v>
      </c>
      <c r="EM144">
        <v>100</v>
      </c>
      <c r="EN144">
        <v>1.555</v>
      </c>
      <c r="EO144">
        <v>-0.0645</v>
      </c>
      <c r="EP144">
        <v>0.796380875196005</v>
      </c>
      <c r="EQ144">
        <v>0.00225868272383977</v>
      </c>
      <c r="ER144">
        <v>-9.96746185667655e-07</v>
      </c>
      <c r="ES144">
        <v>2.83711317370827e-10</v>
      </c>
      <c r="ET144">
        <v>-0.071317122073674</v>
      </c>
      <c r="EU144">
        <v>-0.00217948432402501</v>
      </c>
      <c r="EV144">
        <v>0.000453263451741206</v>
      </c>
      <c r="EW144">
        <v>-1.16319206543697e-06</v>
      </c>
      <c r="EX144">
        <v>-2</v>
      </c>
      <c r="EY144">
        <v>2196</v>
      </c>
      <c r="EZ144">
        <v>1</v>
      </c>
      <c r="FA144">
        <v>25</v>
      </c>
      <c r="FB144">
        <v>6.1</v>
      </c>
      <c r="FC144">
        <v>6</v>
      </c>
      <c r="FD144">
        <v>18</v>
      </c>
      <c r="FE144">
        <v>816.091</v>
      </c>
      <c r="FF144">
        <v>428.713</v>
      </c>
      <c r="FG144">
        <v>15.4821</v>
      </c>
      <c r="FH144">
        <v>25.5945</v>
      </c>
      <c r="FI144">
        <v>29.9993</v>
      </c>
      <c r="FJ144">
        <v>25.6743</v>
      </c>
      <c r="FK144">
        <v>25.7075</v>
      </c>
      <c r="FL144">
        <v>25.0119</v>
      </c>
      <c r="FM144">
        <v>73.2122</v>
      </c>
      <c r="FN144">
        <v>0</v>
      </c>
      <c r="FO144">
        <v>15.58</v>
      </c>
      <c r="FP144">
        <v>420</v>
      </c>
      <c r="FQ144">
        <v>3.27527</v>
      </c>
      <c r="FR144">
        <v>101.411</v>
      </c>
      <c r="FS144">
        <v>101.862</v>
      </c>
    </row>
    <row r="145" spans="1:175">
      <c r="A145">
        <v>129</v>
      </c>
      <c r="B145">
        <v>1626465445.6</v>
      </c>
      <c r="C145">
        <v>256</v>
      </c>
      <c r="D145" t="s">
        <v>552</v>
      </c>
      <c r="E145" t="s">
        <v>553</v>
      </c>
      <c r="F145">
        <v>1</v>
      </c>
      <c r="G145" t="s">
        <v>291</v>
      </c>
      <c r="H145">
        <v>1626465444.6</v>
      </c>
      <c r="I145">
        <f>(J145)/1000</f>
        <v>0</v>
      </c>
      <c r="J145">
        <f>1000*CB145*AH145*(BX145-BY145)/(100*BQ145*(1000-AH145*BX145))</f>
        <v>0</v>
      </c>
      <c r="K145">
        <f>CB145*AH145*(BW145-BV145*(1000-AH145*BY145)/(1000-AH145*BX145))/(100*BQ145)</f>
        <v>0</v>
      </c>
      <c r="L145">
        <f>BV145 - IF(AH145&gt;1, K145*BQ145*100.0/(AJ145*CJ145), 0)</f>
        <v>0</v>
      </c>
      <c r="M145">
        <f>((S145-I145/2)*L145-K145)/(S145+I145/2)</f>
        <v>0</v>
      </c>
      <c r="N145">
        <f>M145*(CC145+CD145)/1000.0</f>
        <v>0</v>
      </c>
      <c r="O145">
        <f>(BV145 - IF(AH145&gt;1, K145*BQ145*100.0/(AJ145*CJ145), 0))*(CC145+CD145)/1000.0</f>
        <v>0</v>
      </c>
      <c r="P145">
        <f>2.0/((1/R145-1/Q145)+SIGN(R145)*SQRT((1/R145-1/Q145)*(1/R145-1/Q145) + 4*BR145/((BR145+1)*(BR145+1))*(2*1/R145*1/Q145-1/Q145*1/Q145)))</f>
        <v>0</v>
      </c>
      <c r="Q145">
        <f>IF(LEFT(BS145,1)&lt;&gt;"0",IF(LEFT(BS145,1)="1",3.0,BT145),$D$5+$E$5*(CJ145*CC145/($K$5*1000))+$F$5*(CJ145*CC145/($K$5*1000))*MAX(MIN(BQ145,$J$5),$I$5)*MAX(MIN(BQ145,$J$5),$I$5)+$G$5*MAX(MIN(BQ145,$J$5),$I$5)*(CJ145*CC145/($K$5*1000))+$H$5*(CJ145*CC145/($K$5*1000))*(CJ145*CC145/($K$5*1000)))</f>
        <v>0</v>
      </c>
      <c r="R145">
        <f>I145*(1000-(1000*0.61365*exp(17.502*V145/(240.97+V145))/(CC145+CD145)+BX145)/2)/(1000*0.61365*exp(17.502*V145/(240.97+V145))/(CC145+CD145)-BX145)</f>
        <v>0</v>
      </c>
      <c r="S145">
        <f>1/((BR145+1)/(P145/1.6)+1/(Q145/1.37)) + BR145/((BR145+1)/(P145/1.6) + BR145/(Q145/1.37))</f>
        <v>0</v>
      </c>
      <c r="T145">
        <f>(BM145*BP145)</f>
        <v>0</v>
      </c>
      <c r="U145">
        <f>(CE145+(T145+2*0.95*5.67E-8*(((CE145+$B$7)+273)^4-(CE145+273)^4)-44100*I145)/(1.84*29.3*Q145+8*0.95*5.67E-8*(CE145+273)^3))</f>
        <v>0</v>
      </c>
      <c r="V145">
        <f>($C$7*CF145+$D$7*CG145+$E$7*U145)</f>
        <v>0</v>
      </c>
      <c r="W145">
        <f>0.61365*exp(17.502*V145/(240.97+V145))</f>
        <v>0</v>
      </c>
      <c r="X145">
        <f>(Y145/Z145*100)</f>
        <v>0</v>
      </c>
      <c r="Y145">
        <f>BX145*(CC145+CD145)/1000</f>
        <v>0</v>
      </c>
      <c r="Z145">
        <f>0.61365*exp(17.502*CE145/(240.97+CE145))</f>
        <v>0</v>
      </c>
      <c r="AA145">
        <f>(W145-BX145*(CC145+CD145)/1000)</f>
        <v>0</v>
      </c>
      <c r="AB145">
        <f>(-I145*44100)</f>
        <v>0</v>
      </c>
      <c r="AC145">
        <f>2*29.3*Q145*0.92*(CE145-V145)</f>
        <v>0</v>
      </c>
      <c r="AD145">
        <f>2*0.95*5.67E-8*(((CE145+$B$7)+273)^4-(V145+273)^4)</f>
        <v>0</v>
      </c>
      <c r="AE145">
        <f>T145+AD145+AB145+AC145</f>
        <v>0</v>
      </c>
      <c r="AF145">
        <v>145</v>
      </c>
      <c r="AG145">
        <v>16</v>
      </c>
      <c r="AH145">
        <f>IF(AF145*$H$13&gt;=AJ145,1.0,(AJ145/(AJ145-AF145*$H$13)))</f>
        <v>0</v>
      </c>
      <c r="AI145">
        <f>(AH145-1)*100</f>
        <v>0</v>
      </c>
      <c r="AJ145">
        <f>MAX(0,($B$13+$C$13*CJ145)/(1+$D$13*CJ145)*CC145/(CE145+273)*$E$13)</f>
        <v>0</v>
      </c>
      <c r="AK145" t="s">
        <v>292</v>
      </c>
      <c r="AL145" t="s">
        <v>292</v>
      </c>
      <c r="AM145">
        <v>0</v>
      </c>
      <c r="AN145">
        <v>0</v>
      </c>
      <c r="AO145">
        <f>1-AM145/AN145</f>
        <v>0</v>
      </c>
      <c r="AP145">
        <v>0</v>
      </c>
      <c r="AQ145" t="s">
        <v>292</v>
      </c>
      <c r="AR145" t="s">
        <v>292</v>
      </c>
      <c r="AS145">
        <v>0</v>
      </c>
      <c r="AT145">
        <v>0</v>
      </c>
      <c r="AU145">
        <f>1-AS145/AT145</f>
        <v>0</v>
      </c>
      <c r="AV145">
        <v>0.5</v>
      </c>
      <c r="AW145">
        <f>BN145</f>
        <v>0</v>
      </c>
      <c r="AX145">
        <f>K145</f>
        <v>0</v>
      </c>
      <c r="AY145">
        <f>AU145*AV145*AW145</f>
        <v>0</v>
      </c>
      <c r="AZ145">
        <f>(AX145-AP145)/AW145</f>
        <v>0</v>
      </c>
      <c r="BA145">
        <f>(AN145-AT145)/AT145</f>
        <v>0</v>
      </c>
      <c r="BB145">
        <f>AM145/(AO145+AM145/AT145)</f>
        <v>0</v>
      </c>
      <c r="BC145" t="s">
        <v>292</v>
      </c>
      <c r="BD145">
        <v>0</v>
      </c>
      <c r="BE145">
        <f>IF(BD145&lt;&gt;0, BD145, BB145)</f>
        <v>0</v>
      </c>
      <c r="BF145">
        <f>1-BE145/AT145</f>
        <v>0</v>
      </c>
      <c r="BG145">
        <f>(AT145-AS145)/(AT145-BE145)</f>
        <v>0</v>
      </c>
      <c r="BH145">
        <f>(AN145-AT145)/(AN145-BE145)</f>
        <v>0</v>
      </c>
      <c r="BI145">
        <f>(AT145-AS145)/(AT145-AM145)</f>
        <v>0</v>
      </c>
      <c r="BJ145">
        <f>(AN145-AT145)/(AN145-AM145)</f>
        <v>0</v>
      </c>
      <c r="BK145">
        <f>(BG145*BE145/AS145)</f>
        <v>0</v>
      </c>
      <c r="BL145">
        <f>(1-BK145)</f>
        <v>0</v>
      </c>
      <c r="BM145">
        <f>$B$11*CK145+$C$11*CL145+$F$11*CM145*(1-CP145)</f>
        <v>0</v>
      </c>
      <c r="BN145">
        <f>BM145*BO145</f>
        <v>0</v>
      </c>
      <c r="BO145">
        <f>($B$11*$D$9+$C$11*$D$9+$F$11*((CZ145+CR145)/MAX(CZ145+CR145+DA145, 0.1)*$I$9+DA145/MAX(CZ145+CR145+DA145, 0.1)*$J$9))/($B$11+$C$11+$F$11)</f>
        <v>0</v>
      </c>
      <c r="BP145">
        <f>($B$11*$K$9+$C$11*$K$9+$F$11*((CZ145+CR145)/MAX(CZ145+CR145+DA145, 0.1)*$P$9+DA145/MAX(CZ145+CR145+DA145, 0.1)*$Q$9))/($B$11+$C$11+$F$11)</f>
        <v>0</v>
      </c>
      <c r="BQ145">
        <v>6</v>
      </c>
      <c r="BR145">
        <v>0.5</v>
      </c>
      <c r="BS145" t="s">
        <v>293</v>
      </c>
      <c r="BT145">
        <v>2</v>
      </c>
      <c r="BU145">
        <v>1626465444.6</v>
      </c>
      <c r="BV145">
        <v>399.667333333333</v>
      </c>
      <c r="BW145">
        <v>420.007666666667</v>
      </c>
      <c r="BX145">
        <v>6.99651333333333</v>
      </c>
      <c r="BY145">
        <v>3.2073</v>
      </c>
      <c r="BZ145">
        <v>398.112333333333</v>
      </c>
      <c r="CA145">
        <v>7.06103333333333</v>
      </c>
      <c r="CB145">
        <v>900.028666666667</v>
      </c>
      <c r="CC145">
        <v>100.75</v>
      </c>
      <c r="CD145">
        <v>0.100461333333333</v>
      </c>
      <c r="CE145">
        <v>17.8235666666667</v>
      </c>
      <c r="CF145">
        <v>16.9005</v>
      </c>
      <c r="CG145">
        <v>999.9</v>
      </c>
      <c r="CH145">
        <v>0</v>
      </c>
      <c r="CI145">
        <v>0</v>
      </c>
      <c r="CJ145">
        <v>9992.5</v>
      </c>
      <c r="CK145">
        <v>0</v>
      </c>
      <c r="CL145">
        <v>0.221023</v>
      </c>
      <c r="CM145">
        <v>1459.96666666667</v>
      </c>
      <c r="CN145">
        <v>0.973008333333333</v>
      </c>
      <c r="CO145">
        <v>0.0269915666666667</v>
      </c>
      <c r="CP145">
        <v>0</v>
      </c>
      <c r="CQ145">
        <v>883.009333333333</v>
      </c>
      <c r="CR145">
        <v>4.99999</v>
      </c>
      <c r="CS145">
        <v>12916.7333333333</v>
      </c>
      <c r="CT145">
        <v>12728.0666666667</v>
      </c>
      <c r="CU145">
        <v>38.875</v>
      </c>
      <c r="CV145">
        <v>41.125</v>
      </c>
      <c r="CW145">
        <v>40.125</v>
      </c>
      <c r="CX145">
        <v>40.375</v>
      </c>
      <c r="CY145">
        <v>40.562</v>
      </c>
      <c r="CZ145">
        <v>1415.69666666667</v>
      </c>
      <c r="DA145">
        <v>39.27</v>
      </c>
      <c r="DB145">
        <v>0</v>
      </c>
      <c r="DC145">
        <v>1626465456.8</v>
      </c>
      <c r="DD145">
        <v>0</v>
      </c>
      <c r="DE145">
        <v>883.62444</v>
      </c>
      <c r="DF145">
        <v>-5.48169232070728</v>
      </c>
      <c r="DG145">
        <v>-73.4923077121441</v>
      </c>
      <c r="DH145">
        <v>12924.336</v>
      </c>
      <c r="DI145">
        <v>15</v>
      </c>
      <c r="DJ145">
        <v>1626465084.6</v>
      </c>
      <c r="DK145" t="s">
        <v>294</v>
      </c>
      <c r="DL145">
        <v>1626465076.6</v>
      </c>
      <c r="DM145">
        <v>1626465084.6</v>
      </c>
      <c r="DN145">
        <v>8</v>
      </c>
      <c r="DO145">
        <v>0.212</v>
      </c>
      <c r="DP145">
        <v>0.013</v>
      </c>
      <c r="DQ145">
        <v>1.588</v>
      </c>
      <c r="DR145">
        <v>-0.074</v>
      </c>
      <c r="DS145">
        <v>420</v>
      </c>
      <c r="DT145">
        <v>3</v>
      </c>
      <c r="DU145">
        <v>0.13</v>
      </c>
      <c r="DV145">
        <v>0.03</v>
      </c>
      <c r="DW145">
        <v>-20.2558243902439</v>
      </c>
      <c r="DX145">
        <v>-0.630579094076679</v>
      </c>
      <c r="DY145">
        <v>0.0661845305796061</v>
      </c>
      <c r="DZ145">
        <v>0</v>
      </c>
      <c r="EA145">
        <v>883.974735294118</v>
      </c>
      <c r="EB145">
        <v>-5.19426035502984</v>
      </c>
      <c r="EC145">
        <v>0.54600260227906</v>
      </c>
      <c r="ED145">
        <v>1</v>
      </c>
      <c r="EE145">
        <v>3.75694609756098</v>
      </c>
      <c r="EF145">
        <v>0.254259721254359</v>
      </c>
      <c r="EG145">
        <v>0.0252245524873208</v>
      </c>
      <c r="EH145">
        <v>0</v>
      </c>
      <c r="EI145">
        <v>1</v>
      </c>
      <c r="EJ145">
        <v>3</v>
      </c>
      <c r="EK145" t="s">
        <v>427</v>
      </c>
      <c r="EL145">
        <v>100</v>
      </c>
      <c r="EM145">
        <v>100</v>
      </c>
      <c r="EN145">
        <v>1.555</v>
      </c>
      <c r="EO145">
        <v>-0.0645</v>
      </c>
      <c r="EP145">
        <v>0.796380875196005</v>
      </c>
      <c r="EQ145">
        <v>0.00225868272383977</v>
      </c>
      <c r="ER145">
        <v>-9.96746185667655e-07</v>
      </c>
      <c r="ES145">
        <v>2.83711317370827e-10</v>
      </c>
      <c r="ET145">
        <v>-0.071317122073674</v>
      </c>
      <c r="EU145">
        <v>-0.00217948432402501</v>
      </c>
      <c r="EV145">
        <v>0.000453263451741206</v>
      </c>
      <c r="EW145">
        <v>-1.16319206543697e-06</v>
      </c>
      <c r="EX145">
        <v>-2</v>
      </c>
      <c r="EY145">
        <v>2196</v>
      </c>
      <c r="EZ145">
        <v>1</v>
      </c>
      <c r="FA145">
        <v>25</v>
      </c>
      <c r="FB145">
        <v>6.2</v>
      </c>
      <c r="FC145">
        <v>6</v>
      </c>
      <c r="FD145">
        <v>18</v>
      </c>
      <c r="FE145">
        <v>816.128</v>
      </c>
      <c r="FF145">
        <v>428.863</v>
      </c>
      <c r="FG145">
        <v>15.5488</v>
      </c>
      <c r="FH145">
        <v>25.5902</v>
      </c>
      <c r="FI145">
        <v>29.9993</v>
      </c>
      <c r="FJ145">
        <v>25.6721</v>
      </c>
      <c r="FK145">
        <v>25.7059</v>
      </c>
      <c r="FL145">
        <v>25.0111</v>
      </c>
      <c r="FM145">
        <v>73.2122</v>
      </c>
      <c r="FN145">
        <v>0</v>
      </c>
      <c r="FO145">
        <v>15.69</v>
      </c>
      <c r="FP145">
        <v>420</v>
      </c>
      <c r="FQ145">
        <v>3.31701</v>
      </c>
      <c r="FR145">
        <v>101.411</v>
      </c>
      <c r="FS145">
        <v>101.862</v>
      </c>
    </row>
    <row r="146" spans="1:175">
      <c r="A146">
        <v>130</v>
      </c>
      <c r="B146">
        <v>1626465447.6</v>
      </c>
      <c r="C146">
        <v>258</v>
      </c>
      <c r="D146" t="s">
        <v>554</v>
      </c>
      <c r="E146" t="s">
        <v>555</v>
      </c>
      <c r="F146">
        <v>1</v>
      </c>
      <c r="G146" t="s">
        <v>291</v>
      </c>
      <c r="H146">
        <v>1626465446.6</v>
      </c>
      <c r="I146">
        <f>(J146)/1000</f>
        <v>0</v>
      </c>
      <c r="J146">
        <f>1000*CB146*AH146*(BX146-BY146)/(100*BQ146*(1000-AH146*BX146))</f>
        <v>0</v>
      </c>
      <c r="K146">
        <f>CB146*AH146*(BW146-BV146*(1000-AH146*BY146)/(1000-AH146*BX146))/(100*BQ146)</f>
        <v>0</v>
      </c>
      <c r="L146">
        <f>BV146 - IF(AH146&gt;1, K146*BQ146*100.0/(AJ146*CJ146), 0)</f>
        <v>0</v>
      </c>
      <c r="M146">
        <f>((S146-I146/2)*L146-K146)/(S146+I146/2)</f>
        <v>0</v>
      </c>
      <c r="N146">
        <f>M146*(CC146+CD146)/1000.0</f>
        <v>0</v>
      </c>
      <c r="O146">
        <f>(BV146 - IF(AH146&gt;1, K146*BQ146*100.0/(AJ146*CJ146), 0))*(CC146+CD146)/1000.0</f>
        <v>0</v>
      </c>
      <c r="P146">
        <f>2.0/((1/R146-1/Q146)+SIGN(R146)*SQRT((1/R146-1/Q146)*(1/R146-1/Q146) + 4*BR146/((BR146+1)*(BR146+1))*(2*1/R146*1/Q146-1/Q146*1/Q146)))</f>
        <v>0</v>
      </c>
      <c r="Q146">
        <f>IF(LEFT(BS146,1)&lt;&gt;"0",IF(LEFT(BS146,1)="1",3.0,BT146),$D$5+$E$5*(CJ146*CC146/($K$5*1000))+$F$5*(CJ146*CC146/($K$5*1000))*MAX(MIN(BQ146,$J$5),$I$5)*MAX(MIN(BQ146,$J$5),$I$5)+$G$5*MAX(MIN(BQ146,$J$5),$I$5)*(CJ146*CC146/($K$5*1000))+$H$5*(CJ146*CC146/($K$5*1000))*(CJ146*CC146/($K$5*1000)))</f>
        <v>0</v>
      </c>
      <c r="R146">
        <f>I146*(1000-(1000*0.61365*exp(17.502*V146/(240.97+V146))/(CC146+CD146)+BX146)/2)/(1000*0.61365*exp(17.502*V146/(240.97+V146))/(CC146+CD146)-BX146)</f>
        <v>0</v>
      </c>
      <c r="S146">
        <f>1/((BR146+1)/(P146/1.6)+1/(Q146/1.37)) + BR146/((BR146+1)/(P146/1.6) + BR146/(Q146/1.37))</f>
        <v>0</v>
      </c>
      <c r="T146">
        <f>(BM146*BP146)</f>
        <v>0</v>
      </c>
      <c r="U146">
        <f>(CE146+(T146+2*0.95*5.67E-8*(((CE146+$B$7)+273)^4-(CE146+273)^4)-44100*I146)/(1.84*29.3*Q146+8*0.95*5.67E-8*(CE146+273)^3))</f>
        <v>0</v>
      </c>
      <c r="V146">
        <f>($C$7*CF146+$D$7*CG146+$E$7*U146)</f>
        <v>0</v>
      </c>
      <c r="W146">
        <f>0.61365*exp(17.502*V146/(240.97+V146))</f>
        <v>0</v>
      </c>
      <c r="X146">
        <f>(Y146/Z146*100)</f>
        <v>0</v>
      </c>
      <c r="Y146">
        <f>BX146*(CC146+CD146)/1000</f>
        <v>0</v>
      </c>
      <c r="Z146">
        <f>0.61365*exp(17.502*CE146/(240.97+CE146))</f>
        <v>0</v>
      </c>
      <c r="AA146">
        <f>(W146-BX146*(CC146+CD146)/1000)</f>
        <v>0</v>
      </c>
      <c r="AB146">
        <f>(-I146*44100)</f>
        <v>0</v>
      </c>
      <c r="AC146">
        <f>2*29.3*Q146*0.92*(CE146-V146)</f>
        <v>0</v>
      </c>
      <c r="AD146">
        <f>2*0.95*5.67E-8*(((CE146+$B$7)+273)^4-(V146+273)^4)</f>
        <v>0</v>
      </c>
      <c r="AE146">
        <f>T146+AD146+AB146+AC146</f>
        <v>0</v>
      </c>
      <c r="AF146">
        <v>146</v>
      </c>
      <c r="AG146">
        <v>16</v>
      </c>
      <c r="AH146">
        <f>IF(AF146*$H$13&gt;=AJ146,1.0,(AJ146/(AJ146-AF146*$H$13)))</f>
        <v>0</v>
      </c>
      <c r="AI146">
        <f>(AH146-1)*100</f>
        <v>0</v>
      </c>
      <c r="AJ146">
        <f>MAX(0,($B$13+$C$13*CJ146)/(1+$D$13*CJ146)*CC146/(CE146+273)*$E$13)</f>
        <v>0</v>
      </c>
      <c r="AK146" t="s">
        <v>292</v>
      </c>
      <c r="AL146" t="s">
        <v>292</v>
      </c>
      <c r="AM146">
        <v>0</v>
      </c>
      <c r="AN146">
        <v>0</v>
      </c>
      <c r="AO146">
        <f>1-AM146/AN146</f>
        <v>0</v>
      </c>
      <c r="AP146">
        <v>0</v>
      </c>
      <c r="AQ146" t="s">
        <v>292</v>
      </c>
      <c r="AR146" t="s">
        <v>292</v>
      </c>
      <c r="AS146">
        <v>0</v>
      </c>
      <c r="AT146">
        <v>0</v>
      </c>
      <c r="AU146">
        <f>1-AS146/AT146</f>
        <v>0</v>
      </c>
      <c r="AV146">
        <v>0.5</v>
      </c>
      <c r="AW146">
        <f>BN146</f>
        <v>0</v>
      </c>
      <c r="AX146">
        <f>K146</f>
        <v>0</v>
      </c>
      <c r="AY146">
        <f>AU146*AV146*AW146</f>
        <v>0</v>
      </c>
      <c r="AZ146">
        <f>(AX146-AP146)/AW146</f>
        <v>0</v>
      </c>
      <c r="BA146">
        <f>(AN146-AT146)/AT146</f>
        <v>0</v>
      </c>
      <c r="BB146">
        <f>AM146/(AO146+AM146/AT146)</f>
        <v>0</v>
      </c>
      <c r="BC146" t="s">
        <v>292</v>
      </c>
      <c r="BD146">
        <v>0</v>
      </c>
      <c r="BE146">
        <f>IF(BD146&lt;&gt;0, BD146, BB146)</f>
        <v>0</v>
      </c>
      <c r="BF146">
        <f>1-BE146/AT146</f>
        <v>0</v>
      </c>
      <c r="BG146">
        <f>(AT146-AS146)/(AT146-BE146)</f>
        <v>0</v>
      </c>
      <c r="BH146">
        <f>(AN146-AT146)/(AN146-BE146)</f>
        <v>0</v>
      </c>
      <c r="BI146">
        <f>(AT146-AS146)/(AT146-AM146)</f>
        <v>0</v>
      </c>
      <c r="BJ146">
        <f>(AN146-AT146)/(AN146-AM146)</f>
        <v>0</v>
      </c>
      <c r="BK146">
        <f>(BG146*BE146/AS146)</f>
        <v>0</v>
      </c>
      <c r="BL146">
        <f>(1-BK146)</f>
        <v>0</v>
      </c>
      <c r="BM146">
        <f>$B$11*CK146+$C$11*CL146+$F$11*CM146*(1-CP146)</f>
        <v>0</v>
      </c>
      <c r="BN146">
        <f>BM146*BO146</f>
        <v>0</v>
      </c>
      <c r="BO146">
        <f>($B$11*$D$9+$C$11*$D$9+$F$11*((CZ146+CR146)/MAX(CZ146+CR146+DA146, 0.1)*$I$9+DA146/MAX(CZ146+CR146+DA146, 0.1)*$J$9))/($B$11+$C$11+$F$11)</f>
        <v>0</v>
      </c>
      <c r="BP146">
        <f>($B$11*$K$9+$C$11*$K$9+$F$11*((CZ146+CR146)/MAX(CZ146+CR146+DA146, 0.1)*$P$9+DA146/MAX(CZ146+CR146+DA146, 0.1)*$Q$9))/($B$11+$C$11+$F$11)</f>
        <v>0</v>
      </c>
      <c r="BQ146">
        <v>6</v>
      </c>
      <c r="BR146">
        <v>0.5</v>
      </c>
      <c r="BS146" t="s">
        <v>293</v>
      </c>
      <c r="BT146">
        <v>2</v>
      </c>
      <c r="BU146">
        <v>1626465446.6</v>
      </c>
      <c r="BV146">
        <v>399.64</v>
      </c>
      <c r="BW146">
        <v>419.989</v>
      </c>
      <c r="BX146">
        <v>7.01015</v>
      </c>
      <c r="BY146">
        <v>3.21754333333333</v>
      </c>
      <c r="BZ146">
        <v>398.085</v>
      </c>
      <c r="CA146">
        <v>7.07461</v>
      </c>
      <c r="CB146">
        <v>899.997</v>
      </c>
      <c r="CC146">
        <v>100.751333333333</v>
      </c>
      <c r="CD146">
        <v>0.0997804666666667</v>
      </c>
      <c r="CE146">
        <v>17.8525</v>
      </c>
      <c r="CF146">
        <v>16.9286666666667</v>
      </c>
      <c r="CG146">
        <v>999.9</v>
      </c>
      <c r="CH146">
        <v>0</v>
      </c>
      <c r="CI146">
        <v>0</v>
      </c>
      <c r="CJ146">
        <v>10003.7666666667</v>
      </c>
      <c r="CK146">
        <v>0</v>
      </c>
      <c r="CL146">
        <v>0.221023</v>
      </c>
      <c r="CM146">
        <v>1460.05666666667</v>
      </c>
      <c r="CN146">
        <v>0.973009666666667</v>
      </c>
      <c r="CO146">
        <v>0.0269900333333333</v>
      </c>
      <c r="CP146">
        <v>0</v>
      </c>
      <c r="CQ146">
        <v>882.803666666667</v>
      </c>
      <c r="CR146">
        <v>4.99999</v>
      </c>
      <c r="CS146">
        <v>12915.1333333333</v>
      </c>
      <c r="CT146">
        <v>12728.8666666667</v>
      </c>
      <c r="CU146">
        <v>38.875</v>
      </c>
      <c r="CV146">
        <v>41.125</v>
      </c>
      <c r="CW146">
        <v>40.125</v>
      </c>
      <c r="CX146">
        <v>40.375</v>
      </c>
      <c r="CY146">
        <v>40.562</v>
      </c>
      <c r="CZ146">
        <v>1415.78666666667</v>
      </c>
      <c r="DA146">
        <v>39.27</v>
      </c>
      <c r="DB146">
        <v>0</v>
      </c>
      <c r="DC146">
        <v>1626465458.6</v>
      </c>
      <c r="DD146">
        <v>0</v>
      </c>
      <c r="DE146">
        <v>883.485153846154</v>
      </c>
      <c r="DF146">
        <v>-5.79022222610228</v>
      </c>
      <c r="DG146">
        <v>-69.0222221540281</v>
      </c>
      <c r="DH146">
        <v>12922.4269230769</v>
      </c>
      <c r="DI146">
        <v>15</v>
      </c>
      <c r="DJ146">
        <v>1626465084.6</v>
      </c>
      <c r="DK146" t="s">
        <v>294</v>
      </c>
      <c r="DL146">
        <v>1626465076.6</v>
      </c>
      <c r="DM146">
        <v>1626465084.6</v>
      </c>
      <c r="DN146">
        <v>8</v>
      </c>
      <c r="DO146">
        <v>0.212</v>
      </c>
      <c r="DP146">
        <v>0.013</v>
      </c>
      <c r="DQ146">
        <v>1.588</v>
      </c>
      <c r="DR146">
        <v>-0.074</v>
      </c>
      <c r="DS146">
        <v>420</v>
      </c>
      <c r="DT146">
        <v>3</v>
      </c>
      <c r="DU146">
        <v>0.13</v>
      </c>
      <c r="DV146">
        <v>0.03</v>
      </c>
      <c r="DW146">
        <v>-20.2756804878049</v>
      </c>
      <c r="DX146">
        <v>-0.553323344947771</v>
      </c>
      <c r="DY146">
        <v>0.0588090677408045</v>
      </c>
      <c r="DZ146">
        <v>0</v>
      </c>
      <c r="EA146">
        <v>883.835057142857</v>
      </c>
      <c r="EB146">
        <v>-5.44529941291517</v>
      </c>
      <c r="EC146">
        <v>0.580394887388</v>
      </c>
      <c r="ED146">
        <v>1</v>
      </c>
      <c r="EE146">
        <v>3.76430146341463</v>
      </c>
      <c r="EF146">
        <v>0.22699108013937</v>
      </c>
      <c r="EG146">
        <v>0.0227875337722052</v>
      </c>
      <c r="EH146">
        <v>0</v>
      </c>
      <c r="EI146">
        <v>1</v>
      </c>
      <c r="EJ146">
        <v>3</v>
      </c>
      <c r="EK146" t="s">
        <v>427</v>
      </c>
      <c r="EL146">
        <v>100</v>
      </c>
      <c r="EM146">
        <v>100</v>
      </c>
      <c r="EN146">
        <v>1.555</v>
      </c>
      <c r="EO146">
        <v>-0.0644</v>
      </c>
      <c r="EP146">
        <v>0.796380875196005</v>
      </c>
      <c r="EQ146">
        <v>0.00225868272383977</v>
      </c>
      <c r="ER146">
        <v>-9.96746185667655e-07</v>
      </c>
      <c r="ES146">
        <v>2.83711317370827e-10</v>
      </c>
      <c r="ET146">
        <v>-0.071317122073674</v>
      </c>
      <c r="EU146">
        <v>-0.00217948432402501</v>
      </c>
      <c r="EV146">
        <v>0.000453263451741206</v>
      </c>
      <c r="EW146">
        <v>-1.16319206543697e-06</v>
      </c>
      <c r="EX146">
        <v>-2</v>
      </c>
      <c r="EY146">
        <v>2196</v>
      </c>
      <c r="EZ146">
        <v>1</v>
      </c>
      <c r="FA146">
        <v>25</v>
      </c>
      <c r="FB146">
        <v>6.2</v>
      </c>
      <c r="FC146">
        <v>6</v>
      </c>
      <c r="FD146">
        <v>18</v>
      </c>
      <c r="FE146">
        <v>816.126</v>
      </c>
      <c r="FF146">
        <v>428.967</v>
      </c>
      <c r="FG146">
        <v>15.6151</v>
      </c>
      <c r="FH146">
        <v>25.5859</v>
      </c>
      <c r="FI146">
        <v>29.9993</v>
      </c>
      <c r="FJ146">
        <v>25.6705</v>
      </c>
      <c r="FK146">
        <v>25.7042</v>
      </c>
      <c r="FL146">
        <v>25.0126</v>
      </c>
      <c r="FM146">
        <v>72.9262</v>
      </c>
      <c r="FN146">
        <v>0</v>
      </c>
      <c r="FO146">
        <v>15.69</v>
      </c>
      <c r="FP146">
        <v>420</v>
      </c>
      <c r="FQ146">
        <v>3.31622</v>
      </c>
      <c r="FR146">
        <v>101.411</v>
      </c>
      <c r="FS146">
        <v>101.862</v>
      </c>
    </row>
    <row r="147" spans="1:175">
      <c r="A147">
        <v>131</v>
      </c>
      <c r="B147">
        <v>1626465449.6</v>
      </c>
      <c r="C147">
        <v>260</v>
      </c>
      <c r="D147" t="s">
        <v>556</v>
      </c>
      <c r="E147" t="s">
        <v>557</v>
      </c>
      <c r="F147">
        <v>1</v>
      </c>
      <c r="G147" t="s">
        <v>291</v>
      </c>
      <c r="H147">
        <v>1626465448.6</v>
      </c>
      <c r="I147">
        <f>(J147)/1000</f>
        <v>0</v>
      </c>
      <c r="J147">
        <f>1000*CB147*AH147*(BX147-BY147)/(100*BQ147*(1000-AH147*BX147))</f>
        <v>0</v>
      </c>
      <c r="K147">
        <f>CB147*AH147*(BW147-BV147*(1000-AH147*BY147)/(1000-AH147*BX147))/(100*BQ147)</f>
        <v>0</v>
      </c>
      <c r="L147">
        <f>BV147 - IF(AH147&gt;1, K147*BQ147*100.0/(AJ147*CJ147), 0)</f>
        <v>0</v>
      </c>
      <c r="M147">
        <f>((S147-I147/2)*L147-K147)/(S147+I147/2)</f>
        <v>0</v>
      </c>
      <c r="N147">
        <f>M147*(CC147+CD147)/1000.0</f>
        <v>0</v>
      </c>
      <c r="O147">
        <f>(BV147 - IF(AH147&gt;1, K147*BQ147*100.0/(AJ147*CJ147), 0))*(CC147+CD147)/1000.0</f>
        <v>0</v>
      </c>
      <c r="P147">
        <f>2.0/((1/R147-1/Q147)+SIGN(R147)*SQRT((1/R147-1/Q147)*(1/R147-1/Q147) + 4*BR147/((BR147+1)*(BR147+1))*(2*1/R147*1/Q147-1/Q147*1/Q147)))</f>
        <v>0</v>
      </c>
      <c r="Q147">
        <f>IF(LEFT(BS147,1)&lt;&gt;"0",IF(LEFT(BS147,1)="1",3.0,BT147),$D$5+$E$5*(CJ147*CC147/($K$5*1000))+$F$5*(CJ147*CC147/($K$5*1000))*MAX(MIN(BQ147,$J$5),$I$5)*MAX(MIN(BQ147,$J$5),$I$5)+$G$5*MAX(MIN(BQ147,$J$5),$I$5)*(CJ147*CC147/($K$5*1000))+$H$5*(CJ147*CC147/($K$5*1000))*(CJ147*CC147/($K$5*1000)))</f>
        <v>0</v>
      </c>
      <c r="R147">
        <f>I147*(1000-(1000*0.61365*exp(17.502*V147/(240.97+V147))/(CC147+CD147)+BX147)/2)/(1000*0.61365*exp(17.502*V147/(240.97+V147))/(CC147+CD147)-BX147)</f>
        <v>0</v>
      </c>
      <c r="S147">
        <f>1/((BR147+1)/(P147/1.6)+1/(Q147/1.37)) + BR147/((BR147+1)/(P147/1.6) + BR147/(Q147/1.37))</f>
        <v>0</v>
      </c>
      <c r="T147">
        <f>(BM147*BP147)</f>
        <v>0</v>
      </c>
      <c r="U147">
        <f>(CE147+(T147+2*0.95*5.67E-8*(((CE147+$B$7)+273)^4-(CE147+273)^4)-44100*I147)/(1.84*29.3*Q147+8*0.95*5.67E-8*(CE147+273)^3))</f>
        <v>0</v>
      </c>
      <c r="V147">
        <f>($C$7*CF147+$D$7*CG147+$E$7*U147)</f>
        <v>0</v>
      </c>
      <c r="W147">
        <f>0.61365*exp(17.502*V147/(240.97+V147))</f>
        <v>0</v>
      </c>
      <c r="X147">
        <f>(Y147/Z147*100)</f>
        <v>0</v>
      </c>
      <c r="Y147">
        <f>BX147*(CC147+CD147)/1000</f>
        <v>0</v>
      </c>
      <c r="Z147">
        <f>0.61365*exp(17.502*CE147/(240.97+CE147))</f>
        <v>0</v>
      </c>
      <c r="AA147">
        <f>(W147-BX147*(CC147+CD147)/1000)</f>
        <v>0</v>
      </c>
      <c r="AB147">
        <f>(-I147*44100)</f>
        <v>0</v>
      </c>
      <c r="AC147">
        <f>2*29.3*Q147*0.92*(CE147-V147)</f>
        <v>0</v>
      </c>
      <c r="AD147">
        <f>2*0.95*5.67E-8*(((CE147+$B$7)+273)^4-(V147+273)^4)</f>
        <v>0</v>
      </c>
      <c r="AE147">
        <f>T147+AD147+AB147+AC147</f>
        <v>0</v>
      </c>
      <c r="AF147">
        <v>146</v>
      </c>
      <c r="AG147">
        <v>16</v>
      </c>
      <c r="AH147">
        <f>IF(AF147*$H$13&gt;=AJ147,1.0,(AJ147/(AJ147-AF147*$H$13)))</f>
        <v>0</v>
      </c>
      <c r="AI147">
        <f>(AH147-1)*100</f>
        <v>0</v>
      </c>
      <c r="AJ147">
        <f>MAX(0,($B$13+$C$13*CJ147)/(1+$D$13*CJ147)*CC147/(CE147+273)*$E$13)</f>
        <v>0</v>
      </c>
      <c r="AK147" t="s">
        <v>292</v>
      </c>
      <c r="AL147" t="s">
        <v>292</v>
      </c>
      <c r="AM147">
        <v>0</v>
      </c>
      <c r="AN147">
        <v>0</v>
      </c>
      <c r="AO147">
        <f>1-AM147/AN147</f>
        <v>0</v>
      </c>
      <c r="AP147">
        <v>0</v>
      </c>
      <c r="AQ147" t="s">
        <v>292</v>
      </c>
      <c r="AR147" t="s">
        <v>292</v>
      </c>
      <c r="AS147">
        <v>0</v>
      </c>
      <c r="AT147">
        <v>0</v>
      </c>
      <c r="AU147">
        <f>1-AS147/AT147</f>
        <v>0</v>
      </c>
      <c r="AV147">
        <v>0.5</v>
      </c>
      <c r="AW147">
        <f>BN147</f>
        <v>0</v>
      </c>
      <c r="AX147">
        <f>K147</f>
        <v>0</v>
      </c>
      <c r="AY147">
        <f>AU147*AV147*AW147</f>
        <v>0</v>
      </c>
      <c r="AZ147">
        <f>(AX147-AP147)/AW147</f>
        <v>0</v>
      </c>
      <c r="BA147">
        <f>(AN147-AT147)/AT147</f>
        <v>0</v>
      </c>
      <c r="BB147">
        <f>AM147/(AO147+AM147/AT147)</f>
        <v>0</v>
      </c>
      <c r="BC147" t="s">
        <v>292</v>
      </c>
      <c r="BD147">
        <v>0</v>
      </c>
      <c r="BE147">
        <f>IF(BD147&lt;&gt;0, BD147, BB147)</f>
        <v>0</v>
      </c>
      <c r="BF147">
        <f>1-BE147/AT147</f>
        <v>0</v>
      </c>
      <c r="BG147">
        <f>(AT147-AS147)/(AT147-BE147)</f>
        <v>0</v>
      </c>
      <c r="BH147">
        <f>(AN147-AT147)/(AN147-BE147)</f>
        <v>0</v>
      </c>
      <c r="BI147">
        <f>(AT147-AS147)/(AT147-AM147)</f>
        <v>0</v>
      </c>
      <c r="BJ147">
        <f>(AN147-AT147)/(AN147-AM147)</f>
        <v>0</v>
      </c>
      <c r="BK147">
        <f>(BG147*BE147/AS147)</f>
        <v>0</v>
      </c>
      <c r="BL147">
        <f>(1-BK147)</f>
        <v>0</v>
      </c>
      <c r="BM147">
        <f>$B$11*CK147+$C$11*CL147+$F$11*CM147*(1-CP147)</f>
        <v>0</v>
      </c>
      <c r="BN147">
        <f>BM147*BO147</f>
        <v>0</v>
      </c>
      <c r="BO147">
        <f>($B$11*$D$9+$C$11*$D$9+$F$11*((CZ147+CR147)/MAX(CZ147+CR147+DA147, 0.1)*$I$9+DA147/MAX(CZ147+CR147+DA147, 0.1)*$J$9))/($B$11+$C$11+$F$11)</f>
        <v>0</v>
      </c>
      <c r="BP147">
        <f>($B$11*$K$9+$C$11*$K$9+$F$11*((CZ147+CR147)/MAX(CZ147+CR147+DA147, 0.1)*$P$9+DA147/MAX(CZ147+CR147+DA147, 0.1)*$Q$9))/($B$11+$C$11+$F$11)</f>
        <v>0</v>
      </c>
      <c r="BQ147">
        <v>6</v>
      </c>
      <c r="BR147">
        <v>0.5</v>
      </c>
      <c r="BS147" t="s">
        <v>293</v>
      </c>
      <c r="BT147">
        <v>2</v>
      </c>
      <c r="BU147">
        <v>1626465448.6</v>
      </c>
      <c r="BV147">
        <v>399.577666666667</v>
      </c>
      <c r="BW147">
        <v>419.938666666667</v>
      </c>
      <c r="BX147">
        <v>7.02632333333333</v>
      </c>
      <c r="BY147">
        <v>3.22253666666667</v>
      </c>
      <c r="BZ147">
        <v>398.022</v>
      </c>
      <c r="CA147">
        <v>7.09072</v>
      </c>
      <c r="CB147">
        <v>900.013</v>
      </c>
      <c r="CC147">
        <v>100.753</v>
      </c>
      <c r="CD147">
        <v>0.0999348</v>
      </c>
      <c r="CE147">
        <v>17.8830333333333</v>
      </c>
      <c r="CF147">
        <v>16.9559</v>
      </c>
      <c r="CG147">
        <v>999.9</v>
      </c>
      <c r="CH147">
        <v>0</v>
      </c>
      <c r="CI147">
        <v>0</v>
      </c>
      <c r="CJ147">
        <v>10015.8333333333</v>
      </c>
      <c r="CK147">
        <v>0</v>
      </c>
      <c r="CL147">
        <v>0.221023</v>
      </c>
      <c r="CM147">
        <v>1459.97666666667</v>
      </c>
      <c r="CN147">
        <v>0.973008333333333</v>
      </c>
      <c r="CO147">
        <v>0.0269915666666667</v>
      </c>
      <c r="CP147">
        <v>0</v>
      </c>
      <c r="CQ147">
        <v>882.867</v>
      </c>
      <c r="CR147">
        <v>4.99999</v>
      </c>
      <c r="CS147">
        <v>12911.7666666667</v>
      </c>
      <c r="CT147">
        <v>12728.1666666667</v>
      </c>
      <c r="CU147">
        <v>38.875</v>
      </c>
      <c r="CV147">
        <v>41.125</v>
      </c>
      <c r="CW147">
        <v>40.125</v>
      </c>
      <c r="CX147">
        <v>40.375</v>
      </c>
      <c r="CY147">
        <v>40.562</v>
      </c>
      <c r="CZ147">
        <v>1415.70666666667</v>
      </c>
      <c r="DA147">
        <v>39.27</v>
      </c>
      <c r="DB147">
        <v>0</v>
      </c>
      <c r="DC147">
        <v>1626465460.4</v>
      </c>
      <c r="DD147">
        <v>0</v>
      </c>
      <c r="DE147">
        <v>883.30952</v>
      </c>
      <c r="DF147">
        <v>-5.22284615241535</v>
      </c>
      <c r="DG147">
        <v>-70.146153653099</v>
      </c>
      <c r="DH147">
        <v>12919.928</v>
      </c>
      <c r="DI147">
        <v>15</v>
      </c>
      <c r="DJ147">
        <v>1626465084.6</v>
      </c>
      <c r="DK147" t="s">
        <v>294</v>
      </c>
      <c r="DL147">
        <v>1626465076.6</v>
      </c>
      <c r="DM147">
        <v>1626465084.6</v>
      </c>
      <c r="DN147">
        <v>8</v>
      </c>
      <c r="DO147">
        <v>0.212</v>
      </c>
      <c r="DP147">
        <v>0.013</v>
      </c>
      <c r="DQ147">
        <v>1.588</v>
      </c>
      <c r="DR147">
        <v>-0.074</v>
      </c>
      <c r="DS147">
        <v>420</v>
      </c>
      <c r="DT147">
        <v>3</v>
      </c>
      <c r="DU147">
        <v>0.13</v>
      </c>
      <c r="DV147">
        <v>0.03</v>
      </c>
      <c r="DW147">
        <v>-20.291756097561</v>
      </c>
      <c r="DX147">
        <v>-0.533130313588851</v>
      </c>
      <c r="DY147">
        <v>0.0574017508391959</v>
      </c>
      <c r="DZ147">
        <v>0</v>
      </c>
      <c r="EA147">
        <v>883.578411764706</v>
      </c>
      <c r="EB147">
        <v>-5.21991135595467</v>
      </c>
      <c r="EC147">
        <v>0.544445487880429</v>
      </c>
      <c r="ED147">
        <v>1</v>
      </c>
      <c r="EE147">
        <v>3.7715943902439</v>
      </c>
      <c r="EF147">
        <v>0.209975958188155</v>
      </c>
      <c r="EG147">
        <v>0.021145282360177</v>
      </c>
      <c r="EH147">
        <v>0</v>
      </c>
      <c r="EI147">
        <v>1</v>
      </c>
      <c r="EJ147">
        <v>3</v>
      </c>
      <c r="EK147" t="s">
        <v>427</v>
      </c>
      <c r="EL147">
        <v>100</v>
      </c>
      <c r="EM147">
        <v>100</v>
      </c>
      <c r="EN147">
        <v>1.555</v>
      </c>
      <c r="EO147">
        <v>-0.0644</v>
      </c>
      <c r="EP147">
        <v>0.796380875196005</v>
      </c>
      <c r="EQ147">
        <v>0.00225868272383977</v>
      </c>
      <c r="ER147">
        <v>-9.96746185667655e-07</v>
      </c>
      <c r="ES147">
        <v>2.83711317370827e-10</v>
      </c>
      <c r="ET147">
        <v>-0.071317122073674</v>
      </c>
      <c r="EU147">
        <v>-0.00217948432402501</v>
      </c>
      <c r="EV147">
        <v>0.000453263451741206</v>
      </c>
      <c r="EW147">
        <v>-1.16319206543697e-06</v>
      </c>
      <c r="EX147">
        <v>-2</v>
      </c>
      <c r="EY147">
        <v>2196</v>
      </c>
      <c r="EZ147">
        <v>1</v>
      </c>
      <c r="FA147">
        <v>25</v>
      </c>
      <c r="FB147">
        <v>6.2</v>
      </c>
      <c r="FC147">
        <v>6.1</v>
      </c>
      <c r="FD147">
        <v>18</v>
      </c>
      <c r="FE147">
        <v>816.056</v>
      </c>
      <c r="FF147">
        <v>429.028</v>
      </c>
      <c r="FG147">
        <v>15.6872</v>
      </c>
      <c r="FH147">
        <v>25.5827</v>
      </c>
      <c r="FI147">
        <v>29.9994</v>
      </c>
      <c r="FJ147">
        <v>25.6689</v>
      </c>
      <c r="FK147">
        <v>25.7026</v>
      </c>
      <c r="FL147">
        <v>25.0134</v>
      </c>
      <c r="FM147">
        <v>72.9262</v>
      </c>
      <c r="FN147">
        <v>0</v>
      </c>
      <c r="FO147">
        <v>15.79</v>
      </c>
      <c r="FP147">
        <v>420</v>
      </c>
      <c r="FQ147">
        <v>3.32016</v>
      </c>
      <c r="FR147">
        <v>101.411</v>
      </c>
      <c r="FS147">
        <v>101.862</v>
      </c>
    </row>
    <row r="148" spans="1:175">
      <c r="A148">
        <v>132</v>
      </c>
      <c r="B148">
        <v>1626465451.6</v>
      </c>
      <c r="C148">
        <v>262</v>
      </c>
      <c r="D148" t="s">
        <v>558</v>
      </c>
      <c r="E148" t="s">
        <v>559</v>
      </c>
      <c r="F148">
        <v>1</v>
      </c>
      <c r="G148" t="s">
        <v>291</v>
      </c>
      <c r="H148">
        <v>1626465450.6</v>
      </c>
      <c r="I148">
        <f>(J148)/1000</f>
        <v>0</v>
      </c>
      <c r="J148">
        <f>1000*CB148*AH148*(BX148-BY148)/(100*BQ148*(1000-AH148*BX148))</f>
        <v>0</v>
      </c>
      <c r="K148">
        <f>CB148*AH148*(BW148-BV148*(1000-AH148*BY148)/(1000-AH148*BX148))/(100*BQ148)</f>
        <v>0</v>
      </c>
      <c r="L148">
        <f>BV148 - IF(AH148&gt;1, K148*BQ148*100.0/(AJ148*CJ148), 0)</f>
        <v>0</v>
      </c>
      <c r="M148">
        <f>((S148-I148/2)*L148-K148)/(S148+I148/2)</f>
        <v>0</v>
      </c>
      <c r="N148">
        <f>M148*(CC148+CD148)/1000.0</f>
        <v>0</v>
      </c>
      <c r="O148">
        <f>(BV148 - IF(AH148&gt;1, K148*BQ148*100.0/(AJ148*CJ148), 0))*(CC148+CD148)/1000.0</f>
        <v>0</v>
      </c>
      <c r="P148">
        <f>2.0/((1/R148-1/Q148)+SIGN(R148)*SQRT((1/R148-1/Q148)*(1/R148-1/Q148) + 4*BR148/((BR148+1)*(BR148+1))*(2*1/R148*1/Q148-1/Q148*1/Q148)))</f>
        <v>0</v>
      </c>
      <c r="Q148">
        <f>IF(LEFT(BS148,1)&lt;&gt;"0",IF(LEFT(BS148,1)="1",3.0,BT148),$D$5+$E$5*(CJ148*CC148/($K$5*1000))+$F$5*(CJ148*CC148/($K$5*1000))*MAX(MIN(BQ148,$J$5),$I$5)*MAX(MIN(BQ148,$J$5),$I$5)+$G$5*MAX(MIN(BQ148,$J$5),$I$5)*(CJ148*CC148/($K$5*1000))+$H$5*(CJ148*CC148/($K$5*1000))*(CJ148*CC148/($K$5*1000)))</f>
        <v>0</v>
      </c>
      <c r="R148">
        <f>I148*(1000-(1000*0.61365*exp(17.502*V148/(240.97+V148))/(CC148+CD148)+BX148)/2)/(1000*0.61365*exp(17.502*V148/(240.97+V148))/(CC148+CD148)-BX148)</f>
        <v>0</v>
      </c>
      <c r="S148">
        <f>1/((BR148+1)/(P148/1.6)+1/(Q148/1.37)) + BR148/((BR148+1)/(P148/1.6) + BR148/(Q148/1.37))</f>
        <v>0</v>
      </c>
      <c r="T148">
        <f>(BM148*BP148)</f>
        <v>0</v>
      </c>
      <c r="U148">
        <f>(CE148+(T148+2*0.95*5.67E-8*(((CE148+$B$7)+273)^4-(CE148+273)^4)-44100*I148)/(1.84*29.3*Q148+8*0.95*5.67E-8*(CE148+273)^3))</f>
        <v>0</v>
      </c>
      <c r="V148">
        <f>($C$7*CF148+$D$7*CG148+$E$7*U148)</f>
        <v>0</v>
      </c>
      <c r="W148">
        <f>0.61365*exp(17.502*V148/(240.97+V148))</f>
        <v>0</v>
      </c>
      <c r="X148">
        <f>(Y148/Z148*100)</f>
        <v>0</v>
      </c>
      <c r="Y148">
        <f>BX148*(CC148+CD148)/1000</f>
        <v>0</v>
      </c>
      <c r="Z148">
        <f>0.61365*exp(17.502*CE148/(240.97+CE148))</f>
        <v>0</v>
      </c>
      <c r="AA148">
        <f>(W148-BX148*(CC148+CD148)/1000)</f>
        <v>0</v>
      </c>
      <c r="AB148">
        <f>(-I148*44100)</f>
        <v>0</v>
      </c>
      <c r="AC148">
        <f>2*29.3*Q148*0.92*(CE148-V148)</f>
        <v>0</v>
      </c>
      <c r="AD148">
        <f>2*0.95*5.67E-8*(((CE148+$B$7)+273)^4-(V148+273)^4)</f>
        <v>0</v>
      </c>
      <c r="AE148">
        <f>T148+AD148+AB148+AC148</f>
        <v>0</v>
      </c>
      <c r="AF148">
        <v>146</v>
      </c>
      <c r="AG148">
        <v>16</v>
      </c>
      <c r="AH148">
        <f>IF(AF148*$H$13&gt;=AJ148,1.0,(AJ148/(AJ148-AF148*$H$13)))</f>
        <v>0</v>
      </c>
      <c r="AI148">
        <f>(AH148-1)*100</f>
        <v>0</v>
      </c>
      <c r="AJ148">
        <f>MAX(0,($B$13+$C$13*CJ148)/(1+$D$13*CJ148)*CC148/(CE148+273)*$E$13)</f>
        <v>0</v>
      </c>
      <c r="AK148" t="s">
        <v>292</v>
      </c>
      <c r="AL148" t="s">
        <v>292</v>
      </c>
      <c r="AM148">
        <v>0</v>
      </c>
      <c r="AN148">
        <v>0</v>
      </c>
      <c r="AO148">
        <f>1-AM148/AN148</f>
        <v>0</v>
      </c>
      <c r="AP148">
        <v>0</v>
      </c>
      <c r="AQ148" t="s">
        <v>292</v>
      </c>
      <c r="AR148" t="s">
        <v>292</v>
      </c>
      <c r="AS148">
        <v>0</v>
      </c>
      <c r="AT148">
        <v>0</v>
      </c>
      <c r="AU148">
        <f>1-AS148/AT148</f>
        <v>0</v>
      </c>
      <c r="AV148">
        <v>0.5</v>
      </c>
      <c r="AW148">
        <f>BN148</f>
        <v>0</v>
      </c>
      <c r="AX148">
        <f>K148</f>
        <v>0</v>
      </c>
      <c r="AY148">
        <f>AU148*AV148*AW148</f>
        <v>0</v>
      </c>
      <c r="AZ148">
        <f>(AX148-AP148)/AW148</f>
        <v>0</v>
      </c>
      <c r="BA148">
        <f>(AN148-AT148)/AT148</f>
        <v>0</v>
      </c>
      <c r="BB148">
        <f>AM148/(AO148+AM148/AT148)</f>
        <v>0</v>
      </c>
      <c r="BC148" t="s">
        <v>292</v>
      </c>
      <c r="BD148">
        <v>0</v>
      </c>
      <c r="BE148">
        <f>IF(BD148&lt;&gt;0, BD148, BB148)</f>
        <v>0</v>
      </c>
      <c r="BF148">
        <f>1-BE148/AT148</f>
        <v>0</v>
      </c>
      <c r="BG148">
        <f>(AT148-AS148)/(AT148-BE148)</f>
        <v>0</v>
      </c>
      <c r="BH148">
        <f>(AN148-AT148)/(AN148-BE148)</f>
        <v>0</v>
      </c>
      <c r="BI148">
        <f>(AT148-AS148)/(AT148-AM148)</f>
        <v>0</v>
      </c>
      <c r="BJ148">
        <f>(AN148-AT148)/(AN148-AM148)</f>
        <v>0</v>
      </c>
      <c r="BK148">
        <f>(BG148*BE148/AS148)</f>
        <v>0</v>
      </c>
      <c r="BL148">
        <f>(1-BK148)</f>
        <v>0</v>
      </c>
      <c r="BM148">
        <f>$B$11*CK148+$C$11*CL148+$F$11*CM148*(1-CP148)</f>
        <v>0</v>
      </c>
      <c r="BN148">
        <f>BM148*BO148</f>
        <v>0</v>
      </c>
      <c r="BO148">
        <f>($B$11*$D$9+$C$11*$D$9+$F$11*((CZ148+CR148)/MAX(CZ148+CR148+DA148, 0.1)*$I$9+DA148/MAX(CZ148+CR148+DA148, 0.1)*$J$9))/($B$11+$C$11+$F$11)</f>
        <v>0</v>
      </c>
      <c r="BP148">
        <f>($B$11*$K$9+$C$11*$K$9+$F$11*((CZ148+CR148)/MAX(CZ148+CR148+DA148, 0.1)*$P$9+DA148/MAX(CZ148+CR148+DA148, 0.1)*$Q$9))/($B$11+$C$11+$F$11)</f>
        <v>0</v>
      </c>
      <c r="BQ148">
        <v>6</v>
      </c>
      <c r="BR148">
        <v>0.5</v>
      </c>
      <c r="BS148" t="s">
        <v>293</v>
      </c>
      <c r="BT148">
        <v>2</v>
      </c>
      <c r="BU148">
        <v>1626465450.6</v>
      </c>
      <c r="BV148">
        <v>399.562666666667</v>
      </c>
      <c r="BW148">
        <v>419.952333333333</v>
      </c>
      <c r="BX148">
        <v>7.04153</v>
      </c>
      <c r="BY148">
        <v>3.24446666666667</v>
      </c>
      <c r="BZ148">
        <v>398.007666666667</v>
      </c>
      <c r="CA148">
        <v>7.10586333333333</v>
      </c>
      <c r="CB148">
        <v>900.037</v>
      </c>
      <c r="CC148">
        <v>100.752333333333</v>
      </c>
      <c r="CD148">
        <v>0.100332666666667</v>
      </c>
      <c r="CE148">
        <v>17.9162333333333</v>
      </c>
      <c r="CF148">
        <v>16.9901333333333</v>
      </c>
      <c r="CG148">
        <v>999.9</v>
      </c>
      <c r="CH148">
        <v>0</v>
      </c>
      <c r="CI148">
        <v>0</v>
      </c>
      <c r="CJ148">
        <v>10014.1666666667</v>
      </c>
      <c r="CK148">
        <v>0</v>
      </c>
      <c r="CL148">
        <v>0.221023</v>
      </c>
      <c r="CM148">
        <v>1460.06</v>
      </c>
      <c r="CN148">
        <v>0.973008333333333</v>
      </c>
      <c r="CO148">
        <v>0.0269915666666667</v>
      </c>
      <c r="CP148">
        <v>0</v>
      </c>
      <c r="CQ148">
        <v>882.724333333333</v>
      </c>
      <c r="CR148">
        <v>4.99999</v>
      </c>
      <c r="CS148">
        <v>12910.3666666667</v>
      </c>
      <c r="CT148">
        <v>12728.9</v>
      </c>
      <c r="CU148">
        <v>38.875</v>
      </c>
      <c r="CV148">
        <v>41.125</v>
      </c>
      <c r="CW148">
        <v>40.125</v>
      </c>
      <c r="CX148">
        <v>40.375</v>
      </c>
      <c r="CY148">
        <v>40.562</v>
      </c>
      <c r="CZ148">
        <v>1415.78666666667</v>
      </c>
      <c r="DA148">
        <v>39.2733333333333</v>
      </c>
      <c r="DB148">
        <v>0</v>
      </c>
      <c r="DC148">
        <v>1626465462.8</v>
      </c>
      <c r="DD148">
        <v>0</v>
      </c>
      <c r="DE148">
        <v>883.11712</v>
      </c>
      <c r="DF148">
        <v>-4.18307693382039</v>
      </c>
      <c r="DG148">
        <v>-73.561538470562</v>
      </c>
      <c r="DH148">
        <v>12917.176</v>
      </c>
      <c r="DI148">
        <v>15</v>
      </c>
      <c r="DJ148">
        <v>1626465084.6</v>
      </c>
      <c r="DK148" t="s">
        <v>294</v>
      </c>
      <c r="DL148">
        <v>1626465076.6</v>
      </c>
      <c r="DM148">
        <v>1626465084.6</v>
      </c>
      <c r="DN148">
        <v>8</v>
      </c>
      <c r="DO148">
        <v>0.212</v>
      </c>
      <c r="DP148">
        <v>0.013</v>
      </c>
      <c r="DQ148">
        <v>1.588</v>
      </c>
      <c r="DR148">
        <v>-0.074</v>
      </c>
      <c r="DS148">
        <v>420</v>
      </c>
      <c r="DT148">
        <v>3</v>
      </c>
      <c r="DU148">
        <v>0.13</v>
      </c>
      <c r="DV148">
        <v>0.03</v>
      </c>
      <c r="DW148">
        <v>-20.3080707317073</v>
      </c>
      <c r="DX148">
        <v>-0.47600905923348</v>
      </c>
      <c r="DY148">
        <v>0.0524549295221329</v>
      </c>
      <c r="DZ148">
        <v>1</v>
      </c>
      <c r="EA148">
        <v>883.435882352941</v>
      </c>
      <c r="EB148">
        <v>-4.88852916314449</v>
      </c>
      <c r="EC148">
        <v>0.514893807709894</v>
      </c>
      <c r="ED148">
        <v>1</v>
      </c>
      <c r="EE148">
        <v>3.77797341463415</v>
      </c>
      <c r="EF148">
        <v>0.186276585365855</v>
      </c>
      <c r="EG148">
        <v>0.0189922083651211</v>
      </c>
      <c r="EH148">
        <v>0</v>
      </c>
      <c r="EI148">
        <v>2</v>
      </c>
      <c r="EJ148">
        <v>3</v>
      </c>
      <c r="EK148" t="s">
        <v>354</v>
      </c>
      <c r="EL148">
        <v>100</v>
      </c>
      <c r="EM148">
        <v>100</v>
      </c>
      <c r="EN148">
        <v>1.556</v>
      </c>
      <c r="EO148">
        <v>-0.0643</v>
      </c>
      <c r="EP148">
        <v>0.796380875196005</v>
      </c>
      <c r="EQ148">
        <v>0.00225868272383977</v>
      </c>
      <c r="ER148">
        <v>-9.96746185667655e-07</v>
      </c>
      <c r="ES148">
        <v>2.83711317370827e-10</v>
      </c>
      <c r="ET148">
        <v>-0.071317122073674</v>
      </c>
      <c r="EU148">
        <v>-0.00217948432402501</v>
      </c>
      <c r="EV148">
        <v>0.000453263451741206</v>
      </c>
      <c r="EW148">
        <v>-1.16319206543697e-06</v>
      </c>
      <c r="EX148">
        <v>-2</v>
      </c>
      <c r="EY148">
        <v>2196</v>
      </c>
      <c r="EZ148">
        <v>1</v>
      </c>
      <c r="FA148">
        <v>25</v>
      </c>
      <c r="FB148">
        <v>6.2</v>
      </c>
      <c r="FC148">
        <v>6.1</v>
      </c>
      <c r="FD148">
        <v>18</v>
      </c>
      <c r="FE148">
        <v>816.139</v>
      </c>
      <c r="FF148">
        <v>429.072</v>
      </c>
      <c r="FG148">
        <v>15.7571</v>
      </c>
      <c r="FH148">
        <v>25.5795</v>
      </c>
      <c r="FI148">
        <v>29.9994</v>
      </c>
      <c r="FJ148">
        <v>25.6667</v>
      </c>
      <c r="FK148">
        <v>25.7005</v>
      </c>
      <c r="FL148">
        <v>25.0132</v>
      </c>
      <c r="FM148">
        <v>72.9262</v>
      </c>
      <c r="FN148">
        <v>0</v>
      </c>
      <c r="FO148">
        <v>15.89</v>
      </c>
      <c r="FP148">
        <v>420</v>
      </c>
      <c r="FQ148">
        <v>3.30795</v>
      </c>
      <c r="FR148">
        <v>101.411</v>
      </c>
      <c r="FS148">
        <v>101.862</v>
      </c>
    </row>
    <row r="149" spans="1:175">
      <c r="A149">
        <v>133</v>
      </c>
      <c r="B149">
        <v>1626465453.6</v>
      </c>
      <c r="C149">
        <v>264</v>
      </c>
      <c r="D149" t="s">
        <v>560</v>
      </c>
      <c r="E149" t="s">
        <v>561</v>
      </c>
      <c r="F149">
        <v>1</v>
      </c>
      <c r="G149" t="s">
        <v>291</v>
      </c>
      <c r="H149">
        <v>1626465452.6</v>
      </c>
      <c r="I149">
        <f>(J149)/1000</f>
        <v>0</v>
      </c>
      <c r="J149">
        <f>1000*CB149*AH149*(BX149-BY149)/(100*BQ149*(1000-AH149*BX149))</f>
        <v>0</v>
      </c>
      <c r="K149">
        <f>CB149*AH149*(BW149-BV149*(1000-AH149*BY149)/(1000-AH149*BX149))/(100*BQ149)</f>
        <v>0</v>
      </c>
      <c r="L149">
        <f>BV149 - IF(AH149&gt;1, K149*BQ149*100.0/(AJ149*CJ149), 0)</f>
        <v>0</v>
      </c>
      <c r="M149">
        <f>((S149-I149/2)*L149-K149)/(S149+I149/2)</f>
        <v>0</v>
      </c>
      <c r="N149">
        <f>M149*(CC149+CD149)/1000.0</f>
        <v>0</v>
      </c>
      <c r="O149">
        <f>(BV149 - IF(AH149&gt;1, K149*BQ149*100.0/(AJ149*CJ149), 0))*(CC149+CD149)/1000.0</f>
        <v>0</v>
      </c>
      <c r="P149">
        <f>2.0/((1/R149-1/Q149)+SIGN(R149)*SQRT((1/R149-1/Q149)*(1/R149-1/Q149) + 4*BR149/((BR149+1)*(BR149+1))*(2*1/R149*1/Q149-1/Q149*1/Q149)))</f>
        <v>0</v>
      </c>
      <c r="Q149">
        <f>IF(LEFT(BS149,1)&lt;&gt;"0",IF(LEFT(BS149,1)="1",3.0,BT149),$D$5+$E$5*(CJ149*CC149/($K$5*1000))+$F$5*(CJ149*CC149/($K$5*1000))*MAX(MIN(BQ149,$J$5),$I$5)*MAX(MIN(BQ149,$J$5),$I$5)+$G$5*MAX(MIN(BQ149,$J$5),$I$5)*(CJ149*CC149/($K$5*1000))+$H$5*(CJ149*CC149/($K$5*1000))*(CJ149*CC149/($K$5*1000)))</f>
        <v>0</v>
      </c>
      <c r="R149">
        <f>I149*(1000-(1000*0.61365*exp(17.502*V149/(240.97+V149))/(CC149+CD149)+BX149)/2)/(1000*0.61365*exp(17.502*V149/(240.97+V149))/(CC149+CD149)-BX149)</f>
        <v>0</v>
      </c>
      <c r="S149">
        <f>1/((BR149+1)/(P149/1.6)+1/(Q149/1.37)) + BR149/((BR149+1)/(P149/1.6) + BR149/(Q149/1.37))</f>
        <v>0</v>
      </c>
      <c r="T149">
        <f>(BM149*BP149)</f>
        <v>0</v>
      </c>
      <c r="U149">
        <f>(CE149+(T149+2*0.95*5.67E-8*(((CE149+$B$7)+273)^4-(CE149+273)^4)-44100*I149)/(1.84*29.3*Q149+8*0.95*5.67E-8*(CE149+273)^3))</f>
        <v>0</v>
      </c>
      <c r="V149">
        <f>($C$7*CF149+$D$7*CG149+$E$7*U149)</f>
        <v>0</v>
      </c>
      <c r="W149">
        <f>0.61365*exp(17.502*V149/(240.97+V149))</f>
        <v>0</v>
      </c>
      <c r="X149">
        <f>(Y149/Z149*100)</f>
        <v>0</v>
      </c>
      <c r="Y149">
        <f>BX149*(CC149+CD149)/1000</f>
        <v>0</v>
      </c>
      <c r="Z149">
        <f>0.61365*exp(17.502*CE149/(240.97+CE149))</f>
        <v>0</v>
      </c>
      <c r="AA149">
        <f>(W149-BX149*(CC149+CD149)/1000)</f>
        <v>0</v>
      </c>
      <c r="AB149">
        <f>(-I149*44100)</f>
        <v>0</v>
      </c>
      <c r="AC149">
        <f>2*29.3*Q149*0.92*(CE149-V149)</f>
        <v>0</v>
      </c>
      <c r="AD149">
        <f>2*0.95*5.67E-8*(((CE149+$B$7)+273)^4-(V149+273)^4)</f>
        <v>0</v>
      </c>
      <c r="AE149">
        <f>T149+AD149+AB149+AC149</f>
        <v>0</v>
      </c>
      <c r="AF149">
        <v>146</v>
      </c>
      <c r="AG149">
        <v>16</v>
      </c>
      <c r="AH149">
        <f>IF(AF149*$H$13&gt;=AJ149,1.0,(AJ149/(AJ149-AF149*$H$13)))</f>
        <v>0</v>
      </c>
      <c r="AI149">
        <f>(AH149-1)*100</f>
        <v>0</v>
      </c>
      <c r="AJ149">
        <f>MAX(0,($B$13+$C$13*CJ149)/(1+$D$13*CJ149)*CC149/(CE149+273)*$E$13)</f>
        <v>0</v>
      </c>
      <c r="AK149" t="s">
        <v>292</v>
      </c>
      <c r="AL149" t="s">
        <v>292</v>
      </c>
      <c r="AM149">
        <v>0</v>
      </c>
      <c r="AN149">
        <v>0</v>
      </c>
      <c r="AO149">
        <f>1-AM149/AN149</f>
        <v>0</v>
      </c>
      <c r="AP149">
        <v>0</v>
      </c>
      <c r="AQ149" t="s">
        <v>292</v>
      </c>
      <c r="AR149" t="s">
        <v>292</v>
      </c>
      <c r="AS149">
        <v>0</v>
      </c>
      <c r="AT149">
        <v>0</v>
      </c>
      <c r="AU149">
        <f>1-AS149/AT149</f>
        <v>0</v>
      </c>
      <c r="AV149">
        <v>0.5</v>
      </c>
      <c r="AW149">
        <f>BN149</f>
        <v>0</v>
      </c>
      <c r="AX149">
        <f>K149</f>
        <v>0</v>
      </c>
      <c r="AY149">
        <f>AU149*AV149*AW149</f>
        <v>0</v>
      </c>
      <c r="AZ149">
        <f>(AX149-AP149)/AW149</f>
        <v>0</v>
      </c>
      <c r="BA149">
        <f>(AN149-AT149)/AT149</f>
        <v>0</v>
      </c>
      <c r="BB149">
        <f>AM149/(AO149+AM149/AT149)</f>
        <v>0</v>
      </c>
      <c r="BC149" t="s">
        <v>292</v>
      </c>
      <c r="BD149">
        <v>0</v>
      </c>
      <c r="BE149">
        <f>IF(BD149&lt;&gt;0, BD149, BB149)</f>
        <v>0</v>
      </c>
      <c r="BF149">
        <f>1-BE149/AT149</f>
        <v>0</v>
      </c>
      <c r="BG149">
        <f>(AT149-AS149)/(AT149-BE149)</f>
        <v>0</v>
      </c>
      <c r="BH149">
        <f>(AN149-AT149)/(AN149-BE149)</f>
        <v>0</v>
      </c>
      <c r="BI149">
        <f>(AT149-AS149)/(AT149-AM149)</f>
        <v>0</v>
      </c>
      <c r="BJ149">
        <f>(AN149-AT149)/(AN149-AM149)</f>
        <v>0</v>
      </c>
      <c r="BK149">
        <f>(BG149*BE149/AS149)</f>
        <v>0</v>
      </c>
      <c r="BL149">
        <f>(1-BK149)</f>
        <v>0</v>
      </c>
      <c r="BM149">
        <f>$B$11*CK149+$C$11*CL149+$F$11*CM149*(1-CP149)</f>
        <v>0</v>
      </c>
      <c r="BN149">
        <f>BM149*BO149</f>
        <v>0</v>
      </c>
      <c r="BO149">
        <f>($B$11*$D$9+$C$11*$D$9+$F$11*((CZ149+CR149)/MAX(CZ149+CR149+DA149, 0.1)*$I$9+DA149/MAX(CZ149+CR149+DA149, 0.1)*$J$9))/($B$11+$C$11+$F$11)</f>
        <v>0</v>
      </c>
      <c r="BP149">
        <f>($B$11*$K$9+$C$11*$K$9+$F$11*((CZ149+CR149)/MAX(CZ149+CR149+DA149, 0.1)*$P$9+DA149/MAX(CZ149+CR149+DA149, 0.1)*$Q$9))/($B$11+$C$11+$F$11)</f>
        <v>0</v>
      </c>
      <c r="BQ149">
        <v>6</v>
      </c>
      <c r="BR149">
        <v>0.5</v>
      </c>
      <c r="BS149" t="s">
        <v>293</v>
      </c>
      <c r="BT149">
        <v>2</v>
      </c>
      <c r="BU149">
        <v>1626465452.6</v>
      </c>
      <c r="BV149">
        <v>399.537333333333</v>
      </c>
      <c r="BW149">
        <v>419.996</v>
      </c>
      <c r="BX149">
        <v>7.06185666666667</v>
      </c>
      <c r="BY149">
        <v>3.27147</v>
      </c>
      <c r="BZ149">
        <v>397.982333333333</v>
      </c>
      <c r="CA149">
        <v>7.12610333333333</v>
      </c>
      <c r="CB149">
        <v>900.015</v>
      </c>
      <c r="CC149">
        <v>100.752</v>
      </c>
      <c r="CD149">
        <v>0.0997885666666667</v>
      </c>
      <c r="CE149">
        <v>17.9472</v>
      </c>
      <c r="CF149">
        <v>17.0212</v>
      </c>
      <c r="CG149">
        <v>999.9</v>
      </c>
      <c r="CH149">
        <v>0</v>
      </c>
      <c r="CI149">
        <v>0</v>
      </c>
      <c r="CJ149">
        <v>10002.5</v>
      </c>
      <c r="CK149">
        <v>0</v>
      </c>
      <c r="CL149">
        <v>0.221023</v>
      </c>
      <c r="CM149">
        <v>1459.97333333333</v>
      </c>
      <c r="CN149">
        <v>0.973007</v>
      </c>
      <c r="CO149">
        <v>0.0269931</v>
      </c>
      <c r="CP149">
        <v>0</v>
      </c>
      <c r="CQ149">
        <v>882.196</v>
      </c>
      <c r="CR149">
        <v>4.99999</v>
      </c>
      <c r="CS149">
        <v>12906.9333333333</v>
      </c>
      <c r="CT149">
        <v>12728.1333333333</v>
      </c>
      <c r="CU149">
        <v>38.875</v>
      </c>
      <c r="CV149">
        <v>41.125</v>
      </c>
      <c r="CW149">
        <v>40.125</v>
      </c>
      <c r="CX149">
        <v>40.375</v>
      </c>
      <c r="CY149">
        <v>40.562</v>
      </c>
      <c r="CZ149">
        <v>1415.7</v>
      </c>
      <c r="DA149">
        <v>39.2733333333333</v>
      </c>
      <c r="DB149">
        <v>0</v>
      </c>
      <c r="DC149">
        <v>1626465464.6</v>
      </c>
      <c r="DD149">
        <v>0</v>
      </c>
      <c r="DE149">
        <v>882.977846153846</v>
      </c>
      <c r="DF149">
        <v>-4.8913504340375</v>
      </c>
      <c r="DG149">
        <v>-72.8273503704959</v>
      </c>
      <c r="DH149">
        <v>12915.3846153846</v>
      </c>
      <c r="DI149">
        <v>15</v>
      </c>
      <c r="DJ149">
        <v>1626465084.6</v>
      </c>
      <c r="DK149" t="s">
        <v>294</v>
      </c>
      <c r="DL149">
        <v>1626465076.6</v>
      </c>
      <c r="DM149">
        <v>1626465084.6</v>
      </c>
      <c r="DN149">
        <v>8</v>
      </c>
      <c r="DO149">
        <v>0.212</v>
      </c>
      <c r="DP149">
        <v>0.013</v>
      </c>
      <c r="DQ149">
        <v>1.588</v>
      </c>
      <c r="DR149">
        <v>-0.074</v>
      </c>
      <c r="DS149">
        <v>420</v>
      </c>
      <c r="DT149">
        <v>3</v>
      </c>
      <c r="DU149">
        <v>0.13</v>
      </c>
      <c r="DV149">
        <v>0.03</v>
      </c>
      <c r="DW149">
        <v>-20.3272658536585</v>
      </c>
      <c r="DX149">
        <v>-0.532321254355388</v>
      </c>
      <c r="DY149">
        <v>0.058210197789651</v>
      </c>
      <c r="DZ149">
        <v>0</v>
      </c>
      <c r="EA149">
        <v>883.333085714286</v>
      </c>
      <c r="EB149">
        <v>-5.03535029354194</v>
      </c>
      <c r="EC149">
        <v>0.536292370763161</v>
      </c>
      <c r="ED149">
        <v>1</v>
      </c>
      <c r="EE149">
        <v>3.78254512195122</v>
      </c>
      <c r="EF149">
        <v>0.142772822299655</v>
      </c>
      <c r="EG149">
        <v>0.0156696389862925</v>
      </c>
      <c r="EH149">
        <v>0</v>
      </c>
      <c r="EI149">
        <v>1</v>
      </c>
      <c r="EJ149">
        <v>3</v>
      </c>
      <c r="EK149" t="s">
        <v>427</v>
      </c>
      <c r="EL149">
        <v>100</v>
      </c>
      <c r="EM149">
        <v>100</v>
      </c>
      <c r="EN149">
        <v>1.555</v>
      </c>
      <c r="EO149">
        <v>-0.0642</v>
      </c>
      <c r="EP149">
        <v>0.796380875196005</v>
      </c>
      <c r="EQ149">
        <v>0.00225868272383977</v>
      </c>
      <c r="ER149">
        <v>-9.96746185667655e-07</v>
      </c>
      <c r="ES149">
        <v>2.83711317370827e-10</v>
      </c>
      <c r="ET149">
        <v>-0.071317122073674</v>
      </c>
      <c r="EU149">
        <v>-0.00217948432402501</v>
      </c>
      <c r="EV149">
        <v>0.000453263451741206</v>
      </c>
      <c r="EW149">
        <v>-1.16319206543697e-06</v>
      </c>
      <c r="EX149">
        <v>-2</v>
      </c>
      <c r="EY149">
        <v>2196</v>
      </c>
      <c r="EZ149">
        <v>1</v>
      </c>
      <c r="FA149">
        <v>25</v>
      </c>
      <c r="FB149">
        <v>6.3</v>
      </c>
      <c r="FC149">
        <v>6.2</v>
      </c>
      <c r="FD149">
        <v>18</v>
      </c>
      <c r="FE149">
        <v>815.968</v>
      </c>
      <c r="FF149">
        <v>429.188</v>
      </c>
      <c r="FG149">
        <v>15.826</v>
      </c>
      <c r="FH149">
        <v>25.5751</v>
      </c>
      <c r="FI149">
        <v>29.9993</v>
      </c>
      <c r="FJ149">
        <v>25.6645</v>
      </c>
      <c r="FK149">
        <v>25.6983</v>
      </c>
      <c r="FL149">
        <v>25.0122</v>
      </c>
      <c r="FM149">
        <v>72.9262</v>
      </c>
      <c r="FN149">
        <v>0</v>
      </c>
      <c r="FO149">
        <v>15.89</v>
      </c>
      <c r="FP149">
        <v>420</v>
      </c>
      <c r="FQ149">
        <v>3.29999</v>
      </c>
      <c r="FR149">
        <v>101.413</v>
      </c>
      <c r="FS149">
        <v>101.863</v>
      </c>
    </row>
    <row r="150" spans="1:175">
      <c r="A150">
        <v>134</v>
      </c>
      <c r="B150">
        <v>1626465455.6</v>
      </c>
      <c r="C150">
        <v>266</v>
      </c>
      <c r="D150" t="s">
        <v>562</v>
      </c>
      <c r="E150" t="s">
        <v>563</v>
      </c>
      <c r="F150">
        <v>1</v>
      </c>
      <c r="G150" t="s">
        <v>291</v>
      </c>
      <c r="H150">
        <v>1626465454.6</v>
      </c>
      <c r="I150">
        <f>(J150)/1000</f>
        <v>0</v>
      </c>
      <c r="J150">
        <f>1000*CB150*AH150*(BX150-BY150)/(100*BQ150*(1000-AH150*BX150))</f>
        <v>0</v>
      </c>
      <c r="K150">
        <f>CB150*AH150*(BW150-BV150*(1000-AH150*BY150)/(1000-AH150*BX150))/(100*BQ150)</f>
        <v>0</v>
      </c>
      <c r="L150">
        <f>BV150 - IF(AH150&gt;1, K150*BQ150*100.0/(AJ150*CJ150), 0)</f>
        <v>0</v>
      </c>
      <c r="M150">
        <f>((S150-I150/2)*L150-K150)/(S150+I150/2)</f>
        <v>0</v>
      </c>
      <c r="N150">
        <f>M150*(CC150+CD150)/1000.0</f>
        <v>0</v>
      </c>
      <c r="O150">
        <f>(BV150 - IF(AH150&gt;1, K150*BQ150*100.0/(AJ150*CJ150), 0))*(CC150+CD150)/1000.0</f>
        <v>0</v>
      </c>
      <c r="P150">
        <f>2.0/((1/R150-1/Q150)+SIGN(R150)*SQRT((1/R150-1/Q150)*(1/R150-1/Q150) + 4*BR150/((BR150+1)*(BR150+1))*(2*1/R150*1/Q150-1/Q150*1/Q150)))</f>
        <v>0</v>
      </c>
      <c r="Q150">
        <f>IF(LEFT(BS150,1)&lt;&gt;"0",IF(LEFT(BS150,1)="1",3.0,BT150),$D$5+$E$5*(CJ150*CC150/($K$5*1000))+$F$5*(CJ150*CC150/($K$5*1000))*MAX(MIN(BQ150,$J$5),$I$5)*MAX(MIN(BQ150,$J$5),$I$5)+$G$5*MAX(MIN(BQ150,$J$5),$I$5)*(CJ150*CC150/($K$5*1000))+$H$5*(CJ150*CC150/($K$5*1000))*(CJ150*CC150/($K$5*1000)))</f>
        <v>0</v>
      </c>
      <c r="R150">
        <f>I150*(1000-(1000*0.61365*exp(17.502*V150/(240.97+V150))/(CC150+CD150)+BX150)/2)/(1000*0.61365*exp(17.502*V150/(240.97+V150))/(CC150+CD150)-BX150)</f>
        <v>0</v>
      </c>
      <c r="S150">
        <f>1/((BR150+1)/(P150/1.6)+1/(Q150/1.37)) + BR150/((BR150+1)/(P150/1.6) + BR150/(Q150/1.37))</f>
        <v>0</v>
      </c>
      <c r="T150">
        <f>(BM150*BP150)</f>
        <v>0</v>
      </c>
      <c r="U150">
        <f>(CE150+(T150+2*0.95*5.67E-8*(((CE150+$B$7)+273)^4-(CE150+273)^4)-44100*I150)/(1.84*29.3*Q150+8*0.95*5.67E-8*(CE150+273)^3))</f>
        <v>0</v>
      </c>
      <c r="V150">
        <f>($C$7*CF150+$D$7*CG150+$E$7*U150)</f>
        <v>0</v>
      </c>
      <c r="W150">
        <f>0.61365*exp(17.502*V150/(240.97+V150))</f>
        <v>0</v>
      </c>
      <c r="X150">
        <f>(Y150/Z150*100)</f>
        <v>0</v>
      </c>
      <c r="Y150">
        <f>BX150*(CC150+CD150)/1000</f>
        <v>0</v>
      </c>
      <c r="Z150">
        <f>0.61365*exp(17.502*CE150/(240.97+CE150))</f>
        <v>0</v>
      </c>
      <c r="AA150">
        <f>(W150-BX150*(CC150+CD150)/1000)</f>
        <v>0</v>
      </c>
      <c r="AB150">
        <f>(-I150*44100)</f>
        <v>0</v>
      </c>
      <c r="AC150">
        <f>2*29.3*Q150*0.92*(CE150-V150)</f>
        <v>0</v>
      </c>
      <c r="AD150">
        <f>2*0.95*5.67E-8*(((CE150+$B$7)+273)^4-(V150+273)^4)</f>
        <v>0</v>
      </c>
      <c r="AE150">
        <f>T150+AD150+AB150+AC150</f>
        <v>0</v>
      </c>
      <c r="AF150">
        <v>146</v>
      </c>
      <c r="AG150">
        <v>16</v>
      </c>
      <c r="AH150">
        <f>IF(AF150*$H$13&gt;=AJ150,1.0,(AJ150/(AJ150-AF150*$H$13)))</f>
        <v>0</v>
      </c>
      <c r="AI150">
        <f>(AH150-1)*100</f>
        <v>0</v>
      </c>
      <c r="AJ150">
        <f>MAX(0,($B$13+$C$13*CJ150)/(1+$D$13*CJ150)*CC150/(CE150+273)*$E$13)</f>
        <v>0</v>
      </c>
      <c r="AK150" t="s">
        <v>292</v>
      </c>
      <c r="AL150" t="s">
        <v>292</v>
      </c>
      <c r="AM150">
        <v>0</v>
      </c>
      <c r="AN150">
        <v>0</v>
      </c>
      <c r="AO150">
        <f>1-AM150/AN150</f>
        <v>0</v>
      </c>
      <c r="AP150">
        <v>0</v>
      </c>
      <c r="AQ150" t="s">
        <v>292</v>
      </c>
      <c r="AR150" t="s">
        <v>292</v>
      </c>
      <c r="AS150">
        <v>0</v>
      </c>
      <c r="AT150">
        <v>0</v>
      </c>
      <c r="AU150">
        <f>1-AS150/AT150</f>
        <v>0</v>
      </c>
      <c r="AV150">
        <v>0.5</v>
      </c>
      <c r="AW150">
        <f>BN150</f>
        <v>0</v>
      </c>
      <c r="AX150">
        <f>K150</f>
        <v>0</v>
      </c>
      <c r="AY150">
        <f>AU150*AV150*AW150</f>
        <v>0</v>
      </c>
      <c r="AZ150">
        <f>(AX150-AP150)/AW150</f>
        <v>0</v>
      </c>
      <c r="BA150">
        <f>(AN150-AT150)/AT150</f>
        <v>0</v>
      </c>
      <c r="BB150">
        <f>AM150/(AO150+AM150/AT150)</f>
        <v>0</v>
      </c>
      <c r="BC150" t="s">
        <v>292</v>
      </c>
      <c r="BD150">
        <v>0</v>
      </c>
      <c r="BE150">
        <f>IF(BD150&lt;&gt;0, BD150, BB150)</f>
        <v>0</v>
      </c>
      <c r="BF150">
        <f>1-BE150/AT150</f>
        <v>0</v>
      </c>
      <c r="BG150">
        <f>(AT150-AS150)/(AT150-BE150)</f>
        <v>0</v>
      </c>
      <c r="BH150">
        <f>(AN150-AT150)/(AN150-BE150)</f>
        <v>0</v>
      </c>
      <c r="BI150">
        <f>(AT150-AS150)/(AT150-AM150)</f>
        <v>0</v>
      </c>
      <c r="BJ150">
        <f>(AN150-AT150)/(AN150-AM150)</f>
        <v>0</v>
      </c>
      <c r="BK150">
        <f>(BG150*BE150/AS150)</f>
        <v>0</v>
      </c>
      <c r="BL150">
        <f>(1-BK150)</f>
        <v>0</v>
      </c>
      <c r="BM150">
        <f>$B$11*CK150+$C$11*CL150+$F$11*CM150*(1-CP150)</f>
        <v>0</v>
      </c>
      <c r="BN150">
        <f>BM150*BO150</f>
        <v>0</v>
      </c>
      <c r="BO150">
        <f>($B$11*$D$9+$C$11*$D$9+$F$11*((CZ150+CR150)/MAX(CZ150+CR150+DA150, 0.1)*$I$9+DA150/MAX(CZ150+CR150+DA150, 0.1)*$J$9))/($B$11+$C$11+$F$11)</f>
        <v>0</v>
      </c>
      <c r="BP150">
        <f>($B$11*$K$9+$C$11*$K$9+$F$11*((CZ150+CR150)/MAX(CZ150+CR150+DA150, 0.1)*$P$9+DA150/MAX(CZ150+CR150+DA150, 0.1)*$Q$9))/($B$11+$C$11+$F$11)</f>
        <v>0</v>
      </c>
      <c r="BQ150">
        <v>6</v>
      </c>
      <c r="BR150">
        <v>0.5</v>
      </c>
      <c r="BS150" t="s">
        <v>293</v>
      </c>
      <c r="BT150">
        <v>2</v>
      </c>
      <c r="BU150">
        <v>1626465454.6</v>
      </c>
      <c r="BV150">
        <v>399.511333333333</v>
      </c>
      <c r="BW150">
        <v>420.026333333333</v>
      </c>
      <c r="BX150">
        <v>7.08735333333333</v>
      </c>
      <c r="BY150">
        <v>3.28141666666667</v>
      </c>
      <c r="BZ150">
        <v>397.955666666667</v>
      </c>
      <c r="CA150">
        <v>7.1515</v>
      </c>
      <c r="CB150">
        <v>899.985333333333</v>
      </c>
      <c r="CC150">
        <v>100.753333333333</v>
      </c>
      <c r="CD150">
        <v>0.0997935666666667</v>
      </c>
      <c r="CE150">
        <v>17.9789333333333</v>
      </c>
      <c r="CF150">
        <v>17.0415666666667</v>
      </c>
      <c r="CG150">
        <v>999.9</v>
      </c>
      <c r="CH150">
        <v>0</v>
      </c>
      <c r="CI150">
        <v>0</v>
      </c>
      <c r="CJ150">
        <v>10007.5333333333</v>
      </c>
      <c r="CK150">
        <v>0</v>
      </c>
      <c r="CL150">
        <v>0.221023</v>
      </c>
      <c r="CM150">
        <v>1459.96666666667</v>
      </c>
      <c r="CN150">
        <v>0.973008333333333</v>
      </c>
      <c r="CO150">
        <v>0.0269915666666667</v>
      </c>
      <c r="CP150">
        <v>0</v>
      </c>
      <c r="CQ150">
        <v>882.085666666667</v>
      </c>
      <c r="CR150">
        <v>4.99999</v>
      </c>
      <c r="CS150">
        <v>12903.8333333333</v>
      </c>
      <c r="CT150">
        <v>12728.1333333333</v>
      </c>
      <c r="CU150">
        <v>38.8956666666667</v>
      </c>
      <c r="CV150">
        <v>41.125</v>
      </c>
      <c r="CW150">
        <v>40.125</v>
      </c>
      <c r="CX150">
        <v>40.375</v>
      </c>
      <c r="CY150">
        <v>40.562</v>
      </c>
      <c r="CZ150">
        <v>1415.69666666667</v>
      </c>
      <c r="DA150">
        <v>39.27</v>
      </c>
      <c r="DB150">
        <v>0</v>
      </c>
      <c r="DC150">
        <v>1626465466.4</v>
      </c>
      <c r="DD150">
        <v>0</v>
      </c>
      <c r="DE150">
        <v>882.79604</v>
      </c>
      <c r="DF150">
        <v>-5.63030769203827</v>
      </c>
      <c r="DG150">
        <v>-72.5615383460994</v>
      </c>
      <c r="DH150">
        <v>12912.62</v>
      </c>
      <c r="DI150">
        <v>15</v>
      </c>
      <c r="DJ150">
        <v>1626465084.6</v>
      </c>
      <c r="DK150" t="s">
        <v>294</v>
      </c>
      <c r="DL150">
        <v>1626465076.6</v>
      </c>
      <c r="DM150">
        <v>1626465084.6</v>
      </c>
      <c r="DN150">
        <v>8</v>
      </c>
      <c r="DO150">
        <v>0.212</v>
      </c>
      <c r="DP150">
        <v>0.013</v>
      </c>
      <c r="DQ150">
        <v>1.588</v>
      </c>
      <c r="DR150">
        <v>-0.074</v>
      </c>
      <c r="DS150">
        <v>420</v>
      </c>
      <c r="DT150">
        <v>3</v>
      </c>
      <c r="DU150">
        <v>0.13</v>
      </c>
      <c r="DV150">
        <v>0.03</v>
      </c>
      <c r="DW150">
        <v>-20.3506634146341</v>
      </c>
      <c r="DX150">
        <v>-0.678269686411168</v>
      </c>
      <c r="DY150">
        <v>0.0733637371581061</v>
      </c>
      <c r="DZ150">
        <v>0</v>
      </c>
      <c r="EA150">
        <v>883.075323529412</v>
      </c>
      <c r="EB150">
        <v>-5.31073093777639</v>
      </c>
      <c r="EC150">
        <v>0.552929243456965</v>
      </c>
      <c r="ED150">
        <v>1</v>
      </c>
      <c r="EE150">
        <v>3.7870987804878</v>
      </c>
      <c r="EF150">
        <v>0.111383832752607</v>
      </c>
      <c r="EG150">
        <v>0.0127908872277792</v>
      </c>
      <c r="EH150">
        <v>0</v>
      </c>
      <c r="EI150">
        <v>1</v>
      </c>
      <c r="EJ150">
        <v>3</v>
      </c>
      <c r="EK150" t="s">
        <v>427</v>
      </c>
      <c r="EL150">
        <v>100</v>
      </c>
      <c r="EM150">
        <v>100</v>
      </c>
      <c r="EN150">
        <v>1.555</v>
      </c>
      <c r="EO150">
        <v>-0.0641</v>
      </c>
      <c r="EP150">
        <v>0.796380875196005</v>
      </c>
      <c r="EQ150">
        <v>0.00225868272383977</v>
      </c>
      <c r="ER150">
        <v>-9.96746185667655e-07</v>
      </c>
      <c r="ES150">
        <v>2.83711317370827e-10</v>
      </c>
      <c r="ET150">
        <v>-0.071317122073674</v>
      </c>
      <c r="EU150">
        <v>-0.00217948432402501</v>
      </c>
      <c r="EV150">
        <v>0.000453263451741206</v>
      </c>
      <c r="EW150">
        <v>-1.16319206543697e-06</v>
      </c>
      <c r="EX150">
        <v>-2</v>
      </c>
      <c r="EY150">
        <v>2196</v>
      </c>
      <c r="EZ150">
        <v>1</v>
      </c>
      <c r="FA150">
        <v>25</v>
      </c>
      <c r="FB150">
        <v>6.3</v>
      </c>
      <c r="FC150">
        <v>6.2</v>
      </c>
      <c r="FD150">
        <v>18</v>
      </c>
      <c r="FE150">
        <v>815.889</v>
      </c>
      <c r="FF150">
        <v>429.259</v>
      </c>
      <c r="FG150">
        <v>15.8951</v>
      </c>
      <c r="FH150">
        <v>25.5708</v>
      </c>
      <c r="FI150">
        <v>29.9993</v>
      </c>
      <c r="FJ150">
        <v>25.6624</v>
      </c>
      <c r="FK150">
        <v>25.6962</v>
      </c>
      <c r="FL150">
        <v>25.011</v>
      </c>
      <c r="FM150">
        <v>72.9262</v>
      </c>
      <c r="FN150">
        <v>0</v>
      </c>
      <c r="FO150">
        <v>15.99</v>
      </c>
      <c r="FP150">
        <v>420</v>
      </c>
      <c r="FQ150">
        <v>3.32558</v>
      </c>
      <c r="FR150">
        <v>101.414</v>
      </c>
      <c r="FS150">
        <v>101.863</v>
      </c>
    </row>
    <row r="151" spans="1:175">
      <c r="A151">
        <v>135</v>
      </c>
      <c r="B151">
        <v>1626465457.6</v>
      </c>
      <c r="C151">
        <v>268</v>
      </c>
      <c r="D151" t="s">
        <v>564</v>
      </c>
      <c r="E151" t="s">
        <v>565</v>
      </c>
      <c r="F151">
        <v>1</v>
      </c>
      <c r="G151" t="s">
        <v>291</v>
      </c>
      <c r="H151">
        <v>1626465456.6</v>
      </c>
      <c r="I151">
        <f>(J151)/1000</f>
        <v>0</v>
      </c>
      <c r="J151">
        <f>1000*CB151*AH151*(BX151-BY151)/(100*BQ151*(1000-AH151*BX151))</f>
        <v>0</v>
      </c>
      <c r="K151">
        <f>CB151*AH151*(BW151-BV151*(1000-AH151*BY151)/(1000-AH151*BX151))/(100*BQ151)</f>
        <v>0</v>
      </c>
      <c r="L151">
        <f>BV151 - IF(AH151&gt;1, K151*BQ151*100.0/(AJ151*CJ151), 0)</f>
        <v>0</v>
      </c>
      <c r="M151">
        <f>((S151-I151/2)*L151-K151)/(S151+I151/2)</f>
        <v>0</v>
      </c>
      <c r="N151">
        <f>M151*(CC151+CD151)/1000.0</f>
        <v>0</v>
      </c>
      <c r="O151">
        <f>(BV151 - IF(AH151&gt;1, K151*BQ151*100.0/(AJ151*CJ151), 0))*(CC151+CD151)/1000.0</f>
        <v>0</v>
      </c>
      <c r="P151">
        <f>2.0/((1/R151-1/Q151)+SIGN(R151)*SQRT((1/R151-1/Q151)*(1/R151-1/Q151) + 4*BR151/((BR151+1)*(BR151+1))*(2*1/R151*1/Q151-1/Q151*1/Q151)))</f>
        <v>0</v>
      </c>
      <c r="Q151">
        <f>IF(LEFT(BS151,1)&lt;&gt;"0",IF(LEFT(BS151,1)="1",3.0,BT151),$D$5+$E$5*(CJ151*CC151/($K$5*1000))+$F$5*(CJ151*CC151/($K$5*1000))*MAX(MIN(BQ151,$J$5),$I$5)*MAX(MIN(BQ151,$J$5),$I$5)+$G$5*MAX(MIN(BQ151,$J$5),$I$5)*(CJ151*CC151/($K$5*1000))+$H$5*(CJ151*CC151/($K$5*1000))*(CJ151*CC151/($K$5*1000)))</f>
        <v>0</v>
      </c>
      <c r="R151">
        <f>I151*(1000-(1000*0.61365*exp(17.502*V151/(240.97+V151))/(CC151+CD151)+BX151)/2)/(1000*0.61365*exp(17.502*V151/(240.97+V151))/(CC151+CD151)-BX151)</f>
        <v>0</v>
      </c>
      <c r="S151">
        <f>1/((BR151+1)/(P151/1.6)+1/(Q151/1.37)) + BR151/((BR151+1)/(P151/1.6) + BR151/(Q151/1.37))</f>
        <v>0</v>
      </c>
      <c r="T151">
        <f>(BM151*BP151)</f>
        <v>0</v>
      </c>
      <c r="U151">
        <f>(CE151+(T151+2*0.95*5.67E-8*(((CE151+$B$7)+273)^4-(CE151+273)^4)-44100*I151)/(1.84*29.3*Q151+8*0.95*5.67E-8*(CE151+273)^3))</f>
        <v>0</v>
      </c>
      <c r="V151">
        <f>($C$7*CF151+$D$7*CG151+$E$7*U151)</f>
        <v>0</v>
      </c>
      <c r="W151">
        <f>0.61365*exp(17.502*V151/(240.97+V151))</f>
        <v>0</v>
      </c>
      <c r="X151">
        <f>(Y151/Z151*100)</f>
        <v>0</v>
      </c>
      <c r="Y151">
        <f>BX151*(CC151+CD151)/1000</f>
        <v>0</v>
      </c>
      <c r="Z151">
        <f>0.61365*exp(17.502*CE151/(240.97+CE151))</f>
        <v>0</v>
      </c>
      <c r="AA151">
        <f>(W151-BX151*(CC151+CD151)/1000)</f>
        <v>0</v>
      </c>
      <c r="AB151">
        <f>(-I151*44100)</f>
        <v>0</v>
      </c>
      <c r="AC151">
        <f>2*29.3*Q151*0.92*(CE151-V151)</f>
        <v>0</v>
      </c>
      <c r="AD151">
        <f>2*0.95*5.67E-8*(((CE151+$B$7)+273)^4-(V151+273)^4)</f>
        <v>0</v>
      </c>
      <c r="AE151">
        <f>T151+AD151+AB151+AC151</f>
        <v>0</v>
      </c>
      <c r="AF151">
        <v>145</v>
      </c>
      <c r="AG151">
        <v>16</v>
      </c>
      <c r="AH151">
        <f>IF(AF151*$H$13&gt;=AJ151,1.0,(AJ151/(AJ151-AF151*$H$13)))</f>
        <v>0</v>
      </c>
      <c r="AI151">
        <f>(AH151-1)*100</f>
        <v>0</v>
      </c>
      <c r="AJ151">
        <f>MAX(0,($B$13+$C$13*CJ151)/(1+$D$13*CJ151)*CC151/(CE151+273)*$E$13)</f>
        <v>0</v>
      </c>
      <c r="AK151" t="s">
        <v>292</v>
      </c>
      <c r="AL151" t="s">
        <v>292</v>
      </c>
      <c r="AM151">
        <v>0</v>
      </c>
      <c r="AN151">
        <v>0</v>
      </c>
      <c r="AO151">
        <f>1-AM151/AN151</f>
        <v>0</v>
      </c>
      <c r="AP151">
        <v>0</v>
      </c>
      <c r="AQ151" t="s">
        <v>292</v>
      </c>
      <c r="AR151" t="s">
        <v>292</v>
      </c>
      <c r="AS151">
        <v>0</v>
      </c>
      <c r="AT151">
        <v>0</v>
      </c>
      <c r="AU151">
        <f>1-AS151/AT151</f>
        <v>0</v>
      </c>
      <c r="AV151">
        <v>0.5</v>
      </c>
      <c r="AW151">
        <f>BN151</f>
        <v>0</v>
      </c>
      <c r="AX151">
        <f>K151</f>
        <v>0</v>
      </c>
      <c r="AY151">
        <f>AU151*AV151*AW151</f>
        <v>0</v>
      </c>
      <c r="AZ151">
        <f>(AX151-AP151)/AW151</f>
        <v>0</v>
      </c>
      <c r="BA151">
        <f>(AN151-AT151)/AT151</f>
        <v>0</v>
      </c>
      <c r="BB151">
        <f>AM151/(AO151+AM151/AT151)</f>
        <v>0</v>
      </c>
      <c r="BC151" t="s">
        <v>292</v>
      </c>
      <c r="BD151">
        <v>0</v>
      </c>
      <c r="BE151">
        <f>IF(BD151&lt;&gt;0, BD151, BB151)</f>
        <v>0</v>
      </c>
      <c r="BF151">
        <f>1-BE151/AT151</f>
        <v>0</v>
      </c>
      <c r="BG151">
        <f>(AT151-AS151)/(AT151-BE151)</f>
        <v>0</v>
      </c>
      <c r="BH151">
        <f>(AN151-AT151)/(AN151-BE151)</f>
        <v>0</v>
      </c>
      <c r="BI151">
        <f>(AT151-AS151)/(AT151-AM151)</f>
        <v>0</v>
      </c>
      <c r="BJ151">
        <f>(AN151-AT151)/(AN151-AM151)</f>
        <v>0</v>
      </c>
      <c r="BK151">
        <f>(BG151*BE151/AS151)</f>
        <v>0</v>
      </c>
      <c r="BL151">
        <f>(1-BK151)</f>
        <v>0</v>
      </c>
      <c r="BM151">
        <f>$B$11*CK151+$C$11*CL151+$F$11*CM151*(1-CP151)</f>
        <v>0</v>
      </c>
      <c r="BN151">
        <f>BM151*BO151</f>
        <v>0</v>
      </c>
      <c r="BO151">
        <f>($B$11*$D$9+$C$11*$D$9+$F$11*((CZ151+CR151)/MAX(CZ151+CR151+DA151, 0.1)*$I$9+DA151/MAX(CZ151+CR151+DA151, 0.1)*$J$9))/($B$11+$C$11+$F$11)</f>
        <v>0</v>
      </c>
      <c r="BP151">
        <f>($B$11*$K$9+$C$11*$K$9+$F$11*((CZ151+CR151)/MAX(CZ151+CR151+DA151, 0.1)*$P$9+DA151/MAX(CZ151+CR151+DA151, 0.1)*$Q$9))/($B$11+$C$11+$F$11)</f>
        <v>0</v>
      </c>
      <c r="BQ151">
        <v>6</v>
      </c>
      <c r="BR151">
        <v>0.5</v>
      </c>
      <c r="BS151" t="s">
        <v>293</v>
      </c>
      <c r="BT151">
        <v>2</v>
      </c>
      <c r="BU151">
        <v>1626465456.6</v>
      </c>
      <c r="BV151">
        <v>399.535666666667</v>
      </c>
      <c r="BW151">
        <v>420.059666666667</v>
      </c>
      <c r="BX151">
        <v>7.10686</v>
      </c>
      <c r="BY151">
        <v>3.28510666666667</v>
      </c>
      <c r="BZ151">
        <v>397.980333333333</v>
      </c>
      <c r="CA151">
        <v>7.17092666666667</v>
      </c>
      <c r="CB151">
        <v>899.961333333333</v>
      </c>
      <c r="CC151">
        <v>100.753</v>
      </c>
      <c r="CD151">
        <v>0.100104333333333</v>
      </c>
      <c r="CE151">
        <v>18.0114</v>
      </c>
      <c r="CF151">
        <v>17.0681666666667</v>
      </c>
      <c r="CG151">
        <v>999.9</v>
      </c>
      <c r="CH151">
        <v>0</v>
      </c>
      <c r="CI151">
        <v>0</v>
      </c>
      <c r="CJ151">
        <v>10016.2333333333</v>
      </c>
      <c r="CK151">
        <v>0</v>
      </c>
      <c r="CL151">
        <v>0.221023</v>
      </c>
      <c r="CM151">
        <v>1459.97</v>
      </c>
      <c r="CN151">
        <v>0.973008333333333</v>
      </c>
      <c r="CO151">
        <v>0.0269915666666667</v>
      </c>
      <c r="CP151">
        <v>0</v>
      </c>
      <c r="CQ151">
        <v>882.163666666667</v>
      </c>
      <c r="CR151">
        <v>4.99999</v>
      </c>
      <c r="CS151">
        <v>12901.6666666667</v>
      </c>
      <c r="CT151">
        <v>12728.1333333333</v>
      </c>
      <c r="CU151">
        <v>38.875</v>
      </c>
      <c r="CV151">
        <v>41.125</v>
      </c>
      <c r="CW151">
        <v>40.125</v>
      </c>
      <c r="CX151">
        <v>40.375</v>
      </c>
      <c r="CY151">
        <v>40.562</v>
      </c>
      <c r="CZ151">
        <v>1415.7</v>
      </c>
      <c r="DA151">
        <v>39.27</v>
      </c>
      <c r="DB151">
        <v>0</v>
      </c>
      <c r="DC151">
        <v>1626465468.8</v>
      </c>
      <c r="DD151">
        <v>0</v>
      </c>
      <c r="DE151">
        <v>882.5762</v>
      </c>
      <c r="DF151">
        <v>-5.42023078178529</v>
      </c>
      <c r="DG151">
        <v>-76.146154029397</v>
      </c>
      <c r="DH151">
        <v>12909.784</v>
      </c>
      <c r="DI151">
        <v>15</v>
      </c>
      <c r="DJ151">
        <v>1626465084.6</v>
      </c>
      <c r="DK151" t="s">
        <v>294</v>
      </c>
      <c r="DL151">
        <v>1626465076.6</v>
      </c>
      <c r="DM151">
        <v>1626465084.6</v>
      </c>
      <c r="DN151">
        <v>8</v>
      </c>
      <c r="DO151">
        <v>0.212</v>
      </c>
      <c r="DP151">
        <v>0.013</v>
      </c>
      <c r="DQ151">
        <v>1.588</v>
      </c>
      <c r="DR151">
        <v>-0.074</v>
      </c>
      <c r="DS151">
        <v>420</v>
      </c>
      <c r="DT151">
        <v>3</v>
      </c>
      <c r="DU151">
        <v>0.13</v>
      </c>
      <c r="DV151">
        <v>0.03</v>
      </c>
      <c r="DW151">
        <v>-20.3783707317073</v>
      </c>
      <c r="DX151">
        <v>-0.755456445993023</v>
      </c>
      <c r="DY151">
        <v>0.0812927388348397</v>
      </c>
      <c r="DZ151">
        <v>0</v>
      </c>
      <c r="EA151">
        <v>882.91555882353</v>
      </c>
      <c r="EB151">
        <v>-4.89116652578329</v>
      </c>
      <c r="EC151">
        <v>0.516190525198304</v>
      </c>
      <c r="ED151">
        <v>1</v>
      </c>
      <c r="EE151">
        <v>3.79254341463415</v>
      </c>
      <c r="EF151">
        <v>0.107479651567945</v>
      </c>
      <c r="EG151">
        <v>0.0123213567533252</v>
      </c>
      <c r="EH151">
        <v>0</v>
      </c>
      <c r="EI151">
        <v>1</v>
      </c>
      <c r="EJ151">
        <v>3</v>
      </c>
      <c r="EK151" t="s">
        <v>427</v>
      </c>
      <c r="EL151">
        <v>100</v>
      </c>
      <c r="EM151">
        <v>100</v>
      </c>
      <c r="EN151">
        <v>1.555</v>
      </c>
      <c r="EO151">
        <v>-0.064</v>
      </c>
      <c r="EP151">
        <v>0.796380875196005</v>
      </c>
      <c r="EQ151">
        <v>0.00225868272383977</v>
      </c>
      <c r="ER151">
        <v>-9.96746185667655e-07</v>
      </c>
      <c r="ES151">
        <v>2.83711317370827e-10</v>
      </c>
      <c r="ET151">
        <v>-0.071317122073674</v>
      </c>
      <c r="EU151">
        <v>-0.00217948432402501</v>
      </c>
      <c r="EV151">
        <v>0.000453263451741206</v>
      </c>
      <c r="EW151">
        <v>-1.16319206543697e-06</v>
      </c>
      <c r="EX151">
        <v>-2</v>
      </c>
      <c r="EY151">
        <v>2196</v>
      </c>
      <c r="EZ151">
        <v>1</v>
      </c>
      <c r="FA151">
        <v>25</v>
      </c>
      <c r="FB151">
        <v>6.3</v>
      </c>
      <c r="FC151">
        <v>6.2</v>
      </c>
      <c r="FD151">
        <v>18</v>
      </c>
      <c r="FE151">
        <v>816.156</v>
      </c>
      <c r="FF151">
        <v>429.083</v>
      </c>
      <c r="FG151">
        <v>15.9531</v>
      </c>
      <c r="FH151">
        <v>25.5665</v>
      </c>
      <c r="FI151">
        <v>29.9995</v>
      </c>
      <c r="FJ151">
        <v>25.6602</v>
      </c>
      <c r="FK151">
        <v>25.6946</v>
      </c>
      <c r="FL151">
        <v>25.0117</v>
      </c>
      <c r="FM151">
        <v>72.9262</v>
      </c>
      <c r="FN151">
        <v>0</v>
      </c>
      <c r="FO151">
        <v>16.09</v>
      </c>
      <c r="FP151">
        <v>420</v>
      </c>
      <c r="FQ151">
        <v>3.32114</v>
      </c>
      <c r="FR151">
        <v>101.413</v>
      </c>
      <c r="FS151">
        <v>101.863</v>
      </c>
    </row>
    <row r="152" spans="1:175">
      <c r="A152">
        <v>136</v>
      </c>
      <c r="B152">
        <v>1626465459.6</v>
      </c>
      <c r="C152">
        <v>270</v>
      </c>
      <c r="D152" t="s">
        <v>566</v>
      </c>
      <c r="E152" t="s">
        <v>567</v>
      </c>
      <c r="F152">
        <v>1</v>
      </c>
      <c r="G152" t="s">
        <v>291</v>
      </c>
      <c r="H152">
        <v>1626465458.6</v>
      </c>
      <c r="I152">
        <f>(J152)/1000</f>
        <v>0</v>
      </c>
      <c r="J152">
        <f>1000*CB152*AH152*(BX152-BY152)/(100*BQ152*(1000-AH152*BX152))</f>
        <v>0</v>
      </c>
      <c r="K152">
        <f>CB152*AH152*(BW152-BV152*(1000-AH152*BY152)/(1000-AH152*BX152))/(100*BQ152)</f>
        <v>0</v>
      </c>
      <c r="L152">
        <f>BV152 - IF(AH152&gt;1, K152*BQ152*100.0/(AJ152*CJ152), 0)</f>
        <v>0</v>
      </c>
      <c r="M152">
        <f>((S152-I152/2)*L152-K152)/(S152+I152/2)</f>
        <v>0</v>
      </c>
      <c r="N152">
        <f>M152*(CC152+CD152)/1000.0</f>
        <v>0</v>
      </c>
      <c r="O152">
        <f>(BV152 - IF(AH152&gt;1, K152*BQ152*100.0/(AJ152*CJ152), 0))*(CC152+CD152)/1000.0</f>
        <v>0</v>
      </c>
      <c r="P152">
        <f>2.0/((1/R152-1/Q152)+SIGN(R152)*SQRT((1/R152-1/Q152)*(1/R152-1/Q152) + 4*BR152/((BR152+1)*(BR152+1))*(2*1/R152*1/Q152-1/Q152*1/Q152)))</f>
        <v>0</v>
      </c>
      <c r="Q152">
        <f>IF(LEFT(BS152,1)&lt;&gt;"0",IF(LEFT(BS152,1)="1",3.0,BT152),$D$5+$E$5*(CJ152*CC152/($K$5*1000))+$F$5*(CJ152*CC152/($K$5*1000))*MAX(MIN(BQ152,$J$5),$I$5)*MAX(MIN(BQ152,$J$5),$I$5)+$G$5*MAX(MIN(BQ152,$J$5),$I$5)*(CJ152*CC152/($K$5*1000))+$H$5*(CJ152*CC152/($K$5*1000))*(CJ152*CC152/($K$5*1000)))</f>
        <v>0</v>
      </c>
      <c r="R152">
        <f>I152*(1000-(1000*0.61365*exp(17.502*V152/(240.97+V152))/(CC152+CD152)+BX152)/2)/(1000*0.61365*exp(17.502*V152/(240.97+V152))/(CC152+CD152)-BX152)</f>
        <v>0</v>
      </c>
      <c r="S152">
        <f>1/((BR152+1)/(P152/1.6)+1/(Q152/1.37)) + BR152/((BR152+1)/(P152/1.6) + BR152/(Q152/1.37))</f>
        <v>0</v>
      </c>
      <c r="T152">
        <f>(BM152*BP152)</f>
        <v>0</v>
      </c>
      <c r="U152">
        <f>(CE152+(T152+2*0.95*5.67E-8*(((CE152+$B$7)+273)^4-(CE152+273)^4)-44100*I152)/(1.84*29.3*Q152+8*0.95*5.67E-8*(CE152+273)^3))</f>
        <v>0</v>
      </c>
      <c r="V152">
        <f>($C$7*CF152+$D$7*CG152+$E$7*U152)</f>
        <v>0</v>
      </c>
      <c r="W152">
        <f>0.61365*exp(17.502*V152/(240.97+V152))</f>
        <v>0</v>
      </c>
      <c r="X152">
        <f>(Y152/Z152*100)</f>
        <v>0</v>
      </c>
      <c r="Y152">
        <f>BX152*(CC152+CD152)/1000</f>
        <v>0</v>
      </c>
      <c r="Z152">
        <f>0.61365*exp(17.502*CE152/(240.97+CE152))</f>
        <v>0</v>
      </c>
      <c r="AA152">
        <f>(W152-BX152*(CC152+CD152)/1000)</f>
        <v>0</v>
      </c>
      <c r="AB152">
        <f>(-I152*44100)</f>
        <v>0</v>
      </c>
      <c r="AC152">
        <f>2*29.3*Q152*0.92*(CE152-V152)</f>
        <v>0</v>
      </c>
      <c r="AD152">
        <f>2*0.95*5.67E-8*(((CE152+$B$7)+273)^4-(V152+273)^4)</f>
        <v>0</v>
      </c>
      <c r="AE152">
        <f>T152+AD152+AB152+AC152</f>
        <v>0</v>
      </c>
      <c r="AF152">
        <v>145</v>
      </c>
      <c r="AG152">
        <v>16</v>
      </c>
      <c r="AH152">
        <f>IF(AF152*$H$13&gt;=AJ152,1.0,(AJ152/(AJ152-AF152*$H$13)))</f>
        <v>0</v>
      </c>
      <c r="AI152">
        <f>(AH152-1)*100</f>
        <v>0</v>
      </c>
      <c r="AJ152">
        <f>MAX(0,($B$13+$C$13*CJ152)/(1+$D$13*CJ152)*CC152/(CE152+273)*$E$13)</f>
        <v>0</v>
      </c>
      <c r="AK152" t="s">
        <v>292</v>
      </c>
      <c r="AL152" t="s">
        <v>292</v>
      </c>
      <c r="AM152">
        <v>0</v>
      </c>
      <c r="AN152">
        <v>0</v>
      </c>
      <c r="AO152">
        <f>1-AM152/AN152</f>
        <v>0</v>
      </c>
      <c r="AP152">
        <v>0</v>
      </c>
      <c r="AQ152" t="s">
        <v>292</v>
      </c>
      <c r="AR152" t="s">
        <v>292</v>
      </c>
      <c r="AS152">
        <v>0</v>
      </c>
      <c r="AT152">
        <v>0</v>
      </c>
      <c r="AU152">
        <f>1-AS152/AT152</f>
        <v>0</v>
      </c>
      <c r="AV152">
        <v>0.5</v>
      </c>
      <c r="AW152">
        <f>BN152</f>
        <v>0</v>
      </c>
      <c r="AX152">
        <f>K152</f>
        <v>0</v>
      </c>
      <c r="AY152">
        <f>AU152*AV152*AW152</f>
        <v>0</v>
      </c>
      <c r="AZ152">
        <f>(AX152-AP152)/AW152</f>
        <v>0</v>
      </c>
      <c r="BA152">
        <f>(AN152-AT152)/AT152</f>
        <v>0</v>
      </c>
      <c r="BB152">
        <f>AM152/(AO152+AM152/AT152)</f>
        <v>0</v>
      </c>
      <c r="BC152" t="s">
        <v>292</v>
      </c>
      <c r="BD152">
        <v>0</v>
      </c>
      <c r="BE152">
        <f>IF(BD152&lt;&gt;0, BD152, BB152)</f>
        <v>0</v>
      </c>
      <c r="BF152">
        <f>1-BE152/AT152</f>
        <v>0</v>
      </c>
      <c r="BG152">
        <f>(AT152-AS152)/(AT152-BE152)</f>
        <v>0</v>
      </c>
      <c r="BH152">
        <f>(AN152-AT152)/(AN152-BE152)</f>
        <v>0</v>
      </c>
      <c r="BI152">
        <f>(AT152-AS152)/(AT152-AM152)</f>
        <v>0</v>
      </c>
      <c r="BJ152">
        <f>(AN152-AT152)/(AN152-AM152)</f>
        <v>0</v>
      </c>
      <c r="BK152">
        <f>(BG152*BE152/AS152)</f>
        <v>0</v>
      </c>
      <c r="BL152">
        <f>(1-BK152)</f>
        <v>0</v>
      </c>
      <c r="BM152">
        <f>$B$11*CK152+$C$11*CL152+$F$11*CM152*(1-CP152)</f>
        <v>0</v>
      </c>
      <c r="BN152">
        <f>BM152*BO152</f>
        <v>0</v>
      </c>
      <c r="BO152">
        <f>($B$11*$D$9+$C$11*$D$9+$F$11*((CZ152+CR152)/MAX(CZ152+CR152+DA152, 0.1)*$I$9+DA152/MAX(CZ152+CR152+DA152, 0.1)*$J$9))/($B$11+$C$11+$F$11)</f>
        <v>0</v>
      </c>
      <c r="BP152">
        <f>($B$11*$K$9+$C$11*$K$9+$F$11*((CZ152+CR152)/MAX(CZ152+CR152+DA152, 0.1)*$P$9+DA152/MAX(CZ152+CR152+DA152, 0.1)*$Q$9))/($B$11+$C$11+$F$11)</f>
        <v>0</v>
      </c>
      <c r="BQ152">
        <v>6</v>
      </c>
      <c r="BR152">
        <v>0.5</v>
      </c>
      <c r="BS152" t="s">
        <v>293</v>
      </c>
      <c r="BT152">
        <v>2</v>
      </c>
      <c r="BU152">
        <v>1626465458.6</v>
      </c>
      <c r="BV152">
        <v>399.548</v>
      </c>
      <c r="BW152">
        <v>420.006</v>
      </c>
      <c r="BX152">
        <v>7.12175666666667</v>
      </c>
      <c r="BY152">
        <v>3.28795666666667</v>
      </c>
      <c r="BZ152">
        <v>397.992666666667</v>
      </c>
      <c r="CA152">
        <v>7.18576</v>
      </c>
      <c r="CB152">
        <v>899.99</v>
      </c>
      <c r="CC152">
        <v>100.754</v>
      </c>
      <c r="CD152">
        <v>0.0998275333333333</v>
      </c>
      <c r="CE152">
        <v>18.0423333333333</v>
      </c>
      <c r="CF152">
        <v>17.1020333333333</v>
      </c>
      <c r="CG152">
        <v>999.9</v>
      </c>
      <c r="CH152">
        <v>0</v>
      </c>
      <c r="CI152">
        <v>0</v>
      </c>
      <c r="CJ152">
        <v>10002.5</v>
      </c>
      <c r="CK152">
        <v>0</v>
      </c>
      <c r="CL152">
        <v>0.221023</v>
      </c>
      <c r="CM152">
        <v>1460.05</v>
      </c>
      <c r="CN152">
        <v>0.973009666666667</v>
      </c>
      <c r="CO152">
        <v>0.0269900333333333</v>
      </c>
      <c r="CP152">
        <v>0</v>
      </c>
      <c r="CQ152">
        <v>881.724</v>
      </c>
      <c r="CR152">
        <v>4.99999</v>
      </c>
      <c r="CS152">
        <v>12900.5</v>
      </c>
      <c r="CT152">
        <v>12728.8666666667</v>
      </c>
      <c r="CU152">
        <v>38.875</v>
      </c>
      <c r="CV152">
        <v>41.125</v>
      </c>
      <c r="CW152">
        <v>40.125</v>
      </c>
      <c r="CX152">
        <v>40.375</v>
      </c>
      <c r="CY152">
        <v>40.562</v>
      </c>
      <c r="CZ152">
        <v>1415.78</v>
      </c>
      <c r="DA152">
        <v>39.27</v>
      </c>
      <c r="DB152">
        <v>0</v>
      </c>
      <c r="DC152">
        <v>1626465470.6</v>
      </c>
      <c r="DD152">
        <v>0</v>
      </c>
      <c r="DE152">
        <v>882.441423076923</v>
      </c>
      <c r="DF152">
        <v>-5.2558974474269</v>
      </c>
      <c r="DG152">
        <v>-75.0735043089597</v>
      </c>
      <c r="DH152">
        <v>12907.7884615385</v>
      </c>
      <c r="DI152">
        <v>15</v>
      </c>
      <c r="DJ152">
        <v>1626465084.6</v>
      </c>
      <c r="DK152" t="s">
        <v>294</v>
      </c>
      <c r="DL152">
        <v>1626465076.6</v>
      </c>
      <c r="DM152">
        <v>1626465084.6</v>
      </c>
      <c r="DN152">
        <v>8</v>
      </c>
      <c r="DO152">
        <v>0.212</v>
      </c>
      <c r="DP152">
        <v>0.013</v>
      </c>
      <c r="DQ152">
        <v>1.588</v>
      </c>
      <c r="DR152">
        <v>-0.074</v>
      </c>
      <c r="DS152">
        <v>420</v>
      </c>
      <c r="DT152">
        <v>3</v>
      </c>
      <c r="DU152">
        <v>0.13</v>
      </c>
      <c r="DV152">
        <v>0.03</v>
      </c>
      <c r="DW152">
        <v>-20.4012390243902</v>
      </c>
      <c r="DX152">
        <v>-0.662096864111539</v>
      </c>
      <c r="DY152">
        <v>0.0736189459908541</v>
      </c>
      <c r="DZ152">
        <v>0</v>
      </c>
      <c r="EA152">
        <v>882.772857142857</v>
      </c>
      <c r="EB152">
        <v>-5.27767514677149</v>
      </c>
      <c r="EC152">
        <v>0.566727001189776</v>
      </c>
      <c r="ED152">
        <v>1</v>
      </c>
      <c r="EE152">
        <v>3.79835731707317</v>
      </c>
      <c r="EF152">
        <v>0.121083972125455</v>
      </c>
      <c r="EG152">
        <v>0.0140738551974566</v>
      </c>
      <c r="EH152">
        <v>0</v>
      </c>
      <c r="EI152">
        <v>1</v>
      </c>
      <c r="EJ152">
        <v>3</v>
      </c>
      <c r="EK152" t="s">
        <v>427</v>
      </c>
      <c r="EL152">
        <v>100</v>
      </c>
      <c r="EM152">
        <v>100</v>
      </c>
      <c r="EN152">
        <v>1.555</v>
      </c>
      <c r="EO152">
        <v>-0.064</v>
      </c>
      <c r="EP152">
        <v>0.796380875196005</v>
      </c>
      <c r="EQ152">
        <v>0.00225868272383977</v>
      </c>
      <c r="ER152">
        <v>-9.96746185667655e-07</v>
      </c>
      <c r="ES152">
        <v>2.83711317370827e-10</v>
      </c>
      <c r="ET152">
        <v>-0.071317122073674</v>
      </c>
      <c r="EU152">
        <v>-0.00217948432402501</v>
      </c>
      <c r="EV152">
        <v>0.000453263451741206</v>
      </c>
      <c r="EW152">
        <v>-1.16319206543697e-06</v>
      </c>
      <c r="EX152">
        <v>-2</v>
      </c>
      <c r="EY152">
        <v>2196</v>
      </c>
      <c r="EZ152">
        <v>1</v>
      </c>
      <c r="FA152">
        <v>25</v>
      </c>
      <c r="FB152">
        <v>6.4</v>
      </c>
      <c r="FC152">
        <v>6.2</v>
      </c>
      <c r="FD152">
        <v>18</v>
      </c>
      <c r="FE152">
        <v>816.239</v>
      </c>
      <c r="FF152">
        <v>429.011</v>
      </c>
      <c r="FG152">
        <v>16.0159</v>
      </c>
      <c r="FH152">
        <v>25.5633</v>
      </c>
      <c r="FI152">
        <v>29.9994</v>
      </c>
      <c r="FJ152">
        <v>25.658</v>
      </c>
      <c r="FK152">
        <v>25.693</v>
      </c>
      <c r="FL152">
        <v>25.0128</v>
      </c>
      <c r="FM152">
        <v>72.9262</v>
      </c>
      <c r="FN152">
        <v>0</v>
      </c>
      <c r="FO152">
        <v>16.09</v>
      </c>
      <c r="FP152">
        <v>420</v>
      </c>
      <c r="FQ152">
        <v>3.3119</v>
      </c>
      <c r="FR152">
        <v>101.415</v>
      </c>
      <c r="FS152">
        <v>101.864</v>
      </c>
    </row>
    <row r="153" spans="1:175">
      <c r="A153">
        <v>137</v>
      </c>
      <c r="B153">
        <v>1626465461.6</v>
      </c>
      <c r="C153">
        <v>272</v>
      </c>
      <c r="D153" t="s">
        <v>568</v>
      </c>
      <c r="E153" t="s">
        <v>569</v>
      </c>
      <c r="F153">
        <v>1</v>
      </c>
      <c r="G153" t="s">
        <v>291</v>
      </c>
      <c r="H153">
        <v>1626465460.6</v>
      </c>
      <c r="I153">
        <f>(J153)/1000</f>
        <v>0</v>
      </c>
      <c r="J153">
        <f>1000*CB153*AH153*(BX153-BY153)/(100*BQ153*(1000-AH153*BX153))</f>
        <v>0</v>
      </c>
      <c r="K153">
        <f>CB153*AH153*(BW153-BV153*(1000-AH153*BY153)/(1000-AH153*BX153))/(100*BQ153)</f>
        <v>0</v>
      </c>
      <c r="L153">
        <f>BV153 - IF(AH153&gt;1, K153*BQ153*100.0/(AJ153*CJ153), 0)</f>
        <v>0</v>
      </c>
      <c r="M153">
        <f>((S153-I153/2)*L153-K153)/(S153+I153/2)</f>
        <v>0</v>
      </c>
      <c r="N153">
        <f>M153*(CC153+CD153)/1000.0</f>
        <v>0</v>
      </c>
      <c r="O153">
        <f>(BV153 - IF(AH153&gt;1, K153*BQ153*100.0/(AJ153*CJ153), 0))*(CC153+CD153)/1000.0</f>
        <v>0</v>
      </c>
      <c r="P153">
        <f>2.0/((1/R153-1/Q153)+SIGN(R153)*SQRT((1/R153-1/Q153)*(1/R153-1/Q153) + 4*BR153/((BR153+1)*(BR153+1))*(2*1/R153*1/Q153-1/Q153*1/Q153)))</f>
        <v>0</v>
      </c>
      <c r="Q153">
        <f>IF(LEFT(BS153,1)&lt;&gt;"0",IF(LEFT(BS153,1)="1",3.0,BT153),$D$5+$E$5*(CJ153*CC153/($K$5*1000))+$F$5*(CJ153*CC153/($K$5*1000))*MAX(MIN(BQ153,$J$5),$I$5)*MAX(MIN(BQ153,$J$5),$I$5)+$G$5*MAX(MIN(BQ153,$J$5),$I$5)*(CJ153*CC153/($K$5*1000))+$H$5*(CJ153*CC153/($K$5*1000))*(CJ153*CC153/($K$5*1000)))</f>
        <v>0</v>
      </c>
      <c r="R153">
        <f>I153*(1000-(1000*0.61365*exp(17.502*V153/(240.97+V153))/(CC153+CD153)+BX153)/2)/(1000*0.61365*exp(17.502*V153/(240.97+V153))/(CC153+CD153)-BX153)</f>
        <v>0</v>
      </c>
      <c r="S153">
        <f>1/((BR153+1)/(P153/1.6)+1/(Q153/1.37)) + BR153/((BR153+1)/(P153/1.6) + BR153/(Q153/1.37))</f>
        <v>0</v>
      </c>
      <c r="T153">
        <f>(BM153*BP153)</f>
        <v>0</v>
      </c>
      <c r="U153">
        <f>(CE153+(T153+2*0.95*5.67E-8*(((CE153+$B$7)+273)^4-(CE153+273)^4)-44100*I153)/(1.84*29.3*Q153+8*0.95*5.67E-8*(CE153+273)^3))</f>
        <v>0</v>
      </c>
      <c r="V153">
        <f>($C$7*CF153+$D$7*CG153+$E$7*U153)</f>
        <v>0</v>
      </c>
      <c r="W153">
        <f>0.61365*exp(17.502*V153/(240.97+V153))</f>
        <v>0</v>
      </c>
      <c r="X153">
        <f>(Y153/Z153*100)</f>
        <v>0</v>
      </c>
      <c r="Y153">
        <f>BX153*(CC153+CD153)/1000</f>
        <v>0</v>
      </c>
      <c r="Z153">
        <f>0.61365*exp(17.502*CE153/(240.97+CE153))</f>
        <v>0</v>
      </c>
      <c r="AA153">
        <f>(W153-BX153*(CC153+CD153)/1000)</f>
        <v>0</v>
      </c>
      <c r="AB153">
        <f>(-I153*44100)</f>
        <v>0</v>
      </c>
      <c r="AC153">
        <f>2*29.3*Q153*0.92*(CE153-V153)</f>
        <v>0</v>
      </c>
      <c r="AD153">
        <f>2*0.95*5.67E-8*(((CE153+$B$7)+273)^4-(V153+273)^4)</f>
        <v>0</v>
      </c>
      <c r="AE153">
        <f>T153+AD153+AB153+AC153</f>
        <v>0</v>
      </c>
      <c r="AF153">
        <v>146</v>
      </c>
      <c r="AG153">
        <v>16</v>
      </c>
      <c r="AH153">
        <f>IF(AF153*$H$13&gt;=AJ153,1.0,(AJ153/(AJ153-AF153*$H$13)))</f>
        <v>0</v>
      </c>
      <c r="AI153">
        <f>(AH153-1)*100</f>
        <v>0</v>
      </c>
      <c r="AJ153">
        <f>MAX(0,($B$13+$C$13*CJ153)/(1+$D$13*CJ153)*CC153/(CE153+273)*$E$13)</f>
        <v>0</v>
      </c>
      <c r="AK153" t="s">
        <v>292</v>
      </c>
      <c r="AL153" t="s">
        <v>292</v>
      </c>
      <c r="AM153">
        <v>0</v>
      </c>
      <c r="AN153">
        <v>0</v>
      </c>
      <c r="AO153">
        <f>1-AM153/AN153</f>
        <v>0</v>
      </c>
      <c r="AP153">
        <v>0</v>
      </c>
      <c r="AQ153" t="s">
        <v>292</v>
      </c>
      <c r="AR153" t="s">
        <v>292</v>
      </c>
      <c r="AS153">
        <v>0</v>
      </c>
      <c r="AT153">
        <v>0</v>
      </c>
      <c r="AU153">
        <f>1-AS153/AT153</f>
        <v>0</v>
      </c>
      <c r="AV153">
        <v>0.5</v>
      </c>
      <c r="AW153">
        <f>BN153</f>
        <v>0</v>
      </c>
      <c r="AX153">
        <f>K153</f>
        <v>0</v>
      </c>
      <c r="AY153">
        <f>AU153*AV153*AW153</f>
        <v>0</v>
      </c>
      <c r="AZ153">
        <f>(AX153-AP153)/AW153</f>
        <v>0</v>
      </c>
      <c r="BA153">
        <f>(AN153-AT153)/AT153</f>
        <v>0</v>
      </c>
      <c r="BB153">
        <f>AM153/(AO153+AM153/AT153)</f>
        <v>0</v>
      </c>
      <c r="BC153" t="s">
        <v>292</v>
      </c>
      <c r="BD153">
        <v>0</v>
      </c>
      <c r="BE153">
        <f>IF(BD153&lt;&gt;0, BD153, BB153)</f>
        <v>0</v>
      </c>
      <c r="BF153">
        <f>1-BE153/AT153</f>
        <v>0</v>
      </c>
      <c r="BG153">
        <f>(AT153-AS153)/(AT153-BE153)</f>
        <v>0</v>
      </c>
      <c r="BH153">
        <f>(AN153-AT153)/(AN153-BE153)</f>
        <v>0</v>
      </c>
      <c r="BI153">
        <f>(AT153-AS153)/(AT153-AM153)</f>
        <v>0</v>
      </c>
      <c r="BJ153">
        <f>(AN153-AT153)/(AN153-AM153)</f>
        <v>0</v>
      </c>
      <c r="BK153">
        <f>(BG153*BE153/AS153)</f>
        <v>0</v>
      </c>
      <c r="BL153">
        <f>(1-BK153)</f>
        <v>0</v>
      </c>
      <c r="BM153">
        <f>$B$11*CK153+$C$11*CL153+$F$11*CM153*(1-CP153)</f>
        <v>0</v>
      </c>
      <c r="BN153">
        <f>BM153*BO153</f>
        <v>0</v>
      </c>
      <c r="BO153">
        <f>($B$11*$D$9+$C$11*$D$9+$F$11*((CZ153+CR153)/MAX(CZ153+CR153+DA153, 0.1)*$I$9+DA153/MAX(CZ153+CR153+DA153, 0.1)*$J$9))/($B$11+$C$11+$F$11)</f>
        <v>0</v>
      </c>
      <c r="BP153">
        <f>($B$11*$K$9+$C$11*$K$9+$F$11*((CZ153+CR153)/MAX(CZ153+CR153+DA153, 0.1)*$P$9+DA153/MAX(CZ153+CR153+DA153, 0.1)*$Q$9))/($B$11+$C$11+$F$11)</f>
        <v>0</v>
      </c>
      <c r="BQ153">
        <v>6</v>
      </c>
      <c r="BR153">
        <v>0.5</v>
      </c>
      <c r="BS153" t="s">
        <v>293</v>
      </c>
      <c r="BT153">
        <v>2</v>
      </c>
      <c r="BU153">
        <v>1626465460.6</v>
      </c>
      <c r="BV153">
        <v>399.499333333333</v>
      </c>
      <c r="BW153">
        <v>419.955333333333</v>
      </c>
      <c r="BX153">
        <v>7.13585</v>
      </c>
      <c r="BY153">
        <v>3.28966333333333</v>
      </c>
      <c r="BZ153">
        <v>397.944333333333</v>
      </c>
      <c r="CA153">
        <v>7.19979666666667</v>
      </c>
      <c r="CB153">
        <v>900.045333333333</v>
      </c>
      <c r="CC153">
        <v>100.753666666667</v>
      </c>
      <c r="CD153">
        <v>0.0999982666666667</v>
      </c>
      <c r="CE153">
        <v>18.0715</v>
      </c>
      <c r="CF153">
        <v>17.1259333333333</v>
      </c>
      <c r="CG153">
        <v>999.9</v>
      </c>
      <c r="CH153">
        <v>0</v>
      </c>
      <c r="CI153">
        <v>0</v>
      </c>
      <c r="CJ153">
        <v>9996.05</v>
      </c>
      <c r="CK153">
        <v>0</v>
      </c>
      <c r="CL153">
        <v>0.221023</v>
      </c>
      <c r="CM153">
        <v>1460.05333333333</v>
      </c>
      <c r="CN153">
        <v>0.973008333333333</v>
      </c>
      <c r="CO153">
        <v>0.0269915666666667</v>
      </c>
      <c r="CP153">
        <v>0</v>
      </c>
      <c r="CQ153">
        <v>881.546333333333</v>
      </c>
      <c r="CR153">
        <v>4.99999</v>
      </c>
      <c r="CS153">
        <v>12897.8333333333</v>
      </c>
      <c r="CT153">
        <v>12728.8333333333</v>
      </c>
      <c r="CU153">
        <v>38.875</v>
      </c>
      <c r="CV153">
        <v>41.125</v>
      </c>
      <c r="CW153">
        <v>40.104</v>
      </c>
      <c r="CX153">
        <v>40.375</v>
      </c>
      <c r="CY153">
        <v>40.562</v>
      </c>
      <c r="CZ153">
        <v>1415.78</v>
      </c>
      <c r="DA153">
        <v>39.2733333333333</v>
      </c>
      <c r="DB153">
        <v>0</v>
      </c>
      <c r="DC153">
        <v>1626465472.4</v>
      </c>
      <c r="DD153">
        <v>0</v>
      </c>
      <c r="DE153">
        <v>882.25032</v>
      </c>
      <c r="DF153">
        <v>-5.78946154231646</v>
      </c>
      <c r="DG153">
        <v>-73.0846153366448</v>
      </c>
      <c r="DH153">
        <v>12905.264</v>
      </c>
      <c r="DI153">
        <v>15</v>
      </c>
      <c r="DJ153">
        <v>1626465084.6</v>
      </c>
      <c r="DK153" t="s">
        <v>294</v>
      </c>
      <c r="DL153">
        <v>1626465076.6</v>
      </c>
      <c r="DM153">
        <v>1626465084.6</v>
      </c>
      <c r="DN153">
        <v>8</v>
      </c>
      <c r="DO153">
        <v>0.212</v>
      </c>
      <c r="DP153">
        <v>0.013</v>
      </c>
      <c r="DQ153">
        <v>1.588</v>
      </c>
      <c r="DR153">
        <v>-0.074</v>
      </c>
      <c r="DS153">
        <v>420</v>
      </c>
      <c r="DT153">
        <v>3</v>
      </c>
      <c r="DU153">
        <v>0.13</v>
      </c>
      <c r="DV153">
        <v>0.03</v>
      </c>
      <c r="DW153">
        <v>-20.4140048780488</v>
      </c>
      <c r="DX153">
        <v>-0.560747038327557</v>
      </c>
      <c r="DY153">
        <v>0.0681681420163461</v>
      </c>
      <c r="DZ153">
        <v>0</v>
      </c>
      <c r="EA153">
        <v>882.546794117647</v>
      </c>
      <c r="EB153">
        <v>-5.63609365218582</v>
      </c>
      <c r="EC153">
        <v>0.590745928238282</v>
      </c>
      <c r="ED153">
        <v>1</v>
      </c>
      <c r="EE153">
        <v>3.80441</v>
      </c>
      <c r="EF153">
        <v>0.15302843205575</v>
      </c>
      <c r="EG153">
        <v>0.0176344210247473</v>
      </c>
      <c r="EH153">
        <v>0</v>
      </c>
      <c r="EI153">
        <v>1</v>
      </c>
      <c r="EJ153">
        <v>3</v>
      </c>
      <c r="EK153" t="s">
        <v>427</v>
      </c>
      <c r="EL153">
        <v>100</v>
      </c>
      <c r="EM153">
        <v>100</v>
      </c>
      <c r="EN153">
        <v>1.555</v>
      </c>
      <c r="EO153">
        <v>-0.0639</v>
      </c>
      <c r="EP153">
        <v>0.796380875196005</v>
      </c>
      <c r="EQ153">
        <v>0.00225868272383977</v>
      </c>
      <c r="ER153">
        <v>-9.96746185667655e-07</v>
      </c>
      <c r="ES153">
        <v>2.83711317370827e-10</v>
      </c>
      <c r="ET153">
        <v>-0.071317122073674</v>
      </c>
      <c r="EU153">
        <v>-0.00217948432402501</v>
      </c>
      <c r="EV153">
        <v>0.000453263451741206</v>
      </c>
      <c r="EW153">
        <v>-1.16319206543697e-06</v>
      </c>
      <c r="EX153">
        <v>-2</v>
      </c>
      <c r="EY153">
        <v>2196</v>
      </c>
      <c r="EZ153">
        <v>1</v>
      </c>
      <c r="FA153">
        <v>25</v>
      </c>
      <c r="FB153">
        <v>6.4</v>
      </c>
      <c r="FC153">
        <v>6.3</v>
      </c>
      <c r="FD153">
        <v>18</v>
      </c>
      <c r="FE153">
        <v>816.045</v>
      </c>
      <c r="FF153">
        <v>429.32</v>
      </c>
      <c r="FG153">
        <v>16.09</v>
      </c>
      <c r="FH153">
        <v>25.5601</v>
      </c>
      <c r="FI153">
        <v>29.9993</v>
      </c>
      <c r="FJ153">
        <v>25.6559</v>
      </c>
      <c r="FK153">
        <v>25.6908</v>
      </c>
      <c r="FL153">
        <v>25.013</v>
      </c>
      <c r="FM153">
        <v>72.9262</v>
      </c>
      <c r="FN153">
        <v>0</v>
      </c>
      <c r="FO153">
        <v>16.19</v>
      </c>
      <c r="FP153">
        <v>420</v>
      </c>
      <c r="FQ153">
        <v>3.31153</v>
      </c>
      <c r="FR153">
        <v>101.415</v>
      </c>
      <c r="FS153">
        <v>101.865</v>
      </c>
    </row>
    <row r="154" spans="1:175">
      <c r="A154">
        <v>138</v>
      </c>
      <c r="B154">
        <v>1626465463.6</v>
      </c>
      <c r="C154">
        <v>274</v>
      </c>
      <c r="D154" t="s">
        <v>570</v>
      </c>
      <c r="E154" t="s">
        <v>571</v>
      </c>
      <c r="F154">
        <v>1</v>
      </c>
      <c r="G154" t="s">
        <v>291</v>
      </c>
      <c r="H154">
        <v>1626465462.6</v>
      </c>
      <c r="I154">
        <f>(J154)/1000</f>
        <v>0</v>
      </c>
      <c r="J154">
        <f>1000*CB154*AH154*(BX154-BY154)/(100*BQ154*(1000-AH154*BX154))</f>
        <v>0</v>
      </c>
      <c r="K154">
        <f>CB154*AH154*(BW154-BV154*(1000-AH154*BY154)/(1000-AH154*BX154))/(100*BQ154)</f>
        <v>0</v>
      </c>
      <c r="L154">
        <f>BV154 - IF(AH154&gt;1, K154*BQ154*100.0/(AJ154*CJ154), 0)</f>
        <v>0</v>
      </c>
      <c r="M154">
        <f>((S154-I154/2)*L154-K154)/(S154+I154/2)</f>
        <v>0</v>
      </c>
      <c r="N154">
        <f>M154*(CC154+CD154)/1000.0</f>
        <v>0</v>
      </c>
      <c r="O154">
        <f>(BV154 - IF(AH154&gt;1, K154*BQ154*100.0/(AJ154*CJ154), 0))*(CC154+CD154)/1000.0</f>
        <v>0</v>
      </c>
      <c r="P154">
        <f>2.0/((1/R154-1/Q154)+SIGN(R154)*SQRT((1/R154-1/Q154)*(1/R154-1/Q154) + 4*BR154/((BR154+1)*(BR154+1))*(2*1/R154*1/Q154-1/Q154*1/Q154)))</f>
        <v>0</v>
      </c>
      <c r="Q154">
        <f>IF(LEFT(BS154,1)&lt;&gt;"0",IF(LEFT(BS154,1)="1",3.0,BT154),$D$5+$E$5*(CJ154*CC154/($K$5*1000))+$F$5*(CJ154*CC154/($K$5*1000))*MAX(MIN(BQ154,$J$5),$I$5)*MAX(MIN(BQ154,$J$5),$I$5)+$G$5*MAX(MIN(BQ154,$J$5),$I$5)*(CJ154*CC154/($K$5*1000))+$H$5*(CJ154*CC154/($K$5*1000))*(CJ154*CC154/($K$5*1000)))</f>
        <v>0</v>
      </c>
      <c r="R154">
        <f>I154*(1000-(1000*0.61365*exp(17.502*V154/(240.97+V154))/(CC154+CD154)+BX154)/2)/(1000*0.61365*exp(17.502*V154/(240.97+V154))/(CC154+CD154)-BX154)</f>
        <v>0</v>
      </c>
      <c r="S154">
        <f>1/((BR154+1)/(P154/1.6)+1/(Q154/1.37)) + BR154/((BR154+1)/(P154/1.6) + BR154/(Q154/1.37))</f>
        <v>0</v>
      </c>
      <c r="T154">
        <f>(BM154*BP154)</f>
        <v>0</v>
      </c>
      <c r="U154">
        <f>(CE154+(T154+2*0.95*5.67E-8*(((CE154+$B$7)+273)^4-(CE154+273)^4)-44100*I154)/(1.84*29.3*Q154+8*0.95*5.67E-8*(CE154+273)^3))</f>
        <v>0</v>
      </c>
      <c r="V154">
        <f>($C$7*CF154+$D$7*CG154+$E$7*U154)</f>
        <v>0</v>
      </c>
      <c r="W154">
        <f>0.61365*exp(17.502*V154/(240.97+V154))</f>
        <v>0</v>
      </c>
      <c r="X154">
        <f>(Y154/Z154*100)</f>
        <v>0</v>
      </c>
      <c r="Y154">
        <f>BX154*(CC154+CD154)/1000</f>
        <v>0</v>
      </c>
      <c r="Z154">
        <f>0.61365*exp(17.502*CE154/(240.97+CE154))</f>
        <v>0</v>
      </c>
      <c r="AA154">
        <f>(W154-BX154*(CC154+CD154)/1000)</f>
        <v>0</v>
      </c>
      <c r="AB154">
        <f>(-I154*44100)</f>
        <v>0</v>
      </c>
      <c r="AC154">
        <f>2*29.3*Q154*0.92*(CE154-V154)</f>
        <v>0</v>
      </c>
      <c r="AD154">
        <f>2*0.95*5.67E-8*(((CE154+$B$7)+273)^4-(V154+273)^4)</f>
        <v>0</v>
      </c>
      <c r="AE154">
        <f>T154+AD154+AB154+AC154</f>
        <v>0</v>
      </c>
      <c r="AF154">
        <v>146</v>
      </c>
      <c r="AG154">
        <v>16</v>
      </c>
      <c r="AH154">
        <f>IF(AF154*$H$13&gt;=AJ154,1.0,(AJ154/(AJ154-AF154*$H$13)))</f>
        <v>0</v>
      </c>
      <c r="AI154">
        <f>(AH154-1)*100</f>
        <v>0</v>
      </c>
      <c r="AJ154">
        <f>MAX(0,($B$13+$C$13*CJ154)/(1+$D$13*CJ154)*CC154/(CE154+273)*$E$13)</f>
        <v>0</v>
      </c>
      <c r="AK154" t="s">
        <v>292</v>
      </c>
      <c r="AL154" t="s">
        <v>292</v>
      </c>
      <c r="AM154">
        <v>0</v>
      </c>
      <c r="AN154">
        <v>0</v>
      </c>
      <c r="AO154">
        <f>1-AM154/AN154</f>
        <v>0</v>
      </c>
      <c r="AP154">
        <v>0</v>
      </c>
      <c r="AQ154" t="s">
        <v>292</v>
      </c>
      <c r="AR154" t="s">
        <v>292</v>
      </c>
      <c r="AS154">
        <v>0</v>
      </c>
      <c r="AT154">
        <v>0</v>
      </c>
      <c r="AU154">
        <f>1-AS154/AT154</f>
        <v>0</v>
      </c>
      <c r="AV154">
        <v>0.5</v>
      </c>
      <c r="AW154">
        <f>BN154</f>
        <v>0</v>
      </c>
      <c r="AX154">
        <f>K154</f>
        <v>0</v>
      </c>
      <c r="AY154">
        <f>AU154*AV154*AW154</f>
        <v>0</v>
      </c>
      <c r="AZ154">
        <f>(AX154-AP154)/AW154</f>
        <v>0</v>
      </c>
      <c r="BA154">
        <f>(AN154-AT154)/AT154</f>
        <v>0</v>
      </c>
      <c r="BB154">
        <f>AM154/(AO154+AM154/AT154)</f>
        <v>0</v>
      </c>
      <c r="BC154" t="s">
        <v>292</v>
      </c>
      <c r="BD154">
        <v>0</v>
      </c>
      <c r="BE154">
        <f>IF(BD154&lt;&gt;0, BD154, BB154)</f>
        <v>0</v>
      </c>
      <c r="BF154">
        <f>1-BE154/AT154</f>
        <v>0</v>
      </c>
      <c r="BG154">
        <f>(AT154-AS154)/(AT154-BE154)</f>
        <v>0</v>
      </c>
      <c r="BH154">
        <f>(AN154-AT154)/(AN154-BE154)</f>
        <v>0</v>
      </c>
      <c r="BI154">
        <f>(AT154-AS154)/(AT154-AM154)</f>
        <v>0</v>
      </c>
      <c r="BJ154">
        <f>(AN154-AT154)/(AN154-AM154)</f>
        <v>0</v>
      </c>
      <c r="BK154">
        <f>(BG154*BE154/AS154)</f>
        <v>0</v>
      </c>
      <c r="BL154">
        <f>(1-BK154)</f>
        <v>0</v>
      </c>
      <c r="BM154">
        <f>$B$11*CK154+$C$11*CL154+$F$11*CM154*(1-CP154)</f>
        <v>0</v>
      </c>
      <c r="BN154">
        <f>BM154*BO154</f>
        <v>0</v>
      </c>
      <c r="BO154">
        <f>($B$11*$D$9+$C$11*$D$9+$F$11*((CZ154+CR154)/MAX(CZ154+CR154+DA154, 0.1)*$I$9+DA154/MAX(CZ154+CR154+DA154, 0.1)*$J$9))/($B$11+$C$11+$F$11)</f>
        <v>0</v>
      </c>
      <c r="BP154">
        <f>($B$11*$K$9+$C$11*$K$9+$F$11*((CZ154+CR154)/MAX(CZ154+CR154+DA154, 0.1)*$P$9+DA154/MAX(CZ154+CR154+DA154, 0.1)*$Q$9))/($B$11+$C$11+$F$11)</f>
        <v>0</v>
      </c>
      <c r="BQ154">
        <v>6</v>
      </c>
      <c r="BR154">
        <v>0.5</v>
      </c>
      <c r="BS154" t="s">
        <v>293</v>
      </c>
      <c r="BT154">
        <v>2</v>
      </c>
      <c r="BU154">
        <v>1626465462.6</v>
      </c>
      <c r="BV154">
        <v>399.459</v>
      </c>
      <c r="BW154">
        <v>419.985</v>
      </c>
      <c r="BX154">
        <v>7.14782</v>
      </c>
      <c r="BY154">
        <v>3.2904</v>
      </c>
      <c r="BZ154">
        <v>397.904</v>
      </c>
      <c r="CA154">
        <v>7.21172</v>
      </c>
      <c r="CB154">
        <v>900.032</v>
      </c>
      <c r="CC154">
        <v>100.753</v>
      </c>
      <c r="CD154">
        <v>0.0998827666666667</v>
      </c>
      <c r="CE154">
        <v>18.1012</v>
      </c>
      <c r="CF154">
        <v>17.1500333333333</v>
      </c>
      <c r="CG154">
        <v>999.9</v>
      </c>
      <c r="CH154">
        <v>0</v>
      </c>
      <c r="CI154">
        <v>0</v>
      </c>
      <c r="CJ154">
        <v>10022.0666666667</v>
      </c>
      <c r="CK154">
        <v>0</v>
      </c>
      <c r="CL154">
        <v>0.221023</v>
      </c>
      <c r="CM154">
        <v>1459.96333333333</v>
      </c>
      <c r="CN154">
        <v>0.973008333333333</v>
      </c>
      <c r="CO154">
        <v>0.0269915666666667</v>
      </c>
      <c r="CP154">
        <v>0</v>
      </c>
      <c r="CQ154">
        <v>881.13</v>
      </c>
      <c r="CR154">
        <v>4.99999</v>
      </c>
      <c r="CS154">
        <v>12894.9</v>
      </c>
      <c r="CT154">
        <v>12728.0333333333</v>
      </c>
      <c r="CU154">
        <v>38.9163333333333</v>
      </c>
      <c r="CV154">
        <v>41.125</v>
      </c>
      <c r="CW154">
        <v>40.125</v>
      </c>
      <c r="CX154">
        <v>40.375</v>
      </c>
      <c r="CY154">
        <v>40.562</v>
      </c>
      <c r="CZ154">
        <v>1415.69333333333</v>
      </c>
      <c r="DA154">
        <v>39.27</v>
      </c>
      <c r="DB154">
        <v>0</v>
      </c>
      <c r="DC154">
        <v>1626465474.8</v>
      </c>
      <c r="DD154">
        <v>0</v>
      </c>
      <c r="DE154">
        <v>881.9994</v>
      </c>
      <c r="DF154">
        <v>-6.91461540474285</v>
      </c>
      <c r="DG154">
        <v>-73.7615386240428</v>
      </c>
      <c r="DH154">
        <v>12902.46</v>
      </c>
      <c r="DI154">
        <v>15</v>
      </c>
      <c r="DJ154">
        <v>1626465084.6</v>
      </c>
      <c r="DK154" t="s">
        <v>294</v>
      </c>
      <c r="DL154">
        <v>1626465076.6</v>
      </c>
      <c r="DM154">
        <v>1626465084.6</v>
      </c>
      <c r="DN154">
        <v>8</v>
      </c>
      <c r="DO154">
        <v>0.212</v>
      </c>
      <c r="DP154">
        <v>0.013</v>
      </c>
      <c r="DQ154">
        <v>1.588</v>
      </c>
      <c r="DR154">
        <v>-0.074</v>
      </c>
      <c r="DS154">
        <v>420</v>
      </c>
      <c r="DT154">
        <v>3</v>
      </c>
      <c r="DU154">
        <v>0.13</v>
      </c>
      <c r="DV154">
        <v>0.03</v>
      </c>
      <c r="DW154">
        <v>-20.4279829268293</v>
      </c>
      <c r="DX154">
        <v>-0.58594285714286</v>
      </c>
      <c r="DY154">
        <v>0.0697790726278268</v>
      </c>
      <c r="DZ154">
        <v>0</v>
      </c>
      <c r="EA154">
        <v>882.355882352941</v>
      </c>
      <c r="EB154">
        <v>-5.94996618766079</v>
      </c>
      <c r="EC154">
        <v>0.625004506558151</v>
      </c>
      <c r="ED154">
        <v>1</v>
      </c>
      <c r="EE154">
        <v>3.81070878048781</v>
      </c>
      <c r="EF154">
        <v>0.199078327526126</v>
      </c>
      <c r="EG154">
        <v>0.021917151452255</v>
      </c>
      <c r="EH154">
        <v>0</v>
      </c>
      <c r="EI154">
        <v>1</v>
      </c>
      <c r="EJ154">
        <v>3</v>
      </c>
      <c r="EK154" t="s">
        <v>427</v>
      </c>
      <c r="EL154">
        <v>100</v>
      </c>
      <c r="EM154">
        <v>100</v>
      </c>
      <c r="EN154">
        <v>1.555</v>
      </c>
      <c r="EO154">
        <v>-0.0639</v>
      </c>
      <c r="EP154">
        <v>0.796380875196005</v>
      </c>
      <c r="EQ154">
        <v>0.00225868272383977</v>
      </c>
      <c r="ER154">
        <v>-9.96746185667655e-07</v>
      </c>
      <c r="ES154">
        <v>2.83711317370827e-10</v>
      </c>
      <c r="ET154">
        <v>-0.071317122073674</v>
      </c>
      <c r="EU154">
        <v>-0.00217948432402501</v>
      </c>
      <c r="EV154">
        <v>0.000453263451741206</v>
      </c>
      <c r="EW154">
        <v>-1.16319206543697e-06</v>
      </c>
      <c r="EX154">
        <v>-2</v>
      </c>
      <c r="EY154">
        <v>2196</v>
      </c>
      <c r="EZ154">
        <v>1</v>
      </c>
      <c r="FA154">
        <v>25</v>
      </c>
      <c r="FB154">
        <v>6.5</v>
      </c>
      <c r="FC154">
        <v>6.3</v>
      </c>
      <c r="FD154">
        <v>18</v>
      </c>
      <c r="FE154">
        <v>816.058</v>
      </c>
      <c r="FF154">
        <v>429.436</v>
      </c>
      <c r="FG154">
        <v>16.1586</v>
      </c>
      <c r="FH154">
        <v>25.5558</v>
      </c>
      <c r="FI154">
        <v>29.9993</v>
      </c>
      <c r="FJ154">
        <v>25.6537</v>
      </c>
      <c r="FK154">
        <v>25.6886</v>
      </c>
      <c r="FL154">
        <v>25.0127</v>
      </c>
      <c r="FM154">
        <v>72.9262</v>
      </c>
      <c r="FN154">
        <v>0</v>
      </c>
      <c r="FO154">
        <v>16.29</v>
      </c>
      <c r="FP154">
        <v>420</v>
      </c>
      <c r="FQ154">
        <v>3.34568</v>
      </c>
      <c r="FR154">
        <v>101.414</v>
      </c>
      <c r="FS154">
        <v>101.866</v>
      </c>
    </row>
    <row r="155" spans="1:175">
      <c r="A155">
        <v>139</v>
      </c>
      <c r="B155">
        <v>1626465465.6</v>
      </c>
      <c r="C155">
        <v>276</v>
      </c>
      <c r="D155" t="s">
        <v>572</v>
      </c>
      <c r="E155" t="s">
        <v>573</v>
      </c>
      <c r="F155">
        <v>1</v>
      </c>
      <c r="G155" t="s">
        <v>291</v>
      </c>
      <c r="H155">
        <v>1626465464.6</v>
      </c>
      <c r="I155">
        <f>(J155)/1000</f>
        <v>0</v>
      </c>
      <c r="J155">
        <f>1000*CB155*AH155*(BX155-BY155)/(100*BQ155*(1000-AH155*BX155))</f>
        <v>0</v>
      </c>
      <c r="K155">
        <f>CB155*AH155*(BW155-BV155*(1000-AH155*BY155)/(1000-AH155*BX155))/(100*BQ155)</f>
        <v>0</v>
      </c>
      <c r="L155">
        <f>BV155 - IF(AH155&gt;1, K155*BQ155*100.0/(AJ155*CJ155), 0)</f>
        <v>0</v>
      </c>
      <c r="M155">
        <f>((S155-I155/2)*L155-K155)/(S155+I155/2)</f>
        <v>0</v>
      </c>
      <c r="N155">
        <f>M155*(CC155+CD155)/1000.0</f>
        <v>0</v>
      </c>
      <c r="O155">
        <f>(BV155 - IF(AH155&gt;1, K155*BQ155*100.0/(AJ155*CJ155), 0))*(CC155+CD155)/1000.0</f>
        <v>0</v>
      </c>
      <c r="P155">
        <f>2.0/((1/R155-1/Q155)+SIGN(R155)*SQRT((1/R155-1/Q155)*(1/R155-1/Q155) + 4*BR155/((BR155+1)*(BR155+1))*(2*1/R155*1/Q155-1/Q155*1/Q155)))</f>
        <v>0</v>
      </c>
      <c r="Q155">
        <f>IF(LEFT(BS155,1)&lt;&gt;"0",IF(LEFT(BS155,1)="1",3.0,BT155),$D$5+$E$5*(CJ155*CC155/($K$5*1000))+$F$5*(CJ155*CC155/($K$5*1000))*MAX(MIN(BQ155,$J$5),$I$5)*MAX(MIN(BQ155,$J$5),$I$5)+$G$5*MAX(MIN(BQ155,$J$5),$I$5)*(CJ155*CC155/($K$5*1000))+$H$5*(CJ155*CC155/($K$5*1000))*(CJ155*CC155/($K$5*1000)))</f>
        <v>0</v>
      </c>
      <c r="R155">
        <f>I155*(1000-(1000*0.61365*exp(17.502*V155/(240.97+V155))/(CC155+CD155)+BX155)/2)/(1000*0.61365*exp(17.502*V155/(240.97+V155))/(CC155+CD155)-BX155)</f>
        <v>0</v>
      </c>
      <c r="S155">
        <f>1/((BR155+1)/(P155/1.6)+1/(Q155/1.37)) + BR155/((BR155+1)/(P155/1.6) + BR155/(Q155/1.37))</f>
        <v>0</v>
      </c>
      <c r="T155">
        <f>(BM155*BP155)</f>
        <v>0</v>
      </c>
      <c r="U155">
        <f>(CE155+(T155+2*0.95*5.67E-8*(((CE155+$B$7)+273)^4-(CE155+273)^4)-44100*I155)/(1.84*29.3*Q155+8*0.95*5.67E-8*(CE155+273)^3))</f>
        <v>0</v>
      </c>
      <c r="V155">
        <f>($C$7*CF155+$D$7*CG155+$E$7*U155)</f>
        <v>0</v>
      </c>
      <c r="W155">
        <f>0.61365*exp(17.502*V155/(240.97+V155))</f>
        <v>0</v>
      </c>
      <c r="X155">
        <f>(Y155/Z155*100)</f>
        <v>0</v>
      </c>
      <c r="Y155">
        <f>BX155*(CC155+CD155)/1000</f>
        <v>0</v>
      </c>
      <c r="Z155">
        <f>0.61365*exp(17.502*CE155/(240.97+CE155))</f>
        <v>0</v>
      </c>
      <c r="AA155">
        <f>(W155-BX155*(CC155+CD155)/1000)</f>
        <v>0</v>
      </c>
      <c r="AB155">
        <f>(-I155*44100)</f>
        <v>0</v>
      </c>
      <c r="AC155">
        <f>2*29.3*Q155*0.92*(CE155-V155)</f>
        <v>0</v>
      </c>
      <c r="AD155">
        <f>2*0.95*5.67E-8*(((CE155+$B$7)+273)^4-(V155+273)^4)</f>
        <v>0</v>
      </c>
      <c r="AE155">
        <f>T155+AD155+AB155+AC155</f>
        <v>0</v>
      </c>
      <c r="AF155">
        <v>146</v>
      </c>
      <c r="AG155">
        <v>16</v>
      </c>
      <c r="AH155">
        <f>IF(AF155*$H$13&gt;=AJ155,1.0,(AJ155/(AJ155-AF155*$H$13)))</f>
        <v>0</v>
      </c>
      <c r="AI155">
        <f>(AH155-1)*100</f>
        <v>0</v>
      </c>
      <c r="AJ155">
        <f>MAX(0,($B$13+$C$13*CJ155)/(1+$D$13*CJ155)*CC155/(CE155+273)*$E$13)</f>
        <v>0</v>
      </c>
      <c r="AK155" t="s">
        <v>292</v>
      </c>
      <c r="AL155" t="s">
        <v>292</v>
      </c>
      <c r="AM155">
        <v>0</v>
      </c>
      <c r="AN155">
        <v>0</v>
      </c>
      <c r="AO155">
        <f>1-AM155/AN155</f>
        <v>0</v>
      </c>
      <c r="AP155">
        <v>0</v>
      </c>
      <c r="AQ155" t="s">
        <v>292</v>
      </c>
      <c r="AR155" t="s">
        <v>292</v>
      </c>
      <c r="AS155">
        <v>0</v>
      </c>
      <c r="AT155">
        <v>0</v>
      </c>
      <c r="AU155">
        <f>1-AS155/AT155</f>
        <v>0</v>
      </c>
      <c r="AV155">
        <v>0.5</v>
      </c>
      <c r="AW155">
        <f>BN155</f>
        <v>0</v>
      </c>
      <c r="AX155">
        <f>K155</f>
        <v>0</v>
      </c>
      <c r="AY155">
        <f>AU155*AV155*AW155</f>
        <v>0</v>
      </c>
      <c r="AZ155">
        <f>(AX155-AP155)/AW155</f>
        <v>0</v>
      </c>
      <c r="BA155">
        <f>(AN155-AT155)/AT155</f>
        <v>0</v>
      </c>
      <c r="BB155">
        <f>AM155/(AO155+AM155/AT155)</f>
        <v>0</v>
      </c>
      <c r="BC155" t="s">
        <v>292</v>
      </c>
      <c r="BD155">
        <v>0</v>
      </c>
      <c r="BE155">
        <f>IF(BD155&lt;&gt;0, BD155, BB155)</f>
        <v>0</v>
      </c>
      <c r="BF155">
        <f>1-BE155/AT155</f>
        <v>0</v>
      </c>
      <c r="BG155">
        <f>(AT155-AS155)/(AT155-BE155)</f>
        <v>0</v>
      </c>
      <c r="BH155">
        <f>(AN155-AT155)/(AN155-BE155)</f>
        <v>0</v>
      </c>
      <c r="BI155">
        <f>(AT155-AS155)/(AT155-AM155)</f>
        <v>0</v>
      </c>
      <c r="BJ155">
        <f>(AN155-AT155)/(AN155-AM155)</f>
        <v>0</v>
      </c>
      <c r="BK155">
        <f>(BG155*BE155/AS155)</f>
        <v>0</v>
      </c>
      <c r="BL155">
        <f>(1-BK155)</f>
        <v>0</v>
      </c>
      <c r="BM155">
        <f>$B$11*CK155+$C$11*CL155+$F$11*CM155*(1-CP155)</f>
        <v>0</v>
      </c>
      <c r="BN155">
        <f>BM155*BO155</f>
        <v>0</v>
      </c>
      <c r="BO155">
        <f>($B$11*$D$9+$C$11*$D$9+$F$11*((CZ155+CR155)/MAX(CZ155+CR155+DA155, 0.1)*$I$9+DA155/MAX(CZ155+CR155+DA155, 0.1)*$J$9))/($B$11+$C$11+$F$11)</f>
        <v>0</v>
      </c>
      <c r="BP155">
        <f>($B$11*$K$9+$C$11*$K$9+$F$11*((CZ155+CR155)/MAX(CZ155+CR155+DA155, 0.1)*$P$9+DA155/MAX(CZ155+CR155+DA155, 0.1)*$Q$9))/($B$11+$C$11+$F$11)</f>
        <v>0</v>
      </c>
      <c r="BQ155">
        <v>6</v>
      </c>
      <c r="BR155">
        <v>0.5</v>
      </c>
      <c r="BS155" t="s">
        <v>293</v>
      </c>
      <c r="BT155">
        <v>2</v>
      </c>
      <c r="BU155">
        <v>1626465464.6</v>
      </c>
      <c r="BV155">
        <v>399.458</v>
      </c>
      <c r="BW155">
        <v>420.002</v>
      </c>
      <c r="BX155">
        <v>7.15852</v>
      </c>
      <c r="BY155">
        <v>3.29008333333333</v>
      </c>
      <c r="BZ155">
        <v>397.902666666667</v>
      </c>
      <c r="CA155">
        <v>7.22237</v>
      </c>
      <c r="CB155">
        <v>899.963333333333</v>
      </c>
      <c r="CC155">
        <v>100.754</v>
      </c>
      <c r="CD155">
        <v>0.0992345333333333</v>
      </c>
      <c r="CE155">
        <v>18.1317333333333</v>
      </c>
      <c r="CF155">
        <v>17.1812666666667</v>
      </c>
      <c r="CG155">
        <v>999.9</v>
      </c>
      <c r="CH155">
        <v>0</v>
      </c>
      <c r="CI155">
        <v>0</v>
      </c>
      <c r="CJ155">
        <v>10039.8</v>
      </c>
      <c r="CK155">
        <v>0</v>
      </c>
      <c r="CL155">
        <v>0.221023</v>
      </c>
      <c r="CM155">
        <v>1460.04</v>
      </c>
      <c r="CN155">
        <v>0.973007</v>
      </c>
      <c r="CO155">
        <v>0.0269931</v>
      </c>
      <c r="CP155">
        <v>0</v>
      </c>
      <c r="CQ155">
        <v>881.706333333333</v>
      </c>
      <c r="CR155">
        <v>4.99999</v>
      </c>
      <c r="CS155">
        <v>12892.5333333333</v>
      </c>
      <c r="CT155">
        <v>12728.7</v>
      </c>
      <c r="CU155">
        <v>38.875</v>
      </c>
      <c r="CV155">
        <v>41.125</v>
      </c>
      <c r="CW155">
        <v>40.125</v>
      </c>
      <c r="CX155">
        <v>40.375</v>
      </c>
      <c r="CY155">
        <v>40.562</v>
      </c>
      <c r="CZ155">
        <v>1415.76333333333</v>
      </c>
      <c r="DA155">
        <v>39.2766666666667</v>
      </c>
      <c r="DB155">
        <v>0</v>
      </c>
      <c r="DC155">
        <v>1626465476.6</v>
      </c>
      <c r="DD155">
        <v>0</v>
      </c>
      <c r="DE155">
        <v>881.868038461539</v>
      </c>
      <c r="DF155">
        <v>-5.79429060040563</v>
      </c>
      <c r="DG155">
        <v>-72.492307785695</v>
      </c>
      <c r="DH155">
        <v>12900.6615384615</v>
      </c>
      <c r="DI155">
        <v>15</v>
      </c>
      <c r="DJ155">
        <v>1626465084.6</v>
      </c>
      <c r="DK155" t="s">
        <v>294</v>
      </c>
      <c r="DL155">
        <v>1626465076.6</v>
      </c>
      <c r="DM155">
        <v>1626465084.6</v>
      </c>
      <c r="DN155">
        <v>8</v>
      </c>
      <c r="DO155">
        <v>0.212</v>
      </c>
      <c r="DP155">
        <v>0.013</v>
      </c>
      <c r="DQ155">
        <v>1.588</v>
      </c>
      <c r="DR155">
        <v>-0.074</v>
      </c>
      <c r="DS155">
        <v>420</v>
      </c>
      <c r="DT155">
        <v>3</v>
      </c>
      <c r="DU155">
        <v>0.13</v>
      </c>
      <c r="DV155">
        <v>0.03</v>
      </c>
      <c r="DW155">
        <v>-20.447312195122</v>
      </c>
      <c r="DX155">
        <v>-0.597750522648116</v>
      </c>
      <c r="DY155">
        <v>0.0706282890712544</v>
      </c>
      <c r="DZ155">
        <v>0</v>
      </c>
      <c r="EA155">
        <v>882.149617647059</v>
      </c>
      <c r="EB155">
        <v>-5.3950239859313</v>
      </c>
      <c r="EC155">
        <v>0.58119268925334</v>
      </c>
      <c r="ED155">
        <v>1</v>
      </c>
      <c r="EE155">
        <v>3.81793463414634</v>
      </c>
      <c r="EF155">
        <v>0.244017491289203</v>
      </c>
      <c r="EG155">
        <v>0.0258675611998334</v>
      </c>
      <c r="EH155">
        <v>0</v>
      </c>
      <c r="EI155">
        <v>1</v>
      </c>
      <c r="EJ155">
        <v>3</v>
      </c>
      <c r="EK155" t="s">
        <v>427</v>
      </c>
      <c r="EL155">
        <v>100</v>
      </c>
      <c r="EM155">
        <v>100</v>
      </c>
      <c r="EN155">
        <v>1.555</v>
      </c>
      <c r="EO155">
        <v>-0.0638</v>
      </c>
      <c r="EP155">
        <v>0.796380875196005</v>
      </c>
      <c r="EQ155">
        <v>0.00225868272383977</v>
      </c>
      <c r="ER155">
        <v>-9.96746185667655e-07</v>
      </c>
      <c r="ES155">
        <v>2.83711317370827e-10</v>
      </c>
      <c r="ET155">
        <v>-0.071317122073674</v>
      </c>
      <c r="EU155">
        <v>-0.00217948432402501</v>
      </c>
      <c r="EV155">
        <v>0.000453263451741206</v>
      </c>
      <c r="EW155">
        <v>-1.16319206543697e-06</v>
      </c>
      <c r="EX155">
        <v>-2</v>
      </c>
      <c r="EY155">
        <v>2196</v>
      </c>
      <c r="EZ155">
        <v>1</v>
      </c>
      <c r="FA155">
        <v>25</v>
      </c>
      <c r="FB155">
        <v>6.5</v>
      </c>
      <c r="FC155">
        <v>6.3</v>
      </c>
      <c r="FD155">
        <v>18</v>
      </c>
      <c r="FE155">
        <v>816.165</v>
      </c>
      <c r="FF155">
        <v>429.167</v>
      </c>
      <c r="FG155">
        <v>16.223</v>
      </c>
      <c r="FH155">
        <v>25.5515</v>
      </c>
      <c r="FI155">
        <v>29.9993</v>
      </c>
      <c r="FJ155">
        <v>25.6516</v>
      </c>
      <c r="FK155">
        <v>25.6865</v>
      </c>
      <c r="FL155">
        <v>25.0122</v>
      </c>
      <c r="FM155">
        <v>72.9262</v>
      </c>
      <c r="FN155">
        <v>0</v>
      </c>
      <c r="FO155">
        <v>16.29</v>
      </c>
      <c r="FP155">
        <v>420</v>
      </c>
      <c r="FQ155">
        <v>3.34345</v>
      </c>
      <c r="FR155">
        <v>101.415</v>
      </c>
      <c r="FS155">
        <v>101.867</v>
      </c>
    </row>
    <row r="156" spans="1:175">
      <c r="A156">
        <v>140</v>
      </c>
      <c r="B156">
        <v>1626465467.6</v>
      </c>
      <c r="C156">
        <v>278</v>
      </c>
      <c r="D156" t="s">
        <v>574</v>
      </c>
      <c r="E156" t="s">
        <v>575</v>
      </c>
      <c r="F156">
        <v>1</v>
      </c>
      <c r="G156" t="s">
        <v>291</v>
      </c>
      <c r="H156">
        <v>1626465466.6</v>
      </c>
      <c r="I156">
        <f>(J156)/1000</f>
        <v>0</v>
      </c>
      <c r="J156">
        <f>1000*CB156*AH156*(BX156-BY156)/(100*BQ156*(1000-AH156*BX156))</f>
        <v>0</v>
      </c>
      <c r="K156">
        <f>CB156*AH156*(BW156-BV156*(1000-AH156*BY156)/(1000-AH156*BX156))/(100*BQ156)</f>
        <v>0</v>
      </c>
      <c r="L156">
        <f>BV156 - IF(AH156&gt;1, K156*BQ156*100.0/(AJ156*CJ156), 0)</f>
        <v>0</v>
      </c>
      <c r="M156">
        <f>((S156-I156/2)*L156-K156)/(S156+I156/2)</f>
        <v>0</v>
      </c>
      <c r="N156">
        <f>M156*(CC156+CD156)/1000.0</f>
        <v>0</v>
      </c>
      <c r="O156">
        <f>(BV156 - IF(AH156&gt;1, K156*BQ156*100.0/(AJ156*CJ156), 0))*(CC156+CD156)/1000.0</f>
        <v>0</v>
      </c>
      <c r="P156">
        <f>2.0/((1/R156-1/Q156)+SIGN(R156)*SQRT((1/R156-1/Q156)*(1/R156-1/Q156) + 4*BR156/((BR156+1)*(BR156+1))*(2*1/R156*1/Q156-1/Q156*1/Q156)))</f>
        <v>0</v>
      </c>
      <c r="Q156">
        <f>IF(LEFT(BS156,1)&lt;&gt;"0",IF(LEFT(BS156,1)="1",3.0,BT156),$D$5+$E$5*(CJ156*CC156/($K$5*1000))+$F$5*(CJ156*CC156/($K$5*1000))*MAX(MIN(BQ156,$J$5),$I$5)*MAX(MIN(BQ156,$J$5),$I$5)+$G$5*MAX(MIN(BQ156,$J$5),$I$5)*(CJ156*CC156/($K$5*1000))+$H$5*(CJ156*CC156/($K$5*1000))*(CJ156*CC156/($K$5*1000)))</f>
        <v>0</v>
      </c>
      <c r="R156">
        <f>I156*(1000-(1000*0.61365*exp(17.502*V156/(240.97+V156))/(CC156+CD156)+BX156)/2)/(1000*0.61365*exp(17.502*V156/(240.97+V156))/(CC156+CD156)-BX156)</f>
        <v>0</v>
      </c>
      <c r="S156">
        <f>1/((BR156+1)/(P156/1.6)+1/(Q156/1.37)) + BR156/((BR156+1)/(P156/1.6) + BR156/(Q156/1.37))</f>
        <v>0</v>
      </c>
      <c r="T156">
        <f>(BM156*BP156)</f>
        <v>0</v>
      </c>
      <c r="U156">
        <f>(CE156+(T156+2*0.95*5.67E-8*(((CE156+$B$7)+273)^4-(CE156+273)^4)-44100*I156)/(1.84*29.3*Q156+8*0.95*5.67E-8*(CE156+273)^3))</f>
        <v>0</v>
      </c>
      <c r="V156">
        <f>($C$7*CF156+$D$7*CG156+$E$7*U156)</f>
        <v>0</v>
      </c>
      <c r="W156">
        <f>0.61365*exp(17.502*V156/(240.97+V156))</f>
        <v>0</v>
      </c>
      <c r="X156">
        <f>(Y156/Z156*100)</f>
        <v>0</v>
      </c>
      <c r="Y156">
        <f>BX156*(CC156+CD156)/1000</f>
        <v>0</v>
      </c>
      <c r="Z156">
        <f>0.61365*exp(17.502*CE156/(240.97+CE156))</f>
        <v>0</v>
      </c>
      <c r="AA156">
        <f>(W156-BX156*(CC156+CD156)/1000)</f>
        <v>0</v>
      </c>
      <c r="AB156">
        <f>(-I156*44100)</f>
        <v>0</v>
      </c>
      <c r="AC156">
        <f>2*29.3*Q156*0.92*(CE156-V156)</f>
        <v>0</v>
      </c>
      <c r="AD156">
        <f>2*0.95*5.67E-8*(((CE156+$B$7)+273)^4-(V156+273)^4)</f>
        <v>0</v>
      </c>
      <c r="AE156">
        <f>T156+AD156+AB156+AC156</f>
        <v>0</v>
      </c>
      <c r="AF156">
        <v>146</v>
      </c>
      <c r="AG156">
        <v>16</v>
      </c>
      <c r="AH156">
        <f>IF(AF156*$H$13&gt;=AJ156,1.0,(AJ156/(AJ156-AF156*$H$13)))</f>
        <v>0</v>
      </c>
      <c r="AI156">
        <f>(AH156-1)*100</f>
        <v>0</v>
      </c>
      <c r="AJ156">
        <f>MAX(0,($B$13+$C$13*CJ156)/(1+$D$13*CJ156)*CC156/(CE156+273)*$E$13)</f>
        <v>0</v>
      </c>
      <c r="AK156" t="s">
        <v>292</v>
      </c>
      <c r="AL156" t="s">
        <v>292</v>
      </c>
      <c r="AM156">
        <v>0</v>
      </c>
      <c r="AN156">
        <v>0</v>
      </c>
      <c r="AO156">
        <f>1-AM156/AN156</f>
        <v>0</v>
      </c>
      <c r="AP156">
        <v>0</v>
      </c>
      <c r="AQ156" t="s">
        <v>292</v>
      </c>
      <c r="AR156" t="s">
        <v>292</v>
      </c>
      <c r="AS156">
        <v>0</v>
      </c>
      <c r="AT156">
        <v>0</v>
      </c>
      <c r="AU156">
        <f>1-AS156/AT156</f>
        <v>0</v>
      </c>
      <c r="AV156">
        <v>0.5</v>
      </c>
      <c r="AW156">
        <f>BN156</f>
        <v>0</v>
      </c>
      <c r="AX156">
        <f>K156</f>
        <v>0</v>
      </c>
      <c r="AY156">
        <f>AU156*AV156*AW156</f>
        <v>0</v>
      </c>
      <c r="AZ156">
        <f>(AX156-AP156)/AW156</f>
        <v>0</v>
      </c>
      <c r="BA156">
        <f>(AN156-AT156)/AT156</f>
        <v>0</v>
      </c>
      <c r="BB156">
        <f>AM156/(AO156+AM156/AT156)</f>
        <v>0</v>
      </c>
      <c r="BC156" t="s">
        <v>292</v>
      </c>
      <c r="BD156">
        <v>0</v>
      </c>
      <c r="BE156">
        <f>IF(BD156&lt;&gt;0, BD156, BB156)</f>
        <v>0</v>
      </c>
      <c r="BF156">
        <f>1-BE156/AT156</f>
        <v>0</v>
      </c>
      <c r="BG156">
        <f>(AT156-AS156)/(AT156-BE156)</f>
        <v>0</v>
      </c>
      <c r="BH156">
        <f>(AN156-AT156)/(AN156-BE156)</f>
        <v>0</v>
      </c>
      <c r="BI156">
        <f>(AT156-AS156)/(AT156-AM156)</f>
        <v>0</v>
      </c>
      <c r="BJ156">
        <f>(AN156-AT156)/(AN156-AM156)</f>
        <v>0</v>
      </c>
      <c r="BK156">
        <f>(BG156*BE156/AS156)</f>
        <v>0</v>
      </c>
      <c r="BL156">
        <f>(1-BK156)</f>
        <v>0</v>
      </c>
      <c r="BM156">
        <f>$B$11*CK156+$C$11*CL156+$F$11*CM156*(1-CP156)</f>
        <v>0</v>
      </c>
      <c r="BN156">
        <f>BM156*BO156</f>
        <v>0</v>
      </c>
      <c r="BO156">
        <f>($B$11*$D$9+$C$11*$D$9+$F$11*((CZ156+CR156)/MAX(CZ156+CR156+DA156, 0.1)*$I$9+DA156/MAX(CZ156+CR156+DA156, 0.1)*$J$9))/($B$11+$C$11+$F$11)</f>
        <v>0</v>
      </c>
      <c r="BP156">
        <f>($B$11*$K$9+$C$11*$K$9+$F$11*((CZ156+CR156)/MAX(CZ156+CR156+DA156, 0.1)*$P$9+DA156/MAX(CZ156+CR156+DA156, 0.1)*$Q$9))/($B$11+$C$11+$F$11)</f>
        <v>0</v>
      </c>
      <c r="BQ156">
        <v>6</v>
      </c>
      <c r="BR156">
        <v>0.5</v>
      </c>
      <c r="BS156" t="s">
        <v>293</v>
      </c>
      <c r="BT156">
        <v>2</v>
      </c>
      <c r="BU156">
        <v>1626465466.6</v>
      </c>
      <c r="BV156">
        <v>399.438666666667</v>
      </c>
      <c r="BW156">
        <v>420.030666666667</v>
      </c>
      <c r="BX156">
        <v>7.16893333333333</v>
      </c>
      <c r="BY156">
        <v>3.29021333333333</v>
      </c>
      <c r="BZ156">
        <v>397.883666666667</v>
      </c>
      <c r="CA156">
        <v>7.23274333333333</v>
      </c>
      <c r="CB156">
        <v>900.010333333333</v>
      </c>
      <c r="CC156">
        <v>100.754</v>
      </c>
      <c r="CD156">
        <v>0.0997462333333333</v>
      </c>
      <c r="CE156">
        <v>18.1664666666667</v>
      </c>
      <c r="CF156">
        <v>17.2097333333333</v>
      </c>
      <c r="CG156">
        <v>999.9</v>
      </c>
      <c r="CH156">
        <v>0</v>
      </c>
      <c r="CI156">
        <v>0</v>
      </c>
      <c r="CJ156">
        <v>10040.4</v>
      </c>
      <c r="CK156">
        <v>0</v>
      </c>
      <c r="CL156">
        <v>0.221023</v>
      </c>
      <c r="CM156">
        <v>1459.96</v>
      </c>
      <c r="CN156">
        <v>0.973008333333333</v>
      </c>
      <c r="CO156">
        <v>0.0269915666666667</v>
      </c>
      <c r="CP156">
        <v>0</v>
      </c>
      <c r="CQ156">
        <v>881.396333333333</v>
      </c>
      <c r="CR156">
        <v>4.99999</v>
      </c>
      <c r="CS156">
        <v>12889.8333333333</v>
      </c>
      <c r="CT156">
        <v>12728.0666666667</v>
      </c>
      <c r="CU156">
        <v>38.875</v>
      </c>
      <c r="CV156">
        <v>41.125</v>
      </c>
      <c r="CW156">
        <v>40.125</v>
      </c>
      <c r="CX156">
        <v>40.375</v>
      </c>
      <c r="CY156">
        <v>40.562</v>
      </c>
      <c r="CZ156">
        <v>1415.69</v>
      </c>
      <c r="DA156">
        <v>39.27</v>
      </c>
      <c r="DB156">
        <v>0</v>
      </c>
      <c r="DC156">
        <v>1626465478.4</v>
      </c>
      <c r="DD156">
        <v>0</v>
      </c>
      <c r="DE156">
        <v>881.69028</v>
      </c>
      <c r="DF156">
        <v>-4.29338460528228</v>
      </c>
      <c r="DG156">
        <v>-72.2615384735151</v>
      </c>
      <c r="DH156">
        <v>12898.064</v>
      </c>
      <c r="DI156">
        <v>15</v>
      </c>
      <c r="DJ156">
        <v>1626465084.6</v>
      </c>
      <c r="DK156" t="s">
        <v>294</v>
      </c>
      <c r="DL156">
        <v>1626465076.6</v>
      </c>
      <c r="DM156">
        <v>1626465084.6</v>
      </c>
      <c r="DN156">
        <v>8</v>
      </c>
      <c r="DO156">
        <v>0.212</v>
      </c>
      <c r="DP156">
        <v>0.013</v>
      </c>
      <c r="DQ156">
        <v>1.588</v>
      </c>
      <c r="DR156">
        <v>-0.074</v>
      </c>
      <c r="DS156">
        <v>420</v>
      </c>
      <c r="DT156">
        <v>3</v>
      </c>
      <c r="DU156">
        <v>0.13</v>
      </c>
      <c r="DV156">
        <v>0.03</v>
      </c>
      <c r="DW156">
        <v>-20.4700219512195</v>
      </c>
      <c r="DX156">
        <v>-0.604181184668991</v>
      </c>
      <c r="DY156">
        <v>0.0712607630285579</v>
      </c>
      <c r="DZ156">
        <v>0</v>
      </c>
      <c r="EA156">
        <v>882.003382352941</v>
      </c>
      <c r="EB156">
        <v>-5.50517671530804</v>
      </c>
      <c r="EC156">
        <v>0.592744365825607</v>
      </c>
      <c r="ED156">
        <v>1</v>
      </c>
      <c r="EE156">
        <v>3.82630463414634</v>
      </c>
      <c r="EF156">
        <v>0.280005574912896</v>
      </c>
      <c r="EG156">
        <v>0.0290612948612496</v>
      </c>
      <c r="EH156">
        <v>0</v>
      </c>
      <c r="EI156">
        <v>1</v>
      </c>
      <c r="EJ156">
        <v>3</v>
      </c>
      <c r="EK156" t="s">
        <v>427</v>
      </c>
      <c r="EL156">
        <v>100</v>
      </c>
      <c r="EM156">
        <v>100</v>
      </c>
      <c r="EN156">
        <v>1.555</v>
      </c>
      <c r="EO156">
        <v>-0.0638</v>
      </c>
      <c r="EP156">
        <v>0.796380875196005</v>
      </c>
      <c r="EQ156">
        <v>0.00225868272383977</v>
      </c>
      <c r="ER156">
        <v>-9.96746185667655e-07</v>
      </c>
      <c r="ES156">
        <v>2.83711317370827e-10</v>
      </c>
      <c r="ET156">
        <v>-0.071317122073674</v>
      </c>
      <c r="EU156">
        <v>-0.00217948432402501</v>
      </c>
      <c r="EV156">
        <v>0.000453263451741206</v>
      </c>
      <c r="EW156">
        <v>-1.16319206543697e-06</v>
      </c>
      <c r="EX156">
        <v>-2</v>
      </c>
      <c r="EY156">
        <v>2196</v>
      </c>
      <c r="EZ156">
        <v>1</v>
      </c>
      <c r="FA156">
        <v>25</v>
      </c>
      <c r="FB156">
        <v>6.5</v>
      </c>
      <c r="FC156">
        <v>6.4</v>
      </c>
      <c r="FD156">
        <v>18</v>
      </c>
      <c r="FE156">
        <v>816.225</v>
      </c>
      <c r="FF156">
        <v>429.12</v>
      </c>
      <c r="FG156">
        <v>16.2887</v>
      </c>
      <c r="FH156">
        <v>25.5477</v>
      </c>
      <c r="FI156">
        <v>29.9994</v>
      </c>
      <c r="FJ156">
        <v>25.6494</v>
      </c>
      <c r="FK156">
        <v>25.6843</v>
      </c>
      <c r="FL156">
        <v>25.0109</v>
      </c>
      <c r="FM156">
        <v>72.9262</v>
      </c>
      <c r="FN156">
        <v>0</v>
      </c>
      <c r="FO156">
        <v>16.39</v>
      </c>
      <c r="FP156">
        <v>420</v>
      </c>
      <c r="FQ156">
        <v>3.34487</v>
      </c>
      <c r="FR156">
        <v>101.415</v>
      </c>
      <c r="FS156">
        <v>101.868</v>
      </c>
    </row>
    <row r="157" spans="1:175">
      <c r="A157">
        <v>141</v>
      </c>
      <c r="B157">
        <v>1626465469.6</v>
      </c>
      <c r="C157">
        <v>280</v>
      </c>
      <c r="D157" t="s">
        <v>576</v>
      </c>
      <c r="E157" t="s">
        <v>577</v>
      </c>
      <c r="F157">
        <v>1</v>
      </c>
      <c r="G157" t="s">
        <v>291</v>
      </c>
      <c r="H157">
        <v>1626465468.6</v>
      </c>
      <c r="I157">
        <f>(J157)/1000</f>
        <v>0</v>
      </c>
      <c r="J157">
        <f>1000*CB157*AH157*(BX157-BY157)/(100*BQ157*(1000-AH157*BX157))</f>
        <v>0</v>
      </c>
      <c r="K157">
        <f>CB157*AH157*(BW157-BV157*(1000-AH157*BY157)/(1000-AH157*BX157))/(100*BQ157)</f>
        <v>0</v>
      </c>
      <c r="L157">
        <f>BV157 - IF(AH157&gt;1, K157*BQ157*100.0/(AJ157*CJ157), 0)</f>
        <v>0</v>
      </c>
      <c r="M157">
        <f>((S157-I157/2)*L157-K157)/(S157+I157/2)</f>
        <v>0</v>
      </c>
      <c r="N157">
        <f>M157*(CC157+CD157)/1000.0</f>
        <v>0</v>
      </c>
      <c r="O157">
        <f>(BV157 - IF(AH157&gt;1, K157*BQ157*100.0/(AJ157*CJ157), 0))*(CC157+CD157)/1000.0</f>
        <v>0</v>
      </c>
      <c r="P157">
        <f>2.0/((1/R157-1/Q157)+SIGN(R157)*SQRT((1/R157-1/Q157)*(1/R157-1/Q157) + 4*BR157/((BR157+1)*(BR157+1))*(2*1/R157*1/Q157-1/Q157*1/Q157)))</f>
        <v>0</v>
      </c>
      <c r="Q157">
        <f>IF(LEFT(BS157,1)&lt;&gt;"0",IF(LEFT(BS157,1)="1",3.0,BT157),$D$5+$E$5*(CJ157*CC157/($K$5*1000))+$F$5*(CJ157*CC157/($K$5*1000))*MAX(MIN(BQ157,$J$5),$I$5)*MAX(MIN(BQ157,$J$5),$I$5)+$G$5*MAX(MIN(BQ157,$J$5),$I$5)*(CJ157*CC157/($K$5*1000))+$H$5*(CJ157*CC157/($K$5*1000))*(CJ157*CC157/($K$5*1000)))</f>
        <v>0</v>
      </c>
      <c r="R157">
        <f>I157*(1000-(1000*0.61365*exp(17.502*V157/(240.97+V157))/(CC157+CD157)+BX157)/2)/(1000*0.61365*exp(17.502*V157/(240.97+V157))/(CC157+CD157)-BX157)</f>
        <v>0</v>
      </c>
      <c r="S157">
        <f>1/((BR157+1)/(P157/1.6)+1/(Q157/1.37)) + BR157/((BR157+1)/(P157/1.6) + BR157/(Q157/1.37))</f>
        <v>0</v>
      </c>
      <c r="T157">
        <f>(BM157*BP157)</f>
        <v>0</v>
      </c>
      <c r="U157">
        <f>(CE157+(T157+2*0.95*5.67E-8*(((CE157+$B$7)+273)^4-(CE157+273)^4)-44100*I157)/(1.84*29.3*Q157+8*0.95*5.67E-8*(CE157+273)^3))</f>
        <v>0</v>
      </c>
      <c r="V157">
        <f>($C$7*CF157+$D$7*CG157+$E$7*U157)</f>
        <v>0</v>
      </c>
      <c r="W157">
        <f>0.61365*exp(17.502*V157/(240.97+V157))</f>
        <v>0</v>
      </c>
      <c r="X157">
        <f>(Y157/Z157*100)</f>
        <v>0</v>
      </c>
      <c r="Y157">
        <f>BX157*(CC157+CD157)/1000</f>
        <v>0</v>
      </c>
      <c r="Z157">
        <f>0.61365*exp(17.502*CE157/(240.97+CE157))</f>
        <v>0</v>
      </c>
      <c r="AA157">
        <f>(W157-BX157*(CC157+CD157)/1000)</f>
        <v>0</v>
      </c>
      <c r="AB157">
        <f>(-I157*44100)</f>
        <v>0</v>
      </c>
      <c r="AC157">
        <f>2*29.3*Q157*0.92*(CE157-V157)</f>
        <v>0</v>
      </c>
      <c r="AD157">
        <f>2*0.95*5.67E-8*(((CE157+$B$7)+273)^4-(V157+273)^4)</f>
        <v>0</v>
      </c>
      <c r="AE157">
        <f>T157+AD157+AB157+AC157</f>
        <v>0</v>
      </c>
      <c r="AF157">
        <v>145</v>
      </c>
      <c r="AG157">
        <v>16</v>
      </c>
      <c r="AH157">
        <f>IF(AF157*$H$13&gt;=AJ157,1.0,(AJ157/(AJ157-AF157*$H$13)))</f>
        <v>0</v>
      </c>
      <c r="AI157">
        <f>(AH157-1)*100</f>
        <v>0</v>
      </c>
      <c r="AJ157">
        <f>MAX(0,($B$13+$C$13*CJ157)/(1+$D$13*CJ157)*CC157/(CE157+273)*$E$13)</f>
        <v>0</v>
      </c>
      <c r="AK157" t="s">
        <v>292</v>
      </c>
      <c r="AL157" t="s">
        <v>292</v>
      </c>
      <c r="AM157">
        <v>0</v>
      </c>
      <c r="AN157">
        <v>0</v>
      </c>
      <c r="AO157">
        <f>1-AM157/AN157</f>
        <v>0</v>
      </c>
      <c r="AP157">
        <v>0</v>
      </c>
      <c r="AQ157" t="s">
        <v>292</v>
      </c>
      <c r="AR157" t="s">
        <v>292</v>
      </c>
      <c r="AS157">
        <v>0</v>
      </c>
      <c r="AT157">
        <v>0</v>
      </c>
      <c r="AU157">
        <f>1-AS157/AT157</f>
        <v>0</v>
      </c>
      <c r="AV157">
        <v>0.5</v>
      </c>
      <c r="AW157">
        <f>BN157</f>
        <v>0</v>
      </c>
      <c r="AX157">
        <f>K157</f>
        <v>0</v>
      </c>
      <c r="AY157">
        <f>AU157*AV157*AW157</f>
        <v>0</v>
      </c>
      <c r="AZ157">
        <f>(AX157-AP157)/AW157</f>
        <v>0</v>
      </c>
      <c r="BA157">
        <f>(AN157-AT157)/AT157</f>
        <v>0</v>
      </c>
      <c r="BB157">
        <f>AM157/(AO157+AM157/AT157)</f>
        <v>0</v>
      </c>
      <c r="BC157" t="s">
        <v>292</v>
      </c>
      <c r="BD157">
        <v>0</v>
      </c>
      <c r="BE157">
        <f>IF(BD157&lt;&gt;0, BD157, BB157)</f>
        <v>0</v>
      </c>
      <c r="BF157">
        <f>1-BE157/AT157</f>
        <v>0</v>
      </c>
      <c r="BG157">
        <f>(AT157-AS157)/(AT157-BE157)</f>
        <v>0</v>
      </c>
      <c r="BH157">
        <f>(AN157-AT157)/(AN157-BE157)</f>
        <v>0</v>
      </c>
      <c r="BI157">
        <f>(AT157-AS157)/(AT157-AM157)</f>
        <v>0</v>
      </c>
      <c r="BJ157">
        <f>(AN157-AT157)/(AN157-AM157)</f>
        <v>0</v>
      </c>
      <c r="BK157">
        <f>(BG157*BE157/AS157)</f>
        <v>0</v>
      </c>
      <c r="BL157">
        <f>(1-BK157)</f>
        <v>0</v>
      </c>
      <c r="BM157">
        <f>$B$11*CK157+$C$11*CL157+$F$11*CM157*(1-CP157)</f>
        <v>0</v>
      </c>
      <c r="BN157">
        <f>BM157*BO157</f>
        <v>0</v>
      </c>
      <c r="BO157">
        <f>($B$11*$D$9+$C$11*$D$9+$F$11*((CZ157+CR157)/MAX(CZ157+CR157+DA157, 0.1)*$I$9+DA157/MAX(CZ157+CR157+DA157, 0.1)*$J$9))/($B$11+$C$11+$F$11)</f>
        <v>0</v>
      </c>
      <c r="BP157">
        <f>($B$11*$K$9+$C$11*$K$9+$F$11*((CZ157+CR157)/MAX(CZ157+CR157+DA157, 0.1)*$P$9+DA157/MAX(CZ157+CR157+DA157, 0.1)*$Q$9))/($B$11+$C$11+$F$11)</f>
        <v>0</v>
      </c>
      <c r="BQ157">
        <v>6</v>
      </c>
      <c r="BR157">
        <v>0.5</v>
      </c>
      <c r="BS157" t="s">
        <v>293</v>
      </c>
      <c r="BT157">
        <v>2</v>
      </c>
      <c r="BU157">
        <v>1626465468.6</v>
      </c>
      <c r="BV157">
        <v>399.443</v>
      </c>
      <c r="BW157">
        <v>420.072</v>
      </c>
      <c r="BX157">
        <v>7.17909666666667</v>
      </c>
      <c r="BY157">
        <v>3.29117666666667</v>
      </c>
      <c r="BZ157">
        <v>397.888</v>
      </c>
      <c r="CA157">
        <v>7.24286</v>
      </c>
      <c r="CB157">
        <v>900.055</v>
      </c>
      <c r="CC157">
        <v>100.753333333333</v>
      </c>
      <c r="CD157">
        <v>0.0999933</v>
      </c>
      <c r="CE157">
        <v>18.2045333333333</v>
      </c>
      <c r="CF157">
        <v>17.2378</v>
      </c>
      <c r="CG157">
        <v>999.9</v>
      </c>
      <c r="CH157">
        <v>0</v>
      </c>
      <c r="CI157">
        <v>0</v>
      </c>
      <c r="CJ157">
        <v>10041.2666666667</v>
      </c>
      <c r="CK157">
        <v>0</v>
      </c>
      <c r="CL157">
        <v>0.221023</v>
      </c>
      <c r="CM157">
        <v>1459.96333333333</v>
      </c>
      <c r="CN157">
        <v>0.973008333333333</v>
      </c>
      <c r="CO157">
        <v>0.0269915666666667</v>
      </c>
      <c r="CP157">
        <v>0</v>
      </c>
      <c r="CQ157">
        <v>881.077666666667</v>
      </c>
      <c r="CR157">
        <v>4.99999</v>
      </c>
      <c r="CS157">
        <v>12887.5333333333</v>
      </c>
      <c r="CT157">
        <v>12728.0333333333</v>
      </c>
      <c r="CU157">
        <v>38.875</v>
      </c>
      <c r="CV157">
        <v>41.125</v>
      </c>
      <c r="CW157">
        <v>40.125</v>
      </c>
      <c r="CX157">
        <v>40.375</v>
      </c>
      <c r="CY157">
        <v>40.562</v>
      </c>
      <c r="CZ157">
        <v>1415.69333333333</v>
      </c>
      <c r="DA157">
        <v>39.27</v>
      </c>
      <c r="DB157">
        <v>0</v>
      </c>
      <c r="DC157">
        <v>1626465480.8</v>
      </c>
      <c r="DD157">
        <v>0</v>
      </c>
      <c r="DE157">
        <v>881.5224</v>
      </c>
      <c r="DF157">
        <v>-4.28992307589601</v>
      </c>
      <c r="DG157">
        <v>-69.8615386922147</v>
      </c>
      <c r="DH157">
        <v>12895.104</v>
      </c>
      <c r="DI157">
        <v>15</v>
      </c>
      <c r="DJ157">
        <v>1626465084.6</v>
      </c>
      <c r="DK157" t="s">
        <v>294</v>
      </c>
      <c r="DL157">
        <v>1626465076.6</v>
      </c>
      <c r="DM157">
        <v>1626465084.6</v>
      </c>
      <c r="DN157">
        <v>8</v>
      </c>
      <c r="DO157">
        <v>0.212</v>
      </c>
      <c r="DP157">
        <v>0.013</v>
      </c>
      <c r="DQ157">
        <v>1.588</v>
      </c>
      <c r="DR157">
        <v>-0.074</v>
      </c>
      <c r="DS157">
        <v>420</v>
      </c>
      <c r="DT157">
        <v>3</v>
      </c>
      <c r="DU157">
        <v>0.13</v>
      </c>
      <c r="DV157">
        <v>0.03</v>
      </c>
      <c r="DW157">
        <v>-20.4946609756098</v>
      </c>
      <c r="DX157">
        <v>-0.626995818815338</v>
      </c>
      <c r="DY157">
        <v>0.0735468421435762</v>
      </c>
      <c r="DZ157">
        <v>0</v>
      </c>
      <c r="EA157">
        <v>881.874</v>
      </c>
      <c r="EB157">
        <v>-5.39801970794463</v>
      </c>
      <c r="EC157">
        <v>0.587132262882607</v>
      </c>
      <c r="ED157">
        <v>1</v>
      </c>
      <c r="EE157">
        <v>3.83476341463415</v>
      </c>
      <c r="EF157">
        <v>0.314186968641117</v>
      </c>
      <c r="EG157">
        <v>0.0318281436751138</v>
      </c>
      <c r="EH157">
        <v>0</v>
      </c>
      <c r="EI157">
        <v>1</v>
      </c>
      <c r="EJ157">
        <v>3</v>
      </c>
      <c r="EK157" t="s">
        <v>427</v>
      </c>
      <c r="EL157">
        <v>100</v>
      </c>
      <c r="EM157">
        <v>100</v>
      </c>
      <c r="EN157">
        <v>1.556</v>
      </c>
      <c r="EO157">
        <v>-0.0637</v>
      </c>
      <c r="EP157">
        <v>0.796380875196005</v>
      </c>
      <c r="EQ157">
        <v>0.00225868272383977</v>
      </c>
      <c r="ER157">
        <v>-9.96746185667655e-07</v>
      </c>
      <c r="ES157">
        <v>2.83711317370827e-10</v>
      </c>
      <c r="ET157">
        <v>-0.071317122073674</v>
      </c>
      <c r="EU157">
        <v>-0.00217948432402501</v>
      </c>
      <c r="EV157">
        <v>0.000453263451741206</v>
      </c>
      <c r="EW157">
        <v>-1.16319206543697e-06</v>
      </c>
      <c r="EX157">
        <v>-2</v>
      </c>
      <c r="EY157">
        <v>2196</v>
      </c>
      <c r="EZ157">
        <v>1</v>
      </c>
      <c r="FA157">
        <v>25</v>
      </c>
      <c r="FB157">
        <v>6.5</v>
      </c>
      <c r="FC157">
        <v>6.4</v>
      </c>
      <c r="FD157">
        <v>18</v>
      </c>
      <c r="FE157">
        <v>816.215</v>
      </c>
      <c r="FF157">
        <v>429.209</v>
      </c>
      <c r="FG157">
        <v>16.3562</v>
      </c>
      <c r="FH157">
        <v>25.5445</v>
      </c>
      <c r="FI157">
        <v>29.9994</v>
      </c>
      <c r="FJ157">
        <v>25.6472</v>
      </c>
      <c r="FK157">
        <v>25.6826</v>
      </c>
      <c r="FL157">
        <v>25.0095</v>
      </c>
      <c r="FM157">
        <v>72.9262</v>
      </c>
      <c r="FN157">
        <v>0</v>
      </c>
      <c r="FO157">
        <v>16.49</v>
      </c>
      <c r="FP157">
        <v>420</v>
      </c>
      <c r="FQ157">
        <v>3.33862</v>
      </c>
      <c r="FR157">
        <v>101.416</v>
      </c>
      <c r="FS157">
        <v>101.869</v>
      </c>
    </row>
    <row r="158" spans="1:175">
      <c r="A158">
        <v>142</v>
      </c>
      <c r="B158">
        <v>1626465471.6</v>
      </c>
      <c r="C158">
        <v>282</v>
      </c>
      <c r="D158" t="s">
        <v>578</v>
      </c>
      <c r="E158" t="s">
        <v>579</v>
      </c>
      <c r="F158">
        <v>1</v>
      </c>
      <c r="G158" t="s">
        <v>291</v>
      </c>
      <c r="H158">
        <v>1626465470.6</v>
      </c>
      <c r="I158">
        <f>(J158)/1000</f>
        <v>0</v>
      </c>
      <c r="J158">
        <f>1000*CB158*AH158*(BX158-BY158)/(100*BQ158*(1000-AH158*BX158))</f>
        <v>0</v>
      </c>
      <c r="K158">
        <f>CB158*AH158*(BW158-BV158*(1000-AH158*BY158)/(1000-AH158*BX158))/(100*BQ158)</f>
        <v>0</v>
      </c>
      <c r="L158">
        <f>BV158 - IF(AH158&gt;1, K158*BQ158*100.0/(AJ158*CJ158), 0)</f>
        <v>0</v>
      </c>
      <c r="M158">
        <f>((S158-I158/2)*L158-K158)/(S158+I158/2)</f>
        <v>0</v>
      </c>
      <c r="N158">
        <f>M158*(CC158+CD158)/1000.0</f>
        <v>0</v>
      </c>
      <c r="O158">
        <f>(BV158 - IF(AH158&gt;1, K158*BQ158*100.0/(AJ158*CJ158), 0))*(CC158+CD158)/1000.0</f>
        <v>0</v>
      </c>
      <c r="P158">
        <f>2.0/((1/R158-1/Q158)+SIGN(R158)*SQRT((1/R158-1/Q158)*(1/R158-1/Q158) + 4*BR158/((BR158+1)*(BR158+1))*(2*1/R158*1/Q158-1/Q158*1/Q158)))</f>
        <v>0</v>
      </c>
      <c r="Q158">
        <f>IF(LEFT(BS158,1)&lt;&gt;"0",IF(LEFT(BS158,1)="1",3.0,BT158),$D$5+$E$5*(CJ158*CC158/($K$5*1000))+$F$5*(CJ158*CC158/($K$5*1000))*MAX(MIN(BQ158,$J$5),$I$5)*MAX(MIN(BQ158,$J$5),$I$5)+$G$5*MAX(MIN(BQ158,$J$5),$I$5)*(CJ158*CC158/($K$5*1000))+$H$5*(CJ158*CC158/($K$5*1000))*(CJ158*CC158/($K$5*1000)))</f>
        <v>0</v>
      </c>
      <c r="R158">
        <f>I158*(1000-(1000*0.61365*exp(17.502*V158/(240.97+V158))/(CC158+CD158)+BX158)/2)/(1000*0.61365*exp(17.502*V158/(240.97+V158))/(CC158+CD158)-BX158)</f>
        <v>0</v>
      </c>
      <c r="S158">
        <f>1/((BR158+1)/(P158/1.6)+1/(Q158/1.37)) + BR158/((BR158+1)/(P158/1.6) + BR158/(Q158/1.37))</f>
        <v>0</v>
      </c>
      <c r="T158">
        <f>(BM158*BP158)</f>
        <v>0</v>
      </c>
      <c r="U158">
        <f>(CE158+(T158+2*0.95*5.67E-8*(((CE158+$B$7)+273)^4-(CE158+273)^4)-44100*I158)/(1.84*29.3*Q158+8*0.95*5.67E-8*(CE158+273)^3))</f>
        <v>0</v>
      </c>
      <c r="V158">
        <f>($C$7*CF158+$D$7*CG158+$E$7*U158)</f>
        <v>0</v>
      </c>
      <c r="W158">
        <f>0.61365*exp(17.502*V158/(240.97+V158))</f>
        <v>0</v>
      </c>
      <c r="X158">
        <f>(Y158/Z158*100)</f>
        <v>0</v>
      </c>
      <c r="Y158">
        <f>BX158*(CC158+CD158)/1000</f>
        <v>0</v>
      </c>
      <c r="Z158">
        <f>0.61365*exp(17.502*CE158/(240.97+CE158))</f>
        <v>0</v>
      </c>
      <c r="AA158">
        <f>(W158-BX158*(CC158+CD158)/1000)</f>
        <v>0</v>
      </c>
      <c r="AB158">
        <f>(-I158*44100)</f>
        <v>0</v>
      </c>
      <c r="AC158">
        <f>2*29.3*Q158*0.92*(CE158-V158)</f>
        <v>0</v>
      </c>
      <c r="AD158">
        <f>2*0.95*5.67E-8*(((CE158+$B$7)+273)^4-(V158+273)^4)</f>
        <v>0</v>
      </c>
      <c r="AE158">
        <f>T158+AD158+AB158+AC158</f>
        <v>0</v>
      </c>
      <c r="AF158">
        <v>146</v>
      </c>
      <c r="AG158">
        <v>16</v>
      </c>
      <c r="AH158">
        <f>IF(AF158*$H$13&gt;=AJ158,1.0,(AJ158/(AJ158-AF158*$H$13)))</f>
        <v>0</v>
      </c>
      <c r="AI158">
        <f>(AH158-1)*100</f>
        <v>0</v>
      </c>
      <c r="AJ158">
        <f>MAX(0,($B$13+$C$13*CJ158)/(1+$D$13*CJ158)*CC158/(CE158+273)*$E$13)</f>
        <v>0</v>
      </c>
      <c r="AK158" t="s">
        <v>292</v>
      </c>
      <c r="AL158" t="s">
        <v>292</v>
      </c>
      <c r="AM158">
        <v>0</v>
      </c>
      <c r="AN158">
        <v>0</v>
      </c>
      <c r="AO158">
        <f>1-AM158/AN158</f>
        <v>0</v>
      </c>
      <c r="AP158">
        <v>0</v>
      </c>
      <c r="AQ158" t="s">
        <v>292</v>
      </c>
      <c r="AR158" t="s">
        <v>292</v>
      </c>
      <c r="AS158">
        <v>0</v>
      </c>
      <c r="AT158">
        <v>0</v>
      </c>
      <c r="AU158">
        <f>1-AS158/AT158</f>
        <v>0</v>
      </c>
      <c r="AV158">
        <v>0.5</v>
      </c>
      <c r="AW158">
        <f>BN158</f>
        <v>0</v>
      </c>
      <c r="AX158">
        <f>K158</f>
        <v>0</v>
      </c>
      <c r="AY158">
        <f>AU158*AV158*AW158</f>
        <v>0</v>
      </c>
      <c r="AZ158">
        <f>(AX158-AP158)/AW158</f>
        <v>0</v>
      </c>
      <c r="BA158">
        <f>(AN158-AT158)/AT158</f>
        <v>0</v>
      </c>
      <c r="BB158">
        <f>AM158/(AO158+AM158/AT158)</f>
        <v>0</v>
      </c>
      <c r="BC158" t="s">
        <v>292</v>
      </c>
      <c r="BD158">
        <v>0</v>
      </c>
      <c r="BE158">
        <f>IF(BD158&lt;&gt;0, BD158, BB158)</f>
        <v>0</v>
      </c>
      <c r="BF158">
        <f>1-BE158/AT158</f>
        <v>0</v>
      </c>
      <c r="BG158">
        <f>(AT158-AS158)/(AT158-BE158)</f>
        <v>0</v>
      </c>
      <c r="BH158">
        <f>(AN158-AT158)/(AN158-BE158)</f>
        <v>0</v>
      </c>
      <c r="BI158">
        <f>(AT158-AS158)/(AT158-AM158)</f>
        <v>0</v>
      </c>
      <c r="BJ158">
        <f>(AN158-AT158)/(AN158-AM158)</f>
        <v>0</v>
      </c>
      <c r="BK158">
        <f>(BG158*BE158/AS158)</f>
        <v>0</v>
      </c>
      <c r="BL158">
        <f>(1-BK158)</f>
        <v>0</v>
      </c>
      <c r="BM158">
        <f>$B$11*CK158+$C$11*CL158+$F$11*CM158*(1-CP158)</f>
        <v>0</v>
      </c>
      <c r="BN158">
        <f>BM158*BO158</f>
        <v>0</v>
      </c>
      <c r="BO158">
        <f>($B$11*$D$9+$C$11*$D$9+$F$11*((CZ158+CR158)/MAX(CZ158+CR158+DA158, 0.1)*$I$9+DA158/MAX(CZ158+CR158+DA158, 0.1)*$J$9))/($B$11+$C$11+$F$11)</f>
        <v>0</v>
      </c>
      <c r="BP158">
        <f>($B$11*$K$9+$C$11*$K$9+$F$11*((CZ158+CR158)/MAX(CZ158+CR158+DA158, 0.1)*$P$9+DA158/MAX(CZ158+CR158+DA158, 0.1)*$Q$9))/($B$11+$C$11+$F$11)</f>
        <v>0</v>
      </c>
      <c r="BQ158">
        <v>6</v>
      </c>
      <c r="BR158">
        <v>0.5</v>
      </c>
      <c r="BS158" t="s">
        <v>293</v>
      </c>
      <c r="BT158">
        <v>2</v>
      </c>
      <c r="BU158">
        <v>1626465470.6</v>
      </c>
      <c r="BV158">
        <v>399.420333333333</v>
      </c>
      <c r="BW158">
        <v>420.06</v>
      </c>
      <c r="BX158">
        <v>7.19156666666667</v>
      </c>
      <c r="BY158">
        <v>3.29088666666667</v>
      </c>
      <c r="BZ158">
        <v>397.865</v>
      </c>
      <c r="CA158">
        <v>7.25528333333333</v>
      </c>
      <c r="CB158">
        <v>900.026</v>
      </c>
      <c r="CC158">
        <v>100.754</v>
      </c>
      <c r="CD158">
        <v>0.0992875666666667</v>
      </c>
      <c r="CE158">
        <v>18.2385666666667</v>
      </c>
      <c r="CF158">
        <v>17.2639</v>
      </c>
      <c r="CG158">
        <v>999.9</v>
      </c>
      <c r="CH158">
        <v>0</v>
      </c>
      <c r="CI158">
        <v>0</v>
      </c>
      <c r="CJ158">
        <v>10043.5333333333</v>
      </c>
      <c r="CK158">
        <v>0</v>
      </c>
      <c r="CL158">
        <v>0.221023</v>
      </c>
      <c r="CM158">
        <v>1460.04333333333</v>
      </c>
      <c r="CN158">
        <v>0.973009666666667</v>
      </c>
      <c r="CO158">
        <v>0.0269900333333333</v>
      </c>
      <c r="CP158">
        <v>0</v>
      </c>
      <c r="CQ158">
        <v>880.725</v>
      </c>
      <c r="CR158">
        <v>4.99999</v>
      </c>
      <c r="CS158">
        <v>12886.5333333333</v>
      </c>
      <c r="CT158">
        <v>12728.7666666667</v>
      </c>
      <c r="CU158">
        <v>38.8956666666667</v>
      </c>
      <c r="CV158">
        <v>41.125</v>
      </c>
      <c r="CW158">
        <v>40.125</v>
      </c>
      <c r="CX158">
        <v>40.375</v>
      </c>
      <c r="CY158">
        <v>40.562</v>
      </c>
      <c r="CZ158">
        <v>1415.77333333333</v>
      </c>
      <c r="DA158">
        <v>39.27</v>
      </c>
      <c r="DB158">
        <v>0</v>
      </c>
      <c r="DC158">
        <v>1626465482.6</v>
      </c>
      <c r="DD158">
        <v>0</v>
      </c>
      <c r="DE158">
        <v>881.372</v>
      </c>
      <c r="DF158">
        <v>-4.33100854170196</v>
      </c>
      <c r="DG158">
        <v>-70.3692308646247</v>
      </c>
      <c r="DH158">
        <v>12893.5269230769</v>
      </c>
      <c r="DI158">
        <v>15</v>
      </c>
      <c r="DJ158">
        <v>1626465084.6</v>
      </c>
      <c r="DK158" t="s">
        <v>294</v>
      </c>
      <c r="DL158">
        <v>1626465076.6</v>
      </c>
      <c r="DM158">
        <v>1626465084.6</v>
      </c>
      <c r="DN158">
        <v>8</v>
      </c>
      <c r="DO158">
        <v>0.212</v>
      </c>
      <c r="DP158">
        <v>0.013</v>
      </c>
      <c r="DQ158">
        <v>1.588</v>
      </c>
      <c r="DR158">
        <v>-0.074</v>
      </c>
      <c r="DS158">
        <v>420</v>
      </c>
      <c r="DT158">
        <v>3</v>
      </c>
      <c r="DU158">
        <v>0.13</v>
      </c>
      <c r="DV158">
        <v>0.03</v>
      </c>
      <c r="DW158">
        <v>-20.5225682926829</v>
      </c>
      <c r="DX158">
        <v>-0.59109407665502</v>
      </c>
      <c r="DY158">
        <v>0.0695065795763404</v>
      </c>
      <c r="DZ158">
        <v>0</v>
      </c>
      <c r="EA158">
        <v>881.733514285714</v>
      </c>
      <c r="EB158">
        <v>-5.06990436851772</v>
      </c>
      <c r="EC158">
        <v>0.565816243337443</v>
      </c>
      <c r="ED158">
        <v>1</v>
      </c>
      <c r="EE158">
        <v>3.84384487804878</v>
      </c>
      <c r="EF158">
        <v>0.348370034843209</v>
      </c>
      <c r="EG158">
        <v>0.0345280423411458</v>
      </c>
      <c r="EH158">
        <v>0</v>
      </c>
      <c r="EI158">
        <v>1</v>
      </c>
      <c r="EJ158">
        <v>3</v>
      </c>
      <c r="EK158" t="s">
        <v>427</v>
      </c>
      <c r="EL158">
        <v>100</v>
      </c>
      <c r="EM158">
        <v>100</v>
      </c>
      <c r="EN158">
        <v>1.556</v>
      </c>
      <c r="EO158">
        <v>-0.0637</v>
      </c>
      <c r="EP158">
        <v>0.796380875196005</v>
      </c>
      <c r="EQ158">
        <v>0.00225868272383977</v>
      </c>
      <c r="ER158">
        <v>-9.96746185667655e-07</v>
      </c>
      <c r="ES158">
        <v>2.83711317370827e-10</v>
      </c>
      <c r="ET158">
        <v>-0.071317122073674</v>
      </c>
      <c r="EU158">
        <v>-0.00217948432402501</v>
      </c>
      <c r="EV158">
        <v>0.000453263451741206</v>
      </c>
      <c r="EW158">
        <v>-1.16319206543697e-06</v>
      </c>
      <c r="EX158">
        <v>-2</v>
      </c>
      <c r="EY158">
        <v>2196</v>
      </c>
      <c r="EZ158">
        <v>1</v>
      </c>
      <c r="FA158">
        <v>25</v>
      </c>
      <c r="FB158">
        <v>6.6</v>
      </c>
      <c r="FC158">
        <v>6.5</v>
      </c>
      <c r="FD158">
        <v>18</v>
      </c>
      <c r="FE158">
        <v>815.998</v>
      </c>
      <c r="FF158">
        <v>429.3</v>
      </c>
      <c r="FG158">
        <v>16.4217</v>
      </c>
      <c r="FH158">
        <v>25.5407</v>
      </c>
      <c r="FI158">
        <v>29.9994</v>
      </c>
      <c r="FJ158">
        <v>25.6451</v>
      </c>
      <c r="FK158">
        <v>25.681</v>
      </c>
      <c r="FL158">
        <v>25.0104</v>
      </c>
      <c r="FM158">
        <v>72.9262</v>
      </c>
      <c r="FN158">
        <v>0</v>
      </c>
      <c r="FO158">
        <v>16.49</v>
      </c>
      <c r="FP158">
        <v>420</v>
      </c>
      <c r="FQ158">
        <v>3.33457</v>
      </c>
      <c r="FR158">
        <v>101.418</v>
      </c>
      <c r="FS158">
        <v>101.869</v>
      </c>
    </row>
    <row r="159" spans="1:175">
      <c r="A159">
        <v>143</v>
      </c>
      <c r="B159">
        <v>1626465473.6</v>
      </c>
      <c r="C159">
        <v>284</v>
      </c>
      <c r="D159" t="s">
        <v>580</v>
      </c>
      <c r="E159" t="s">
        <v>581</v>
      </c>
      <c r="F159">
        <v>1</v>
      </c>
      <c r="G159" t="s">
        <v>291</v>
      </c>
      <c r="H159">
        <v>1626465472.6</v>
      </c>
      <c r="I159">
        <f>(J159)/1000</f>
        <v>0</v>
      </c>
      <c r="J159">
        <f>1000*CB159*AH159*(BX159-BY159)/(100*BQ159*(1000-AH159*BX159))</f>
        <v>0</v>
      </c>
      <c r="K159">
        <f>CB159*AH159*(BW159-BV159*(1000-AH159*BY159)/(1000-AH159*BX159))/(100*BQ159)</f>
        <v>0</v>
      </c>
      <c r="L159">
        <f>BV159 - IF(AH159&gt;1, K159*BQ159*100.0/(AJ159*CJ159), 0)</f>
        <v>0</v>
      </c>
      <c r="M159">
        <f>((S159-I159/2)*L159-K159)/(S159+I159/2)</f>
        <v>0</v>
      </c>
      <c r="N159">
        <f>M159*(CC159+CD159)/1000.0</f>
        <v>0</v>
      </c>
      <c r="O159">
        <f>(BV159 - IF(AH159&gt;1, K159*BQ159*100.0/(AJ159*CJ159), 0))*(CC159+CD159)/1000.0</f>
        <v>0</v>
      </c>
      <c r="P159">
        <f>2.0/((1/R159-1/Q159)+SIGN(R159)*SQRT((1/R159-1/Q159)*(1/R159-1/Q159) + 4*BR159/((BR159+1)*(BR159+1))*(2*1/R159*1/Q159-1/Q159*1/Q159)))</f>
        <v>0</v>
      </c>
      <c r="Q159">
        <f>IF(LEFT(BS159,1)&lt;&gt;"0",IF(LEFT(BS159,1)="1",3.0,BT159),$D$5+$E$5*(CJ159*CC159/($K$5*1000))+$F$5*(CJ159*CC159/($K$5*1000))*MAX(MIN(BQ159,$J$5),$I$5)*MAX(MIN(BQ159,$J$5),$I$5)+$G$5*MAX(MIN(BQ159,$J$5),$I$5)*(CJ159*CC159/($K$5*1000))+$H$5*(CJ159*CC159/($K$5*1000))*(CJ159*CC159/($K$5*1000)))</f>
        <v>0</v>
      </c>
      <c r="R159">
        <f>I159*(1000-(1000*0.61365*exp(17.502*V159/(240.97+V159))/(CC159+CD159)+BX159)/2)/(1000*0.61365*exp(17.502*V159/(240.97+V159))/(CC159+CD159)-BX159)</f>
        <v>0</v>
      </c>
      <c r="S159">
        <f>1/((BR159+1)/(P159/1.6)+1/(Q159/1.37)) + BR159/((BR159+1)/(P159/1.6) + BR159/(Q159/1.37))</f>
        <v>0</v>
      </c>
      <c r="T159">
        <f>(BM159*BP159)</f>
        <v>0</v>
      </c>
      <c r="U159">
        <f>(CE159+(T159+2*0.95*5.67E-8*(((CE159+$B$7)+273)^4-(CE159+273)^4)-44100*I159)/(1.84*29.3*Q159+8*0.95*5.67E-8*(CE159+273)^3))</f>
        <v>0</v>
      </c>
      <c r="V159">
        <f>($C$7*CF159+$D$7*CG159+$E$7*U159)</f>
        <v>0</v>
      </c>
      <c r="W159">
        <f>0.61365*exp(17.502*V159/(240.97+V159))</f>
        <v>0</v>
      </c>
      <c r="X159">
        <f>(Y159/Z159*100)</f>
        <v>0</v>
      </c>
      <c r="Y159">
        <f>BX159*(CC159+CD159)/1000</f>
        <v>0</v>
      </c>
      <c r="Z159">
        <f>0.61365*exp(17.502*CE159/(240.97+CE159))</f>
        <v>0</v>
      </c>
      <c r="AA159">
        <f>(W159-BX159*(CC159+CD159)/1000)</f>
        <v>0</v>
      </c>
      <c r="AB159">
        <f>(-I159*44100)</f>
        <v>0</v>
      </c>
      <c r="AC159">
        <f>2*29.3*Q159*0.92*(CE159-V159)</f>
        <v>0</v>
      </c>
      <c r="AD159">
        <f>2*0.95*5.67E-8*(((CE159+$B$7)+273)^4-(V159+273)^4)</f>
        <v>0</v>
      </c>
      <c r="AE159">
        <f>T159+AD159+AB159+AC159</f>
        <v>0</v>
      </c>
      <c r="AF159">
        <v>146</v>
      </c>
      <c r="AG159">
        <v>16</v>
      </c>
      <c r="AH159">
        <f>IF(AF159*$H$13&gt;=AJ159,1.0,(AJ159/(AJ159-AF159*$H$13)))</f>
        <v>0</v>
      </c>
      <c r="AI159">
        <f>(AH159-1)*100</f>
        <v>0</v>
      </c>
      <c r="AJ159">
        <f>MAX(0,($B$13+$C$13*CJ159)/(1+$D$13*CJ159)*CC159/(CE159+273)*$E$13)</f>
        <v>0</v>
      </c>
      <c r="AK159" t="s">
        <v>292</v>
      </c>
      <c r="AL159" t="s">
        <v>292</v>
      </c>
      <c r="AM159">
        <v>0</v>
      </c>
      <c r="AN159">
        <v>0</v>
      </c>
      <c r="AO159">
        <f>1-AM159/AN159</f>
        <v>0</v>
      </c>
      <c r="AP159">
        <v>0</v>
      </c>
      <c r="AQ159" t="s">
        <v>292</v>
      </c>
      <c r="AR159" t="s">
        <v>292</v>
      </c>
      <c r="AS159">
        <v>0</v>
      </c>
      <c r="AT159">
        <v>0</v>
      </c>
      <c r="AU159">
        <f>1-AS159/AT159</f>
        <v>0</v>
      </c>
      <c r="AV159">
        <v>0.5</v>
      </c>
      <c r="AW159">
        <f>BN159</f>
        <v>0</v>
      </c>
      <c r="AX159">
        <f>K159</f>
        <v>0</v>
      </c>
      <c r="AY159">
        <f>AU159*AV159*AW159</f>
        <v>0</v>
      </c>
      <c r="AZ159">
        <f>(AX159-AP159)/AW159</f>
        <v>0</v>
      </c>
      <c r="BA159">
        <f>(AN159-AT159)/AT159</f>
        <v>0</v>
      </c>
      <c r="BB159">
        <f>AM159/(AO159+AM159/AT159)</f>
        <v>0</v>
      </c>
      <c r="BC159" t="s">
        <v>292</v>
      </c>
      <c r="BD159">
        <v>0</v>
      </c>
      <c r="BE159">
        <f>IF(BD159&lt;&gt;0, BD159, BB159)</f>
        <v>0</v>
      </c>
      <c r="BF159">
        <f>1-BE159/AT159</f>
        <v>0</v>
      </c>
      <c r="BG159">
        <f>(AT159-AS159)/(AT159-BE159)</f>
        <v>0</v>
      </c>
      <c r="BH159">
        <f>(AN159-AT159)/(AN159-BE159)</f>
        <v>0</v>
      </c>
      <c r="BI159">
        <f>(AT159-AS159)/(AT159-AM159)</f>
        <v>0</v>
      </c>
      <c r="BJ159">
        <f>(AN159-AT159)/(AN159-AM159)</f>
        <v>0</v>
      </c>
      <c r="BK159">
        <f>(BG159*BE159/AS159)</f>
        <v>0</v>
      </c>
      <c r="BL159">
        <f>(1-BK159)</f>
        <v>0</v>
      </c>
      <c r="BM159">
        <f>$B$11*CK159+$C$11*CL159+$F$11*CM159*(1-CP159)</f>
        <v>0</v>
      </c>
      <c r="BN159">
        <f>BM159*BO159</f>
        <v>0</v>
      </c>
      <c r="BO159">
        <f>($B$11*$D$9+$C$11*$D$9+$F$11*((CZ159+CR159)/MAX(CZ159+CR159+DA159, 0.1)*$I$9+DA159/MAX(CZ159+CR159+DA159, 0.1)*$J$9))/($B$11+$C$11+$F$11)</f>
        <v>0</v>
      </c>
      <c r="BP159">
        <f>($B$11*$K$9+$C$11*$K$9+$F$11*((CZ159+CR159)/MAX(CZ159+CR159+DA159, 0.1)*$P$9+DA159/MAX(CZ159+CR159+DA159, 0.1)*$Q$9))/($B$11+$C$11+$F$11)</f>
        <v>0</v>
      </c>
      <c r="BQ159">
        <v>6</v>
      </c>
      <c r="BR159">
        <v>0.5</v>
      </c>
      <c r="BS159" t="s">
        <v>293</v>
      </c>
      <c r="BT159">
        <v>2</v>
      </c>
      <c r="BU159">
        <v>1626465472.6</v>
      </c>
      <c r="BV159">
        <v>399.392</v>
      </c>
      <c r="BW159">
        <v>419.997666666667</v>
      </c>
      <c r="BX159">
        <v>7.20225666666667</v>
      </c>
      <c r="BY159">
        <v>3.29123666666667</v>
      </c>
      <c r="BZ159">
        <v>397.837</v>
      </c>
      <c r="CA159">
        <v>7.26592666666667</v>
      </c>
      <c r="CB159">
        <v>899.997666666667</v>
      </c>
      <c r="CC159">
        <v>100.753333333333</v>
      </c>
      <c r="CD159">
        <v>0.0990955666666667</v>
      </c>
      <c r="CE159">
        <v>18.2691</v>
      </c>
      <c r="CF159">
        <v>17.2921666666667</v>
      </c>
      <c r="CG159">
        <v>999.9</v>
      </c>
      <c r="CH159">
        <v>0</v>
      </c>
      <c r="CI159">
        <v>0</v>
      </c>
      <c r="CJ159">
        <v>10077.3</v>
      </c>
      <c r="CK159">
        <v>0</v>
      </c>
      <c r="CL159">
        <v>0.221023</v>
      </c>
      <c r="CM159">
        <v>1459.95666666667</v>
      </c>
      <c r="CN159">
        <v>0.973008333333333</v>
      </c>
      <c r="CO159">
        <v>0.0269915666666667</v>
      </c>
      <c r="CP159">
        <v>0</v>
      </c>
      <c r="CQ159">
        <v>880.490666666667</v>
      </c>
      <c r="CR159">
        <v>4.99999</v>
      </c>
      <c r="CS159">
        <v>12883.1666666667</v>
      </c>
      <c r="CT159">
        <v>12728.0333333333</v>
      </c>
      <c r="CU159">
        <v>38.875</v>
      </c>
      <c r="CV159">
        <v>41.125</v>
      </c>
      <c r="CW159">
        <v>40.125</v>
      </c>
      <c r="CX159">
        <v>40.375</v>
      </c>
      <c r="CY159">
        <v>40.562</v>
      </c>
      <c r="CZ159">
        <v>1415.68666666667</v>
      </c>
      <c r="DA159">
        <v>39.27</v>
      </c>
      <c r="DB159">
        <v>0</v>
      </c>
      <c r="DC159">
        <v>1626465484.4</v>
      </c>
      <c r="DD159">
        <v>0</v>
      </c>
      <c r="DE159">
        <v>881.18944</v>
      </c>
      <c r="DF159">
        <v>-4.92561536905517</v>
      </c>
      <c r="DG159">
        <v>-67.907692279186</v>
      </c>
      <c r="DH159">
        <v>12890.944</v>
      </c>
      <c r="DI159">
        <v>15</v>
      </c>
      <c r="DJ159">
        <v>1626465084.6</v>
      </c>
      <c r="DK159" t="s">
        <v>294</v>
      </c>
      <c r="DL159">
        <v>1626465076.6</v>
      </c>
      <c r="DM159">
        <v>1626465084.6</v>
      </c>
      <c r="DN159">
        <v>8</v>
      </c>
      <c r="DO159">
        <v>0.212</v>
      </c>
      <c r="DP159">
        <v>0.013</v>
      </c>
      <c r="DQ159">
        <v>1.588</v>
      </c>
      <c r="DR159">
        <v>-0.074</v>
      </c>
      <c r="DS159">
        <v>420</v>
      </c>
      <c r="DT159">
        <v>3</v>
      </c>
      <c r="DU159">
        <v>0.13</v>
      </c>
      <c r="DV159">
        <v>0.03</v>
      </c>
      <c r="DW159">
        <v>-20.5422585365854</v>
      </c>
      <c r="DX159">
        <v>-0.528361672473862</v>
      </c>
      <c r="DY159">
        <v>0.0643443251827561</v>
      </c>
      <c r="DZ159">
        <v>0</v>
      </c>
      <c r="EA159">
        <v>881.463264705882</v>
      </c>
      <c r="EB159">
        <v>-4.85038598779722</v>
      </c>
      <c r="EC159">
        <v>0.532027548425586</v>
      </c>
      <c r="ED159">
        <v>1</v>
      </c>
      <c r="EE159">
        <v>3.8550412195122</v>
      </c>
      <c r="EF159">
        <v>0.352530104529625</v>
      </c>
      <c r="EG159">
        <v>0.0348679141202647</v>
      </c>
      <c r="EH159">
        <v>0</v>
      </c>
      <c r="EI159">
        <v>1</v>
      </c>
      <c r="EJ159">
        <v>3</v>
      </c>
      <c r="EK159" t="s">
        <v>427</v>
      </c>
      <c r="EL159">
        <v>100</v>
      </c>
      <c r="EM159">
        <v>100</v>
      </c>
      <c r="EN159">
        <v>1.555</v>
      </c>
      <c r="EO159">
        <v>-0.0637</v>
      </c>
      <c r="EP159">
        <v>0.796380875196005</v>
      </c>
      <c r="EQ159">
        <v>0.00225868272383977</v>
      </c>
      <c r="ER159">
        <v>-9.96746185667655e-07</v>
      </c>
      <c r="ES159">
        <v>2.83711317370827e-10</v>
      </c>
      <c r="ET159">
        <v>-0.071317122073674</v>
      </c>
      <c r="EU159">
        <v>-0.00217948432402501</v>
      </c>
      <c r="EV159">
        <v>0.000453263451741206</v>
      </c>
      <c r="EW159">
        <v>-1.16319206543697e-06</v>
      </c>
      <c r="EX159">
        <v>-2</v>
      </c>
      <c r="EY159">
        <v>2196</v>
      </c>
      <c r="EZ159">
        <v>1</v>
      </c>
      <c r="FA159">
        <v>25</v>
      </c>
      <c r="FB159">
        <v>6.6</v>
      </c>
      <c r="FC159">
        <v>6.5</v>
      </c>
      <c r="FD159">
        <v>18</v>
      </c>
      <c r="FE159">
        <v>815.919</v>
      </c>
      <c r="FF159">
        <v>429.477</v>
      </c>
      <c r="FG159">
        <v>16.4875</v>
      </c>
      <c r="FH159">
        <v>25.5364</v>
      </c>
      <c r="FI159">
        <v>29.9995</v>
      </c>
      <c r="FJ159">
        <v>25.6429</v>
      </c>
      <c r="FK159">
        <v>25.6789</v>
      </c>
      <c r="FL159">
        <v>25.0108</v>
      </c>
      <c r="FM159">
        <v>72.9262</v>
      </c>
      <c r="FN159">
        <v>0</v>
      </c>
      <c r="FO159">
        <v>16.59</v>
      </c>
      <c r="FP159">
        <v>420</v>
      </c>
      <c r="FQ159">
        <v>3.38866</v>
      </c>
      <c r="FR159">
        <v>101.418</v>
      </c>
      <c r="FS159">
        <v>101.869</v>
      </c>
    </row>
    <row r="160" spans="1:175">
      <c r="A160">
        <v>144</v>
      </c>
      <c r="B160">
        <v>1626465475.6</v>
      </c>
      <c r="C160">
        <v>286</v>
      </c>
      <c r="D160" t="s">
        <v>582</v>
      </c>
      <c r="E160" t="s">
        <v>583</v>
      </c>
      <c r="F160">
        <v>1</v>
      </c>
      <c r="G160" t="s">
        <v>291</v>
      </c>
      <c r="H160">
        <v>1626465474.6</v>
      </c>
      <c r="I160">
        <f>(J160)/1000</f>
        <v>0</v>
      </c>
      <c r="J160">
        <f>1000*CB160*AH160*(BX160-BY160)/(100*BQ160*(1000-AH160*BX160))</f>
        <v>0</v>
      </c>
      <c r="K160">
        <f>CB160*AH160*(BW160-BV160*(1000-AH160*BY160)/(1000-AH160*BX160))/(100*BQ160)</f>
        <v>0</v>
      </c>
      <c r="L160">
        <f>BV160 - IF(AH160&gt;1, K160*BQ160*100.0/(AJ160*CJ160), 0)</f>
        <v>0</v>
      </c>
      <c r="M160">
        <f>((S160-I160/2)*L160-K160)/(S160+I160/2)</f>
        <v>0</v>
      </c>
      <c r="N160">
        <f>M160*(CC160+CD160)/1000.0</f>
        <v>0</v>
      </c>
      <c r="O160">
        <f>(BV160 - IF(AH160&gt;1, K160*BQ160*100.0/(AJ160*CJ160), 0))*(CC160+CD160)/1000.0</f>
        <v>0</v>
      </c>
      <c r="P160">
        <f>2.0/((1/R160-1/Q160)+SIGN(R160)*SQRT((1/R160-1/Q160)*(1/R160-1/Q160) + 4*BR160/((BR160+1)*(BR160+1))*(2*1/R160*1/Q160-1/Q160*1/Q160)))</f>
        <v>0</v>
      </c>
      <c r="Q160">
        <f>IF(LEFT(BS160,1)&lt;&gt;"0",IF(LEFT(BS160,1)="1",3.0,BT160),$D$5+$E$5*(CJ160*CC160/($K$5*1000))+$F$5*(CJ160*CC160/($K$5*1000))*MAX(MIN(BQ160,$J$5),$I$5)*MAX(MIN(BQ160,$J$5),$I$5)+$G$5*MAX(MIN(BQ160,$J$5),$I$5)*(CJ160*CC160/($K$5*1000))+$H$5*(CJ160*CC160/($K$5*1000))*(CJ160*CC160/($K$5*1000)))</f>
        <v>0</v>
      </c>
      <c r="R160">
        <f>I160*(1000-(1000*0.61365*exp(17.502*V160/(240.97+V160))/(CC160+CD160)+BX160)/2)/(1000*0.61365*exp(17.502*V160/(240.97+V160))/(CC160+CD160)-BX160)</f>
        <v>0</v>
      </c>
      <c r="S160">
        <f>1/((BR160+1)/(P160/1.6)+1/(Q160/1.37)) + BR160/((BR160+1)/(P160/1.6) + BR160/(Q160/1.37))</f>
        <v>0</v>
      </c>
      <c r="T160">
        <f>(BM160*BP160)</f>
        <v>0</v>
      </c>
      <c r="U160">
        <f>(CE160+(T160+2*0.95*5.67E-8*(((CE160+$B$7)+273)^4-(CE160+273)^4)-44100*I160)/(1.84*29.3*Q160+8*0.95*5.67E-8*(CE160+273)^3))</f>
        <v>0</v>
      </c>
      <c r="V160">
        <f>($C$7*CF160+$D$7*CG160+$E$7*U160)</f>
        <v>0</v>
      </c>
      <c r="W160">
        <f>0.61365*exp(17.502*V160/(240.97+V160))</f>
        <v>0</v>
      </c>
      <c r="X160">
        <f>(Y160/Z160*100)</f>
        <v>0</v>
      </c>
      <c r="Y160">
        <f>BX160*(CC160+CD160)/1000</f>
        <v>0</v>
      </c>
      <c r="Z160">
        <f>0.61365*exp(17.502*CE160/(240.97+CE160))</f>
        <v>0</v>
      </c>
      <c r="AA160">
        <f>(W160-BX160*(CC160+CD160)/1000)</f>
        <v>0</v>
      </c>
      <c r="AB160">
        <f>(-I160*44100)</f>
        <v>0</v>
      </c>
      <c r="AC160">
        <f>2*29.3*Q160*0.92*(CE160-V160)</f>
        <v>0</v>
      </c>
      <c r="AD160">
        <f>2*0.95*5.67E-8*(((CE160+$B$7)+273)^4-(V160+273)^4)</f>
        <v>0</v>
      </c>
      <c r="AE160">
        <f>T160+AD160+AB160+AC160</f>
        <v>0</v>
      </c>
      <c r="AF160">
        <v>146</v>
      </c>
      <c r="AG160">
        <v>16</v>
      </c>
      <c r="AH160">
        <f>IF(AF160*$H$13&gt;=AJ160,1.0,(AJ160/(AJ160-AF160*$H$13)))</f>
        <v>0</v>
      </c>
      <c r="AI160">
        <f>(AH160-1)*100</f>
        <v>0</v>
      </c>
      <c r="AJ160">
        <f>MAX(0,($B$13+$C$13*CJ160)/(1+$D$13*CJ160)*CC160/(CE160+273)*$E$13)</f>
        <v>0</v>
      </c>
      <c r="AK160" t="s">
        <v>292</v>
      </c>
      <c r="AL160" t="s">
        <v>292</v>
      </c>
      <c r="AM160">
        <v>0</v>
      </c>
      <c r="AN160">
        <v>0</v>
      </c>
      <c r="AO160">
        <f>1-AM160/AN160</f>
        <v>0</v>
      </c>
      <c r="AP160">
        <v>0</v>
      </c>
      <c r="AQ160" t="s">
        <v>292</v>
      </c>
      <c r="AR160" t="s">
        <v>292</v>
      </c>
      <c r="AS160">
        <v>0</v>
      </c>
      <c r="AT160">
        <v>0</v>
      </c>
      <c r="AU160">
        <f>1-AS160/AT160</f>
        <v>0</v>
      </c>
      <c r="AV160">
        <v>0.5</v>
      </c>
      <c r="AW160">
        <f>BN160</f>
        <v>0</v>
      </c>
      <c r="AX160">
        <f>K160</f>
        <v>0</v>
      </c>
      <c r="AY160">
        <f>AU160*AV160*AW160</f>
        <v>0</v>
      </c>
      <c r="AZ160">
        <f>(AX160-AP160)/AW160</f>
        <v>0</v>
      </c>
      <c r="BA160">
        <f>(AN160-AT160)/AT160</f>
        <v>0</v>
      </c>
      <c r="BB160">
        <f>AM160/(AO160+AM160/AT160)</f>
        <v>0</v>
      </c>
      <c r="BC160" t="s">
        <v>292</v>
      </c>
      <c r="BD160">
        <v>0</v>
      </c>
      <c r="BE160">
        <f>IF(BD160&lt;&gt;0, BD160, BB160)</f>
        <v>0</v>
      </c>
      <c r="BF160">
        <f>1-BE160/AT160</f>
        <v>0</v>
      </c>
      <c r="BG160">
        <f>(AT160-AS160)/(AT160-BE160)</f>
        <v>0</v>
      </c>
      <c r="BH160">
        <f>(AN160-AT160)/(AN160-BE160)</f>
        <v>0</v>
      </c>
      <c r="BI160">
        <f>(AT160-AS160)/(AT160-AM160)</f>
        <v>0</v>
      </c>
      <c r="BJ160">
        <f>(AN160-AT160)/(AN160-AM160)</f>
        <v>0</v>
      </c>
      <c r="BK160">
        <f>(BG160*BE160/AS160)</f>
        <v>0</v>
      </c>
      <c r="BL160">
        <f>(1-BK160)</f>
        <v>0</v>
      </c>
      <c r="BM160">
        <f>$B$11*CK160+$C$11*CL160+$F$11*CM160*(1-CP160)</f>
        <v>0</v>
      </c>
      <c r="BN160">
        <f>BM160*BO160</f>
        <v>0</v>
      </c>
      <c r="BO160">
        <f>($B$11*$D$9+$C$11*$D$9+$F$11*((CZ160+CR160)/MAX(CZ160+CR160+DA160, 0.1)*$I$9+DA160/MAX(CZ160+CR160+DA160, 0.1)*$J$9))/($B$11+$C$11+$F$11)</f>
        <v>0</v>
      </c>
      <c r="BP160">
        <f>($B$11*$K$9+$C$11*$K$9+$F$11*((CZ160+CR160)/MAX(CZ160+CR160+DA160, 0.1)*$P$9+DA160/MAX(CZ160+CR160+DA160, 0.1)*$Q$9))/($B$11+$C$11+$F$11)</f>
        <v>0</v>
      </c>
      <c r="BQ160">
        <v>6</v>
      </c>
      <c r="BR160">
        <v>0.5</v>
      </c>
      <c r="BS160" t="s">
        <v>293</v>
      </c>
      <c r="BT160">
        <v>2</v>
      </c>
      <c r="BU160">
        <v>1626465474.6</v>
      </c>
      <c r="BV160">
        <v>399.362</v>
      </c>
      <c r="BW160">
        <v>419.972333333333</v>
      </c>
      <c r="BX160">
        <v>7.21005</v>
      </c>
      <c r="BY160">
        <v>3.29273</v>
      </c>
      <c r="BZ160">
        <v>397.807</v>
      </c>
      <c r="CA160">
        <v>7.27368666666667</v>
      </c>
      <c r="CB160">
        <v>900.004</v>
      </c>
      <c r="CC160">
        <v>100.752333333333</v>
      </c>
      <c r="CD160">
        <v>0.0993659333333333</v>
      </c>
      <c r="CE160">
        <v>18.2987333333333</v>
      </c>
      <c r="CF160">
        <v>17.3224666666667</v>
      </c>
      <c r="CG160">
        <v>999.9</v>
      </c>
      <c r="CH160">
        <v>0</v>
      </c>
      <c r="CI160">
        <v>0</v>
      </c>
      <c r="CJ160">
        <v>10042.1</v>
      </c>
      <c r="CK160">
        <v>0</v>
      </c>
      <c r="CL160">
        <v>0.221023</v>
      </c>
      <c r="CM160">
        <v>1460.04</v>
      </c>
      <c r="CN160">
        <v>0.973008333333333</v>
      </c>
      <c r="CO160">
        <v>0.0269915666666667</v>
      </c>
      <c r="CP160">
        <v>0</v>
      </c>
      <c r="CQ160">
        <v>880.504</v>
      </c>
      <c r="CR160">
        <v>4.99999</v>
      </c>
      <c r="CS160">
        <v>12881.8</v>
      </c>
      <c r="CT160">
        <v>12728.7333333333</v>
      </c>
      <c r="CU160">
        <v>38.937</v>
      </c>
      <c r="CV160">
        <v>41.125</v>
      </c>
      <c r="CW160">
        <v>40.125</v>
      </c>
      <c r="CX160">
        <v>40.375</v>
      </c>
      <c r="CY160">
        <v>40.562</v>
      </c>
      <c r="CZ160">
        <v>1415.76666666667</v>
      </c>
      <c r="DA160">
        <v>39.2733333333333</v>
      </c>
      <c r="DB160">
        <v>0</v>
      </c>
      <c r="DC160">
        <v>1626465486.8</v>
      </c>
      <c r="DD160">
        <v>0</v>
      </c>
      <c r="DE160">
        <v>880.9846</v>
      </c>
      <c r="DF160">
        <v>-5.03215383744111</v>
      </c>
      <c r="DG160">
        <v>-67.3769232736703</v>
      </c>
      <c r="DH160">
        <v>12888.196</v>
      </c>
      <c r="DI160">
        <v>15</v>
      </c>
      <c r="DJ160">
        <v>1626465084.6</v>
      </c>
      <c r="DK160" t="s">
        <v>294</v>
      </c>
      <c r="DL160">
        <v>1626465076.6</v>
      </c>
      <c r="DM160">
        <v>1626465084.6</v>
      </c>
      <c r="DN160">
        <v>8</v>
      </c>
      <c r="DO160">
        <v>0.212</v>
      </c>
      <c r="DP160">
        <v>0.013</v>
      </c>
      <c r="DQ160">
        <v>1.588</v>
      </c>
      <c r="DR160">
        <v>-0.074</v>
      </c>
      <c r="DS160">
        <v>420</v>
      </c>
      <c r="DT160">
        <v>3</v>
      </c>
      <c r="DU160">
        <v>0.13</v>
      </c>
      <c r="DV160">
        <v>0.03</v>
      </c>
      <c r="DW160">
        <v>-20.5534756097561</v>
      </c>
      <c r="DX160">
        <v>-0.514011846689868</v>
      </c>
      <c r="DY160">
        <v>0.0635263255608437</v>
      </c>
      <c r="DZ160">
        <v>0</v>
      </c>
      <c r="EA160">
        <v>881.316117647059</v>
      </c>
      <c r="EB160">
        <v>-5.12264141794105</v>
      </c>
      <c r="EC160">
        <v>0.55498689781598</v>
      </c>
      <c r="ED160">
        <v>1</v>
      </c>
      <c r="EE160">
        <v>3.86675170731707</v>
      </c>
      <c r="EF160">
        <v>0.331223832752612</v>
      </c>
      <c r="EG160">
        <v>0.0327153752100423</v>
      </c>
      <c r="EH160">
        <v>0</v>
      </c>
      <c r="EI160">
        <v>1</v>
      </c>
      <c r="EJ160">
        <v>3</v>
      </c>
      <c r="EK160" t="s">
        <v>427</v>
      </c>
      <c r="EL160">
        <v>100</v>
      </c>
      <c r="EM160">
        <v>100</v>
      </c>
      <c r="EN160">
        <v>1.555</v>
      </c>
      <c r="EO160">
        <v>-0.0636</v>
      </c>
      <c r="EP160">
        <v>0.796380875196005</v>
      </c>
      <c r="EQ160">
        <v>0.00225868272383977</v>
      </c>
      <c r="ER160">
        <v>-9.96746185667655e-07</v>
      </c>
      <c r="ES160">
        <v>2.83711317370827e-10</v>
      </c>
      <c r="ET160">
        <v>-0.071317122073674</v>
      </c>
      <c r="EU160">
        <v>-0.00217948432402501</v>
      </c>
      <c r="EV160">
        <v>0.000453263451741206</v>
      </c>
      <c r="EW160">
        <v>-1.16319206543697e-06</v>
      </c>
      <c r="EX160">
        <v>-2</v>
      </c>
      <c r="EY160">
        <v>2196</v>
      </c>
      <c r="EZ160">
        <v>1</v>
      </c>
      <c r="FA160">
        <v>25</v>
      </c>
      <c r="FB160">
        <v>6.7</v>
      </c>
      <c r="FC160">
        <v>6.5</v>
      </c>
      <c r="FD160">
        <v>18</v>
      </c>
      <c r="FE160">
        <v>815.702</v>
      </c>
      <c r="FF160">
        <v>429.474</v>
      </c>
      <c r="FG160">
        <v>16.5493</v>
      </c>
      <c r="FH160">
        <v>25.5321</v>
      </c>
      <c r="FI160">
        <v>29.9994</v>
      </c>
      <c r="FJ160">
        <v>25.6408</v>
      </c>
      <c r="FK160">
        <v>25.6768</v>
      </c>
      <c r="FL160">
        <v>25.0101</v>
      </c>
      <c r="FM160">
        <v>72.6416</v>
      </c>
      <c r="FN160">
        <v>0</v>
      </c>
      <c r="FO160">
        <v>16.69</v>
      </c>
      <c r="FP160">
        <v>420</v>
      </c>
      <c r="FQ160">
        <v>3.39595</v>
      </c>
      <c r="FR160">
        <v>101.417</v>
      </c>
      <c r="FS160">
        <v>101.869</v>
      </c>
    </row>
    <row r="161" spans="1:175">
      <c r="A161">
        <v>145</v>
      </c>
      <c r="B161">
        <v>1626465477.6</v>
      </c>
      <c r="C161">
        <v>288</v>
      </c>
      <c r="D161" t="s">
        <v>584</v>
      </c>
      <c r="E161" t="s">
        <v>585</v>
      </c>
      <c r="F161">
        <v>1</v>
      </c>
      <c r="G161" t="s">
        <v>291</v>
      </c>
      <c r="H161">
        <v>1626465476.6</v>
      </c>
      <c r="I161">
        <f>(J161)/1000</f>
        <v>0</v>
      </c>
      <c r="J161">
        <f>1000*CB161*AH161*(BX161-BY161)/(100*BQ161*(1000-AH161*BX161))</f>
        <v>0</v>
      </c>
      <c r="K161">
        <f>CB161*AH161*(BW161-BV161*(1000-AH161*BY161)/(1000-AH161*BX161))/(100*BQ161)</f>
        <v>0</v>
      </c>
      <c r="L161">
        <f>BV161 - IF(AH161&gt;1, K161*BQ161*100.0/(AJ161*CJ161), 0)</f>
        <v>0</v>
      </c>
      <c r="M161">
        <f>((S161-I161/2)*L161-K161)/(S161+I161/2)</f>
        <v>0</v>
      </c>
      <c r="N161">
        <f>M161*(CC161+CD161)/1000.0</f>
        <v>0</v>
      </c>
      <c r="O161">
        <f>(BV161 - IF(AH161&gt;1, K161*BQ161*100.0/(AJ161*CJ161), 0))*(CC161+CD161)/1000.0</f>
        <v>0</v>
      </c>
      <c r="P161">
        <f>2.0/((1/R161-1/Q161)+SIGN(R161)*SQRT((1/R161-1/Q161)*(1/R161-1/Q161) + 4*BR161/((BR161+1)*(BR161+1))*(2*1/R161*1/Q161-1/Q161*1/Q161)))</f>
        <v>0</v>
      </c>
      <c r="Q161">
        <f>IF(LEFT(BS161,1)&lt;&gt;"0",IF(LEFT(BS161,1)="1",3.0,BT161),$D$5+$E$5*(CJ161*CC161/($K$5*1000))+$F$5*(CJ161*CC161/($K$5*1000))*MAX(MIN(BQ161,$J$5),$I$5)*MAX(MIN(BQ161,$J$5),$I$5)+$G$5*MAX(MIN(BQ161,$J$5),$I$5)*(CJ161*CC161/($K$5*1000))+$H$5*(CJ161*CC161/($K$5*1000))*(CJ161*CC161/($K$5*1000)))</f>
        <v>0</v>
      </c>
      <c r="R161">
        <f>I161*(1000-(1000*0.61365*exp(17.502*V161/(240.97+V161))/(CC161+CD161)+BX161)/2)/(1000*0.61365*exp(17.502*V161/(240.97+V161))/(CC161+CD161)-BX161)</f>
        <v>0</v>
      </c>
      <c r="S161">
        <f>1/((BR161+1)/(P161/1.6)+1/(Q161/1.37)) + BR161/((BR161+1)/(P161/1.6) + BR161/(Q161/1.37))</f>
        <v>0</v>
      </c>
      <c r="T161">
        <f>(BM161*BP161)</f>
        <v>0</v>
      </c>
      <c r="U161">
        <f>(CE161+(T161+2*0.95*5.67E-8*(((CE161+$B$7)+273)^4-(CE161+273)^4)-44100*I161)/(1.84*29.3*Q161+8*0.95*5.67E-8*(CE161+273)^3))</f>
        <v>0</v>
      </c>
      <c r="V161">
        <f>($C$7*CF161+$D$7*CG161+$E$7*U161)</f>
        <v>0</v>
      </c>
      <c r="W161">
        <f>0.61365*exp(17.502*V161/(240.97+V161))</f>
        <v>0</v>
      </c>
      <c r="X161">
        <f>(Y161/Z161*100)</f>
        <v>0</v>
      </c>
      <c r="Y161">
        <f>BX161*(CC161+CD161)/1000</f>
        <v>0</v>
      </c>
      <c r="Z161">
        <f>0.61365*exp(17.502*CE161/(240.97+CE161))</f>
        <v>0</v>
      </c>
      <c r="AA161">
        <f>(W161-BX161*(CC161+CD161)/1000)</f>
        <v>0</v>
      </c>
      <c r="AB161">
        <f>(-I161*44100)</f>
        <v>0</v>
      </c>
      <c r="AC161">
        <f>2*29.3*Q161*0.92*(CE161-V161)</f>
        <v>0</v>
      </c>
      <c r="AD161">
        <f>2*0.95*5.67E-8*(((CE161+$B$7)+273)^4-(V161+273)^4)</f>
        <v>0</v>
      </c>
      <c r="AE161">
        <f>T161+AD161+AB161+AC161</f>
        <v>0</v>
      </c>
      <c r="AF161">
        <v>146</v>
      </c>
      <c r="AG161">
        <v>16</v>
      </c>
      <c r="AH161">
        <f>IF(AF161*$H$13&gt;=AJ161,1.0,(AJ161/(AJ161-AF161*$H$13)))</f>
        <v>0</v>
      </c>
      <c r="AI161">
        <f>(AH161-1)*100</f>
        <v>0</v>
      </c>
      <c r="AJ161">
        <f>MAX(0,($B$13+$C$13*CJ161)/(1+$D$13*CJ161)*CC161/(CE161+273)*$E$13)</f>
        <v>0</v>
      </c>
      <c r="AK161" t="s">
        <v>292</v>
      </c>
      <c r="AL161" t="s">
        <v>292</v>
      </c>
      <c r="AM161">
        <v>0</v>
      </c>
      <c r="AN161">
        <v>0</v>
      </c>
      <c r="AO161">
        <f>1-AM161/AN161</f>
        <v>0</v>
      </c>
      <c r="AP161">
        <v>0</v>
      </c>
      <c r="AQ161" t="s">
        <v>292</v>
      </c>
      <c r="AR161" t="s">
        <v>292</v>
      </c>
      <c r="AS161">
        <v>0</v>
      </c>
      <c r="AT161">
        <v>0</v>
      </c>
      <c r="AU161">
        <f>1-AS161/AT161</f>
        <v>0</v>
      </c>
      <c r="AV161">
        <v>0.5</v>
      </c>
      <c r="AW161">
        <f>BN161</f>
        <v>0</v>
      </c>
      <c r="AX161">
        <f>K161</f>
        <v>0</v>
      </c>
      <c r="AY161">
        <f>AU161*AV161*AW161</f>
        <v>0</v>
      </c>
      <c r="AZ161">
        <f>(AX161-AP161)/AW161</f>
        <v>0</v>
      </c>
      <c r="BA161">
        <f>(AN161-AT161)/AT161</f>
        <v>0</v>
      </c>
      <c r="BB161">
        <f>AM161/(AO161+AM161/AT161)</f>
        <v>0</v>
      </c>
      <c r="BC161" t="s">
        <v>292</v>
      </c>
      <c r="BD161">
        <v>0</v>
      </c>
      <c r="BE161">
        <f>IF(BD161&lt;&gt;0, BD161, BB161)</f>
        <v>0</v>
      </c>
      <c r="BF161">
        <f>1-BE161/AT161</f>
        <v>0</v>
      </c>
      <c r="BG161">
        <f>(AT161-AS161)/(AT161-BE161)</f>
        <v>0</v>
      </c>
      <c r="BH161">
        <f>(AN161-AT161)/(AN161-BE161)</f>
        <v>0</v>
      </c>
      <c r="BI161">
        <f>(AT161-AS161)/(AT161-AM161)</f>
        <v>0</v>
      </c>
      <c r="BJ161">
        <f>(AN161-AT161)/(AN161-AM161)</f>
        <v>0</v>
      </c>
      <c r="BK161">
        <f>(BG161*BE161/AS161)</f>
        <v>0</v>
      </c>
      <c r="BL161">
        <f>(1-BK161)</f>
        <v>0</v>
      </c>
      <c r="BM161">
        <f>$B$11*CK161+$C$11*CL161+$F$11*CM161*(1-CP161)</f>
        <v>0</v>
      </c>
      <c r="BN161">
        <f>BM161*BO161</f>
        <v>0</v>
      </c>
      <c r="BO161">
        <f>($B$11*$D$9+$C$11*$D$9+$F$11*((CZ161+CR161)/MAX(CZ161+CR161+DA161, 0.1)*$I$9+DA161/MAX(CZ161+CR161+DA161, 0.1)*$J$9))/($B$11+$C$11+$F$11)</f>
        <v>0</v>
      </c>
      <c r="BP161">
        <f>($B$11*$K$9+$C$11*$K$9+$F$11*((CZ161+CR161)/MAX(CZ161+CR161+DA161, 0.1)*$P$9+DA161/MAX(CZ161+CR161+DA161, 0.1)*$Q$9))/($B$11+$C$11+$F$11)</f>
        <v>0</v>
      </c>
      <c r="BQ161">
        <v>6</v>
      </c>
      <c r="BR161">
        <v>0.5</v>
      </c>
      <c r="BS161" t="s">
        <v>293</v>
      </c>
      <c r="BT161">
        <v>2</v>
      </c>
      <c r="BU161">
        <v>1626465476.6</v>
      </c>
      <c r="BV161">
        <v>399.327666666667</v>
      </c>
      <c r="BW161">
        <v>420.02</v>
      </c>
      <c r="BX161">
        <v>7.21839333333333</v>
      </c>
      <c r="BY161">
        <v>3.29686</v>
      </c>
      <c r="BZ161">
        <v>397.772666666667</v>
      </c>
      <c r="CA161">
        <v>7.28199333333333</v>
      </c>
      <c r="CB161">
        <v>899.997</v>
      </c>
      <c r="CC161">
        <v>100.752333333333</v>
      </c>
      <c r="CD161">
        <v>0.0994071666666667</v>
      </c>
      <c r="CE161">
        <v>18.3308666666667</v>
      </c>
      <c r="CF161">
        <v>17.3498333333333</v>
      </c>
      <c r="CG161">
        <v>999.9</v>
      </c>
      <c r="CH161">
        <v>0</v>
      </c>
      <c r="CI161">
        <v>0</v>
      </c>
      <c r="CJ161">
        <v>10012.5</v>
      </c>
      <c r="CK161">
        <v>0</v>
      </c>
      <c r="CL161">
        <v>0.221023</v>
      </c>
      <c r="CM161">
        <v>1460.04</v>
      </c>
      <c r="CN161">
        <v>0.973009666666667</v>
      </c>
      <c r="CO161">
        <v>0.0269900333333333</v>
      </c>
      <c r="CP161">
        <v>0</v>
      </c>
      <c r="CQ161">
        <v>880.564333333333</v>
      </c>
      <c r="CR161">
        <v>4.99999</v>
      </c>
      <c r="CS161">
        <v>12879.4666666667</v>
      </c>
      <c r="CT161">
        <v>12728.8</v>
      </c>
      <c r="CU161">
        <v>38.8956666666667</v>
      </c>
      <c r="CV161">
        <v>41.125</v>
      </c>
      <c r="CW161">
        <v>40.125</v>
      </c>
      <c r="CX161">
        <v>40.375</v>
      </c>
      <c r="CY161">
        <v>40.562</v>
      </c>
      <c r="CZ161">
        <v>1415.77</v>
      </c>
      <c r="DA161">
        <v>39.27</v>
      </c>
      <c r="DB161">
        <v>0</v>
      </c>
      <c r="DC161">
        <v>1626465488.6</v>
      </c>
      <c r="DD161">
        <v>0</v>
      </c>
      <c r="DE161">
        <v>880.898923076923</v>
      </c>
      <c r="DF161">
        <v>-4.89258118084258</v>
      </c>
      <c r="DG161">
        <v>-68.5196581627299</v>
      </c>
      <c r="DH161">
        <v>12886.3923076923</v>
      </c>
      <c r="DI161">
        <v>15</v>
      </c>
      <c r="DJ161">
        <v>1626465084.6</v>
      </c>
      <c r="DK161" t="s">
        <v>294</v>
      </c>
      <c r="DL161">
        <v>1626465076.6</v>
      </c>
      <c r="DM161">
        <v>1626465084.6</v>
      </c>
      <c r="DN161">
        <v>8</v>
      </c>
      <c r="DO161">
        <v>0.212</v>
      </c>
      <c r="DP161">
        <v>0.013</v>
      </c>
      <c r="DQ161">
        <v>1.588</v>
      </c>
      <c r="DR161">
        <v>-0.074</v>
      </c>
      <c r="DS161">
        <v>420</v>
      </c>
      <c r="DT161">
        <v>3</v>
      </c>
      <c r="DU161">
        <v>0.13</v>
      </c>
      <c r="DV161">
        <v>0.03</v>
      </c>
      <c r="DW161">
        <v>-20.566812195122</v>
      </c>
      <c r="DX161">
        <v>-0.630150522648074</v>
      </c>
      <c r="DY161">
        <v>0.070562735260026</v>
      </c>
      <c r="DZ161">
        <v>0</v>
      </c>
      <c r="EA161">
        <v>881.197828571428</v>
      </c>
      <c r="EB161">
        <v>-5.02217870229742</v>
      </c>
      <c r="EC161">
        <v>0.558990083516145</v>
      </c>
      <c r="ED161">
        <v>1</v>
      </c>
      <c r="EE161">
        <v>3.87729682926829</v>
      </c>
      <c r="EF161">
        <v>0.312359372822304</v>
      </c>
      <c r="EG161">
        <v>0.0308928767887991</v>
      </c>
      <c r="EH161">
        <v>0</v>
      </c>
      <c r="EI161">
        <v>1</v>
      </c>
      <c r="EJ161">
        <v>3</v>
      </c>
      <c r="EK161" t="s">
        <v>427</v>
      </c>
      <c r="EL161">
        <v>100</v>
      </c>
      <c r="EM161">
        <v>100</v>
      </c>
      <c r="EN161">
        <v>1.555</v>
      </c>
      <c r="EO161">
        <v>-0.0636</v>
      </c>
      <c r="EP161">
        <v>0.796380875196005</v>
      </c>
      <c r="EQ161">
        <v>0.00225868272383977</v>
      </c>
      <c r="ER161">
        <v>-9.96746185667655e-07</v>
      </c>
      <c r="ES161">
        <v>2.83711317370827e-10</v>
      </c>
      <c r="ET161">
        <v>-0.071317122073674</v>
      </c>
      <c r="EU161">
        <v>-0.00217948432402501</v>
      </c>
      <c r="EV161">
        <v>0.000453263451741206</v>
      </c>
      <c r="EW161">
        <v>-1.16319206543697e-06</v>
      </c>
      <c r="EX161">
        <v>-2</v>
      </c>
      <c r="EY161">
        <v>2196</v>
      </c>
      <c r="EZ161">
        <v>1</v>
      </c>
      <c r="FA161">
        <v>25</v>
      </c>
      <c r="FB161">
        <v>6.7</v>
      </c>
      <c r="FC161">
        <v>6.5</v>
      </c>
      <c r="FD161">
        <v>18</v>
      </c>
      <c r="FE161">
        <v>815.507</v>
      </c>
      <c r="FF161">
        <v>429.461</v>
      </c>
      <c r="FG161">
        <v>16.6123</v>
      </c>
      <c r="FH161">
        <v>25.5289</v>
      </c>
      <c r="FI161">
        <v>29.9993</v>
      </c>
      <c r="FJ161">
        <v>25.6386</v>
      </c>
      <c r="FK161">
        <v>25.6752</v>
      </c>
      <c r="FL161">
        <v>25.0102</v>
      </c>
      <c r="FM161">
        <v>72.6416</v>
      </c>
      <c r="FN161">
        <v>0</v>
      </c>
      <c r="FO161">
        <v>16.69</v>
      </c>
      <c r="FP161">
        <v>420</v>
      </c>
      <c r="FQ161">
        <v>3.39679</v>
      </c>
      <c r="FR161">
        <v>101.417</v>
      </c>
      <c r="FS161">
        <v>101.869</v>
      </c>
    </row>
    <row r="162" spans="1:175">
      <c r="A162">
        <v>146</v>
      </c>
      <c r="B162">
        <v>1626465479.6</v>
      </c>
      <c r="C162">
        <v>290</v>
      </c>
      <c r="D162" t="s">
        <v>586</v>
      </c>
      <c r="E162" t="s">
        <v>587</v>
      </c>
      <c r="F162">
        <v>1</v>
      </c>
      <c r="G162" t="s">
        <v>291</v>
      </c>
      <c r="H162">
        <v>1626465478.6</v>
      </c>
      <c r="I162">
        <f>(J162)/1000</f>
        <v>0</v>
      </c>
      <c r="J162">
        <f>1000*CB162*AH162*(BX162-BY162)/(100*BQ162*(1000-AH162*BX162))</f>
        <v>0</v>
      </c>
      <c r="K162">
        <f>CB162*AH162*(BW162-BV162*(1000-AH162*BY162)/(1000-AH162*BX162))/(100*BQ162)</f>
        <v>0</v>
      </c>
      <c r="L162">
        <f>BV162 - IF(AH162&gt;1, K162*BQ162*100.0/(AJ162*CJ162), 0)</f>
        <v>0</v>
      </c>
      <c r="M162">
        <f>((S162-I162/2)*L162-K162)/(S162+I162/2)</f>
        <v>0</v>
      </c>
      <c r="N162">
        <f>M162*(CC162+CD162)/1000.0</f>
        <v>0</v>
      </c>
      <c r="O162">
        <f>(BV162 - IF(AH162&gt;1, K162*BQ162*100.0/(AJ162*CJ162), 0))*(CC162+CD162)/1000.0</f>
        <v>0</v>
      </c>
      <c r="P162">
        <f>2.0/((1/R162-1/Q162)+SIGN(R162)*SQRT((1/R162-1/Q162)*(1/R162-1/Q162) + 4*BR162/((BR162+1)*(BR162+1))*(2*1/R162*1/Q162-1/Q162*1/Q162)))</f>
        <v>0</v>
      </c>
      <c r="Q162">
        <f>IF(LEFT(BS162,1)&lt;&gt;"0",IF(LEFT(BS162,1)="1",3.0,BT162),$D$5+$E$5*(CJ162*CC162/($K$5*1000))+$F$5*(CJ162*CC162/($K$5*1000))*MAX(MIN(BQ162,$J$5),$I$5)*MAX(MIN(BQ162,$J$5),$I$5)+$G$5*MAX(MIN(BQ162,$J$5),$I$5)*(CJ162*CC162/($K$5*1000))+$H$5*(CJ162*CC162/($K$5*1000))*(CJ162*CC162/($K$5*1000)))</f>
        <v>0</v>
      </c>
      <c r="R162">
        <f>I162*(1000-(1000*0.61365*exp(17.502*V162/(240.97+V162))/(CC162+CD162)+BX162)/2)/(1000*0.61365*exp(17.502*V162/(240.97+V162))/(CC162+CD162)-BX162)</f>
        <v>0</v>
      </c>
      <c r="S162">
        <f>1/((BR162+1)/(P162/1.6)+1/(Q162/1.37)) + BR162/((BR162+1)/(P162/1.6) + BR162/(Q162/1.37))</f>
        <v>0</v>
      </c>
      <c r="T162">
        <f>(BM162*BP162)</f>
        <v>0</v>
      </c>
      <c r="U162">
        <f>(CE162+(T162+2*0.95*5.67E-8*(((CE162+$B$7)+273)^4-(CE162+273)^4)-44100*I162)/(1.84*29.3*Q162+8*0.95*5.67E-8*(CE162+273)^3))</f>
        <v>0</v>
      </c>
      <c r="V162">
        <f>($C$7*CF162+$D$7*CG162+$E$7*U162)</f>
        <v>0</v>
      </c>
      <c r="W162">
        <f>0.61365*exp(17.502*V162/(240.97+V162))</f>
        <v>0</v>
      </c>
      <c r="X162">
        <f>(Y162/Z162*100)</f>
        <v>0</v>
      </c>
      <c r="Y162">
        <f>BX162*(CC162+CD162)/1000</f>
        <v>0</v>
      </c>
      <c r="Z162">
        <f>0.61365*exp(17.502*CE162/(240.97+CE162))</f>
        <v>0</v>
      </c>
      <c r="AA162">
        <f>(W162-BX162*(CC162+CD162)/1000)</f>
        <v>0</v>
      </c>
      <c r="AB162">
        <f>(-I162*44100)</f>
        <v>0</v>
      </c>
      <c r="AC162">
        <f>2*29.3*Q162*0.92*(CE162-V162)</f>
        <v>0</v>
      </c>
      <c r="AD162">
        <f>2*0.95*5.67E-8*(((CE162+$B$7)+273)^4-(V162+273)^4)</f>
        <v>0</v>
      </c>
      <c r="AE162">
        <f>T162+AD162+AB162+AC162</f>
        <v>0</v>
      </c>
      <c r="AF162">
        <v>146</v>
      </c>
      <c r="AG162">
        <v>16</v>
      </c>
      <c r="AH162">
        <f>IF(AF162*$H$13&gt;=AJ162,1.0,(AJ162/(AJ162-AF162*$H$13)))</f>
        <v>0</v>
      </c>
      <c r="AI162">
        <f>(AH162-1)*100</f>
        <v>0</v>
      </c>
      <c r="AJ162">
        <f>MAX(0,($B$13+$C$13*CJ162)/(1+$D$13*CJ162)*CC162/(CE162+273)*$E$13)</f>
        <v>0</v>
      </c>
      <c r="AK162" t="s">
        <v>292</v>
      </c>
      <c r="AL162" t="s">
        <v>292</v>
      </c>
      <c r="AM162">
        <v>0</v>
      </c>
      <c r="AN162">
        <v>0</v>
      </c>
      <c r="AO162">
        <f>1-AM162/AN162</f>
        <v>0</v>
      </c>
      <c r="AP162">
        <v>0</v>
      </c>
      <c r="AQ162" t="s">
        <v>292</v>
      </c>
      <c r="AR162" t="s">
        <v>292</v>
      </c>
      <c r="AS162">
        <v>0</v>
      </c>
      <c r="AT162">
        <v>0</v>
      </c>
      <c r="AU162">
        <f>1-AS162/AT162</f>
        <v>0</v>
      </c>
      <c r="AV162">
        <v>0.5</v>
      </c>
      <c r="AW162">
        <f>BN162</f>
        <v>0</v>
      </c>
      <c r="AX162">
        <f>K162</f>
        <v>0</v>
      </c>
      <c r="AY162">
        <f>AU162*AV162*AW162</f>
        <v>0</v>
      </c>
      <c r="AZ162">
        <f>(AX162-AP162)/AW162</f>
        <v>0</v>
      </c>
      <c r="BA162">
        <f>(AN162-AT162)/AT162</f>
        <v>0</v>
      </c>
      <c r="BB162">
        <f>AM162/(AO162+AM162/AT162)</f>
        <v>0</v>
      </c>
      <c r="BC162" t="s">
        <v>292</v>
      </c>
      <c r="BD162">
        <v>0</v>
      </c>
      <c r="BE162">
        <f>IF(BD162&lt;&gt;0, BD162, BB162)</f>
        <v>0</v>
      </c>
      <c r="BF162">
        <f>1-BE162/AT162</f>
        <v>0</v>
      </c>
      <c r="BG162">
        <f>(AT162-AS162)/(AT162-BE162)</f>
        <v>0</v>
      </c>
      <c r="BH162">
        <f>(AN162-AT162)/(AN162-BE162)</f>
        <v>0</v>
      </c>
      <c r="BI162">
        <f>(AT162-AS162)/(AT162-AM162)</f>
        <v>0</v>
      </c>
      <c r="BJ162">
        <f>(AN162-AT162)/(AN162-AM162)</f>
        <v>0</v>
      </c>
      <c r="BK162">
        <f>(BG162*BE162/AS162)</f>
        <v>0</v>
      </c>
      <c r="BL162">
        <f>(1-BK162)</f>
        <v>0</v>
      </c>
      <c r="BM162">
        <f>$B$11*CK162+$C$11*CL162+$F$11*CM162*(1-CP162)</f>
        <v>0</v>
      </c>
      <c r="BN162">
        <f>BM162*BO162</f>
        <v>0</v>
      </c>
      <c r="BO162">
        <f>($B$11*$D$9+$C$11*$D$9+$F$11*((CZ162+CR162)/MAX(CZ162+CR162+DA162, 0.1)*$I$9+DA162/MAX(CZ162+CR162+DA162, 0.1)*$J$9))/($B$11+$C$11+$F$11)</f>
        <v>0</v>
      </c>
      <c r="BP162">
        <f>($B$11*$K$9+$C$11*$K$9+$F$11*((CZ162+CR162)/MAX(CZ162+CR162+DA162, 0.1)*$P$9+DA162/MAX(CZ162+CR162+DA162, 0.1)*$Q$9))/($B$11+$C$11+$F$11)</f>
        <v>0</v>
      </c>
      <c r="BQ162">
        <v>6</v>
      </c>
      <c r="BR162">
        <v>0.5</v>
      </c>
      <c r="BS162" t="s">
        <v>293</v>
      </c>
      <c r="BT162">
        <v>2</v>
      </c>
      <c r="BU162">
        <v>1626465478.6</v>
      </c>
      <c r="BV162">
        <v>399.309333333333</v>
      </c>
      <c r="BW162">
        <v>420.018666666667</v>
      </c>
      <c r="BX162">
        <v>7.22996</v>
      </c>
      <c r="BY162">
        <v>3.31009666666667</v>
      </c>
      <c r="BZ162">
        <v>397.754333333333</v>
      </c>
      <c r="CA162">
        <v>7.29351666666667</v>
      </c>
      <c r="CB162">
        <v>899.993666666667</v>
      </c>
      <c r="CC162">
        <v>100.752333333333</v>
      </c>
      <c r="CD162">
        <v>0.0981586</v>
      </c>
      <c r="CE162">
        <v>18.3640333333333</v>
      </c>
      <c r="CF162">
        <v>17.3780666666667</v>
      </c>
      <c r="CG162">
        <v>999.9</v>
      </c>
      <c r="CH162">
        <v>0</v>
      </c>
      <c r="CI162">
        <v>0</v>
      </c>
      <c r="CJ162">
        <v>10181.2666666667</v>
      </c>
      <c r="CK162">
        <v>0</v>
      </c>
      <c r="CL162">
        <v>0.221023</v>
      </c>
      <c r="CM162">
        <v>1460.04333333333</v>
      </c>
      <c r="CN162">
        <v>0.973008333333333</v>
      </c>
      <c r="CO162">
        <v>0.0269915666666667</v>
      </c>
      <c r="CP162">
        <v>0</v>
      </c>
      <c r="CQ162">
        <v>880.138333333333</v>
      </c>
      <c r="CR162">
        <v>4.99999</v>
      </c>
      <c r="CS162">
        <v>12877.0333333333</v>
      </c>
      <c r="CT162">
        <v>12728.7333333333</v>
      </c>
      <c r="CU162">
        <v>38.8956666666667</v>
      </c>
      <c r="CV162">
        <v>41.125</v>
      </c>
      <c r="CW162">
        <v>40.125</v>
      </c>
      <c r="CX162">
        <v>40.375</v>
      </c>
      <c r="CY162">
        <v>40.562</v>
      </c>
      <c r="CZ162">
        <v>1415.77</v>
      </c>
      <c r="DA162">
        <v>39.2733333333333</v>
      </c>
      <c r="DB162">
        <v>0</v>
      </c>
      <c r="DC162">
        <v>1626465490.4</v>
      </c>
      <c r="DD162">
        <v>0</v>
      </c>
      <c r="DE162">
        <v>880.73432</v>
      </c>
      <c r="DF162">
        <v>-5.49715383073163</v>
      </c>
      <c r="DG162">
        <v>-68.9923075785777</v>
      </c>
      <c r="DH162">
        <v>12884.132</v>
      </c>
      <c r="DI162">
        <v>15</v>
      </c>
      <c r="DJ162">
        <v>1626465084.6</v>
      </c>
      <c r="DK162" t="s">
        <v>294</v>
      </c>
      <c r="DL162">
        <v>1626465076.6</v>
      </c>
      <c r="DM162">
        <v>1626465084.6</v>
      </c>
      <c r="DN162">
        <v>8</v>
      </c>
      <c r="DO162">
        <v>0.212</v>
      </c>
      <c r="DP162">
        <v>0.013</v>
      </c>
      <c r="DQ162">
        <v>1.588</v>
      </c>
      <c r="DR162">
        <v>-0.074</v>
      </c>
      <c r="DS162">
        <v>420</v>
      </c>
      <c r="DT162">
        <v>3</v>
      </c>
      <c r="DU162">
        <v>0.13</v>
      </c>
      <c r="DV162">
        <v>0.03</v>
      </c>
      <c r="DW162">
        <v>-20.5872048780488</v>
      </c>
      <c r="DX162">
        <v>-0.73006202090594</v>
      </c>
      <c r="DY162">
        <v>0.0781105812488543</v>
      </c>
      <c r="DZ162">
        <v>0</v>
      </c>
      <c r="EA162">
        <v>880.982911764706</v>
      </c>
      <c r="EB162">
        <v>-4.70661941513688</v>
      </c>
      <c r="EC162">
        <v>0.514263400560169</v>
      </c>
      <c r="ED162">
        <v>1</v>
      </c>
      <c r="EE162">
        <v>3.88653048780488</v>
      </c>
      <c r="EF162">
        <v>0.283374355400701</v>
      </c>
      <c r="EG162">
        <v>0.0282711359267949</v>
      </c>
      <c r="EH162">
        <v>0</v>
      </c>
      <c r="EI162">
        <v>1</v>
      </c>
      <c r="EJ162">
        <v>3</v>
      </c>
      <c r="EK162" t="s">
        <v>427</v>
      </c>
      <c r="EL162">
        <v>100</v>
      </c>
      <c r="EM162">
        <v>100</v>
      </c>
      <c r="EN162">
        <v>1.555</v>
      </c>
      <c r="EO162">
        <v>-0.0635</v>
      </c>
      <c r="EP162">
        <v>0.796380875196005</v>
      </c>
      <c r="EQ162">
        <v>0.00225868272383977</v>
      </c>
      <c r="ER162">
        <v>-9.96746185667655e-07</v>
      </c>
      <c r="ES162">
        <v>2.83711317370827e-10</v>
      </c>
      <c r="ET162">
        <v>-0.071317122073674</v>
      </c>
      <c r="EU162">
        <v>-0.00217948432402501</v>
      </c>
      <c r="EV162">
        <v>0.000453263451741206</v>
      </c>
      <c r="EW162">
        <v>-1.16319206543697e-06</v>
      </c>
      <c r="EX162">
        <v>-2</v>
      </c>
      <c r="EY162">
        <v>2196</v>
      </c>
      <c r="EZ162">
        <v>1</v>
      </c>
      <c r="FA162">
        <v>25</v>
      </c>
      <c r="FB162">
        <v>6.7</v>
      </c>
      <c r="FC162">
        <v>6.6</v>
      </c>
      <c r="FD162">
        <v>18</v>
      </c>
      <c r="FE162">
        <v>815.382</v>
      </c>
      <c r="FF162">
        <v>429.537</v>
      </c>
      <c r="FG162">
        <v>16.6841</v>
      </c>
      <c r="FH162">
        <v>25.5257</v>
      </c>
      <c r="FI162">
        <v>29.9992</v>
      </c>
      <c r="FJ162">
        <v>25.6364</v>
      </c>
      <c r="FK162">
        <v>25.6735</v>
      </c>
      <c r="FL162">
        <v>25.0088</v>
      </c>
      <c r="FM162">
        <v>72.6416</v>
      </c>
      <c r="FN162">
        <v>0</v>
      </c>
      <c r="FO162">
        <v>16.8</v>
      </c>
      <c r="FP162">
        <v>420</v>
      </c>
      <c r="FQ162">
        <v>3.39276</v>
      </c>
      <c r="FR162">
        <v>101.417</v>
      </c>
      <c r="FS162">
        <v>101.871</v>
      </c>
    </row>
    <row r="163" spans="1:175">
      <c r="A163">
        <v>147</v>
      </c>
      <c r="B163">
        <v>1626465481.6</v>
      </c>
      <c r="C163">
        <v>292</v>
      </c>
      <c r="D163" t="s">
        <v>588</v>
      </c>
      <c r="E163" t="s">
        <v>589</v>
      </c>
      <c r="F163">
        <v>1</v>
      </c>
      <c r="G163" t="s">
        <v>291</v>
      </c>
      <c r="H163">
        <v>1626465480.6</v>
      </c>
      <c r="I163">
        <f>(J163)/1000</f>
        <v>0</v>
      </c>
      <c r="J163">
        <f>1000*CB163*AH163*(BX163-BY163)/(100*BQ163*(1000-AH163*BX163))</f>
        <v>0</v>
      </c>
      <c r="K163">
        <f>CB163*AH163*(BW163-BV163*(1000-AH163*BY163)/(1000-AH163*BX163))/(100*BQ163)</f>
        <v>0</v>
      </c>
      <c r="L163">
        <f>BV163 - IF(AH163&gt;1, K163*BQ163*100.0/(AJ163*CJ163), 0)</f>
        <v>0</v>
      </c>
      <c r="M163">
        <f>((S163-I163/2)*L163-K163)/(S163+I163/2)</f>
        <v>0</v>
      </c>
      <c r="N163">
        <f>M163*(CC163+CD163)/1000.0</f>
        <v>0</v>
      </c>
      <c r="O163">
        <f>(BV163 - IF(AH163&gt;1, K163*BQ163*100.0/(AJ163*CJ163), 0))*(CC163+CD163)/1000.0</f>
        <v>0</v>
      </c>
      <c r="P163">
        <f>2.0/((1/R163-1/Q163)+SIGN(R163)*SQRT((1/R163-1/Q163)*(1/R163-1/Q163) + 4*BR163/((BR163+1)*(BR163+1))*(2*1/R163*1/Q163-1/Q163*1/Q163)))</f>
        <v>0</v>
      </c>
      <c r="Q163">
        <f>IF(LEFT(BS163,1)&lt;&gt;"0",IF(LEFT(BS163,1)="1",3.0,BT163),$D$5+$E$5*(CJ163*CC163/($K$5*1000))+$F$5*(CJ163*CC163/($K$5*1000))*MAX(MIN(BQ163,$J$5),$I$5)*MAX(MIN(BQ163,$J$5),$I$5)+$G$5*MAX(MIN(BQ163,$J$5),$I$5)*(CJ163*CC163/($K$5*1000))+$H$5*(CJ163*CC163/($K$5*1000))*(CJ163*CC163/($K$5*1000)))</f>
        <v>0</v>
      </c>
      <c r="R163">
        <f>I163*(1000-(1000*0.61365*exp(17.502*V163/(240.97+V163))/(CC163+CD163)+BX163)/2)/(1000*0.61365*exp(17.502*V163/(240.97+V163))/(CC163+CD163)-BX163)</f>
        <v>0</v>
      </c>
      <c r="S163">
        <f>1/((BR163+1)/(P163/1.6)+1/(Q163/1.37)) + BR163/((BR163+1)/(P163/1.6) + BR163/(Q163/1.37))</f>
        <v>0</v>
      </c>
      <c r="T163">
        <f>(BM163*BP163)</f>
        <v>0</v>
      </c>
      <c r="U163">
        <f>(CE163+(T163+2*0.95*5.67E-8*(((CE163+$B$7)+273)^4-(CE163+273)^4)-44100*I163)/(1.84*29.3*Q163+8*0.95*5.67E-8*(CE163+273)^3))</f>
        <v>0</v>
      </c>
      <c r="V163">
        <f>($C$7*CF163+$D$7*CG163+$E$7*U163)</f>
        <v>0</v>
      </c>
      <c r="W163">
        <f>0.61365*exp(17.502*V163/(240.97+V163))</f>
        <v>0</v>
      </c>
      <c r="X163">
        <f>(Y163/Z163*100)</f>
        <v>0</v>
      </c>
      <c r="Y163">
        <f>BX163*(CC163+CD163)/1000</f>
        <v>0</v>
      </c>
      <c r="Z163">
        <f>0.61365*exp(17.502*CE163/(240.97+CE163))</f>
        <v>0</v>
      </c>
      <c r="AA163">
        <f>(W163-BX163*(CC163+CD163)/1000)</f>
        <v>0</v>
      </c>
      <c r="AB163">
        <f>(-I163*44100)</f>
        <v>0</v>
      </c>
      <c r="AC163">
        <f>2*29.3*Q163*0.92*(CE163-V163)</f>
        <v>0</v>
      </c>
      <c r="AD163">
        <f>2*0.95*5.67E-8*(((CE163+$B$7)+273)^4-(V163+273)^4)</f>
        <v>0</v>
      </c>
      <c r="AE163">
        <f>T163+AD163+AB163+AC163</f>
        <v>0</v>
      </c>
      <c r="AF163">
        <v>147</v>
      </c>
      <c r="AG163">
        <v>16</v>
      </c>
      <c r="AH163">
        <f>IF(AF163*$H$13&gt;=AJ163,1.0,(AJ163/(AJ163-AF163*$H$13)))</f>
        <v>0</v>
      </c>
      <c r="AI163">
        <f>(AH163-1)*100</f>
        <v>0</v>
      </c>
      <c r="AJ163">
        <f>MAX(0,($B$13+$C$13*CJ163)/(1+$D$13*CJ163)*CC163/(CE163+273)*$E$13)</f>
        <v>0</v>
      </c>
      <c r="AK163" t="s">
        <v>292</v>
      </c>
      <c r="AL163" t="s">
        <v>292</v>
      </c>
      <c r="AM163">
        <v>0</v>
      </c>
      <c r="AN163">
        <v>0</v>
      </c>
      <c r="AO163">
        <f>1-AM163/AN163</f>
        <v>0</v>
      </c>
      <c r="AP163">
        <v>0</v>
      </c>
      <c r="AQ163" t="s">
        <v>292</v>
      </c>
      <c r="AR163" t="s">
        <v>292</v>
      </c>
      <c r="AS163">
        <v>0</v>
      </c>
      <c r="AT163">
        <v>0</v>
      </c>
      <c r="AU163">
        <f>1-AS163/AT163</f>
        <v>0</v>
      </c>
      <c r="AV163">
        <v>0.5</v>
      </c>
      <c r="AW163">
        <f>BN163</f>
        <v>0</v>
      </c>
      <c r="AX163">
        <f>K163</f>
        <v>0</v>
      </c>
      <c r="AY163">
        <f>AU163*AV163*AW163</f>
        <v>0</v>
      </c>
      <c r="AZ163">
        <f>(AX163-AP163)/AW163</f>
        <v>0</v>
      </c>
      <c r="BA163">
        <f>(AN163-AT163)/AT163</f>
        <v>0</v>
      </c>
      <c r="BB163">
        <f>AM163/(AO163+AM163/AT163)</f>
        <v>0</v>
      </c>
      <c r="BC163" t="s">
        <v>292</v>
      </c>
      <c r="BD163">
        <v>0</v>
      </c>
      <c r="BE163">
        <f>IF(BD163&lt;&gt;0, BD163, BB163)</f>
        <v>0</v>
      </c>
      <c r="BF163">
        <f>1-BE163/AT163</f>
        <v>0</v>
      </c>
      <c r="BG163">
        <f>(AT163-AS163)/(AT163-BE163)</f>
        <v>0</v>
      </c>
      <c r="BH163">
        <f>(AN163-AT163)/(AN163-BE163)</f>
        <v>0</v>
      </c>
      <c r="BI163">
        <f>(AT163-AS163)/(AT163-AM163)</f>
        <v>0</v>
      </c>
      <c r="BJ163">
        <f>(AN163-AT163)/(AN163-AM163)</f>
        <v>0</v>
      </c>
      <c r="BK163">
        <f>(BG163*BE163/AS163)</f>
        <v>0</v>
      </c>
      <c r="BL163">
        <f>(1-BK163)</f>
        <v>0</v>
      </c>
      <c r="BM163">
        <f>$B$11*CK163+$C$11*CL163+$F$11*CM163*(1-CP163)</f>
        <v>0</v>
      </c>
      <c r="BN163">
        <f>BM163*BO163</f>
        <v>0</v>
      </c>
      <c r="BO163">
        <f>($B$11*$D$9+$C$11*$D$9+$F$11*((CZ163+CR163)/MAX(CZ163+CR163+DA163, 0.1)*$I$9+DA163/MAX(CZ163+CR163+DA163, 0.1)*$J$9))/($B$11+$C$11+$F$11)</f>
        <v>0</v>
      </c>
      <c r="BP163">
        <f>($B$11*$K$9+$C$11*$K$9+$F$11*((CZ163+CR163)/MAX(CZ163+CR163+DA163, 0.1)*$P$9+DA163/MAX(CZ163+CR163+DA163, 0.1)*$Q$9))/($B$11+$C$11+$F$11)</f>
        <v>0</v>
      </c>
      <c r="BQ163">
        <v>6</v>
      </c>
      <c r="BR163">
        <v>0.5</v>
      </c>
      <c r="BS163" t="s">
        <v>293</v>
      </c>
      <c r="BT163">
        <v>2</v>
      </c>
      <c r="BU163">
        <v>1626465480.6</v>
      </c>
      <c r="BV163">
        <v>399.277333333333</v>
      </c>
      <c r="BW163">
        <v>420.017666666667</v>
      </c>
      <c r="BX163">
        <v>7.24405</v>
      </c>
      <c r="BY163">
        <v>3.32227</v>
      </c>
      <c r="BZ163">
        <v>397.722333333333</v>
      </c>
      <c r="CA163">
        <v>7.30754333333333</v>
      </c>
      <c r="CB163">
        <v>899.963333333333</v>
      </c>
      <c r="CC163">
        <v>100.753</v>
      </c>
      <c r="CD163">
        <v>0.0975822666666667</v>
      </c>
      <c r="CE163">
        <v>18.3979666666667</v>
      </c>
      <c r="CF163">
        <v>17.4104333333333</v>
      </c>
      <c r="CG163">
        <v>999.9</v>
      </c>
      <c r="CH163">
        <v>0</v>
      </c>
      <c r="CI163">
        <v>0</v>
      </c>
      <c r="CJ163">
        <v>10192.1</v>
      </c>
      <c r="CK163">
        <v>0</v>
      </c>
      <c r="CL163">
        <v>0.221023</v>
      </c>
      <c r="CM163">
        <v>1460.05</v>
      </c>
      <c r="CN163">
        <v>0.973009666666667</v>
      </c>
      <c r="CO163">
        <v>0.0269900333333333</v>
      </c>
      <c r="CP163">
        <v>0</v>
      </c>
      <c r="CQ163">
        <v>879.792333333333</v>
      </c>
      <c r="CR163">
        <v>4.99999</v>
      </c>
      <c r="CS163">
        <v>12875.2333333333</v>
      </c>
      <c r="CT163">
        <v>12728.8</v>
      </c>
      <c r="CU163">
        <v>38.8956666666667</v>
      </c>
      <c r="CV163">
        <v>41.125</v>
      </c>
      <c r="CW163">
        <v>40.125</v>
      </c>
      <c r="CX163">
        <v>40.375</v>
      </c>
      <c r="CY163">
        <v>40.625</v>
      </c>
      <c r="CZ163">
        <v>1415.78</v>
      </c>
      <c r="DA163">
        <v>39.27</v>
      </c>
      <c r="DB163">
        <v>0</v>
      </c>
      <c r="DC163">
        <v>1626465492.8</v>
      </c>
      <c r="DD163">
        <v>0</v>
      </c>
      <c r="DE163">
        <v>880.493</v>
      </c>
      <c r="DF163">
        <v>-5.76307693051406</v>
      </c>
      <c r="DG163">
        <v>-65.9692307960432</v>
      </c>
      <c r="DH163">
        <v>12881.332</v>
      </c>
      <c r="DI163">
        <v>15</v>
      </c>
      <c r="DJ163">
        <v>1626465084.6</v>
      </c>
      <c r="DK163" t="s">
        <v>294</v>
      </c>
      <c r="DL163">
        <v>1626465076.6</v>
      </c>
      <c r="DM163">
        <v>1626465084.6</v>
      </c>
      <c r="DN163">
        <v>8</v>
      </c>
      <c r="DO163">
        <v>0.212</v>
      </c>
      <c r="DP163">
        <v>0.013</v>
      </c>
      <c r="DQ163">
        <v>1.588</v>
      </c>
      <c r="DR163">
        <v>-0.074</v>
      </c>
      <c r="DS163">
        <v>420</v>
      </c>
      <c r="DT163">
        <v>3</v>
      </c>
      <c r="DU163">
        <v>0.13</v>
      </c>
      <c r="DV163">
        <v>0.03</v>
      </c>
      <c r="DW163">
        <v>-20.6150219512195</v>
      </c>
      <c r="DX163">
        <v>-0.681280139372857</v>
      </c>
      <c r="DY163">
        <v>0.0727570917243996</v>
      </c>
      <c r="DZ163">
        <v>0</v>
      </c>
      <c r="EA163">
        <v>880.823058823529</v>
      </c>
      <c r="EB163">
        <v>-5.02761320970375</v>
      </c>
      <c r="EC163">
        <v>0.539595706016603</v>
      </c>
      <c r="ED163">
        <v>1</v>
      </c>
      <c r="EE163">
        <v>3.89448048780488</v>
      </c>
      <c r="EF163">
        <v>0.244825296167241</v>
      </c>
      <c r="EG163">
        <v>0.0249093868046076</v>
      </c>
      <c r="EH163">
        <v>0</v>
      </c>
      <c r="EI163">
        <v>1</v>
      </c>
      <c r="EJ163">
        <v>3</v>
      </c>
      <c r="EK163" t="s">
        <v>427</v>
      </c>
      <c r="EL163">
        <v>100</v>
      </c>
      <c r="EM163">
        <v>100</v>
      </c>
      <c r="EN163">
        <v>1.555</v>
      </c>
      <c r="EO163">
        <v>-0.0635</v>
      </c>
      <c r="EP163">
        <v>0.796380875196005</v>
      </c>
      <c r="EQ163">
        <v>0.00225868272383977</v>
      </c>
      <c r="ER163">
        <v>-9.96746185667655e-07</v>
      </c>
      <c r="ES163">
        <v>2.83711317370827e-10</v>
      </c>
      <c r="ET163">
        <v>-0.071317122073674</v>
      </c>
      <c r="EU163">
        <v>-0.00217948432402501</v>
      </c>
      <c r="EV163">
        <v>0.000453263451741206</v>
      </c>
      <c r="EW163">
        <v>-1.16319206543697e-06</v>
      </c>
      <c r="EX163">
        <v>-2</v>
      </c>
      <c r="EY163">
        <v>2196</v>
      </c>
      <c r="EZ163">
        <v>1</v>
      </c>
      <c r="FA163">
        <v>25</v>
      </c>
      <c r="FB163">
        <v>6.8</v>
      </c>
      <c r="FC163">
        <v>6.6</v>
      </c>
      <c r="FD163">
        <v>18</v>
      </c>
      <c r="FE163">
        <v>814.845</v>
      </c>
      <c r="FF163">
        <v>429.507</v>
      </c>
      <c r="FG163">
        <v>16.7579</v>
      </c>
      <c r="FH163">
        <v>25.5218</v>
      </c>
      <c r="FI163">
        <v>29.9993</v>
      </c>
      <c r="FJ163">
        <v>25.6345</v>
      </c>
      <c r="FK163">
        <v>25.6716</v>
      </c>
      <c r="FL163">
        <v>25.0099</v>
      </c>
      <c r="FM163">
        <v>72.3144</v>
      </c>
      <c r="FN163">
        <v>0</v>
      </c>
      <c r="FO163">
        <v>16.9</v>
      </c>
      <c r="FP163">
        <v>420</v>
      </c>
      <c r="FQ163">
        <v>3.44019</v>
      </c>
      <c r="FR163">
        <v>101.417</v>
      </c>
      <c r="FS163">
        <v>101.871</v>
      </c>
    </row>
    <row r="164" spans="1:175">
      <c r="A164">
        <v>148</v>
      </c>
      <c r="B164">
        <v>1626465483.6</v>
      </c>
      <c r="C164">
        <v>294</v>
      </c>
      <c r="D164" t="s">
        <v>590</v>
      </c>
      <c r="E164" t="s">
        <v>591</v>
      </c>
      <c r="F164">
        <v>1</v>
      </c>
      <c r="G164" t="s">
        <v>291</v>
      </c>
      <c r="H164">
        <v>1626465482.6</v>
      </c>
      <c r="I164">
        <f>(J164)/1000</f>
        <v>0</v>
      </c>
      <c r="J164">
        <f>1000*CB164*AH164*(BX164-BY164)/(100*BQ164*(1000-AH164*BX164))</f>
        <v>0</v>
      </c>
      <c r="K164">
        <f>CB164*AH164*(BW164-BV164*(1000-AH164*BY164)/(1000-AH164*BX164))/(100*BQ164)</f>
        <v>0</v>
      </c>
      <c r="L164">
        <f>BV164 - IF(AH164&gt;1, K164*BQ164*100.0/(AJ164*CJ164), 0)</f>
        <v>0</v>
      </c>
      <c r="M164">
        <f>((S164-I164/2)*L164-K164)/(S164+I164/2)</f>
        <v>0</v>
      </c>
      <c r="N164">
        <f>M164*(CC164+CD164)/1000.0</f>
        <v>0</v>
      </c>
      <c r="O164">
        <f>(BV164 - IF(AH164&gt;1, K164*BQ164*100.0/(AJ164*CJ164), 0))*(CC164+CD164)/1000.0</f>
        <v>0</v>
      </c>
      <c r="P164">
        <f>2.0/((1/R164-1/Q164)+SIGN(R164)*SQRT((1/R164-1/Q164)*(1/R164-1/Q164) + 4*BR164/((BR164+1)*(BR164+1))*(2*1/R164*1/Q164-1/Q164*1/Q164)))</f>
        <v>0</v>
      </c>
      <c r="Q164">
        <f>IF(LEFT(BS164,1)&lt;&gt;"0",IF(LEFT(BS164,1)="1",3.0,BT164),$D$5+$E$5*(CJ164*CC164/($K$5*1000))+$F$5*(CJ164*CC164/($K$5*1000))*MAX(MIN(BQ164,$J$5),$I$5)*MAX(MIN(BQ164,$J$5),$I$5)+$G$5*MAX(MIN(BQ164,$J$5),$I$5)*(CJ164*CC164/($K$5*1000))+$H$5*(CJ164*CC164/($K$5*1000))*(CJ164*CC164/($K$5*1000)))</f>
        <v>0</v>
      </c>
      <c r="R164">
        <f>I164*(1000-(1000*0.61365*exp(17.502*V164/(240.97+V164))/(CC164+CD164)+BX164)/2)/(1000*0.61365*exp(17.502*V164/(240.97+V164))/(CC164+CD164)-BX164)</f>
        <v>0</v>
      </c>
      <c r="S164">
        <f>1/((BR164+1)/(P164/1.6)+1/(Q164/1.37)) + BR164/((BR164+1)/(P164/1.6) + BR164/(Q164/1.37))</f>
        <v>0</v>
      </c>
      <c r="T164">
        <f>(BM164*BP164)</f>
        <v>0</v>
      </c>
      <c r="U164">
        <f>(CE164+(T164+2*0.95*5.67E-8*(((CE164+$B$7)+273)^4-(CE164+273)^4)-44100*I164)/(1.84*29.3*Q164+8*0.95*5.67E-8*(CE164+273)^3))</f>
        <v>0</v>
      </c>
      <c r="V164">
        <f>($C$7*CF164+$D$7*CG164+$E$7*U164)</f>
        <v>0</v>
      </c>
      <c r="W164">
        <f>0.61365*exp(17.502*V164/(240.97+V164))</f>
        <v>0</v>
      </c>
      <c r="X164">
        <f>(Y164/Z164*100)</f>
        <v>0</v>
      </c>
      <c r="Y164">
        <f>BX164*(CC164+CD164)/1000</f>
        <v>0</v>
      </c>
      <c r="Z164">
        <f>0.61365*exp(17.502*CE164/(240.97+CE164))</f>
        <v>0</v>
      </c>
      <c r="AA164">
        <f>(W164-BX164*(CC164+CD164)/1000)</f>
        <v>0</v>
      </c>
      <c r="AB164">
        <f>(-I164*44100)</f>
        <v>0</v>
      </c>
      <c r="AC164">
        <f>2*29.3*Q164*0.92*(CE164-V164)</f>
        <v>0</v>
      </c>
      <c r="AD164">
        <f>2*0.95*5.67E-8*(((CE164+$B$7)+273)^4-(V164+273)^4)</f>
        <v>0</v>
      </c>
      <c r="AE164">
        <f>T164+AD164+AB164+AC164</f>
        <v>0</v>
      </c>
      <c r="AF164">
        <v>147</v>
      </c>
      <c r="AG164">
        <v>16</v>
      </c>
      <c r="AH164">
        <f>IF(AF164*$H$13&gt;=AJ164,1.0,(AJ164/(AJ164-AF164*$H$13)))</f>
        <v>0</v>
      </c>
      <c r="AI164">
        <f>(AH164-1)*100</f>
        <v>0</v>
      </c>
      <c r="AJ164">
        <f>MAX(0,($B$13+$C$13*CJ164)/(1+$D$13*CJ164)*CC164/(CE164+273)*$E$13)</f>
        <v>0</v>
      </c>
      <c r="AK164" t="s">
        <v>292</v>
      </c>
      <c r="AL164" t="s">
        <v>292</v>
      </c>
      <c r="AM164">
        <v>0</v>
      </c>
      <c r="AN164">
        <v>0</v>
      </c>
      <c r="AO164">
        <f>1-AM164/AN164</f>
        <v>0</v>
      </c>
      <c r="AP164">
        <v>0</v>
      </c>
      <c r="AQ164" t="s">
        <v>292</v>
      </c>
      <c r="AR164" t="s">
        <v>292</v>
      </c>
      <c r="AS164">
        <v>0</v>
      </c>
      <c r="AT164">
        <v>0</v>
      </c>
      <c r="AU164">
        <f>1-AS164/AT164</f>
        <v>0</v>
      </c>
      <c r="AV164">
        <v>0.5</v>
      </c>
      <c r="AW164">
        <f>BN164</f>
        <v>0</v>
      </c>
      <c r="AX164">
        <f>K164</f>
        <v>0</v>
      </c>
      <c r="AY164">
        <f>AU164*AV164*AW164</f>
        <v>0</v>
      </c>
      <c r="AZ164">
        <f>(AX164-AP164)/AW164</f>
        <v>0</v>
      </c>
      <c r="BA164">
        <f>(AN164-AT164)/AT164</f>
        <v>0</v>
      </c>
      <c r="BB164">
        <f>AM164/(AO164+AM164/AT164)</f>
        <v>0</v>
      </c>
      <c r="BC164" t="s">
        <v>292</v>
      </c>
      <c r="BD164">
        <v>0</v>
      </c>
      <c r="BE164">
        <f>IF(BD164&lt;&gt;0, BD164, BB164)</f>
        <v>0</v>
      </c>
      <c r="BF164">
        <f>1-BE164/AT164</f>
        <v>0</v>
      </c>
      <c r="BG164">
        <f>(AT164-AS164)/(AT164-BE164)</f>
        <v>0</v>
      </c>
      <c r="BH164">
        <f>(AN164-AT164)/(AN164-BE164)</f>
        <v>0</v>
      </c>
      <c r="BI164">
        <f>(AT164-AS164)/(AT164-AM164)</f>
        <v>0</v>
      </c>
      <c r="BJ164">
        <f>(AN164-AT164)/(AN164-AM164)</f>
        <v>0</v>
      </c>
      <c r="BK164">
        <f>(BG164*BE164/AS164)</f>
        <v>0</v>
      </c>
      <c r="BL164">
        <f>(1-BK164)</f>
        <v>0</v>
      </c>
      <c r="BM164">
        <f>$B$11*CK164+$C$11*CL164+$F$11*CM164*(1-CP164)</f>
        <v>0</v>
      </c>
      <c r="BN164">
        <f>BM164*BO164</f>
        <v>0</v>
      </c>
      <c r="BO164">
        <f>($B$11*$D$9+$C$11*$D$9+$F$11*((CZ164+CR164)/MAX(CZ164+CR164+DA164, 0.1)*$I$9+DA164/MAX(CZ164+CR164+DA164, 0.1)*$J$9))/($B$11+$C$11+$F$11)</f>
        <v>0</v>
      </c>
      <c r="BP164">
        <f>($B$11*$K$9+$C$11*$K$9+$F$11*((CZ164+CR164)/MAX(CZ164+CR164+DA164, 0.1)*$P$9+DA164/MAX(CZ164+CR164+DA164, 0.1)*$Q$9))/($B$11+$C$11+$F$11)</f>
        <v>0</v>
      </c>
      <c r="BQ164">
        <v>6</v>
      </c>
      <c r="BR164">
        <v>0.5</v>
      </c>
      <c r="BS164" t="s">
        <v>293</v>
      </c>
      <c r="BT164">
        <v>2</v>
      </c>
      <c r="BU164">
        <v>1626465482.6</v>
      </c>
      <c r="BV164">
        <v>399.276666666667</v>
      </c>
      <c r="BW164">
        <v>420.023</v>
      </c>
      <c r="BX164">
        <v>7.25812</v>
      </c>
      <c r="BY164">
        <v>3.3269</v>
      </c>
      <c r="BZ164">
        <v>397.722</v>
      </c>
      <c r="CA164">
        <v>7.32155333333333</v>
      </c>
      <c r="CB164">
        <v>899.938666666667</v>
      </c>
      <c r="CC164">
        <v>100.753333333333</v>
      </c>
      <c r="CD164">
        <v>0.0978978</v>
      </c>
      <c r="CE164">
        <v>18.4318333333333</v>
      </c>
      <c r="CF164">
        <v>17.4394666666667</v>
      </c>
      <c r="CG164">
        <v>999.9</v>
      </c>
      <c r="CH164">
        <v>0</v>
      </c>
      <c r="CI164">
        <v>0</v>
      </c>
      <c r="CJ164">
        <v>10087.5</v>
      </c>
      <c r="CK164">
        <v>0</v>
      </c>
      <c r="CL164">
        <v>0.221023</v>
      </c>
      <c r="CM164">
        <v>1459.95666666667</v>
      </c>
      <c r="CN164">
        <v>0.973008333333333</v>
      </c>
      <c r="CO164">
        <v>0.0269915666666667</v>
      </c>
      <c r="CP164">
        <v>0</v>
      </c>
      <c r="CQ164">
        <v>880.099666666667</v>
      </c>
      <c r="CR164">
        <v>4.99999</v>
      </c>
      <c r="CS164">
        <v>12871.8</v>
      </c>
      <c r="CT164">
        <v>12728.0333333333</v>
      </c>
      <c r="CU164">
        <v>38.8956666666667</v>
      </c>
      <c r="CV164">
        <v>41.125</v>
      </c>
      <c r="CW164">
        <v>40.125</v>
      </c>
      <c r="CX164">
        <v>40.375</v>
      </c>
      <c r="CY164">
        <v>40.604</v>
      </c>
      <c r="CZ164">
        <v>1415.68666666667</v>
      </c>
      <c r="DA164">
        <v>39.27</v>
      </c>
      <c r="DB164">
        <v>0</v>
      </c>
      <c r="DC164">
        <v>1626465494.6</v>
      </c>
      <c r="DD164">
        <v>0</v>
      </c>
      <c r="DE164">
        <v>880.366923076923</v>
      </c>
      <c r="DF164">
        <v>-4.74454700715189</v>
      </c>
      <c r="DG164">
        <v>-70.0239315467944</v>
      </c>
      <c r="DH164">
        <v>12879.7</v>
      </c>
      <c r="DI164">
        <v>15</v>
      </c>
      <c r="DJ164">
        <v>1626465084.6</v>
      </c>
      <c r="DK164" t="s">
        <v>294</v>
      </c>
      <c r="DL164">
        <v>1626465076.6</v>
      </c>
      <c r="DM164">
        <v>1626465084.6</v>
      </c>
      <c r="DN164">
        <v>8</v>
      </c>
      <c r="DO164">
        <v>0.212</v>
      </c>
      <c r="DP164">
        <v>0.013</v>
      </c>
      <c r="DQ164">
        <v>1.588</v>
      </c>
      <c r="DR164">
        <v>-0.074</v>
      </c>
      <c r="DS164">
        <v>420</v>
      </c>
      <c r="DT164">
        <v>3</v>
      </c>
      <c r="DU164">
        <v>0.13</v>
      </c>
      <c r="DV164">
        <v>0.03</v>
      </c>
      <c r="DW164">
        <v>-20.6404390243902</v>
      </c>
      <c r="DX164">
        <v>-0.622289895470383</v>
      </c>
      <c r="DY164">
        <v>0.0664624224584699</v>
      </c>
      <c r="DZ164">
        <v>0</v>
      </c>
      <c r="EA164">
        <v>880.695371428571</v>
      </c>
      <c r="EB164">
        <v>-4.93970355379556</v>
      </c>
      <c r="EC164">
        <v>0.545394645356622</v>
      </c>
      <c r="ED164">
        <v>1</v>
      </c>
      <c r="EE164">
        <v>3.90203268292683</v>
      </c>
      <c r="EF164">
        <v>0.213266550522659</v>
      </c>
      <c r="EG164">
        <v>0.0219419421316624</v>
      </c>
      <c r="EH164">
        <v>0</v>
      </c>
      <c r="EI164">
        <v>1</v>
      </c>
      <c r="EJ164">
        <v>3</v>
      </c>
      <c r="EK164" t="s">
        <v>427</v>
      </c>
      <c r="EL164">
        <v>100</v>
      </c>
      <c r="EM164">
        <v>100</v>
      </c>
      <c r="EN164">
        <v>1.555</v>
      </c>
      <c r="EO164">
        <v>-0.0634</v>
      </c>
      <c r="EP164">
        <v>0.796380875196005</v>
      </c>
      <c r="EQ164">
        <v>0.00225868272383977</v>
      </c>
      <c r="ER164">
        <v>-9.96746185667655e-07</v>
      </c>
      <c r="ES164">
        <v>2.83711317370827e-10</v>
      </c>
      <c r="ET164">
        <v>-0.071317122073674</v>
      </c>
      <c r="EU164">
        <v>-0.00217948432402501</v>
      </c>
      <c r="EV164">
        <v>0.000453263451741206</v>
      </c>
      <c r="EW164">
        <v>-1.16319206543697e-06</v>
      </c>
      <c r="EX164">
        <v>-2</v>
      </c>
      <c r="EY164">
        <v>2196</v>
      </c>
      <c r="EZ164">
        <v>1</v>
      </c>
      <c r="FA164">
        <v>25</v>
      </c>
      <c r="FB164">
        <v>6.8</v>
      </c>
      <c r="FC164">
        <v>6.7</v>
      </c>
      <c r="FD164">
        <v>18</v>
      </c>
      <c r="FE164">
        <v>814.071</v>
      </c>
      <c r="FF164">
        <v>429.562</v>
      </c>
      <c r="FG164">
        <v>16.8278</v>
      </c>
      <c r="FH164">
        <v>25.5171</v>
      </c>
      <c r="FI164">
        <v>29.9993</v>
      </c>
      <c r="FJ164">
        <v>25.6321</v>
      </c>
      <c r="FK164">
        <v>25.6693</v>
      </c>
      <c r="FL164">
        <v>25.0115</v>
      </c>
      <c r="FM164">
        <v>72.3144</v>
      </c>
      <c r="FN164">
        <v>0</v>
      </c>
      <c r="FO164">
        <v>16.9</v>
      </c>
      <c r="FP164">
        <v>420</v>
      </c>
      <c r="FQ164">
        <v>3.45273</v>
      </c>
      <c r="FR164">
        <v>101.417</v>
      </c>
      <c r="FS164">
        <v>101.87</v>
      </c>
    </row>
    <row r="165" spans="1:175">
      <c r="A165">
        <v>149</v>
      </c>
      <c r="B165">
        <v>1626465485.6</v>
      </c>
      <c r="C165">
        <v>296</v>
      </c>
      <c r="D165" t="s">
        <v>592</v>
      </c>
      <c r="E165" t="s">
        <v>593</v>
      </c>
      <c r="F165">
        <v>1</v>
      </c>
      <c r="G165" t="s">
        <v>291</v>
      </c>
      <c r="H165">
        <v>1626465484.6</v>
      </c>
      <c r="I165">
        <f>(J165)/1000</f>
        <v>0</v>
      </c>
      <c r="J165">
        <f>1000*CB165*AH165*(BX165-BY165)/(100*BQ165*(1000-AH165*BX165))</f>
        <v>0</v>
      </c>
      <c r="K165">
        <f>CB165*AH165*(BW165-BV165*(1000-AH165*BY165)/(1000-AH165*BX165))/(100*BQ165)</f>
        <v>0</v>
      </c>
      <c r="L165">
        <f>BV165 - IF(AH165&gt;1, K165*BQ165*100.0/(AJ165*CJ165), 0)</f>
        <v>0</v>
      </c>
      <c r="M165">
        <f>((S165-I165/2)*L165-K165)/(S165+I165/2)</f>
        <v>0</v>
      </c>
      <c r="N165">
        <f>M165*(CC165+CD165)/1000.0</f>
        <v>0</v>
      </c>
      <c r="O165">
        <f>(BV165 - IF(AH165&gt;1, K165*BQ165*100.0/(AJ165*CJ165), 0))*(CC165+CD165)/1000.0</f>
        <v>0</v>
      </c>
      <c r="P165">
        <f>2.0/((1/R165-1/Q165)+SIGN(R165)*SQRT((1/R165-1/Q165)*(1/R165-1/Q165) + 4*BR165/((BR165+1)*(BR165+1))*(2*1/R165*1/Q165-1/Q165*1/Q165)))</f>
        <v>0</v>
      </c>
      <c r="Q165">
        <f>IF(LEFT(BS165,1)&lt;&gt;"0",IF(LEFT(BS165,1)="1",3.0,BT165),$D$5+$E$5*(CJ165*CC165/($K$5*1000))+$F$5*(CJ165*CC165/($K$5*1000))*MAX(MIN(BQ165,$J$5),$I$5)*MAX(MIN(BQ165,$J$5),$I$5)+$G$5*MAX(MIN(BQ165,$J$5),$I$5)*(CJ165*CC165/($K$5*1000))+$H$5*(CJ165*CC165/($K$5*1000))*(CJ165*CC165/($K$5*1000)))</f>
        <v>0</v>
      </c>
      <c r="R165">
        <f>I165*(1000-(1000*0.61365*exp(17.502*V165/(240.97+V165))/(CC165+CD165)+BX165)/2)/(1000*0.61365*exp(17.502*V165/(240.97+V165))/(CC165+CD165)-BX165)</f>
        <v>0</v>
      </c>
      <c r="S165">
        <f>1/((BR165+1)/(P165/1.6)+1/(Q165/1.37)) + BR165/((BR165+1)/(P165/1.6) + BR165/(Q165/1.37))</f>
        <v>0</v>
      </c>
      <c r="T165">
        <f>(BM165*BP165)</f>
        <v>0</v>
      </c>
      <c r="U165">
        <f>(CE165+(T165+2*0.95*5.67E-8*(((CE165+$B$7)+273)^4-(CE165+273)^4)-44100*I165)/(1.84*29.3*Q165+8*0.95*5.67E-8*(CE165+273)^3))</f>
        <v>0</v>
      </c>
      <c r="V165">
        <f>($C$7*CF165+$D$7*CG165+$E$7*U165)</f>
        <v>0</v>
      </c>
      <c r="W165">
        <f>0.61365*exp(17.502*V165/(240.97+V165))</f>
        <v>0</v>
      </c>
      <c r="X165">
        <f>(Y165/Z165*100)</f>
        <v>0</v>
      </c>
      <c r="Y165">
        <f>BX165*(CC165+CD165)/1000</f>
        <v>0</v>
      </c>
      <c r="Z165">
        <f>0.61365*exp(17.502*CE165/(240.97+CE165))</f>
        <v>0</v>
      </c>
      <c r="AA165">
        <f>(W165-BX165*(CC165+CD165)/1000)</f>
        <v>0</v>
      </c>
      <c r="AB165">
        <f>(-I165*44100)</f>
        <v>0</v>
      </c>
      <c r="AC165">
        <f>2*29.3*Q165*0.92*(CE165-V165)</f>
        <v>0</v>
      </c>
      <c r="AD165">
        <f>2*0.95*5.67E-8*(((CE165+$B$7)+273)^4-(V165+273)^4)</f>
        <v>0</v>
      </c>
      <c r="AE165">
        <f>T165+AD165+AB165+AC165</f>
        <v>0</v>
      </c>
      <c r="AF165">
        <v>147</v>
      </c>
      <c r="AG165">
        <v>16</v>
      </c>
      <c r="AH165">
        <f>IF(AF165*$H$13&gt;=AJ165,1.0,(AJ165/(AJ165-AF165*$H$13)))</f>
        <v>0</v>
      </c>
      <c r="AI165">
        <f>(AH165-1)*100</f>
        <v>0</v>
      </c>
      <c r="AJ165">
        <f>MAX(0,($B$13+$C$13*CJ165)/(1+$D$13*CJ165)*CC165/(CE165+273)*$E$13)</f>
        <v>0</v>
      </c>
      <c r="AK165" t="s">
        <v>292</v>
      </c>
      <c r="AL165" t="s">
        <v>292</v>
      </c>
      <c r="AM165">
        <v>0</v>
      </c>
      <c r="AN165">
        <v>0</v>
      </c>
      <c r="AO165">
        <f>1-AM165/AN165</f>
        <v>0</v>
      </c>
      <c r="AP165">
        <v>0</v>
      </c>
      <c r="AQ165" t="s">
        <v>292</v>
      </c>
      <c r="AR165" t="s">
        <v>292</v>
      </c>
      <c r="AS165">
        <v>0</v>
      </c>
      <c r="AT165">
        <v>0</v>
      </c>
      <c r="AU165">
        <f>1-AS165/AT165</f>
        <v>0</v>
      </c>
      <c r="AV165">
        <v>0.5</v>
      </c>
      <c r="AW165">
        <f>BN165</f>
        <v>0</v>
      </c>
      <c r="AX165">
        <f>K165</f>
        <v>0</v>
      </c>
      <c r="AY165">
        <f>AU165*AV165*AW165</f>
        <v>0</v>
      </c>
      <c r="AZ165">
        <f>(AX165-AP165)/AW165</f>
        <v>0</v>
      </c>
      <c r="BA165">
        <f>(AN165-AT165)/AT165</f>
        <v>0</v>
      </c>
      <c r="BB165">
        <f>AM165/(AO165+AM165/AT165)</f>
        <v>0</v>
      </c>
      <c r="BC165" t="s">
        <v>292</v>
      </c>
      <c r="BD165">
        <v>0</v>
      </c>
      <c r="BE165">
        <f>IF(BD165&lt;&gt;0, BD165, BB165)</f>
        <v>0</v>
      </c>
      <c r="BF165">
        <f>1-BE165/AT165</f>
        <v>0</v>
      </c>
      <c r="BG165">
        <f>(AT165-AS165)/(AT165-BE165)</f>
        <v>0</v>
      </c>
      <c r="BH165">
        <f>(AN165-AT165)/(AN165-BE165)</f>
        <v>0</v>
      </c>
      <c r="BI165">
        <f>(AT165-AS165)/(AT165-AM165)</f>
        <v>0</v>
      </c>
      <c r="BJ165">
        <f>(AN165-AT165)/(AN165-AM165)</f>
        <v>0</v>
      </c>
      <c r="BK165">
        <f>(BG165*BE165/AS165)</f>
        <v>0</v>
      </c>
      <c r="BL165">
        <f>(1-BK165)</f>
        <v>0</v>
      </c>
      <c r="BM165">
        <f>$B$11*CK165+$C$11*CL165+$F$11*CM165*(1-CP165)</f>
        <v>0</v>
      </c>
      <c r="BN165">
        <f>BM165*BO165</f>
        <v>0</v>
      </c>
      <c r="BO165">
        <f>($B$11*$D$9+$C$11*$D$9+$F$11*((CZ165+CR165)/MAX(CZ165+CR165+DA165, 0.1)*$I$9+DA165/MAX(CZ165+CR165+DA165, 0.1)*$J$9))/($B$11+$C$11+$F$11)</f>
        <v>0</v>
      </c>
      <c r="BP165">
        <f>($B$11*$K$9+$C$11*$K$9+$F$11*((CZ165+CR165)/MAX(CZ165+CR165+DA165, 0.1)*$P$9+DA165/MAX(CZ165+CR165+DA165, 0.1)*$Q$9))/($B$11+$C$11+$F$11)</f>
        <v>0</v>
      </c>
      <c r="BQ165">
        <v>6</v>
      </c>
      <c r="BR165">
        <v>0.5</v>
      </c>
      <c r="BS165" t="s">
        <v>293</v>
      </c>
      <c r="BT165">
        <v>2</v>
      </c>
      <c r="BU165">
        <v>1626465484.6</v>
      </c>
      <c r="BV165">
        <v>399.254666666667</v>
      </c>
      <c r="BW165">
        <v>419.964666666667</v>
      </c>
      <c r="BX165">
        <v>7.2708</v>
      </c>
      <c r="BY165">
        <v>3.34385666666667</v>
      </c>
      <c r="BZ165">
        <v>397.7</v>
      </c>
      <c r="CA165">
        <v>7.33418333333333</v>
      </c>
      <c r="CB165">
        <v>900.026666666667</v>
      </c>
      <c r="CC165">
        <v>100.753666666667</v>
      </c>
      <c r="CD165">
        <v>0.0988758333333333</v>
      </c>
      <c r="CE165">
        <v>18.4646666666667</v>
      </c>
      <c r="CF165">
        <v>17.4665</v>
      </c>
      <c r="CG165">
        <v>999.9</v>
      </c>
      <c r="CH165">
        <v>0</v>
      </c>
      <c r="CI165">
        <v>0</v>
      </c>
      <c r="CJ165">
        <v>10062.9</v>
      </c>
      <c r="CK165">
        <v>0</v>
      </c>
      <c r="CL165">
        <v>0.221023</v>
      </c>
      <c r="CM165">
        <v>1460.04666666667</v>
      </c>
      <c r="CN165">
        <v>0.973008333333333</v>
      </c>
      <c r="CO165">
        <v>0.0269915666666667</v>
      </c>
      <c r="CP165">
        <v>0</v>
      </c>
      <c r="CQ165">
        <v>879.580666666667</v>
      </c>
      <c r="CR165">
        <v>4.99999</v>
      </c>
      <c r="CS165">
        <v>12870.1666666667</v>
      </c>
      <c r="CT165">
        <v>12728.7666666667</v>
      </c>
      <c r="CU165">
        <v>38.875</v>
      </c>
      <c r="CV165">
        <v>41.125</v>
      </c>
      <c r="CW165">
        <v>40.125</v>
      </c>
      <c r="CX165">
        <v>40.375</v>
      </c>
      <c r="CY165">
        <v>40.625</v>
      </c>
      <c r="CZ165">
        <v>1415.77333333333</v>
      </c>
      <c r="DA165">
        <v>39.2733333333333</v>
      </c>
      <c r="DB165">
        <v>0</v>
      </c>
      <c r="DC165">
        <v>1626465496.4</v>
      </c>
      <c r="DD165">
        <v>0</v>
      </c>
      <c r="DE165">
        <v>880.1752</v>
      </c>
      <c r="DF165">
        <v>-4.62684614295679</v>
      </c>
      <c r="DG165">
        <v>-67.3538459723938</v>
      </c>
      <c r="DH165">
        <v>12877.272</v>
      </c>
      <c r="DI165">
        <v>15</v>
      </c>
      <c r="DJ165">
        <v>1626465084.6</v>
      </c>
      <c r="DK165" t="s">
        <v>294</v>
      </c>
      <c r="DL165">
        <v>1626465076.6</v>
      </c>
      <c r="DM165">
        <v>1626465084.6</v>
      </c>
      <c r="DN165">
        <v>8</v>
      </c>
      <c r="DO165">
        <v>0.212</v>
      </c>
      <c r="DP165">
        <v>0.013</v>
      </c>
      <c r="DQ165">
        <v>1.588</v>
      </c>
      <c r="DR165">
        <v>-0.074</v>
      </c>
      <c r="DS165">
        <v>420</v>
      </c>
      <c r="DT165">
        <v>3</v>
      </c>
      <c r="DU165">
        <v>0.13</v>
      </c>
      <c r="DV165">
        <v>0.03</v>
      </c>
      <c r="DW165">
        <v>-20.6578707317073</v>
      </c>
      <c r="DX165">
        <v>-0.54506341463416</v>
      </c>
      <c r="DY165">
        <v>0.0604895082372277</v>
      </c>
      <c r="DZ165">
        <v>0</v>
      </c>
      <c r="EA165">
        <v>880.495058823529</v>
      </c>
      <c r="EB165">
        <v>-5.33091915850017</v>
      </c>
      <c r="EC165">
        <v>0.557381743784732</v>
      </c>
      <c r="ED165">
        <v>1</v>
      </c>
      <c r="EE165">
        <v>3.90871682926829</v>
      </c>
      <c r="EF165">
        <v>0.18036209059234</v>
      </c>
      <c r="EG165">
        <v>0.0188290765597467</v>
      </c>
      <c r="EH165">
        <v>0</v>
      </c>
      <c r="EI165">
        <v>1</v>
      </c>
      <c r="EJ165">
        <v>3</v>
      </c>
      <c r="EK165" t="s">
        <v>427</v>
      </c>
      <c r="EL165">
        <v>100</v>
      </c>
      <c r="EM165">
        <v>100</v>
      </c>
      <c r="EN165">
        <v>1.555</v>
      </c>
      <c r="EO165">
        <v>-0.0633</v>
      </c>
      <c r="EP165">
        <v>0.796380875196005</v>
      </c>
      <c r="EQ165">
        <v>0.00225868272383977</v>
      </c>
      <c r="ER165">
        <v>-9.96746185667655e-07</v>
      </c>
      <c r="ES165">
        <v>2.83711317370827e-10</v>
      </c>
      <c r="ET165">
        <v>-0.071317122073674</v>
      </c>
      <c r="EU165">
        <v>-0.00217948432402501</v>
      </c>
      <c r="EV165">
        <v>0.000453263451741206</v>
      </c>
      <c r="EW165">
        <v>-1.16319206543697e-06</v>
      </c>
      <c r="EX165">
        <v>-2</v>
      </c>
      <c r="EY165">
        <v>2196</v>
      </c>
      <c r="EZ165">
        <v>1</v>
      </c>
      <c r="FA165">
        <v>25</v>
      </c>
      <c r="FB165">
        <v>6.8</v>
      </c>
      <c r="FC165">
        <v>6.7</v>
      </c>
      <c r="FD165">
        <v>18</v>
      </c>
      <c r="FE165">
        <v>813.785</v>
      </c>
      <c r="FF165">
        <v>429.559</v>
      </c>
      <c r="FG165">
        <v>16.8978</v>
      </c>
      <c r="FH165">
        <v>25.5138</v>
      </c>
      <c r="FI165">
        <v>29.9993</v>
      </c>
      <c r="FJ165">
        <v>25.63</v>
      </c>
      <c r="FK165">
        <v>25.6671</v>
      </c>
      <c r="FL165">
        <v>25.0095</v>
      </c>
      <c r="FM165">
        <v>72.3144</v>
      </c>
      <c r="FN165">
        <v>0</v>
      </c>
      <c r="FO165">
        <v>17</v>
      </c>
      <c r="FP165">
        <v>420</v>
      </c>
      <c r="FQ165">
        <v>3.45018</v>
      </c>
      <c r="FR165">
        <v>101.417</v>
      </c>
      <c r="FS165">
        <v>101.869</v>
      </c>
    </row>
    <row r="166" spans="1:175">
      <c r="A166">
        <v>150</v>
      </c>
      <c r="B166">
        <v>1626465487.6</v>
      </c>
      <c r="C166">
        <v>298</v>
      </c>
      <c r="D166" t="s">
        <v>594</v>
      </c>
      <c r="E166" t="s">
        <v>595</v>
      </c>
      <c r="F166">
        <v>1</v>
      </c>
      <c r="G166" t="s">
        <v>291</v>
      </c>
      <c r="H166">
        <v>1626465486.6</v>
      </c>
      <c r="I166">
        <f>(J166)/1000</f>
        <v>0</v>
      </c>
      <c r="J166">
        <f>1000*CB166*AH166*(BX166-BY166)/(100*BQ166*(1000-AH166*BX166))</f>
        <v>0</v>
      </c>
      <c r="K166">
        <f>CB166*AH166*(BW166-BV166*(1000-AH166*BY166)/(1000-AH166*BX166))/(100*BQ166)</f>
        <v>0</v>
      </c>
      <c r="L166">
        <f>BV166 - IF(AH166&gt;1, K166*BQ166*100.0/(AJ166*CJ166), 0)</f>
        <v>0</v>
      </c>
      <c r="M166">
        <f>((S166-I166/2)*L166-K166)/(S166+I166/2)</f>
        <v>0</v>
      </c>
      <c r="N166">
        <f>M166*(CC166+CD166)/1000.0</f>
        <v>0</v>
      </c>
      <c r="O166">
        <f>(BV166 - IF(AH166&gt;1, K166*BQ166*100.0/(AJ166*CJ166), 0))*(CC166+CD166)/1000.0</f>
        <v>0</v>
      </c>
      <c r="P166">
        <f>2.0/((1/R166-1/Q166)+SIGN(R166)*SQRT((1/R166-1/Q166)*(1/R166-1/Q166) + 4*BR166/((BR166+1)*(BR166+1))*(2*1/R166*1/Q166-1/Q166*1/Q166)))</f>
        <v>0</v>
      </c>
      <c r="Q166">
        <f>IF(LEFT(BS166,1)&lt;&gt;"0",IF(LEFT(BS166,1)="1",3.0,BT166),$D$5+$E$5*(CJ166*CC166/($K$5*1000))+$F$5*(CJ166*CC166/($K$5*1000))*MAX(MIN(BQ166,$J$5),$I$5)*MAX(MIN(BQ166,$J$5),$I$5)+$G$5*MAX(MIN(BQ166,$J$5),$I$5)*(CJ166*CC166/($K$5*1000))+$H$5*(CJ166*CC166/($K$5*1000))*(CJ166*CC166/($K$5*1000)))</f>
        <v>0</v>
      </c>
      <c r="R166">
        <f>I166*(1000-(1000*0.61365*exp(17.502*V166/(240.97+V166))/(CC166+CD166)+BX166)/2)/(1000*0.61365*exp(17.502*V166/(240.97+V166))/(CC166+CD166)-BX166)</f>
        <v>0</v>
      </c>
      <c r="S166">
        <f>1/((BR166+1)/(P166/1.6)+1/(Q166/1.37)) + BR166/((BR166+1)/(P166/1.6) + BR166/(Q166/1.37))</f>
        <v>0</v>
      </c>
      <c r="T166">
        <f>(BM166*BP166)</f>
        <v>0</v>
      </c>
      <c r="U166">
        <f>(CE166+(T166+2*0.95*5.67E-8*(((CE166+$B$7)+273)^4-(CE166+273)^4)-44100*I166)/(1.84*29.3*Q166+8*0.95*5.67E-8*(CE166+273)^3))</f>
        <v>0</v>
      </c>
      <c r="V166">
        <f>($C$7*CF166+$D$7*CG166+$E$7*U166)</f>
        <v>0</v>
      </c>
      <c r="W166">
        <f>0.61365*exp(17.502*V166/(240.97+V166))</f>
        <v>0</v>
      </c>
      <c r="X166">
        <f>(Y166/Z166*100)</f>
        <v>0</v>
      </c>
      <c r="Y166">
        <f>BX166*(CC166+CD166)/1000</f>
        <v>0</v>
      </c>
      <c r="Z166">
        <f>0.61365*exp(17.502*CE166/(240.97+CE166))</f>
        <v>0</v>
      </c>
      <c r="AA166">
        <f>(W166-BX166*(CC166+CD166)/1000)</f>
        <v>0</v>
      </c>
      <c r="AB166">
        <f>(-I166*44100)</f>
        <v>0</v>
      </c>
      <c r="AC166">
        <f>2*29.3*Q166*0.92*(CE166-V166)</f>
        <v>0</v>
      </c>
      <c r="AD166">
        <f>2*0.95*5.67E-8*(((CE166+$B$7)+273)^4-(V166+273)^4)</f>
        <v>0</v>
      </c>
      <c r="AE166">
        <f>T166+AD166+AB166+AC166</f>
        <v>0</v>
      </c>
      <c r="AF166">
        <v>148</v>
      </c>
      <c r="AG166">
        <v>16</v>
      </c>
      <c r="AH166">
        <f>IF(AF166*$H$13&gt;=AJ166,1.0,(AJ166/(AJ166-AF166*$H$13)))</f>
        <v>0</v>
      </c>
      <c r="AI166">
        <f>(AH166-1)*100</f>
        <v>0</v>
      </c>
      <c r="AJ166">
        <f>MAX(0,($B$13+$C$13*CJ166)/(1+$D$13*CJ166)*CC166/(CE166+273)*$E$13)</f>
        <v>0</v>
      </c>
      <c r="AK166" t="s">
        <v>292</v>
      </c>
      <c r="AL166" t="s">
        <v>292</v>
      </c>
      <c r="AM166">
        <v>0</v>
      </c>
      <c r="AN166">
        <v>0</v>
      </c>
      <c r="AO166">
        <f>1-AM166/AN166</f>
        <v>0</v>
      </c>
      <c r="AP166">
        <v>0</v>
      </c>
      <c r="AQ166" t="s">
        <v>292</v>
      </c>
      <c r="AR166" t="s">
        <v>292</v>
      </c>
      <c r="AS166">
        <v>0</v>
      </c>
      <c r="AT166">
        <v>0</v>
      </c>
      <c r="AU166">
        <f>1-AS166/AT166</f>
        <v>0</v>
      </c>
      <c r="AV166">
        <v>0.5</v>
      </c>
      <c r="AW166">
        <f>BN166</f>
        <v>0</v>
      </c>
      <c r="AX166">
        <f>K166</f>
        <v>0</v>
      </c>
      <c r="AY166">
        <f>AU166*AV166*AW166</f>
        <v>0</v>
      </c>
      <c r="AZ166">
        <f>(AX166-AP166)/AW166</f>
        <v>0</v>
      </c>
      <c r="BA166">
        <f>(AN166-AT166)/AT166</f>
        <v>0</v>
      </c>
      <c r="BB166">
        <f>AM166/(AO166+AM166/AT166)</f>
        <v>0</v>
      </c>
      <c r="BC166" t="s">
        <v>292</v>
      </c>
      <c r="BD166">
        <v>0</v>
      </c>
      <c r="BE166">
        <f>IF(BD166&lt;&gt;0, BD166, BB166)</f>
        <v>0</v>
      </c>
      <c r="BF166">
        <f>1-BE166/AT166</f>
        <v>0</v>
      </c>
      <c r="BG166">
        <f>(AT166-AS166)/(AT166-BE166)</f>
        <v>0</v>
      </c>
      <c r="BH166">
        <f>(AN166-AT166)/(AN166-BE166)</f>
        <v>0</v>
      </c>
      <c r="BI166">
        <f>(AT166-AS166)/(AT166-AM166)</f>
        <v>0</v>
      </c>
      <c r="BJ166">
        <f>(AN166-AT166)/(AN166-AM166)</f>
        <v>0</v>
      </c>
      <c r="BK166">
        <f>(BG166*BE166/AS166)</f>
        <v>0</v>
      </c>
      <c r="BL166">
        <f>(1-BK166)</f>
        <v>0</v>
      </c>
      <c r="BM166">
        <f>$B$11*CK166+$C$11*CL166+$F$11*CM166*(1-CP166)</f>
        <v>0</v>
      </c>
      <c r="BN166">
        <f>BM166*BO166</f>
        <v>0</v>
      </c>
      <c r="BO166">
        <f>($B$11*$D$9+$C$11*$D$9+$F$11*((CZ166+CR166)/MAX(CZ166+CR166+DA166, 0.1)*$I$9+DA166/MAX(CZ166+CR166+DA166, 0.1)*$J$9))/($B$11+$C$11+$F$11)</f>
        <v>0</v>
      </c>
      <c r="BP166">
        <f>($B$11*$K$9+$C$11*$K$9+$F$11*((CZ166+CR166)/MAX(CZ166+CR166+DA166, 0.1)*$P$9+DA166/MAX(CZ166+CR166+DA166, 0.1)*$Q$9))/($B$11+$C$11+$F$11)</f>
        <v>0</v>
      </c>
      <c r="BQ166">
        <v>6</v>
      </c>
      <c r="BR166">
        <v>0.5</v>
      </c>
      <c r="BS166" t="s">
        <v>293</v>
      </c>
      <c r="BT166">
        <v>2</v>
      </c>
      <c r="BU166">
        <v>1626465486.6</v>
      </c>
      <c r="BV166">
        <v>399.198</v>
      </c>
      <c r="BW166">
        <v>419.984</v>
      </c>
      <c r="BX166">
        <v>7.28735</v>
      </c>
      <c r="BY166">
        <v>3.37056333333333</v>
      </c>
      <c r="BZ166">
        <v>397.643333333333</v>
      </c>
      <c r="CA166">
        <v>7.35066333333333</v>
      </c>
      <c r="CB166">
        <v>900.02</v>
      </c>
      <c r="CC166">
        <v>100.752666666667</v>
      </c>
      <c r="CD166">
        <v>0.0999562333333333</v>
      </c>
      <c r="CE166">
        <v>18.5004</v>
      </c>
      <c r="CF166">
        <v>17.4913333333333</v>
      </c>
      <c r="CG166">
        <v>999.9</v>
      </c>
      <c r="CH166">
        <v>0</v>
      </c>
      <c r="CI166">
        <v>0</v>
      </c>
      <c r="CJ166">
        <v>10029.7666666667</v>
      </c>
      <c r="CK166">
        <v>0</v>
      </c>
      <c r="CL166">
        <v>0.221023</v>
      </c>
      <c r="CM166">
        <v>1459.95666666667</v>
      </c>
      <c r="CN166">
        <v>0.973008333333333</v>
      </c>
      <c r="CO166">
        <v>0.0269915666666667</v>
      </c>
      <c r="CP166">
        <v>0</v>
      </c>
      <c r="CQ166">
        <v>879.475333333333</v>
      </c>
      <c r="CR166">
        <v>4.99999</v>
      </c>
      <c r="CS166">
        <v>12867.1333333333</v>
      </c>
      <c r="CT166">
        <v>12728</v>
      </c>
      <c r="CU166">
        <v>38.937</v>
      </c>
      <c r="CV166">
        <v>41.125</v>
      </c>
      <c r="CW166">
        <v>40.125</v>
      </c>
      <c r="CX166">
        <v>40.375</v>
      </c>
      <c r="CY166">
        <v>40.562</v>
      </c>
      <c r="CZ166">
        <v>1415.68666666667</v>
      </c>
      <c r="DA166">
        <v>39.27</v>
      </c>
      <c r="DB166">
        <v>0</v>
      </c>
      <c r="DC166">
        <v>1626465498.8</v>
      </c>
      <c r="DD166">
        <v>0</v>
      </c>
      <c r="DE166">
        <v>879.97592</v>
      </c>
      <c r="DF166">
        <v>-5.47492308251981</v>
      </c>
      <c r="DG166">
        <v>-70.1000000113365</v>
      </c>
      <c r="DH166">
        <v>12874.608</v>
      </c>
      <c r="DI166">
        <v>15</v>
      </c>
      <c r="DJ166">
        <v>1626465084.6</v>
      </c>
      <c r="DK166" t="s">
        <v>294</v>
      </c>
      <c r="DL166">
        <v>1626465076.6</v>
      </c>
      <c r="DM166">
        <v>1626465084.6</v>
      </c>
      <c r="DN166">
        <v>8</v>
      </c>
      <c r="DO166">
        <v>0.212</v>
      </c>
      <c r="DP166">
        <v>0.013</v>
      </c>
      <c r="DQ166">
        <v>1.588</v>
      </c>
      <c r="DR166">
        <v>-0.074</v>
      </c>
      <c r="DS166">
        <v>420</v>
      </c>
      <c r="DT166">
        <v>3</v>
      </c>
      <c r="DU166">
        <v>0.13</v>
      </c>
      <c r="DV166">
        <v>0.03</v>
      </c>
      <c r="DW166">
        <v>-20.6769146341463</v>
      </c>
      <c r="DX166">
        <v>-0.520039024390219</v>
      </c>
      <c r="DY166">
        <v>0.0584209850409835</v>
      </c>
      <c r="DZ166">
        <v>0</v>
      </c>
      <c r="EA166">
        <v>880.333205882353</v>
      </c>
      <c r="EB166">
        <v>-5.35344040574983</v>
      </c>
      <c r="EC166">
        <v>0.55461023830794</v>
      </c>
      <c r="ED166">
        <v>1</v>
      </c>
      <c r="EE166">
        <v>3.91329634146341</v>
      </c>
      <c r="EF166">
        <v>0.129726062717774</v>
      </c>
      <c r="EG166">
        <v>0.0148519565527367</v>
      </c>
      <c r="EH166">
        <v>0</v>
      </c>
      <c r="EI166">
        <v>1</v>
      </c>
      <c r="EJ166">
        <v>3</v>
      </c>
      <c r="EK166" t="s">
        <v>427</v>
      </c>
      <c r="EL166">
        <v>100</v>
      </c>
      <c r="EM166">
        <v>100</v>
      </c>
      <c r="EN166">
        <v>1.555</v>
      </c>
      <c r="EO166">
        <v>-0.0633</v>
      </c>
      <c r="EP166">
        <v>0.796380875196005</v>
      </c>
      <c r="EQ166">
        <v>0.00225868272383977</v>
      </c>
      <c r="ER166">
        <v>-9.96746185667655e-07</v>
      </c>
      <c r="ES166">
        <v>2.83711317370827e-10</v>
      </c>
      <c r="ET166">
        <v>-0.071317122073674</v>
      </c>
      <c r="EU166">
        <v>-0.00217948432402501</v>
      </c>
      <c r="EV166">
        <v>0.000453263451741206</v>
      </c>
      <c r="EW166">
        <v>-1.16319206543697e-06</v>
      </c>
      <c r="EX166">
        <v>-2</v>
      </c>
      <c r="EY166">
        <v>2196</v>
      </c>
      <c r="EZ166">
        <v>1</v>
      </c>
      <c r="FA166">
        <v>25</v>
      </c>
      <c r="FB166">
        <v>6.8</v>
      </c>
      <c r="FC166">
        <v>6.7</v>
      </c>
      <c r="FD166">
        <v>18</v>
      </c>
      <c r="FE166">
        <v>813.686</v>
      </c>
      <c r="FF166">
        <v>429.649</v>
      </c>
      <c r="FG166">
        <v>16.9605</v>
      </c>
      <c r="FH166">
        <v>25.511</v>
      </c>
      <c r="FI166">
        <v>29.9994</v>
      </c>
      <c r="FJ166">
        <v>25.628</v>
      </c>
      <c r="FK166">
        <v>25.6655</v>
      </c>
      <c r="FL166">
        <v>25.0105</v>
      </c>
      <c r="FM166">
        <v>72.3144</v>
      </c>
      <c r="FN166">
        <v>0</v>
      </c>
      <c r="FO166">
        <v>17.1</v>
      </c>
      <c r="FP166">
        <v>420</v>
      </c>
      <c r="FQ166">
        <v>3.43724</v>
      </c>
      <c r="FR166">
        <v>101.417</v>
      </c>
      <c r="FS166">
        <v>101.87</v>
      </c>
    </row>
    <row r="167" spans="1:175">
      <c r="A167">
        <v>151</v>
      </c>
      <c r="B167">
        <v>1626465489.6</v>
      </c>
      <c r="C167">
        <v>300</v>
      </c>
      <c r="D167" t="s">
        <v>596</v>
      </c>
      <c r="E167" t="s">
        <v>597</v>
      </c>
      <c r="F167">
        <v>1</v>
      </c>
      <c r="G167" t="s">
        <v>291</v>
      </c>
      <c r="H167">
        <v>1626465488.6</v>
      </c>
      <c r="I167">
        <f>(J167)/1000</f>
        <v>0</v>
      </c>
      <c r="J167">
        <f>1000*CB167*AH167*(BX167-BY167)/(100*BQ167*(1000-AH167*BX167))</f>
        <v>0</v>
      </c>
      <c r="K167">
        <f>CB167*AH167*(BW167-BV167*(1000-AH167*BY167)/(1000-AH167*BX167))/(100*BQ167)</f>
        <v>0</v>
      </c>
      <c r="L167">
        <f>BV167 - IF(AH167&gt;1, K167*BQ167*100.0/(AJ167*CJ167), 0)</f>
        <v>0</v>
      </c>
      <c r="M167">
        <f>((S167-I167/2)*L167-K167)/(S167+I167/2)</f>
        <v>0</v>
      </c>
      <c r="N167">
        <f>M167*(CC167+CD167)/1000.0</f>
        <v>0</v>
      </c>
      <c r="O167">
        <f>(BV167 - IF(AH167&gt;1, K167*BQ167*100.0/(AJ167*CJ167), 0))*(CC167+CD167)/1000.0</f>
        <v>0</v>
      </c>
      <c r="P167">
        <f>2.0/((1/R167-1/Q167)+SIGN(R167)*SQRT((1/R167-1/Q167)*(1/R167-1/Q167) + 4*BR167/((BR167+1)*(BR167+1))*(2*1/R167*1/Q167-1/Q167*1/Q167)))</f>
        <v>0</v>
      </c>
      <c r="Q167">
        <f>IF(LEFT(BS167,1)&lt;&gt;"0",IF(LEFT(BS167,1)="1",3.0,BT167),$D$5+$E$5*(CJ167*CC167/($K$5*1000))+$F$5*(CJ167*CC167/($K$5*1000))*MAX(MIN(BQ167,$J$5),$I$5)*MAX(MIN(BQ167,$J$5),$I$5)+$G$5*MAX(MIN(BQ167,$J$5),$I$5)*(CJ167*CC167/($K$5*1000))+$H$5*(CJ167*CC167/($K$5*1000))*(CJ167*CC167/($K$5*1000)))</f>
        <v>0</v>
      </c>
      <c r="R167">
        <f>I167*(1000-(1000*0.61365*exp(17.502*V167/(240.97+V167))/(CC167+CD167)+BX167)/2)/(1000*0.61365*exp(17.502*V167/(240.97+V167))/(CC167+CD167)-BX167)</f>
        <v>0</v>
      </c>
      <c r="S167">
        <f>1/((BR167+1)/(P167/1.6)+1/(Q167/1.37)) + BR167/((BR167+1)/(P167/1.6) + BR167/(Q167/1.37))</f>
        <v>0</v>
      </c>
      <c r="T167">
        <f>(BM167*BP167)</f>
        <v>0</v>
      </c>
      <c r="U167">
        <f>(CE167+(T167+2*0.95*5.67E-8*(((CE167+$B$7)+273)^4-(CE167+273)^4)-44100*I167)/(1.84*29.3*Q167+8*0.95*5.67E-8*(CE167+273)^3))</f>
        <v>0</v>
      </c>
      <c r="V167">
        <f>($C$7*CF167+$D$7*CG167+$E$7*U167)</f>
        <v>0</v>
      </c>
      <c r="W167">
        <f>0.61365*exp(17.502*V167/(240.97+V167))</f>
        <v>0</v>
      </c>
      <c r="X167">
        <f>(Y167/Z167*100)</f>
        <v>0</v>
      </c>
      <c r="Y167">
        <f>BX167*(CC167+CD167)/1000</f>
        <v>0</v>
      </c>
      <c r="Z167">
        <f>0.61365*exp(17.502*CE167/(240.97+CE167))</f>
        <v>0</v>
      </c>
      <c r="AA167">
        <f>(W167-BX167*(CC167+CD167)/1000)</f>
        <v>0</v>
      </c>
      <c r="AB167">
        <f>(-I167*44100)</f>
        <v>0</v>
      </c>
      <c r="AC167">
        <f>2*29.3*Q167*0.92*(CE167-V167)</f>
        <v>0</v>
      </c>
      <c r="AD167">
        <f>2*0.95*5.67E-8*(((CE167+$B$7)+273)^4-(V167+273)^4)</f>
        <v>0</v>
      </c>
      <c r="AE167">
        <f>T167+AD167+AB167+AC167</f>
        <v>0</v>
      </c>
      <c r="AF167">
        <v>148</v>
      </c>
      <c r="AG167">
        <v>16</v>
      </c>
      <c r="AH167">
        <f>IF(AF167*$H$13&gt;=AJ167,1.0,(AJ167/(AJ167-AF167*$H$13)))</f>
        <v>0</v>
      </c>
      <c r="AI167">
        <f>(AH167-1)*100</f>
        <v>0</v>
      </c>
      <c r="AJ167">
        <f>MAX(0,($B$13+$C$13*CJ167)/(1+$D$13*CJ167)*CC167/(CE167+273)*$E$13)</f>
        <v>0</v>
      </c>
      <c r="AK167" t="s">
        <v>292</v>
      </c>
      <c r="AL167" t="s">
        <v>292</v>
      </c>
      <c r="AM167">
        <v>0</v>
      </c>
      <c r="AN167">
        <v>0</v>
      </c>
      <c r="AO167">
        <f>1-AM167/AN167</f>
        <v>0</v>
      </c>
      <c r="AP167">
        <v>0</v>
      </c>
      <c r="AQ167" t="s">
        <v>292</v>
      </c>
      <c r="AR167" t="s">
        <v>292</v>
      </c>
      <c r="AS167">
        <v>0</v>
      </c>
      <c r="AT167">
        <v>0</v>
      </c>
      <c r="AU167">
        <f>1-AS167/AT167</f>
        <v>0</v>
      </c>
      <c r="AV167">
        <v>0.5</v>
      </c>
      <c r="AW167">
        <f>BN167</f>
        <v>0</v>
      </c>
      <c r="AX167">
        <f>K167</f>
        <v>0</v>
      </c>
      <c r="AY167">
        <f>AU167*AV167*AW167</f>
        <v>0</v>
      </c>
      <c r="AZ167">
        <f>(AX167-AP167)/AW167</f>
        <v>0</v>
      </c>
      <c r="BA167">
        <f>(AN167-AT167)/AT167</f>
        <v>0</v>
      </c>
      <c r="BB167">
        <f>AM167/(AO167+AM167/AT167)</f>
        <v>0</v>
      </c>
      <c r="BC167" t="s">
        <v>292</v>
      </c>
      <c r="BD167">
        <v>0</v>
      </c>
      <c r="BE167">
        <f>IF(BD167&lt;&gt;0, BD167, BB167)</f>
        <v>0</v>
      </c>
      <c r="BF167">
        <f>1-BE167/AT167</f>
        <v>0</v>
      </c>
      <c r="BG167">
        <f>(AT167-AS167)/(AT167-BE167)</f>
        <v>0</v>
      </c>
      <c r="BH167">
        <f>(AN167-AT167)/(AN167-BE167)</f>
        <v>0</v>
      </c>
      <c r="BI167">
        <f>(AT167-AS167)/(AT167-AM167)</f>
        <v>0</v>
      </c>
      <c r="BJ167">
        <f>(AN167-AT167)/(AN167-AM167)</f>
        <v>0</v>
      </c>
      <c r="BK167">
        <f>(BG167*BE167/AS167)</f>
        <v>0</v>
      </c>
      <c r="BL167">
        <f>(1-BK167)</f>
        <v>0</v>
      </c>
      <c r="BM167">
        <f>$B$11*CK167+$C$11*CL167+$F$11*CM167*(1-CP167)</f>
        <v>0</v>
      </c>
      <c r="BN167">
        <f>BM167*BO167</f>
        <v>0</v>
      </c>
      <c r="BO167">
        <f>($B$11*$D$9+$C$11*$D$9+$F$11*((CZ167+CR167)/MAX(CZ167+CR167+DA167, 0.1)*$I$9+DA167/MAX(CZ167+CR167+DA167, 0.1)*$J$9))/($B$11+$C$11+$F$11)</f>
        <v>0</v>
      </c>
      <c r="BP167">
        <f>($B$11*$K$9+$C$11*$K$9+$F$11*((CZ167+CR167)/MAX(CZ167+CR167+DA167, 0.1)*$P$9+DA167/MAX(CZ167+CR167+DA167, 0.1)*$Q$9))/($B$11+$C$11+$F$11)</f>
        <v>0</v>
      </c>
      <c r="BQ167">
        <v>6</v>
      </c>
      <c r="BR167">
        <v>0.5</v>
      </c>
      <c r="BS167" t="s">
        <v>293</v>
      </c>
      <c r="BT167">
        <v>2</v>
      </c>
      <c r="BU167">
        <v>1626465488.6</v>
      </c>
      <c r="BV167">
        <v>399.167333333333</v>
      </c>
      <c r="BW167">
        <v>420.012333333333</v>
      </c>
      <c r="BX167">
        <v>7.31127333333333</v>
      </c>
      <c r="BY167">
        <v>3.38497333333333</v>
      </c>
      <c r="BZ167">
        <v>397.612666666667</v>
      </c>
      <c r="CA167">
        <v>7.37447666666667</v>
      </c>
      <c r="CB167">
        <v>899.935666666667</v>
      </c>
      <c r="CC167">
        <v>100.752666666667</v>
      </c>
      <c r="CD167">
        <v>0.100633333333333</v>
      </c>
      <c r="CE167">
        <v>18.5338333333333</v>
      </c>
      <c r="CF167">
        <v>17.5175</v>
      </c>
      <c r="CG167">
        <v>999.9</v>
      </c>
      <c r="CH167">
        <v>0</v>
      </c>
      <c r="CI167">
        <v>0</v>
      </c>
      <c r="CJ167">
        <v>9955.62666666667</v>
      </c>
      <c r="CK167">
        <v>0</v>
      </c>
      <c r="CL167">
        <v>0.221023</v>
      </c>
      <c r="CM167">
        <v>1459.95333333333</v>
      </c>
      <c r="CN167">
        <v>0.973007</v>
      </c>
      <c r="CO167">
        <v>0.0269931</v>
      </c>
      <c r="CP167">
        <v>0</v>
      </c>
      <c r="CQ167">
        <v>879.554333333333</v>
      </c>
      <c r="CR167">
        <v>4.99999</v>
      </c>
      <c r="CS167">
        <v>12864.5</v>
      </c>
      <c r="CT167">
        <v>12728</v>
      </c>
      <c r="CU167">
        <v>38.9163333333333</v>
      </c>
      <c r="CV167">
        <v>41.125</v>
      </c>
      <c r="CW167">
        <v>40.125</v>
      </c>
      <c r="CX167">
        <v>40.375</v>
      </c>
      <c r="CY167">
        <v>40.625</v>
      </c>
      <c r="CZ167">
        <v>1415.68</v>
      </c>
      <c r="DA167">
        <v>39.2733333333333</v>
      </c>
      <c r="DB167">
        <v>0</v>
      </c>
      <c r="DC167">
        <v>1626465500.6</v>
      </c>
      <c r="DD167">
        <v>0</v>
      </c>
      <c r="DE167">
        <v>879.877230769231</v>
      </c>
      <c r="DF167">
        <v>-5.40266665826661</v>
      </c>
      <c r="DG167">
        <v>-69.6410256009585</v>
      </c>
      <c r="DH167">
        <v>12872.8923076923</v>
      </c>
      <c r="DI167">
        <v>15</v>
      </c>
      <c r="DJ167">
        <v>1626465084.6</v>
      </c>
      <c r="DK167" t="s">
        <v>294</v>
      </c>
      <c r="DL167">
        <v>1626465076.6</v>
      </c>
      <c r="DM167">
        <v>1626465084.6</v>
      </c>
      <c r="DN167">
        <v>8</v>
      </c>
      <c r="DO167">
        <v>0.212</v>
      </c>
      <c r="DP167">
        <v>0.013</v>
      </c>
      <c r="DQ167">
        <v>1.588</v>
      </c>
      <c r="DR167">
        <v>-0.074</v>
      </c>
      <c r="DS167">
        <v>420</v>
      </c>
      <c r="DT167">
        <v>3</v>
      </c>
      <c r="DU167">
        <v>0.13</v>
      </c>
      <c r="DV167">
        <v>0.03</v>
      </c>
      <c r="DW167">
        <v>-20.6985756097561</v>
      </c>
      <c r="DX167">
        <v>-0.612027177700362</v>
      </c>
      <c r="DY167">
        <v>0.0676779525308983</v>
      </c>
      <c r="DZ167">
        <v>0</v>
      </c>
      <c r="EA167">
        <v>880.184628571429</v>
      </c>
      <c r="EB167">
        <v>-5.16523679060815</v>
      </c>
      <c r="EC167">
        <v>0.550738729122164</v>
      </c>
      <c r="ED167">
        <v>1</v>
      </c>
      <c r="EE167">
        <v>3.91710121951219</v>
      </c>
      <c r="EF167">
        <v>0.0813470383275296</v>
      </c>
      <c r="EG167">
        <v>0.0106695902943541</v>
      </c>
      <c r="EH167">
        <v>1</v>
      </c>
      <c r="EI167">
        <v>2</v>
      </c>
      <c r="EJ167">
        <v>3</v>
      </c>
      <c r="EK167" t="s">
        <v>354</v>
      </c>
      <c r="EL167">
        <v>100</v>
      </c>
      <c r="EM167">
        <v>100</v>
      </c>
      <c r="EN167">
        <v>1.555</v>
      </c>
      <c r="EO167">
        <v>-0.0631</v>
      </c>
      <c r="EP167">
        <v>0.796380875196005</v>
      </c>
      <c r="EQ167">
        <v>0.00225868272383977</v>
      </c>
      <c r="ER167">
        <v>-9.96746185667655e-07</v>
      </c>
      <c r="ES167">
        <v>2.83711317370827e-10</v>
      </c>
      <c r="ET167">
        <v>-0.071317122073674</v>
      </c>
      <c r="EU167">
        <v>-0.00217948432402501</v>
      </c>
      <c r="EV167">
        <v>0.000453263451741206</v>
      </c>
      <c r="EW167">
        <v>-1.16319206543697e-06</v>
      </c>
      <c r="EX167">
        <v>-2</v>
      </c>
      <c r="EY167">
        <v>2196</v>
      </c>
      <c r="EZ167">
        <v>1</v>
      </c>
      <c r="FA167">
        <v>25</v>
      </c>
      <c r="FB167">
        <v>6.9</v>
      </c>
      <c r="FC167">
        <v>6.8</v>
      </c>
      <c r="FD167">
        <v>18</v>
      </c>
      <c r="FE167">
        <v>813.512</v>
      </c>
      <c r="FF167">
        <v>429.799</v>
      </c>
      <c r="FG167">
        <v>17.0331</v>
      </c>
      <c r="FH167">
        <v>25.5063</v>
      </c>
      <c r="FI167">
        <v>29.9995</v>
      </c>
      <c r="FJ167">
        <v>25.6257</v>
      </c>
      <c r="FK167">
        <v>25.6638</v>
      </c>
      <c r="FL167">
        <v>25.0112</v>
      </c>
      <c r="FM167">
        <v>72.3144</v>
      </c>
      <c r="FN167">
        <v>0</v>
      </c>
      <c r="FO167">
        <v>17.1</v>
      </c>
      <c r="FP167">
        <v>420</v>
      </c>
      <c r="FQ167">
        <v>3.42615</v>
      </c>
      <c r="FR167">
        <v>101.418</v>
      </c>
      <c r="FS167">
        <v>101.871</v>
      </c>
    </row>
    <row r="168" spans="1:175">
      <c r="A168">
        <v>152</v>
      </c>
      <c r="B168">
        <v>1626465491.6</v>
      </c>
      <c r="C168">
        <v>302</v>
      </c>
      <c r="D168" t="s">
        <v>598</v>
      </c>
      <c r="E168" t="s">
        <v>599</v>
      </c>
      <c r="F168">
        <v>1</v>
      </c>
      <c r="G168" t="s">
        <v>291</v>
      </c>
      <c r="H168">
        <v>1626465490.6</v>
      </c>
      <c r="I168">
        <f>(J168)/1000</f>
        <v>0</v>
      </c>
      <c r="J168">
        <f>1000*CB168*AH168*(BX168-BY168)/(100*BQ168*(1000-AH168*BX168))</f>
        <v>0</v>
      </c>
      <c r="K168">
        <f>CB168*AH168*(BW168-BV168*(1000-AH168*BY168)/(1000-AH168*BX168))/(100*BQ168)</f>
        <v>0</v>
      </c>
      <c r="L168">
        <f>BV168 - IF(AH168&gt;1, K168*BQ168*100.0/(AJ168*CJ168), 0)</f>
        <v>0</v>
      </c>
      <c r="M168">
        <f>((S168-I168/2)*L168-K168)/(S168+I168/2)</f>
        <v>0</v>
      </c>
      <c r="N168">
        <f>M168*(CC168+CD168)/1000.0</f>
        <v>0</v>
      </c>
      <c r="O168">
        <f>(BV168 - IF(AH168&gt;1, K168*BQ168*100.0/(AJ168*CJ168), 0))*(CC168+CD168)/1000.0</f>
        <v>0</v>
      </c>
      <c r="P168">
        <f>2.0/((1/R168-1/Q168)+SIGN(R168)*SQRT((1/R168-1/Q168)*(1/R168-1/Q168) + 4*BR168/((BR168+1)*(BR168+1))*(2*1/R168*1/Q168-1/Q168*1/Q168)))</f>
        <v>0</v>
      </c>
      <c r="Q168">
        <f>IF(LEFT(BS168,1)&lt;&gt;"0",IF(LEFT(BS168,1)="1",3.0,BT168),$D$5+$E$5*(CJ168*CC168/($K$5*1000))+$F$5*(CJ168*CC168/($K$5*1000))*MAX(MIN(BQ168,$J$5),$I$5)*MAX(MIN(BQ168,$J$5),$I$5)+$G$5*MAX(MIN(BQ168,$J$5),$I$5)*(CJ168*CC168/($K$5*1000))+$H$5*(CJ168*CC168/($K$5*1000))*(CJ168*CC168/($K$5*1000)))</f>
        <v>0</v>
      </c>
      <c r="R168">
        <f>I168*(1000-(1000*0.61365*exp(17.502*V168/(240.97+V168))/(CC168+CD168)+BX168)/2)/(1000*0.61365*exp(17.502*V168/(240.97+V168))/(CC168+CD168)-BX168)</f>
        <v>0</v>
      </c>
      <c r="S168">
        <f>1/((BR168+1)/(P168/1.6)+1/(Q168/1.37)) + BR168/((BR168+1)/(P168/1.6) + BR168/(Q168/1.37))</f>
        <v>0</v>
      </c>
      <c r="T168">
        <f>(BM168*BP168)</f>
        <v>0</v>
      </c>
      <c r="U168">
        <f>(CE168+(T168+2*0.95*5.67E-8*(((CE168+$B$7)+273)^4-(CE168+273)^4)-44100*I168)/(1.84*29.3*Q168+8*0.95*5.67E-8*(CE168+273)^3))</f>
        <v>0</v>
      </c>
      <c r="V168">
        <f>($C$7*CF168+$D$7*CG168+$E$7*U168)</f>
        <v>0</v>
      </c>
      <c r="W168">
        <f>0.61365*exp(17.502*V168/(240.97+V168))</f>
        <v>0</v>
      </c>
      <c r="X168">
        <f>(Y168/Z168*100)</f>
        <v>0</v>
      </c>
      <c r="Y168">
        <f>BX168*(CC168+CD168)/1000</f>
        <v>0</v>
      </c>
      <c r="Z168">
        <f>0.61365*exp(17.502*CE168/(240.97+CE168))</f>
        <v>0</v>
      </c>
      <c r="AA168">
        <f>(W168-BX168*(CC168+CD168)/1000)</f>
        <v>0</v>
      </c>
      <c r="AB168">
        <f>(-I168*44100)</f>
        <v>0</v>
      </c>
      <c r="AC168">
        <f>2*29.3*Q168*0.92*(CE168-V168)</f>
        <v>0</v>
      </c>
      <c r="AD168">
        <f>2*0.95*5.67E-8*(((CE168+$B$7)+273)^4-(V168+273)^4)</f>
        <v>0</v>
      </c>
      <c r="AE168">
        <f>T168+AD168+AB168+AC168</f>
        <v>0</v>
      </c>
      <c r="AF168">
        <v>148</v>
      </c>
      <c r="AG168">
        <v>16</v>
      </c>
      <c r="AH168">
        <f>IF(AF168*$H$13&gt;=AJ168,1.0,(AJ168/(AJ168-AF168*$H$13)))</f>
        <v>0</v>
      </c>
      <c r="AI168">
        <f>(AH168-1)*100</f>
        <v>0</v>
      </c>
      <c r="AJ168">
        <f>MAX(0,($B$13+$C$13*CJ168)/(1+$D$13*CJ168)*CC168/(CE168+273)*$E$13)</f>
        <v>0</v>
      </c>
      <c r="AK168" t="s">
        <v>292</v>
      </c>
      <c r="AL168" t="s">
        <v>292</v>
      </c>
      <c r="AM168">
        <v>0</v>
      </c>
      <c r="AN168">
        <v>0</v>
      </c>
      <c r="AO168">
        <f>1-AM168/AN168</f>
        <v>0</v>
      </c>
      <c r="AP168">
        <v>0</v>
      </c>
      <c r="AQ168" t="s">
        <v>292</v>
      </c>
      <c r="AR168" t="s">
        <v>292</v>
      </c>
      <c r="AS168">
        <v>0</v>
      </c>
      <c r="AT168">
        <v>0</v>
      </c>
      <c r="AU168">
        <f>1-AS168/AT168</f>
        <v>0</v>
      </c>
      <c r="AV168">
        <v>0.5</v>
      </c>
      <c r="AW168">
        <f>BN168</f>
        <v>0</v>
      </c>
      <c r="AX168">
        <f>K168</f>
        <v>0</v>
      </c>
      <c r="AY168">
        <f>AU168*AV168*AW168</f>
        <v>0</v>
      </c>
      <c r="AZ168">
        <f>(AX168-AP168)/AW168</f>
        <v>0</v>
      </c>
      <c r="BA168">
        <f>(AN168-AT168)/AT168</f>
        <v>0</v>
      </c>
      <c r="BB168">
        <f>AM168/(AO168+AM168/AT168)</f>
        <v>0</v>
      </c>
      <c r="BC168" t="s">
        <v>292</v>
      </c>
      <c r="BD168">
        <v>0</v>
      </c>
      <c r="BE168">
        <f>IF(BD168&lt;&gt;0, BD168, BB168)</f>
        <v>0</v>
      </c>
      <c r="BF168">
        <f>1-BE168/AT168</f>
        <v>0</v>
      </c>
      <c r="BG168">
        <f>(AT168-AS168)/(AT168-BE168)</f>
        <v>0</v>
      </c>
      <c r="BH168">
        <f>(AN168-AT168)/(AN168-BE168)</f>
        <v>0</v>
      </c>
      <c r="BI168">
        <f>(AT168-AS168)/(AT168-AM168)</f>
        <v>0</v>
      </c>
      <c r="BJ168">
        <f>(AN168-AT168)/(AN168-AM168)</f>
        <v>0</v>
      </c>
      <c r="BK168">
        <f>(BG168*BE168/AS168)</f>
        <v>0</v>
      </c>
      <c r="BL168">
        <f>(1-BK168)</f>
        <v>0</v>
      </c>
      <c r="BM168">
        <f>$B$11*CK168+$C$11*CL168+$F$11*CM168*(1-CP168)</f>
        <v>0</v>
      </c>
      <c r="BN168">
        <f>BM168*BO168</f>
        <v>0</v>
      </c>
      <c r="BO168">
        <f>($B$11*$D$9+$C$11*$D$9+$F$11*((CZ168+CR168)/MAX(CZ168+CR168+DA168, 0.1)*$I$9+DA168/MAX(CZ168+CR168+DA168, 0.1)*$J$9))/($B$11+$C$11+$F$11)</f>
        <v>0</v>
      </c>
      <c r="BP168">
        <f>($B$11*$K$9+$C$11*$K$9+$F$11*((CZ168+CR168)/MAX(CZ168+CR168+DA168, 0.1)*$P$9+DA168/MAX(CZ168+CR168+DA168, 0.1)*$Q$9))/($B$11+$C$11+$F$11)</f>
        <v>0</v>
      </c>
      <c r="BQ168">
        <v>6</v>
      </c>
      <c r="BR168">
        <v>0.5</v>
      </c>
      <c r="BS168" t="s">
        <v>293</v>
      </c>
      <c r="BT168">
        <v>2</v>
      </c>
      <c r="BU168">
        <v>1626465490.6</v>
      </c>
      <c r="BV168">
        <v>399.142</v>
      </c>
      <c r="BW168">
        <v>419.959333333333</v>
      </c>
      <c r="BX168">
        <v>7.33284</v>
      </c>
      <c r="BY168">
        <v>3.38888666666667</v>
      </c>
      <c r="BZ168">
        <v>397.587</v>
      </c>
      <c r="CA168">
        <v>7.39595666666667</v>
      </c>
      <c r="CB168">
        <v>899.888666666667</v>
      </c>
      <c r="CC168">
        <v>100.753333333333</v>
      </c>
      <c r="CD168">
        <v>0.101714666666667</v>
      </c>
      <c r="CE168">
        <v>18.5625333333333</v>
      </c>
      <c r="CF168">
        <v>17.5436333333333</v>
      </c>
      <c r="CG168">
        <v>999.9</v>
      </c>
      <c r="CH168">
        <v>0</v>
      </c>
      <c r="CI168">
        <v>0</v>
      </c>
      <c r="CJ168">
        <v>9869.16666666667</v>
      </c>
      <c r="CK168">
        <v>0</v>
      </c>
      <c r="CL168">
        <v>0.221023</v>
      </c>
      <c r="CM168">
        <v>1459.96333333333</v>
      </c>
      <c r="CN168">
        <v>0.973008333333333</v>
      </c>
      <c r="CO168">
        <v>0.0269915666666667</v>
      </c>
      <c r="CP168">
        <v>0</v>
      </c>
      <c r="CQ168">
        <v>878.944666666667</v>
      </c>
      <c r="CR168">
        <v>4.99999</v>
      </c>
      <c r="CS168">
        <v>12861.6333333333</v>
      </c>
      <c r="CT168">
        <v>12728.0333333333</v>
      </c>
      <c r="CU168">
        <v>38.937</v>
      </c>
      <c r="CV168">
        <v>41.125</v>
      </c>
      <c r="CW168">
        <v>40.125</v>
      </c>
      <c r="CX168">
        <v>40.375</v>
      </c>
      <c r="CY168">
        <v>40.625</v>
      </c>
      <c r="CZ168">
        <v>1415.69333333333</v>
      </c>
      <c r="DA168">
        <v>39.27</v>
      </c>
      <c r="DB168">
        <v>0</v>
      </c>
      <c r="DC168">
        <v>1626465502.4</v>
      </c>
      <c r="DD168">
        <v>0</v>
      </c>
      <c r="DE168">
        <v>879.6666</v>
      </c>
      <c r="DF168">
        <v>-5.6359999892722</v>
      </c>
      <c r="DG168">
        <v>-70.2076922110295</v>
      </c>
      <c r="DH168">
        <v>12870.232</v>
      </c>
      <c r="DI168">
        <v>15</v>
      </c>
      <c r="DJ168">
        <v>1626465084.6</v>
      </c>
      <c r="DK168" t="s">
        <v>294</v>
      </c>
      <c r="DL168">
        <v>1626465076.6</v>
      </c>
      <c r="DM168">
        <v>1626465084.6</v>
      </c>
      <c r="DN168">
        <v>8</v>
      </c>
      <c r="DO168">
        <v>0.212</v>
      </c>
      <c r="DP168">
        <v>0.013</v>
      </c>
      <c r="DQ168">
        <v>1.588</v>
      </c>
      <c r="DR168">
        <v>-0.074</v>
      </c>
      <c r="DS168">
        <v>420</v>
      </c>
      <c r="DT168">
        <v>3</v>
      </c>
      <c r="DU168">
        <v>0.13</v>
      </c>
      <c r="DV168">
        <v>0.03</v>
      </c>
      <c r="DW168">
        <v>-20.7169975609756</v>
      </c>
      <c r="DX168">
        <v>-0.708418118466955</v>
      </c>
      <c r="DY168">
        <v>0.0753131721313753</v>
      </c>
      <c r="DZ168">
        <v>0</v>
      </c>
      <c r="EA168">
        <v>879.931705882353</v>
      </c>
      <c r="EB168">
        <v>-5.13169400275559</v>
      </c>
      <c r="EC168">
        <v>0.546262947317906</v>
      </c>
      <c r="ED168">
        <v>1</v>
      </c>
      <c r="EE168">
        <v>3.92150048780488</v>
      </c>
      <c r="EF168">
        <v>0.0666071080139413</v>
      </c>
      <c r="EG168">
        <v>0.00876597328121211</v>
      </c>
      <c r="EH168">
        <v>1</v>
      </c>
      <c r="EI168">
        <v>2</v>
      </c>
      <c r="EJ168">
        <v>3</v>
      </c>
      <c r="EK168" t="s">
        <v>354</v>
      </c>
      <c r="EL168">
        <v>100</v>
      </c>
      <c r="EM168">
        <v>100</v>
      </c>
      <c r="EN168">
        <v>1.555</v>
      </c>
      <c r="EO168">
        <v>-0.0631</v>
      </c>
      <c r="EP168">
        <v>0.796380875196005</v>
      </c>
      <c r="EQ168">
        <v>0.00225868272383977</v>
      </c>
      <c r="ER168">
        <v>-9.96746185667655e-07</v>
      </c>
      <c r="ES168">
        <v>2.83711317370827e-10</v>
      </c>
      <c r="ET168">
        <v>-0.071317122073674</v>
      </c>
      <c r="EU168">
        <v>-0.00217948432402501</v>
      </c>
      <c r="EV168">
        <v>0.000453263451741206</v>
      </c>
      <c r="EW168">
        <v>-1.16319206543697e-06</v>
      </c>
      <c r="EX168">
        <v>-2</v>
      </c>
      <c r="EY168">
        <v>2196</v>
      </c>
      <c r="EZ168">
        <v>1</v>
      </c>
      <c r="FA168">
        <v>25</v>
      </c>
      <c r="FB168">
        <v>6.9</v>
      </c>
      <c r="FC168">
        <v>6.8</v>
      </c>
      <c r="FD168">
        <v>18</v>
      </c>
      <c r="FE168">
        <v>813.549</v>
      </c>
      <c r="FF168">
        <v>429.931</v>
      </c>
      <c r="FG168">
        <v>17.0984</v>
      </c>
      <c r="FH168">
        <v>25.5026</v>
      </c>
      <c r="FI168">
        <v>29.9995</v>
      </c>
      <c r="FJ168">
        <v>25.6235</v>
      </c>
      <c r="FK168">
        <v>25.6617</v>
      </c>
      <c r="FL168">
        <v>25.0105</v>
      </c>
      <c r="FM168">
        <v>72.3144</v>
      </c>
      <c r="FN168">
        <v>0</v>
      </c>
      <c r="FO168">
        <v>17.2</v>
      </c>
      <c r="FP168">
        <v>420</v>
      </c>
      <c r="FQ168">
        <v>3.47225</v>
      </c>
      <c r="FR168">
        <v>101.419</v>
      </c>
      <c r="FS168">
        <v>101.871</v>
      </c>
    </row>
    <row r="169" spans="1:175">
      <c r="A169">
        <v>153</v>
      </c>
      <c r="B169">
        <v>1626465493.6</v>
      </c>
      <c r="C169">
        <v>304</v>
      </c>
      <c r="D169" t="s">
        <v>600</v>
      </c>
      <c r="E169" t="s">
        <v>601</v>
      </c>
      <c r="F169">
        <v>1</v>
      </c>
      <c r="G169" t="s">
        <v>291</v>
      </c>
      <c r="H169">
        <v>1626465492.6</v>
      </c>
      <c r="I169">
        <f>(J169)/1000</f>
        <v>0</v>
      </c>
      <c r="J169">
        <f>1000*CB169*AH169*(BX169-BY169)/(100*BQ169*(1000-AH169*BX169))</f>
        <v>0</v>
      </c>
      <c r="K169">
        <f>CB169*AH169*(BW169-BV169*(1000-AH169*BY169)/(1000-AH169*BX169))/(100*BQ169)</f>
        <v>0</v>
      </c>
      <c r="L169">
        <f>BV169 - IF(AH169&gt;1, K169*BQ169*100.0/(AJ169*CJ169), 0)</f>
        <v>0</v>
      </c>
      <c r="M169">
        <f>((S169-I169/2)*L169-K169)/(S169+I169/2)</f>
        <v>0</v>
      </c>
      <c r="N169">
        <f>M169*(CC169+CD169)/1000.0</f>
        <v>0</v>
      </c>
      <c r="O169">
        <f>(BV169 - IF(AH169&gt;1, K169*BQ169*100.0/(AJ169*CJ169), 0))*(CC169+CD169)/1000.0</f>
        <v>0</v>
      </c>
      <c r="P169">
        <f>2.0/((1/R169-1/Q169)+SIGN(R169)*SQRT((1/R169-1/Q169)*(1/R169-1/Q169) + 4*BR169/((BR169+1)*(BR169+1))*(2*1/R169*1/Q169-1/Q169*1/Q169)))</f>
        <v>0</v>
      </c>
      <c r="Q169">
        <f>IF(LEFT(BS169,1)&lt;&gt;"0",IF(LEFT(BS169,1)="1",3.0,BT169),$D$5+$E$5*(CJ169*CC169/($K$5*1000))+$F$5*(CJ169*CC169/($K$5*1000))*MAX(MIN(BQ169,$J$5),$I$5)*MAX(MIN(BQ169,$J$5),$I$5)+$G$5*MAX(MIN(BQ169,$J$5),$I$5)*(CJ169*CC169/($K$5*1000))+$H$5*(CJ169*CC169/($K$5*1000))*(CJ169*CC169/($K$5*1000)))</f>
        <v>0</v>
      </c>
      <c r="R169">
        <f>I169*(1000-(1000*0.61365*exp(17.502*V169/(240.97+V169))/(CC169+CD169)+BX169)/2)/(1000*0.61365*exp(17.502*V169/(240.97+V169))/(CC169+CD169)-BX169)</f>
        <v>0</v>
      </c>
      <c r="S169">
        <f>1/((BR169+1)/(P169/1.6)+1/(Q169/1.37)) + BR169/((BR169+1)/(P169/1.6) + BR169/(Q169/1.37))</f>
        <v>0</v>
      </c>
      <c r="T169">
        <f>(BM169*BP169)</f>
        <v>0</v>
      </c>
      <c r="U169">
        <f>(CE169+(T169+2*0.95*5.67E-8*(((CE169+$B$7)+273)^4-(CE169+273)^4)-44100*I169)/(1.84*29.3*Q169+8*0.95*5.67E-8*(CE169+273)^3))</f>
        <v>0</v>
      </c>
      <c r="V169">
        <f>($C$7*CF169+$D$7*CG169+$E$7*U169)</f>
        <v>0</v>
      </c>
      <c r="W169">
        <f>0.61365*exp(17.502*V169/(240.97+V169))</f>
        <v>0</v>
      </c>
      <c r="X169">
        <f>(Y169/Z169*100)</f>
        <v>0</v>
      </c>
      <c r="Y169">
        <f>BX169*(CC169+CD169)/1000</f>
        <v>0</v>
      </c>
      <c r="Z169">
        <f>0.61365*exp(17.502*CE169/(240.97+CE169))</f>
        <v>0</v>
      </c>
      <c r="AA169">
        <f>(W169-BX169*(CC169+CD169)/1000)</f>
        <v>0</v>
      </c>
      <c r="AB169">
        <f>(-I169*44100)</f>
        <v>0</v>
      </c>
      <c r="AC169">
        <f>2*29.3*Q169*0.92*(CE169-V169)</f>
        <v>0</v>
      </c>
      <c r="AD169">
        <f>2*0.95*5.67E-8*(((CE169+$B$7)+273)^4-(V169+273)^4)</f>
        <v>0</v>
      </c>
      <c r="AE169">
        <f>T169+AD169+AB169+AC169</f>
        <v>0</v>
      </c>
      <c r="AF169">
        <v>147</v>
      </c>
      <c r="AG169">
        <v>16</v>
      </c>
      <c r="AH169">
        <f>IF(AF169*$H$13&gt;=AJ169,1.0,(AJ169/(AJ169-AF169*$H$13)))</f>
        <v>0</v>
      </c>
      <c r="AI169">
        <f>(AH169-1)*100</f>
        <v>0</v>
      </c>
      <c r="AJ169">
        <f>MAX(0,($B$13+$C$13*CJ169)/(1+$D$13*CJ169)*CC169/(CE169+273)*$E$13)</f>
        <v>0</v>
      </c>
      <c r="AK169" t="s">
        <v>292</v>
      </c>
      <c r="AL169" t="s">
        <v>292</v>
      </c>
      <c r="AM169">
        <v>0</v>
      </c>
      <c r="AN169">
        <v>0</v>
      </c>
      <c r="AO169">
        <f>1-AM169/AN169</f>
        <v>0</v>
      </c>
      <c r="AP169">
        <v>0</v>
      </c>
      <c r="AQ169" t="s">
        <v>292</v>
      </c>
      <c r="AR169" t="s">
        <v>292</v>
      </c>
      <c r="AS169">
        <v>0</v>
      </c>
      <c r="AT169">
        <v>0</v>
      </c>
      <c r="AU169">
        <f>1-AS169/AT169</f>
        <v>0</v>
      </c>
      <c r="AV169">
        <v>0.5</v>
      </c>
      <c r="AW169">
        <f>BN169</f>
        <v>0</v>
      </c>
      <c r="AX169">
        <f>K169</f>
        <v>0</v>
      </c>
      <c r="AY169">
        <f>AU169*AV169*AW169</f>
        <v>0</v>
      </c>
      <c r="AZ169">
        <f>(AX169-AP169)/AW169</f>
        <v>0</v>
      </c>
      <c r="BA169">
        <f>(AN169-AT169)/AT169</f>
        <v>0</v>
      </c>
      <c r="BB169">
        <f>AM169/(AO169+AM169/AT169)</f>
        <v>0</v>
      </c>
      <c r="BC169" t="s">
        <v>292</v>
      </c>
      <c r="BD169">
        <v>0</v>
      </c>
      <c r="BE169">
        <f>IF(BD169&lt;&gt;0, BD169, BB169)</f>
        <v>0</v>
      </c>
      <c r="BF169">
        <f>1-BE169/AT169</f>
        <v>0</v>
      </c>
      <c r="BG169">
        <f>(AT169-AS169)/(AT169-BE169)</f>
        <v>0</v>
      </c>
      <c r="BH169">
        <f>(AN169-AT169)/(AN169-BE169)</f>
        <v>0</v>
      </c>
      <c r="BI169">
        <f>(AT169-AS169)/(AT169-AM169)</f>
        <v>0</v>
      </c>
      <c r="BJ169">
        <f>(AN169-AT169)/(AN169-AM169)</f>
        <v>0</v>
      </c>
      <c r="BK169">
        <f>(BG169*BE169/AS169)</f>
        <v>0</v>
      </c>
      <c r="BL169">
        <f>(1-BK169)</f>
        <v>0</v>
      </c>
      <c r="BM169">
        <f>$B$11*CK169+$C$11*CL169+$F$11*CM169*(1-CP169)</f>
        <v>0</v>
      </c>
      <c r="BN169">
        <f>BM169*BO169</f>
        <v>0</v>
      </c>
      <c r="BO169">
        <f>($B$11*$D$9+$C$11*$D$9+$F$11*((CZ169+CR169)/MAX(CZ169+CR169+DA169, 0.1)*$I$9+DA169/MAX(CZ169+CR169+DA169, 0.1)*$J$9))/($B$11+$C$11+$F$11)</f>
        <v>0</v>
      </c>
      <c r="BP169">
        <f>($B$11*$K$9+$C$11*$K$9+$F$11*((CZ169+CR169)/MAX(CZ169+CR169+DA169, 0.1)*$P$9+DA169/MAX(CZ169+CR169+DA169, 0.1)*$Q$9))/($B$11+$C$11+$F$11)</f>
        <v>0</v>
      </c>
      <c r="BQ169">
        <v>6</v>
      </c>
      <c r="BR169">
        <v>0.5</v>
      </c>
      <c r="BS169" t="s">
        <v>293</v>
      </c>
      <c r="BT169">
        <v>2</v>
      </c>
      <c r="BU169">
        <v>1626465492.6</v>
      </c>
      <c r="BV169">
        <v>399.123333333333</v>
      </c>
      <c r="BW169">
        <v>419.972666666667</v>
      </c>
      <c r="BX169">
        <v>7.34957333333333</v>
      </c>
      <c r="BY169">
        <v>3.39123333333333</v>
      </c>
      <c r="BZ169">
        <v>397.568333333333</v>
      </c>
      <c r="CA169">
        <v>7.41261333333333</v>
      </c>
      <c r="CB169">
        <v>900.009333333333</v>
      </c>
      <c r="CC169">
        <v>100.754</v>
      </c>
      <c r="CD169">
        <v>0.101531666666667</v>
      </c>
      <c r="CE169">
        <v>18.5932</v>
      </c>
      <c r="CF169">
        <v>17.5707333333333</v>
      </c>
      <c r="CG169">
        <v>999.9</v>
      </c>
      <c r="CH169">
        <v>0</v>
      </c>
      <c r="CI169">
        <v>0</v>
      </c>
      <c r="CJ169">
        <v>9916.25</v>
      </c>
      <c r="CK169">
        <v>0</v>
      </c>
      <c r="CL169">
        <v>0.221023</v>
      </c>
      <c r="CM169">
        <v>1459.96</v>
      </c>
      <c r="CN169">
        <v>0.973008333333333</v>
      </c>
      <c r="CO169">
        <v>0.0269915666666667</v>
      </c>
      <c r="CP169">
        <v>0</v>
      </c>
      <c r="CQ169">
        <v>878.725</v>
      </c>
      <c r="CR169">
        <v>4.99999</v>
      </c>
      <c r="CS169">
        <v>12859.5333333333</v>
      </c>
      <c r="CT169">
        <v>12728.0666666667</v>
      </c>
      <c r="CU169">
        <v>38.937</v>
      </c>
      <c r="CV169">
        <v>41.125</v>
      </c>
      <c r="CW169">
        <v>40.125</v>
      </c>
      <c r="CX169">
        <v>40.3956666666667</v>
      </c>
      <c r="CY169">
        <v>40.625</v>
      </c>
      <c r="CZ169">
        <v>1415.69</v>
      </c>
      <c r="DA169">
        <v>39.27</v>
      </c>
      <c r="DB169">
        <v>0</v>
      </c>
      <c r="DC169">
        <v>1626465504.8</v>
      </c>
      <c r="DD169">
        <v>0</v>
      </c>
      <c r="DE169">
        <v>879.41456</v>
      </c>
      <c r="DF169">
        <v>-5.50915384758601</v>
      </c>
      <c r="DG169">
        <v>-75.4692309668979</v>
      </c>
      <c r="DH169">
        <v>12867.476</v>
      </c>
      <c r="DI169">
        <v>15</v>
      </c>
      <c r="DJ169">
        <v>1626465084.6</v>
      </c>
      <c r="DK169" t="s">
        <v>294</v>
      </c>
      <c r="DL169">
        <v>1626465076.6</v>
      </c>
      <c r="DM169">
        <v>1626465084.6</v>
      </c>
      <c r="DN169">
        <v>8</v>
      </c>
      <c r="DO169">
        <v>0.212</v>
      </c>
      <c r="DP169">
        <v>0.013</v>
      </c>
      <c r="DQ169">
        <v>1.588</v>
      </c>
      <c r="DR169">
        <v>-0.074</v>
      </c>
      <c r="DS169">
        <v>420</v>
      </c>
      <c r="DT169">
        <v>3</v>
      </c>
      <c r="DU169">
        <v>0.13</v>
      </c>
      <c r="DV169">
        <v>0.03</v>
      </c>
      <c r="DW169">
        <v>-20.7384756097561</v>
      </c>
      <c r="DX169">
        <v>-0.742344250871097</v>
      </c>
      <c r="DY169">
        <v>0.0780071847237843</v>
      </c>
      <c r="DZ169">
        <v>0</v>
      </c>
      <c r="EA169">
        <v>879.765911764706</v>
      </c>
      <c r="EB169">
        <v>-5.48700760777876</v>
      </c>
      <c r="EC169">
        <v>0.584032904373539</v>
      </c>
      <c r="ED169">
        <v>1</v>
      </c>
      <c r="EE169">
        <v>3.92620463414634</v>
      </c>
      <c r="EF169">
        <v>0.0858108710801374</v>
      </c>
      <c r="EG169">
        <v>0.011393028698065</v>
      </c>
      <c r="EH169">
        <v>1</v>
      </c>
      <c r="EI169">
        <v>2</v>
      </c>
      <c r="EJ169">
        <v>3</v>
      </c>
      <c r="EK169" t="s">
        <v>354</v>
      </c>
      <c r="EL169">
        <v>100</v>
      </c>
      <c r="EM169">
        <v>100</v>
      </c>
      <c r="EN169">
        <v>1.555</v>
      </c>
      <c r="EO169">
        <v>-0.063</v>
      </c>
      <c r="EP169">
        <v>0.796380875196005</v>
      </c>
      <c r="EQ169">
        <v>0.00225868272383977</v>
      </c>
      <c r="ER169">
        <v>-9.96746185667655e-07</v>
      </c>
      <c r="ES169">
        <v>2.83711317370827e-10</v>
      </c>
      <c r="ET169">
        <v>-0.071317122073674</v>
      </c>
      <c r="EU169">
        <v>-0.00217948432402501</v>
      </c>
      <c r="EV169">
        <v>0.000453263451741206</v>
      </c>
      <c r="EW169">
        <v>-1.16319206543697e-06</v>
      </c>
      <c r="EX169">
        <v>-2</v>
      </c>
      <c r="EY169">
        <v>2196</v>
      </c>
      <c r="EZ169">
        <v>1</v>
      </c>
      <c r="FA169">
        <v>25</v>
      </c>
      <c r="FB169">
        <v>7</v>
      </c>
      <c r="FC169">
        <v>6.8</v>
      </c>
      <c r="FD169">
        <v>18</v>
      </c>
      <c r="FE169">
        <v>814.095</v>
      </c>
      <c r="FF169">
        <v>429.855</v>
      </c>
      <c r="FG169">
        <v>17.1665</v>
      </c>
      <c r="FH169">
        <v>25.4995</v>
      </c>
      <c r="FI169">
        <v>29.9994</v>
      </c>
      <c r="FJ169">
        <v>25.6215</v>
      </c>
      <c r="FK169">
        <v>25.6596</v>
      </c>
      <c r="FL169">
        <v>25.0119</v>
      </c>
      <c r="FM169">
        <v>72.0275</v>
      </c>
      <c r="FN169">
        <v>0</v>
      </c>
      <c r="FO169">
        <v>17.3</v>
      </c>
      <c r="FP169">
        <v>420</v>
      </c>
      <c r="FQ169">
        <v>3.47367</v>
      </c>
      <c r="FR169">
        <v>101.42</v>
      </c>
      <c r="FS169">
        <v>101.872</v>
      </c>
    </row>
    <row r="170" spans="1:175">
      <c r="A170">
        <v>154</v>
      </c>
      <c r="B170">
        <v>1626465495.6</v>
      </c>
      <c r="C170">
        <v>306</v>
      </c>
      <c r="D170" t="s">
        <v>602</v>
      </c>
      <c r="E170" t="s">
        <v>603</v>
      </c>
      <c r="F170">
        <v>1</v>
      </c>
      <c r="G170" t="s">
        <v>291</v>
      </c>
      <c r="H170">
        <v>1626465494.6</v>
      </c>
      <c r="I170">
        <f>(J170)/1000</f>
        <v>0</v>
      </c>
      <c r="J170">
        <f>1000*CB170*AH170*(BX170-BY170)/(100*BQ170*(1000-AH170*BX170))</f>
        <v>0</v>
      </c>
      <c r="K170">
        <f>CB170*AH170*(BW170-BV170*(1000-AH170*BY170)/(1000-AH170*BX170))/(100*BQ170)</f>
        <v>0</v>
      </c>
      <c r="L170">
        <f>BV170 - IF(AH170&gt;1, K170*BQ170*100.0/(AJ170*CJ170), 0)</f>
        <v>0</v>
      </c>
      <c r="M170">
        <f>((S170-I170/2)*L170-K170)/(S170+I170/2)</f>
        <v>0</v>
      </c>
      <c r="N170">
        <f>M170*(CC170+CD170)/1000.0</f>
        <v>0</v>
      </c>
      <c r="O170">
        <f>(BV170 - IF(AH170&gt;1, K170*BQ170*100.0/(AJ170*CJ170), 0))*(CC170+CD170)/1000.0</f>
        <v>0</v>
      </c>
      <c r="P170">
        <f>2.0/((1/R170-1/Q170)+SIGN(R170)*SQRT((1/R170-1/Q170)*(1/R170-1/Q170) + 4*BR170/((BR170+1)*(BR170+1))*(2*1/R170*1/Q170-1/Q170*1/Q170)))</f>
        <v>0</v>
      </c>
      <c r="Q170">
        <f>IF(LEFT(BS170,1)&lt;&gt;"0",IF(LEFT(BS170,1)="1",3.0,BT170),$D$5+$E$5*(CJ170*CC170/($K$5*1000))+$F$5*(CJ170*CC170/($K$5*1000))*MAX(MIN(BQ170,$J$5),$I$5)*MAX(MIN(BQ170,$J$5),$I$5)+$G$5*MAX(MIN(BQ170,$J$5),$I$5)*(CJ170*CC170/($K$5*1000))+$H$5*(CJ170*CC170/($K$5*1000))*(CJ170*CC170/($K$5*1000)))</f>
        <v>0</v>
      </c>
      <c r="R170">
        <f>I170*(1000-(1000*0.61365*exp(17.502*V170/(240.97+V170))/(CC170+CD170)+BX170)/2)/(1000*0.61365*exp(17.502*V170/(240.97+V170))/(CC170+CD170)-BX170)</f>
        <v>0</v>
      </c>
      <c r="S170">
        <f>1/((BR170+1)/(P170/1.6)+1/(Q170/1.37)) + BR170/((BR170+1)/(P170/1.6) + BR170/(Q170/1.37))</f>
        <v>0</v>
      </c>
      <c r="T170">
        <f>(BM170*BP170)</f>
        <v>0</v>
      </c>
      <c r="U170">
        <f>(CE170+(T170+2*0.95*5.67E-8*(((CE170+$B$7)+273)^4-(CE170+273)^4)-44100*I170)/(1.84*29.3*Q170+8*0.95*5.67E-8*(CE170+273)^3))</f>
        <v>0</v>
      </c>
      <c r="V170">
        <f>($C$7*CF170+$D$7*CG170+$E$7*U170)</f>
        <v>0</v>
      </c>
      <c r="W170">
        <f>0.61365*exp(17.502*V170/(240.97+V170))</f>
        <v>0</v>
      </c>
      <c r="X170">
        <f>(Y170/Z170*100)</f>
        <v>0</v>
      </c>
      <c r="Y170">
        <f>BX170*(CC170+CD170)/1000</f>
        <v>0</v>
      </c>
      <c r="Z170">
        <f>0.61365*exp(17.502*CE170/(240.97+CE170))</f>
        <v>0</v>
      </c>
      <c r="AA170">
        <f>(W170-BX170*(CC170+CD170)/1000)</f>
        <v>0</v>
      </c>
      <c r="AB170">
        <f>(-I170*44100)</f>
        <v>0</v>
      </c>
      <c r="AC170">
        <f>2*29.3*Q170*0.92*(CE170-V170)</f>
        <v>0</v>
      </c>
      <c r="AD170">
        <f>2*0.95*5.67E-8*(((CE170+$B$7)+273)^4-(V170+273)^4)</f>
        <v>0</v>
      </c>
      <c r="AE170">
        <f>T170+AD170+AB170+AC170</f>
        <v>0</v>
      </c>
      <c r="AF170">
        <v>147</v>
      </c>
      <c r="AG170">
        <v>16</v>
      </c>
      <c r="AH170">
        <f>IF(AF170*$H$13&gt;=AJ170,1.0,(AJ170/(AJ170-AF170*$H$13)))</f>
        <v>0</v>
      </c>
      <c r="AI170">
        <f>(AH170-1)*100</f>
        <v>0</v>
      </c>
      <c r="AJ170">
        <f>MAX(0,($B$13+$C$13*CJ170)/(1+$D$13*CJ170)*CC170/(CE170+273)*$E$13)</f>
        <v>0</v>
      </c>
      <c r="AK170" t="s">
        <v>292</v>
      </c>
      <c r="AL170" t="s">
        <v>292</v>
      </c>
      <c r="AM170">
        <v>0</v>
      </c>
      <c r="AN170">
        <v>0</v>
      </c>
      <c r="AO170">
        <f>1-AM170/AN170</f>
        <v>0</v>
      </c>
      <c r="AP170">
        <v>0</v>
      </c>
      <c r="AQ170" t="s">
        <v>292</v>
      </c>
      <c r="AR170" t="s">
        <v>292</v>
      </c>
      <c r="AS170">
        <v>0</v>
      </c>
      <c r="AT170">
        <v>0</v>
      </c>
      <c r="AU170">
        <f>1-AS170/AT170</f>
        <v>0</v>
      </c>
      <c r="AV170">
        <v>0.5</v>
      </c>
      <c r="AW170">
        <f>BN170</f>
        <v>0</v>
      </c>
      <c r="AX170">
        <f>K170</f>
        <v>0</v>
      </c>
      <c r="AY170">
        <f>AU170*AV170*AW170</f>
        <v>0</v>
      </c>
      <c r="AZ170">
        <f>(AX170-AP170)/AW170</f>
        <v>0</v>
      </c>
      <c r="BA170">
        <f>(AN170-AT170)/AT170</f>
        <v>0</v>
      </c>
      <c r="BB170">
        <f>AM170/(AO170+AM170/AT170)</f>
        <v>0</v>
      </c>
      <c r="BC170" t="s">
        <v>292</v>
      </c>
      <c r="BD170">
        <v>0</v>
      </c>
      <c r="BE170">
        <f>IF(BD170&lt;&gt;0, BD170, BB170)</f>
        <v>0</v>
      </c>
      <c r="BF170">
        <f>1-BE170/AT170</f>
        <v>0</v>
      </c>
      <c r="BG170">
        <f>(AT170-AS170)/(AT170-BE170)</f>
        <v>0</v>
      </c>
      <c r="BH170">
        <f>(AN170-AT170)/(AN170-BE170)</f>
        <v>0</v>
      </c>
      <c r="BI170">
        <f>(AT170-AS170)/(AT170-AM170)</f>
        <v>0</v>
      </c>
      <c r="BJ170">
        <f>(AN170-AT170)/(AN170-AM170)</f>
        <v>0</v>
      </c>
      <c r="BK170">
        <f>(BG170*BE170/AS170)</f>
        <v>0</v>
      </c>
      <c r="BL170">
        <f>(1-BK170)</f>
        <v>0</v>
      </c>
      <c r="BM170">
        <f>$B$11*CK170+$C$11*CL170+$F$11*CM170*(1-CP170)</f>
        <v>0</v>
      </c>
      <c r="BN170">
        <f>BM170*BO170</f>
        <v>0</v>
      </c>
      <c r="BO170">
        <f>($B$11*$D$9+$C$11*$D$9+$F$11*((CZ170+CR170)/MAX(CZ170+CR170+DA170, 0.1)*$I$9+DA170/MAX(CZ170+CR170+DA170, 0.1)*$J$9))/($B$11+$C$11+$F$11)</f>
        <v>0</v>
      </c>
      <c r="BP170">
        <f>($B$11*$K$9+$C$11*$K$9+$F$11*((CZ170+CR170)/MAX(CZ170+CR170+DA170, 0.1)*$P$9+DA170/MAX(CZ170+CR170+DA170, 0.1)*$Q$9))/($B$11+$C$11+$F$11)</f>
        <v>0</v>
      </c>
      <c r="BQ170">
        <v>6</v>
      </c>
      <c r="BR170">
        <v>0.5</v>
      </c>
      <c r="BS170" t="s">
        <v>293</v>
      </c>
      <c r="BT170">
        <v>2</v>
      </c>
      <c r="BU170">
        <v>1626465494.6</v>
      </c>
      <c r="BV170">
        <v>399.137</v>
      </c>
      <c r="BW170">
        <v>419.964666666667</v>
      </c>
      <c r="BX170">
        <v>7.36401333333333</v>
      </c>
      <c r="BY170">
        <v>3.39925666666667</v>
      </c>
      <c r="BZ170">
        <v>397.582</v>
      </c>
      <c r="CA170">
        <v>7.42699333333333</v>
      </c>
      <c r="CB170">
        <v>900.063666666667</v>
      </c>
      <c r="CC170">
        <v>100.754</v>
      </c>
      <c r="CD170">
        <v>0.100951666666667</v>
      </c>
      <c r="CE170">
        <v>18.6258333333333</v>
      </c>
      <c r="CF170">
        <v>17.6059</v>
      </c>
      <c r="CG170">
        <v>999.9</v>
      </c>
      <c r="CH170">
        <v>0</v>
      </c>
      <c r="CI170">
        <v>0</v>
      </c>
      <c r="CJ170">
        <v>9948.75</v>
      </c>
      <c r="CK170">
        <v>0</v>
      </c>
      <c r="CL170">
        <v>0.221023</v>
      </c>
      <c r="CM170">
        <v>1459.97</v>
      </c>
      <c r="CN170">
        <v>0.973008333333333</v>
      </c>
      <c r="CO170">
        <v>0.0269915666666667</v>
      </c>
      <c r="CP170">
        <v>0</v>
      </c>
      <c r="CQ170">
        <v>878.583333333333</v>
      </c>
      <c r="CR170">
        <v>4.99999</v>
      </c>
      <c r="CS170">
        <v>12857.2</v>
      </c>
      <c r="CT170">
        <v>12728.1333333333</v>
      </c>
      <c r="CU170">
        <v>38.9163333333333</v>
      </c>
      <c r="CV170">
        <v>41.125</v>
      </c>
      <c r="CW170">
        <v>40.125</v>
      </c>
      <c r="CX170">
        <v>40.4163333333333</v>
      </c>
      <c r="CY170">
        <v>40.625</v>
      </c>
      <c r="CZ170">
        <v>1415.7</v>
      </c>
      <c r="DA170">
        <v>39.27</v>
      </c>
      <c r="DB170">
        <v>0</v>
      </c>
      <c r="DC170">
        <v>1626465506.6</v>
      </c>
      <c r="DD170">
        <v>0</v>
      </c>
      <c r="DE170">
        <v>879.276346153846</v>
      </c>
      <c r="DF170">
        <v>-6.05131623008782</v>
      </c>
      <c r="DG170">
        <v>-73.432478691975</v>
      </c>
      <c r="DH170">
        <v>12865.5269230769</v>
      </c>
      <c r="DI170">
        <v>15</v>
      </c>
      <c r="DJ170">
        <v>1626465084.6</v>
      </c>
      <c r="DK170" t="s">
        <v>294</v>
      </c>
      <c r="DL170">
        <v>1626465076.6</v>
      </c>
      <c r="DM170">
        <v>1626465084.6</v>
      </c>
      <c r="DN170">
        <v>8</v>
      </c>
      <c r="DO170">
        <v>0.212</v>
      </c>
      <c r="DP170">
        <v>0.013</v>
      </c>
      <c r="DQ170">
        <v>1.588</v>
      </c>
      <c r="DR170">
        <v>-0.074</v>
      </c>
      <c r="DS170">
        <v>420</v>
      </c>
      <c r="DT170">
        <v>3</v>
      </c>
      <c r="DU170">
        <v>0.13</v>
      </c>
      <c r="DV170">
        <v>0.03</v>
      </c>
      <c r="DW170">
        <v>-20.7613731707317</v>
      </c>
      <c r="DX170">
        <v>-0.623295470383324</v>
      </c>
      <c r="DY170">
        <v>0.067005471288764</v>
      </c>
      <c r="DZ170">
        <v>0</v>
      </c>
      <c r="EA170">
        <v>879.568382352941</v>
      </c>
      <c r="EB170">
        <v>-5.86634986813918</v>
      </c>
      <c r="EC170">
        <v>0.611055259593436</v>
      </c>
      <c r="ED170">
        <v>1</v>
      </c>
      <c r="EE170">
        <v>3.93115975609756</v>
      </c>
      <c r="EF170">
        <v>0.119865574912897</v>
      </c>
      <c r="EG170">
        <v>0.0151094288907267</v>
      </c>
      <c r="EH170">
        <v>0</v>
      </c>
      <c r="EI170">
        <v>1</v>
      </c>
      <c r="EJ170">
        <v>3</v>
      </c>
      <c r="EK170" t="s">
        <v>427</v>
      </c>
      <c r="EL170">
        <v>100</v>
      </c>
      <c r="EM170">
        <v>100</v>
      </c>
      <c r="EN170">
        <v>1.555</v>
      </c>
      <c r="EO170">
        <v>-0.0629</v>
      </c>
      <c r="EP170">
        <v>0.796380875196005</v>
      </c>
      <c r="EQ170">
        <v>0.00225868272383977</v>
      </c>
      <c r="ER170">
        <v>-9.96746185667655e-07</v>
      </c>
      <c r="ES170">
        <v>2.83711317370827e-10</v>
      </c>
      <c r="ET170">
        <v>-0.071317122073674</v>
      </c>
      <c r="EU170">
        <v>-0.00217948432402501</v>
      </c>
      <c r="EV170">
        <v>0.000453263451741206</v>
      </c>
      <c r="EW170">
        <v>-1.16319206543697e-06</v>
      </c>
      <c r="EX170">
        <v>-2</v>
      </c>
      <c r="EY170">
        <v>2196</v>
      </c>
      <c r="EZ170">
        <v>1</v>
      </c>
      <c r="FA170">
        <v>25</v>
      </c>
      <c r="FB170">
        <v>7</v>
      </c>
      <c r="FC170">
        <v>6.8</v>
      </c>
      <c r="FD170">
        <v>18</v>
      </c>
      <c r="FE170">
        <v>814.545</v>
      </c>
      <c r="FF170">
        <v>429.778</v>
      </c>
      <c r="FG170">
        <v>17.2272</v>
      </c>
      <c r="FH170">
        <v>25.4956</v>
      </c>
      <c r="FI170">
        <v>29.9993</v>
      </c>
      <c r="FJ170">
        <v>25.6192</v>
      </c>
      <c r="FK170">
        <v>25.6574</v>
      </c>
      <c r="FL170">
        <v>25.0129</v>
      </c>
      <c r="FM170">
        <v>72.0275</v>
      </c>
      <c r="FN170">
        <v>0</v>
      </c>
      <c r="FO170">
        <v>17.3</v>
      </c>
      <c r="FP170">
        <v>420</v>
      </c>
      <c r="FQ170">
        <v>3.46567</v>
      </c>
      <c r="FR170">
        <v>101.42</v>
      </c>
      <c r="FS170">
        <v>101.872</v>
      </c>
    </row>
    <row r="171" spans="1:175">
      <c r="A171">
        <v>155</v>
      </c>
      <c r="B171">
        <v>1626465497.6</v>
      </c>
      <c r="C171">
        <v>308</v>
      </c>
      <c r="D171" t="s">
        <v>604</v>
      </c>
      <c r="E171" t="s">
        <v>605</v>
      </c>
      <c r="F171">
        <v>1</v>
      </c>
      <c r="G171" t="s">
        <v>291</v>
      </c>
      <c r="H171">
        <v>1626465496.6</v>
      </c>
      <c r="I171">
        <f>(J171)/1000</f>
        <v>0</v>
      </c>
      <c r="J171">
        <f>1000*CB171*AH171*(BX171-BY171)/(100*BQ171*(1000-AH171*BX171))</f>
        <v>0</v>
      </c>
      <c r="K171">
        <f>CB171*AH171*(BW171-BV171*(1000-AH171*BY171)/(1000-AH171*BX171))/(100*BQ171)</f>
        <v>0</v>
      </c>
      <c r="L171">
        <f>BV171 - IF(AH171&gt;1, K171*BQ171*100.0/(AJ171*CJ171), 0)</f>
        <v>0</v>
      </c>
      <c r="M171">
        <f>((S171-I171/2)*L171-K171)/(S171+I171/2)</f>
        <v>0</v>
      </c>
      <c r="N171">
        <f>M171*(CC171+CD171)/1000.0</f>
        <v>0</v>
      </c>
      <c r="O171">
        <f>(BV171 - IF(AH171&gt;1, K171*BQ171*100.0/(AJ171*CJ171), 0))*(CC171+CD171)/1000.0</f>
        <v>0</v>
      </c>
      <c r="P171">
        <f>2.0/((1/R171-1/Q171)+SIGN(R171)*SQRT((1/R171-1/Q171)*(1/R171-1/Q171) + 4*BR171/((BR171+1)*(BR171+1))*(2*1/R171*1/Q171-1/Q171*1/Q171)))</f>
        <v>0</v>
      </c>
      <c r="Q171">
        <f>IF(LEFT(BS171,1)&lt;&gt;"0",IF(LEFT(BS171,1)="1",3.0,BT171),$D$5+$E$5*(CJ171*CC171/($K$5*1000))+$F$5*(CJ171*CC171/($K$5*1000))*MAX(MIN(BQ171,$J$5),$I$5)*MAX(MIN(BQ171,$J$5),$I$5)+$G$5*MAX(MIN(BQ171,$J$5),$I$5)*(CJ171*CC171/($K$5*1000))+$H$5*(CJ171*CC171/($K$5*1000))*(CJ171*CC171/($K$5*1000)))</f>
        <v>0</v>
      </c>
      <c r="R171">
        <f>I171*(1000-(1000*0.61365*exp(17.502*V171/(240.97+V171))/(CC171+CD171)+BX171)/2)/(1000*0.61365*exp(17.502*V171/(240.97+V171))/(CC171+CD171)-BX171)</f>
        <v>0</v>
      </c>
      <c r="S171">
        <f>1/((BR171+1)/(P171/1.6)+1/(Q171/1.37)) + BR171/((BR171+1)/(P171/1.6) + BR171/(Q171/1.37))</f>
        <v>0</v>
      </c>
      <c r="T171">
        <f>(BM171*BP171)</f>
        <v>0</v>
      </c>
      <c r="U171">
        <f>(CE171+(T171+2*0.95*5.67E-8*(((CE171+$B$7)+273)^4-(CE171+273)^4)-44100*I171)/(1.84*29.3*Q171+8*0.95*5.67E-8*(CE171+273)^3))</f>
        <v>0</v>
      </c>
      <c r="V171">
        <f>($C$7*CF171+$D$7*CG171+$E$7*U171)</f>
        <v>0</v>
      </c>
      <c r="W171">
        <f>0.61365*exp(17.502*V171/(240.97+V171))</f>
        <v>0</v>
      </c>
      <c r="X171">
        <f>(Y171/Z171*100)</f>
        <v>0</v>
      </c>
      <c r="Y171">
        <f>BX171*(CC171+CD171)/1000</f>
        <v>0</v>
      </c>
      <c r="Z171">
        <f>0.61365*exp(17.502*CE171/(240.97+CE171))</f>
        <v>0</v>
      </c>
      <c r="AA171">
        <f>(W171-BX171*(CC171+CD171)/1000)</f>
        <v>0</v>
      </c>
      <c r="AB171">
        <f>(-I171*44100)</f>
        <v>0</v>
      </c>
      <c r="AC171">
        <f>2*29.3*Q171*0.92*(CE171-V171)</f>
        <v>0</v>
      </c>
      <c r="AD171">
        <f>2*0.95*5.67E-8*(((CE171+$B$7)+273)^4-(V171+273)^4)</f>
        <v>0</v>
      </c>
      <c r="AE171">
        <f>T171+AD171+AB171+AC171</f>
        <v>0</v>
      </c>
      <c r="AF171">
        <v>146</v>
      </c>
      <c r="AG171">
        <v>16</v>
      </c>
      <c r="AH171">
        <f>IF(AF171*$H$13&gt;=AJ171,1.0,(AJ171/(AJ171-AF171*$H$13)))</f>
        <v>0</v>
      </c>
      <c r="AI171">
        <f>(AH171-1)*100</f>
        <v>0</v>
      </c>
      <c r="AJ171">
        <f>MAX(0,($B$13+$C$13*CJ171)/(1+$D$13*CJ171)*CC171/(CE171+273)*$E$13)</f>
        <v>0</v>
      </c>
      <c r="AK171" t="s">
        <v>292</v>
      </c>
      <c r="AL171" t="s">
        <v>292</v>
      </c>
      <c r="AM171">
        <v>0</v>
      </c>
      <c r="AN171">
        <v>0</v>
      </c>
      <c r="AO171">
        <f>1-AM171/AN171</f>
        <v>0</v>
      </c>
      <c r="AP171">
        <v>0</v>
      </c>
      <c r="AQ171" t="s">
        <v>292</v>
      </c>
      <c r="AR171" t="s">
        <v>292</v>
      </c>
      <c r="AS171">
        <v>0</v>
      </c>
      <c r="AT171">
        <v>0</v>
      </c>
      <c r="AU171">
        <f>1-AS171/AT171</f>
        <v>0</v>
      </c>
      <c r="AV171">
        <v>0.5</v>
      </c>
      <c r="AW171">
        <f>BN171</f>
        <v>0</v>
      </c>
      <c r="AX171">
        <f>K171</f>
        <v>0</v>
      </c>
      <c r="AY171">
        <f>AU171*AV171*AW171</f>
        <v>0</v>
      </c>
      <c r="AZ171">
        <f>(AX171-AP171)/AW171</f>
        <v>0</v>
      </c>
      <c r="BA171">
        <f>(AN171-AT171)/AT171</f>
        <v>0</v>
      </c>
      <c r="BB171">
        <f>AM171/(AO171+AM171/AT171)</f>
        <v>0</v>
      </c>
      <c r="BC171" t="s">
        <v>292</v>
      </c>
      <c r="BD171">
        <v>0</v>
      </c>
      <c r="BE171">
        <f>IF(BD171&lt;&gt;0, BD171, BB171)</f>
        <v>0</v>
      </c>
      <c r="BF171">
        <f>1-BE171/AT171</f>
        <v>0</v>
      </c>
      <c r="BG171">
        <f>(AT171-AS171)/(AT171-BE171)</f>
        <v>0</v>
      </c>
      <c r="BH171">
        <f>(AN171-AT171)/(AN171-BE171)</f>
        <v>0</v>
      </c>
      <c r="BI171">
        <f>(AT171-AS171)/(AT171-AM171)</f>
        <v>0</v>
      </c>
      <c r="BJ171">
        <f>(AN171-AT171)/(AN171-AM171)</f>
        <v>0</v>
      </c>
      <c r="BK171">
        <f>(BG171*BE171/AS171)</f>
        <v>0</v>
      </c>
      <c r="BL171">
        <f>(1-BK171)</f>
        <v>0</v>
      </c>
      <c r="BM171">
        <f>$B$11*CK171+$C$11*CL171+$F$11*CM171*(1-CP171)</f>
        <v>0</v>
      </c>
      <c r="BN171">
        <f>BM171*BO171</f>
        <v>0</v>
      </c>
      <c r="BO171">
        <f>($B$11*$D$9+$C$11*$D$9+$F$11*((CZ171+CR171)/MAX(CZ171+CR171+DA171, 0.1)*$I$9+DA171/MAX(CZ171+CR171+DA171, 0.1)*$J$9))/($B$11+$C$11+$F$11)</f>
        <v>0</v>
      </c>
      <c r="BP171">
        <f>($B$11*$K$9+$C$11*$K$9+$F$11*((CZ171+CR171)/MAX(CZ171+CR171+DA171, 0.1)*$P$9+DA171/MAX(CZ171+CR171+DA171, 0.1)*$Q$9))/($B$11+$C$11+$F$11)</f>
        <v>0</v>
      </c>
      <c r="BQ171">
        <v>6</v>
      </c>
      <c r="BR171">
        <v>0.5</v>
      </c>
      <c r="BS171" t="s">
        <v>293</v>
      </c>
      <c r="BT171">
        <v>2</v>
      </c>
      <c r="BU171">
        <v>1626465496.6</v>
      </c>
      <c r="BV171">
        <v>399.130333333333</v>
      </c>
      <c r="BW171">
        <v>419.954</v>
      </c>
      <c r="BX171">
        <v>7.38236666666667</v>
      </c>
      <c r="BY171">
        <v>3.42449333333333</v>
      </c>
      <c r="BZ171">
        <v>397.575333333333</v>
      </c>
      <c r="CA171">
        <v>7.44526666666667</v>
      </c>
      <c r="CB171">
        <v>900.090333333333</v>
      </c>
      <c r="CC171">
        <v>100.754</v>
      </c>
      <c r="CD171">
        <v>0.101122333333333</v>
      </c>
      <c r="CE171">
        <v>18.658</v>
      </c>
      <c r="CF171">
        <v>17.6373666666667</v>
      </c>
      <c r="CG171">
        <v>999.9</v>
      </c>
      <c r="CH171">
        <v>0</v>
      </c>
      <c r="CI171">
        <v>0</v>
      </c>
      <c r="CJ171">
        <v>9959.37333333333</v>
      </c>
      <c r="CK171">
        <v>0</v>
      </c>
      <c r="CL171">
        <v>0.221023</v>
      </c>
      <c r="CM171">
        <v>1460.05</v>
      </c>
      <c r="CN171">
        <v>0.973008333333333</v>
      </c>
      <c r="CO171">
        <v>0.0269915666666667</v>
      </c>
      <c r="CP171">
        <v>0</v>
      </c>
      <c r="CQ171">
        <v>878.687666666667</v>
      </c>
      <c r="CR171">
        <v>4.99999</v>
      </c>
      <c r="CS171">
        <v>12856.2333333333</v>
      </c>
      <c r="CT171">
        <v>12728.8333333333</v>
      </c>
      <c r="CU171">
        <v>38.937</v>
      </c>
      <c r="CV171">
        <v>41.125</v>
      </c>
      <c r="CW171">
        <v>40.125</v>
      </c>
      <c r="CX171">
        <v>40.375</v>
      </c>
      <c r="CY171">
        <v>40.625</v>
      </c>
      <c r="CZ171">
        <v>1415.77666666667</v>
      </c>
      <c r="DA171">
        <v>39.2733333333333</v>
      </c>
      <c r="DB171">
        <v>0</v>
      </c>
      <c r="DC171">
        <v>1626465508.4</v>
      </c>
      <c r="DD171">
        <v>0</v>
      </c>
      <c r="DE171">
        <v>879.10616</v>
      </c>
      <c r="DF171">
        <v>-5.57230767093644</v>
      </c>
      <c r="DG171">
        <v>-72.9384615141597</v>
      </c>
      <c r="DH171">
        <v>12863.224</v>
      </c>
      <c r="DI171">
        <v>15</v>
      </c>
      <c r="DJ171">
        <v>1626465084.6</v>
      </c>
      <c r="DK171" t="s">
        <v>294</v>
      </c>
      <c r="DL171">
        <v>1626465076.6</v>
      </c>
      <c r="DM171">
        <v>1626465084.6</v>
      </c>
      <c r="DN171">
        <v>8</v>
      </c>
      <c r="DO171">
        <v>0.212</v>
      </c>
      <c r="DP171">
        <v>0.013</v>
      </c>
      <c r="DQ171">
        <v>1.588</v>
      </c>
      <c r="DR171">
        <v>-0.074</v>
      </c>
      <c r="DS171">
        <v>420</v>
      </c>
      <c r="DT171">
        <v>3</v>
      </c>
      <c r="DU171">
        <v>0.13</v>
      </c>
      <c r="DV171">
        <v>0.03</v>
      </c>
      <c r="DW171">
        <v>-20.7781756097561</v>
      </c>
      <c r="DX171">
        <v>-0.472411149825796</v>
      </c>
      <c r="DY171">
        <v>0.0545866855046566</v>
      </c>
      <c r="DZ171">
        <v>1</v>
      </c>
      <c r="EA171">
        <v>879.399911764706</v>
      </c>
      <c r="EB171">
        <v>-5.77598209839347</v>
      </c>
      <c r="EC171">
        <v>0.601974465339186</v>
      </c>
      <c r="ED171">
        <v>1</v>
      </c>
      <c r="EE171">
        <v>3.93515658536585</v>
      </c>
      <c r="EF171">
        <v>0.143296097560985</v>
      </c>
      <c r="EG171">
        <v>0.0168523075947214</v>
      </c>
      <c r="EH171">
        <v>0</v>
      </c>
      <c r="EI171">
        <v>2</v>
      </c>
      <c r="EJ171">
        <v>3</v>
      </c>
      <c r="EK171" t="s">
        <v>354</v>
      </c>
      <c r="EL171">
        <v>100</v>
      </c>
      <c r="EM171">
        <v>100</v>
      </c>
      <c r="EN171">
        <v>1.555</v>
      </c>
      <c r="EO171">
        <v>-0.0629</v>
      </c>
      <c r="EP171">
        <v>0.796380875196005</v>
      </c>
      <c r="EQ171">
        <v>0.00225868272383977</v>
      </c>
      <c r="ER171">
        <v>-9.96746185667655e-07</v>
      </c>
      <c r="ES171">
        <v>2.83711317370827e-10</v>
      </c>
      <c r="ET171">
        <v>-0.071317122073674</v>
      </c>
      <c r="EU171">
        <v>-0.00217948432402501</v>
      </c>
      <c r="EV171">
        <v>0.000453263451741206</v>
      </c>
      <c r="EW171">
        <v>-1.16319206543697e-06</v>
      </c>
      <c r="EX171">
        <v>-2</v>
      </c>
      <c r="EY171">
        <v>2196</v>
      </c>
      <c r="EZ171">
        <v>1</v>
      </c>
      <c r="FA171">
        <v>25</v>
      </c>
      <c r="FB171">
        <v>7</v>
      </c>
      <c r="FC171">
        <v>6.9</v>
      </c>
      <c r="FD171">
        <v>18</v>
      </c>
      <c r="FE171">
        <v>815.02</v>
      </c>
      <c r="FF171">
        <v>429.691</v>
      </c>
      <c r="FG171">
        <v>17.2955</v>
      </c>
      <c r="FH171">
        <v>25.4918</v>
      </c>
      <c r="FI171">
        <v>29.9993</v>
      </c>
      <c r="FJ171">
        <v>25.617</v>
      </c>
      <c r="FK171">
        <v>25.6558</v>
      </c>
      <c r="FL171">
        <v>25.0114</v>
      </c>
      <c r="FM171">
        <v>72.0275</v>
      </c>
      <c r="FN171">
        <v>0</v>
      </c>
      <c r="FO171">
        <v>17.4</v>
      </c>
      <c r="FP171">
        <v>420</v>
      </c>
      <c r="FQ171">
        <v>3.45505</v>
      </c>
      <c r="FR171">
        <v>101.419</v>
      </c>
      <c r="FS171">
        <v>101.872</v>
      </c>
    </row>
    <row r="172" spans="1:175">
      <c r="A172">
        <v>156</v>
      </c>
      <c r="B172">
        <v>1626465499.6</v>
      </c>
      <c r="C172">
        <v>310</v>
      </c>
      <c r="D172" t="s">
        <v>606</v>
      </c>
      <c r="E172" t="s">
        <v>607</v>
      </c>
      <c r="F172">
        <v>1</v>
      </c>
      <c r="G172" t="s">
        <v>291</v>
      </c>
      <c r="H172">
        <v>1626465498.6</v>
      </c>
      <c r="I172">
        <f>(J172)/1000</f>
        <v>0</v>
      </c>
      <c r="J172">
        <f>1000*CB172*AH172*(BX172-BY172)/(100*BQ172*(1000-AH172*BX172))</f>
        <v>0</v>
      </c>
      <c r="K172">
        <f>CB172*AH172*(BW172-BV172*(1000-AH172*BY172)/(1000-AH172*BX172))/(100*BQ172)</f>
        <v>0</v>
      </c>
      <c r="L172">
        <f>BV172 - IF(AH172&gt;1, K172*BQ172*100.0/(AJ172*CJ172), 0)</f>
        <v>0</v>
      </c>
      <c r="M172">
        <f>((S172-I172/2)*L172-K172)/(S172+I172/2)</f>
        <v>0</v>
      </c>
      <c r="N172">
        <f>M172*(CC172+CD172)/1000.0</f>
        <v>0</v>
      </c>
      <c r="O172">
        <f>(BV172 - IF(AH172&gt;1, K172*BQ172*100.0/(AJ172*CJ172), 0))*(CC172+CD172)/1000.0</f>
        <v>0</v>
      </c>
      <c r="P172">
        <f>2.0/((1/R172-1/Q172)+SIGN(R172)*SQRT((1/R172-1/Q172)*(1/R172-1/Q172) + 4*BR172/((BR172+1)*(BR172+1))*(2*1/R172*1/Q172-1/Q172*1/Q172)))</f>
        <v>0</v>
      </c>
      <c r="Q172">
        <f>IF(LEFT(BS172,1)&lt;&gt;"0",IF(LEFT(BS172,1)="1",3.0,BT172),$D$5+$E$5*(CJ172*CC172/($K$5*1000))+$F$5*(CJ172*CC172/($K$5*1000))*MAX(MIN(BQ172,$J$5),$I$5)*MAX(MIN(BQ172,$J$5),$I$5)+$G$5*MAX(MIN(BQ172,$J$5),$I$5)*(CJ172*CC172/($K$5*1000))+$H$5*(CJ172*CC172/($K$5*1000))*(CJ172*CC172/($K$5*1000)))</f>
        <v>0</v>
      </c>
      <c r="R172">
        <f>I172*(1000-(1000*0.61365*exp(17.502*V172/(240.97+V172))/(CC172+CD172)+BX172)/2)/(1000*0.61365*exp(17.502*V172/(240.97+V172))/(CC172+CD172)-BX172)</f>
        <v>0</v>
      </c>
      <c r="S172">
        <f>1/((BR172+1)/(P172/1.6)+1/(Q172/1.37)) + BR172/((BR172+1)/(P172/1.6) + BR172/(Q172/1.37))</f>
        <v>0</v>
      </c>
      <c r="T172">
        <f>(BM172*BP172)</f>
        <v>0</v>
      </c>
      <c r="U172">
        <f>(CE172+(T172+2*0.95*5.67E-8*(((CE172+$B$7)+273)^4-(CE172+273)^4)-44100*I172)/(1.84*29.3*Q172+8*0.95*5.67E-8*(CE172+273)^3))</f>
        <v>0</v>
      </c>
      <c r="V172">
        <f>($C$7*CF172+$D$7*CG172+$E$7*U172)</f>
        <v>0</v>
      </c>
      <c r="W172">
        <f>0.61365*exp(17.502*V172/(240.97+V172))</f>
        <v>0</v>
      </c>
      <c r="X172">
        <f>(Y172/Z172*100)</f>
        <v>0</v>
      </c>
      <c r="Y172">
        <f>BX172*(CC172+CD172)/1000</f>
        <v>0</v>
      </c>
      <c r="Z172">
        <f>0.61365*exp(17.502*CE172/(240.97+CE172))</f>
        <v>0</v>
      </c>
      <c r="AA172">
        <f>(W172-BX172*(CC172+CD172)/1000)</f>
        <v>0</v>
      </c>
      <c r="AB172">
        <f>(-I172*44100)</f>
        <v>0</v>
      </c>
      <c r="AC172">
        <f>2*29.3*Q172*0.92*(CE172-V172)</f>
        <v>0</v>
      </c>
      <c r="AD172">
        <f>2*0.95*5.67E-8*(((CE172+$B$7)+273)^4-(V172+273)^4)</f>
        <v>0</v>
      </c>
      <c r="AE172">
        <f>T172+AD172+AB172+AC172</f>
        <v>0</v>
      </c>
      <c r="AF172">
        <v>146</v>
      </c>
      <c r="AG172">
        <v>16</v>
      </c>
      <c r="AH172">
        <f>IF(AF172*$H$13&gt;=AJ172,1.0,(AJ172/(AJ172-AF172*$H$13)))</f>
        <v>0</v>
      </c>
      <c r="AI172">
        <f>(AH172-1)*100</f>
        <v>0</v>
      </c>
      <c r="AJ172">
        <f>MAX(0,($B$13+$C$13*CJ172)/(1+$D$13*CJ172)*CC172/(CE172+273)*$E$13)</f>
        <v>0</v>
      </c>
      <c r="AK172" t="s">
        <v>292</v>
      </c>
      <c r="AL172" t="s">
        <v>292</v>
      </c>
      <c r="AM172">
        <v>0</v>
      </c>
      <c r="AN172">
        <v>0</v>
      </c>
      <c r="AO172">
        <f>1-AM172/AN172</f>
        <v>0</v>
      </c>
      <c r="AP172">
        <v>0</v>
      </c>
      <c r="AQ172" t="s">
        <v>292</v>
      </c>
      <c r="AR172" t="s">
        <v>292</v>
      </c>
      <c r="AS172">
        <v>0</v>
      </c>
      <c r="AT172">
        <v>0</v>
      </c>
      <c r="AU172">
        <f>1-AS172/AT172</f>
        <v>0</v>
      </c>
      <c r="AV172">
        <v>0.5</v>
      </c>
      <c r="AW172">
        <f>BN172</f>
        <v>0</v>
      </c>
      <c r="AX172">
        <f>K172</f>
        <v>0</v>
      </c>
      <c r="AY172">
        <f>AU172*AV172*AW172</f>
        <v>0</v>
      </c>
      <c r="AZ172">
        <f>(AX172-AP172)/AW172</f>
        <v>0</v>
      </c>
      <c r="BA172">
        <f>(AN172-AT172)/AT172</f>
        <v>0</v>
      </c>
      <c r="BB172">
        <f>AM172/(AO172+AM172/AT172)</f>
        <v>0</v>
      </c>
      <c r="BC172" t="s">
        <v>292</v>
      </c>
      <c r="BD172">
        <v>0</v>
      </c>
      <c r="BE172">
        <f>IF(BD172&lt;&gt;0, BD172, BB172)</f>
        <v>0</v>
      </c>
      <c r="BF172">
        <f>1-BE172/AT172</f>
        <v>0</v>
      </c>
      <c r="BG172">
        <f>(AT172-AS172)/(AT172-BE172)</f>
        <v>0</v>
      </c>
      <c r="BH172">
        <f>(AN172-AT172)/(AN172-BE172)</f>
        <v>0</v>
      </c>
      <c r="BI172">
        <f>(AT172-AS172)/(AT172-AM172)</f>
        <v>0</v>
      </c>
      <c r="BJ172">
        <f>(AN172-AT172)/(AN172-AM172)</f>
        <v>0</v>
      </c>
      <c r="BK172">
        <f>(BG172*BE172/AS172)</f>
        <v>0</v>
      </c>
      <c r="BL172">
        <f>(1-BK172)</f>
        <v>0</v>
      </c>
      <c r="BM172">
        <f>$B$11*CK172+$C$11*CL172+$F$11*CM172*(1-CP172)</f>
        <v>0</v>
      </c>
      <c r="BN172">
        <f>BM172*BO172</f>
        <v>0</v>
      </c>
      <c r="BO172">
        <f>($B$11*$D$9+$C$11*$D$9+$F$11*((CZ172+CR172)/MAX(CZ172+CR172+DA172, 0.1)*$I$9+DA172/MAX(CZ172+CR172+DA172, 0.1)*$J$9))/($B$11+$C$11+$F$11)</f>
        <v>0</v>
      </c>
      <c r="BP172">
        <f>($B$11*$K$9+$C$11*$K$9+$F$11*((CZ172+CR172)/MAX(CZ172+CR172+DA172, 0.1)*$P$9+DA172/MAX(CZ172+CR172+DA172, 0.1)*$Q$9))/($B$11+$C$11+$F$11)</f>
        <v>0</v>
      </c>
      <c r="BQ172">
        <v>6</v>
      </c>
      <c r="BR172">
        <v>0.5</v>
      </c>
      <c r="BS172" t="s">
        <v>293</v>
      </c>
      <c r="BT172">
        <v>2</v>
      </c>
      <c r="BU172">
        <v>1626465498.6</v>
      </c>
      <c r="BV172">
        <v>399.094333333333</v>
      </c>
      <c r="BW172">
        <v>420.025666666667</v>
      </c>
      <c r="BX172">
        <v>7.40664666666667</v>
      </c>
      <c r="BY172">
        <v>3.44794</v>
      </c>
      <c r="BZ172">
        <v>397.539333333333</v>
      </c>
      <c r="CA172">
        <v>7.46944333333333</v>
      </c>
      <c r="CB172">
        <v>900.094333333333</v>
      </c>
      <c r="CC172">
        <v>100.755</v>
      </c>
      <c r="CD172">
        <v>0.100719</v>
      </c>
      <c r="CE172">
        <v>18.6885</v>
      </c>
      <c r="CF172">
        <v>17.6648333333333</v>
      </c>
      <c r="CG172">
        <v>999.9</v>
      </c>
      <c r="CH172">
        <v>0</v>
      </c>
      <c r="CI172">
        <v>0</v>
      </c>
      <c r="CJ172">
        <v>10005.1833333333</v>
      </c>
      <c r="CK172">
        <v>0</v>
      </c>
      <c r="CL172">
        <v>0.221023</v>
      </c>
      <c r="CM172">
        <v>1459.96333333333</v>
      </c>
      <c r="CN172">
        <v>0.973008333333333</v>
      </c>
      <c r="CO172">
        <v>0.0269915666666667</v>
      </c>
      <c r="CP172">
        <v>0</v>
      </c>
      <c r="CQ172">
        <v>878.554666666667</v>
      </c>
      <c r="CR172">
        <v>4.99999</v>
      </c>
      <c r="CS172">
        <v>12853.4</v>
      </c>
      <c r="CT172">
        <v>12728.1333333333</v>
      </c>
      <c r="CU172">
        <v>38.8956666666667</v>
      </c>
      <c r="CV172">
        <v>41.125</v>
      </c>
      <c r="CW172">
        <v>40.125</v>
      </c>
      <c r="CX172">
        <v>40.3956666666667</v>
      </c>
      <c r="CY172">
        <v>40.625</v>
      </c>
      <c r="CZ172">
        <v>1415.69333333333</v>
      </c>
      <c r="DA172">
        <v>39.27</v>
      </c>
      <c r="DB172">
        <v>0</v>
      </c>
      <c r="DC172">
        <v>1626465510.8</v>
      </c>
      <c r="DD172">
        <v>0</v>
      </c>
      <c r="DE172">
        <v>878.91408</v>
      </c>
      <c r="DF172">
        <v>-4.38323076389231</v>
      </c>
      <c r="DG172">
        <v>-67.1076925182879</v>
      </c>
      <c r="DH172">
        <v>12860.344</v>
      </c>
      <c r="DI172">
        <v>15</v>
      </c>
      <c r="DJ172">
        <v>1626465084.6</v>
      </c>
      <c r="DK172" t="s">
        <v>294</v>
      </c>
      <c r="DL172">
        <v>1626465076.6</v>
      </c>
      <c r="DM172">
        <v>1626465084.6</v>
      </c>
      <c r="DN172">
        <v>8</v>
      </c>
      <c r="DO172">
        <v>0.212</v>
      </c>
      <c r="DP172">
        <v>0.013</v>
      </c>
      <c r="DQ172">
        <v>1.588</v>
      </c>
      <c r="DR172">
        <v>-0.074</v>
      </c>
      <c r="DS172">
        <v>420</v>
      </c>
      <c r="DT172">
        <v>3</v>
      </c>
      <c r="DU172">
        <v>0.13</v>
      </c>
      <c r="DV172">
        <v>0.03</v>
      </c>
      <c r="DW172">
        <v>-20.7963951219512</v>
      </c>
      <c r="DX172">
        <v>-0.51506550522651</v>
      </c>
      <c r="DY172">
        <v>0.0594100588970914</v>
      </c>
      <c r="DZ172">
        <v>0</v>
      </c>
      <c r="EA172">
        <v>879.245058823529</v>
      </c>
      <c r="EB172">
        <v>-5.24418678180727</v>
      </c>
      <c r="EC172">
        <v>0.559334843477506</v>
      </c>
      <c r="ED172">
        <v>1</v>
      </c>
      <c r="EE172">
        <v>3.93858512195122</v>
      </c>
      <c r="EF172">
        <v>0.150240836236932</v>
      </c>
      <c r="EG172">
        <v>0.0172566203799106</v>
      </c>
      <c r="EH172">
        <v>0</v>
      </c>
      <c r="EI172">
        <v>1</v>
      </c>
      <c r="EJ172">
        <v>3</v>
      </c>
      <c r="EK172" t="s">
        <v>427</v>
      </c>
      <c r="EL172">
        <v>100</v>
      </c>
      <c r="EM172">
        <v>100</v>
      </c>
      <c r="EN172">
        <v>1.554</v>
      </c>
      <c r="EO172">
        <v>-0.0627</v>
      </c>
      <c r="EP172">
        <v>0.796380875196005</v>
      </c>
      <c r="EQ172">
        <v>0.00225868272383977</v>
      </c>
      <c r="ER172">
        <v>-9.96746185667655e-07</v>
      </c>
      <c r="ES172">
        <v>2.83711317370827e-10</v>
      </c>
      <c r="ET172">
        <v>-0.071317122073674</v>
      </c>
      <c r="EU172">
        <v>-0.00217948432402501</v>
      </c>
      <c r="EV172">
        <v>0.000453263451741206</v>
      </c>
      <c r="EW172">
        <v>-1.16319206543697e-06</v>
      </c>
      <c r="EX172">
        <v>-2</v>
      </c>
      <c r="EY172">
        <v>2196</v>
      </c>
      <c r="EZ172">
        <v>1</v>
      </c>
      <c r="FA172">
        <v>25</v>
      </c>
      <c r="FB172">
        <v>7</v>
      </c>
      <c r="FC172">
        <v>6.9</v>
      </c>
      <c r="FD172">
        <v>18</v>
      </c>
      <c r="FE172">
        <v>815.38</v>
      </c>
      <c r="FF172">
        <v>429.663</v>
      </c>
      <c r="FG172">
        <v>17.3612</v>
      </c>
      <c r="FH172">
        <v>25.4886</v>
      </c>
      <c r="FI172">
        <v>29.9993</v>
      </c>
      <c r="FJ172">
        <v>25.6149</v>
      </c>
      <c r="FK172">
        <v>25.6542</v>
      </c>
      <c r="FL172">
        <v>25.0112</v>
      </c>
      <c r="FM172">
        <v>72.0275</v>
      </c>
      <c r="FN172">
        <v>0</v>
      </c>
      <c r="FO172">
        <v>17.5</v>
      </c>
      <c r="FP172">
        <v>420</v>
      </c>
      <c r="FQ172">
        <v>3.48318</v>
      </c>
      <c r="FR172">
        <v>101.419</v>
      </c>
      <c r="FS172">
        <v>101.874</v>
      </c>
    </row>
    <row r="173" spans="1:175">
      <c r="A173">
        <v>157</v>
      </c>
      <c r="B173">
        <v>1626465501.6</v>
      </c>
      <c r="C173">
        <v>312</v>
      </c>
      <c r="D173" t="s">
        <v>608</v>
      </c>
      <c r="E173" t="s">
        <v>609</v>
      </c>
      <c r="F173">
        <v>1</v>
      </c>
      <c r="G173" t="s">
        <v>291</v>
      </c>
      <c r="H173">
        <v>1626465500.6</v>
      </c>
      <c r="I173">
        <f>(J173)/1000</f>
        <v>0</v>
      </c>
      <c r="J173">
        <f>1000*CB173*AH173*(BX173-BY173)/(100*BQ173*(1000-AH173*BX173))</f>
        <v>0</v>
      </c>
      <c r="K173">
        <f>CB173*AH173*(BW173-BV173*(1000-AH173*BY173)/(1000-AH173*BX173))/(100*BQ173)</f>
        <v>0</v>
      </c>
      <c r="L173">
        <f>BV173 - IF(AH173&gt;1, K173*BQ173*100.0/(AJ173*CJ173), 0)</f>
        <v>0</v>
      </c>
      <c r="M173">
        <f>((S173-I173/2)*L173-K173)/(S173+I173/2)</f>
        <v>0</v>
      </c>
      <c r="N173">
        <f>M173*(CC173+CD173)/1000.0</f>
        <v>0</v>
      </c>
      <c r="O173">
        <f>(BV173 - IF(AH173&gt;1, K173*BQ173*100.0/(AJ173*CJ173), 0))*(CC173+CD173)/1000.0</f>
        <v>0</v>
      </c>
      <c r="P173">
        <f>2.0/((1/R173-1/Q173)+SIGN(R173)*SQRT((1/R173-1/Q173)*(1/R173-1/Q173) + 4*BR173/((BR173+1)*(BR173+1))*(2*1/R173*1/Q173-1/Q173*1/Q173)))</f>
        <v>0</v>
      </c>
      <c r="Q173">
        <f>IF(LEFT(BS173,1)&lt;&gt;"0",IF(LEFT(BS173,1)="1",3.0,BT173),$D$5+$E$5*(CJ173*CC173/($K$5*1000))+$F$5*(CJ173*CC173/($K$5*1000))*MAX(MIN(BQ173,$J$5),$I$5)*MAX(MIN(BQ173,$J$5),$I$5)+$G$5*MAX(MIN(BQ173,$J$5),$I$5)*(CJ173*CC173/($K$5*1000))+$H$5*(CJ173*CC173/($K$5*1000))*(CJ173*CC173/($K$5*1000)))</f>
        <v>0</v>
      </c>
      <c r="R173">
        <f>I173*(1000-(1000*0.61365*exp(17.502*V173/(240.97+V173))/(CC173+CD173)+BX173)/2)/(1000*0.61365*exp(17.502*V173/(240.97+V173))/(CC173+CD173)-BX173)</f>
        <v>0</v>
      </c>
      <c r="S173">
        <f>1/((BR173+1)/(P173/1.6)+1/(Q173/1.37)) + BR173/((BR173+1)/(P173/1.6) + BR173/(Q173/1.37))</f>
        <v>0</v>
      </c>
      <c r="T173">
        <f>(BM173*BP173)</f>
        <v>0</v>
      </c>
      <c r="U173">
        <f>(CE173+(T173+2*0.95*5.67E-8*(((CE173+$B$7)+273)^4-(CE173+273)^4)-44100*I173)/(1.84*29.3*Q173+8*0.95*5.67E-8*(CE173+273)^3))</f>
        <v>0</v>
      </c>
      <c r="V173">
        <f>($C$7*CF173+$D$7*CG173+$E$7*U173)</f>
        <v>0</v>
      </c>
      <c r="W173">
        <f>0.61365*exp(17.502*V173/(240.97+V173))</f>
        <v>0</v>
      </c>
      <c r="X173">
        <f>(Y173/Z173*100)</f>
        <v>0</v>
      </c>
      <c r="Y173">
        <f>BX173*(CC173+CD173)/1000</f>
        <v>0</v>
      </c>
      <c r="Z173">
        <f>0.61365*exp(17.502*CE173/(240.97+CE173))</f>
        <v>0</v>
      </c>
      <c r="AA173">
        <f>(W173-BX173*(CC173+CD173)/1000)</f>
        <v>0</v>
      </c>
      <c r="AB173">
        <f>(-I173*44100)</f>
        <v>0</v>
      </c>
      <c r="AC173">
        <f>2*29.3*Q173*0.92*(CE173-V173)</f>
        <v>0</v>
      </c>
      <c r="AD173">
        <f>2*0.95*5.67E-8*(((CE173+$B$7)+273)^4-(V173+273)^4)</f>
        <v>0</v>
      </c>
      <c r="AE173">
        <f>T173+AD173+AB173+AC173</f>
        <v>0</v>
      </c>
      <c r="AF173">
        <v>146</v>
      </c>
      <c r="AG173">
        <v>16</v>
      </c>
      <c r="AH173">
        <f>IF(AF173*$H$13&gt;=AJ173,1.0,(AJ173/(AJ173-AF173*$H$13)))</f>
        <v>0</v>
      </c>
      <c r="AI173">
        <f>(AH173-1)*100</f>
        <v>0</v>
      </c>
      <c r="AJ173">
        <f>MAX(0,($B$13+$C$13*CJ173)/(1+$D$13*CJ173)*CC173/(CE173+273)*$E$13)</f>
        <v>0</v>
      </c>
      <c r="AK173" t="s">
        <v>292</v>
      </c>
      <c r="AL173" t="s">
        <v>292</v>
      </c>
      <c r="AM173">
        <v>0</v>
      </c>
      <c r="AN173">
        <v>0</v>
      </c>
      <c r="AO173">
        <f>1-AM173/AN173</f>
        <v>0</v>
      </c>
      <c r="AP173">
        <v>0</v>
      </c>
      <c r="AQ173" t="s">
        <v>292</v>
      </c>
      <c r="AR173" t="s">
        <v>292</v>
      </c>
      <c r="AS173">
        <v>0</v>
      </c>
      <c r="AT173">
        <v>0</v>
      </c>
      <c r="AU173">
        <f>1-AS173/AT173</f>
        <v>0</v>
      </c>
      <c r="AV173">
        <v>0.5</v>
      </c>
      <c r="AW173">
        <f>BN173</f>
        <v>0</v>
      </c>
      <c r="AX173">
        <f>K173</f>
        <v>0</v>
      </c>
      <c r="AY173">
        <f>AU173*AV173*AW173</f>
        <v>0</v>
      </c>
      <c r="AZ173">
        <f>(AX173-AP173)/AW173</f>
        <v>0</v>
      </c>
      <c r="BA173">
        <f>(AN173-AT173)/AT173</f>
        <v>0</v>
      </c>
      <c r="BB173">
        <f>AM173/(AO173+AM173/AT173)</f>
        <v>0</v>
      </c>
      <c r="BC173" t="s">
        <v>292</v>
      </c>
      <c r="BD173">
        <v>0</v>
      </c>
      <c r="BE173">
        <f>IF(BD173&lt;&gt;0, BD173, BB173)</f>
        <v>0</v>
      </c>
      <c r="BF173">
        <f>1-BE173/AT173</f>
        <v>0</v>
      </c>
      <c r="BG173">
        <f>(AT173-AS173)/(AT173-BE173)</f>
        <v>0</v>
      </c>
      <c r="BH173">
        <f>(AN173-AT173)/(AN173-BE173)</f>
        <v>0</v>
      </c>
      <c r="BI173">
        <f>(AT173-AS173)/(AT173-AM173)</f>
        <v>0</v>
      </c>
      <c r="BJ173">
        <f>(AN173-AT173)/(AN173-AM173)</f>
        <v>0</v>
      </c>
      <c r="BK173">
        <f>(BG173*BE173/AS173)</f>
        <v>0</v>
      </c>
      <c r="BL173">
        <f>(1-BK173)</f>
        <v>0</v>
      </c>
      <c r="BM173">
        <f>$B$11*CK173+$C$11*CL173+$F$11*CM173*(1-CP173)</f>
        <v>0</v>
      </c>
      <c r="BN173">
        <f>BM173*BO173</f>
        <v>0</v>
      </c>
      <c r="BO173">
        <f>($B$11*$D$9+$C$11*$D$9+$F$11*((CZ173+CR173)/MAX(CZ173+CR173+DA173, 0.1)*$I$9+DA173/MAX(CZ173+CR173+DA173, 0.1)*$J$9))/($B$11+$C$11+$F$11)</f>
        <v>0</v>
      </c>
      <c r="BP173">
        <f>($B$11*$K$9+$C$11*$K$9+$F$11*((CZ173+CR173)/MAX(CZ173+CR173+DA173, 0.1)*$P$9+DA173/MAX(CZ173+CR173+DA173, 0.1)*$Q$9))/($B$11+$C$11+$F$11)</f>
        <v>0</v>
      </c>
      <c r="BQ173">
        <v>6</v>
      </c>
      <c r="BR173">
        <v>0.5</v>
      </c>
      <c r="BS173" t="s">
        <v>293</v>
      </c>
      <c r="BT173">
        <v>2</v>
      </c>
      <c r="BU173">
        <v>1626465500.6</v>
      </c>
      <c r="BV173">
        <v>399.070666666667</v>
      </c>
      <c r="BW173">
        <v>420.041666666667</v>
      </c>
      <c r="BX173">
        <v>7.43116333333333</v>
      </c>
      <c r="BY173">
        <v>3.45443</v>
      </c>
      <c r="BZ173">
        <v>397.516333333333</v>
      </c>
      <c r="CA173">
        <v>7.49385</v>
      </c>
      <c r="CB173">
        <v>899.942333333333</v>
      </c>
      <c r="CC173">
        <v>100.755</v>
      </c>
      <c r="CD173">
        <v>0.0998855</v>
      </c>
      <c r="CE173">
        <v>18.7222333333333</v>
      </c>
      <c r="CF173">
        <v>17.6935666666667</v>
      </c>
      <c r="CG173">
        <v>999.9</v>
      </c>
      <c r="CH173">
        <v>0</v>
      </c>
      <c r="CI173">
        <v>0</v>
      </c>
      <c r="CJ173">
        <v>10000.4333333333</v>
      </c>
      <c r="CK173">
        <v>0</v>
      </c>
      <c r="CL173">
        <v>0.221023</v>
      </c>
      <c r="CM173">
        <v>1459.97</v>
      </c>
      <c r="CN173">
        <v>0.973007</v>
      </c>
      <c r="CO173">
        <v>0.0269931</v>
      </c>
      <c r="CP173">
        <v>0</v>
      </c>
      <c r="CQ173">
        <v>878.445</v>
      </c>
      <c r="CR173">
        <v>4.99999</v>
      </c>
      <c r="CS173">
        <v>12851.5</v>
      </c>
      <c r="CT173">
        <v>12728.1</v>
      </c>
      <c r="CU173">
        <v>38.937</v>
      </c>
      <c r="CV173">
        <v>41.125</v>
      </c>
      <c r="CW173">
        <v>40.125</v>
      </c>
      <c r="CX173">
        <v>40.4163333333333</v>
      </c>
      <c r="CY173">
        <v>40.625</v>
      </c>
      <c r="CZ173">
        <v>1415.69666666667</v>
      </c>
      <c r="DA173">
        <v>39.2733333333333</v>
      </c>
      <c r="DB173">
        <v>0</v>
      </c>
      <c r="DC173">
        <v>1626465512.6</v>
      </c>
      <c r="DD173">
        <v>0</v>
      </c>
      <c r="DE173">
        <v>878.810923076923</v>
      </c>
      <c r="DF173">
        <v>-4.30741879069906</v>
      </c>
      <c r="DG173">
        <v>-63.3162394326681</v>
      </c>
      <c r="DH173">
        <v>12858.7384615385</v>
      </c>
      <c r="DI173">
        <v>15</v>
      </c>
      <c r="DJ173">
        <v>1626465084.6</v>
      </c>
      <c r="DK173" t="s">
        <v>294</v>
      </c>
      <c r="DL173">
        <v>1626465076.6</v>
      </c>
      <c r="DM173">
        <v>1626465084.6</v>
      </c>
      <c r="DN173">
        <v>8</v>
      </c>
      <c r="DO173">
        <v>0.212</v>
      </c>
      <c r="DP173">
        <v>0.013</v>
      </c>
      <c r="DQ173">
        <v>1.588</v>
      </c>
      <c r="DR173">
        <v>-0.074</v>
      </c>
      <c r="DS173">
        <v>420</v>
      </c>
      <c r="DT173">
        <v>3</v>
      </c>
      <c r="DU173">
        <v>0.13</v>
      </c>
      <c r="DV173">
        <v>0.03</v>
      </c>
      <c r="DW173">
        <v>-20.8198463414634</v>
      </c>
      <c r="DX173">
        <v>-0.627372125435535</v>
      </c>
      <c r="DY173">
        <v>0.0711517310265782</v>
      </c>
      <c r="DZ173">
        <v>0</v>
      </c>
      <c r="EA173">
        <v>879.135371428572</v>
      </c>
      <c r="EB173">
        <v>-4.90813900237984</v>
      </c>
      <c r="EC173">
        <v>0.541719436382972</v>
      </c>
      <c r="ED173">
        <v>1</v>
      </c>
      <c r="EE173">
        <v>3.94342926829268</v>
      </c>
      <c r="EF173">
        <v>0.162651428571424</v>
      </c>
      <c r="EG173">
        <v>0.0182856180178268</v>
      </c>
      <c r="EH173">
        <v>0</v>
      </c>
      <c r="EI173">
        <v>1</v>
      </c>
      <c r="EJ173">
        <v>3</v>
      </c>
      <c r="EK173" t="s">
        <v>427</v>
      </c>
      <c r="EL173">
        <v>100</v>
      </c>
      <c r="EM173">
        <v>100</v>
      </c>
      <c r="EN173">
        <v>1.555</v>
      </c>
      <c r="EO173">
        <v>-0.0626</v>
      </c>
      <c r="EP173">
        <v>0.796380875196005</v>
      </c>
      <c r="EQ173">
        <v>0.00225868272383977</v>
      </c>
      <c r="ER173">
        <v>-9.96746185667655e-07</v>
      </c>
      <c r="ES173">
        <v>2.83711317370827e-10</v>
      </c>
      <c r="ET173">
        <v>-0.071317122073674</v>
      </c>
      <c r="EU173">
        <v>-0.00217948432402501</v>
      </c>
      <c r="EV173">
        <v>0.000453263451741206</v>
      </c>
      <c r="EW173">
        <v>-1.16319206543697e-06</v>
      </c>
      <c r="EX173">
        <v>-2</v>
      </c>
      <c r="EY173">
        <v>2196</v>
      </c>
      <c r="EZ173">
        <v>1</v>
      </c>
      <c r="FA173">
        <v>25</v>
      </c>
      <c r="FB173">
        <v>7.1</v>
      </c>
      <c r="FC173">
        <v>7</v>
      </c>
      <c r="FD173">
        <v>18</v>
      </c>
      <c r="FE173">
        <v>815.163</v>
      </c>
      <c r="FF173">
        <v>429.72</v>
      </c>
      <c r="FG173">
        <v>17.4285</v>
      </c>
      <c r="FH173">
        <v>25.4849</v>
      </c>
      <c r="FI173">
        <v>29.9993</v>
      </c>
      <c r="FJ173">
        <v>25.6127</v>
      </c>
      <c r="FK173">
        <v>25.652</v>
      </c>
      <c r="FL173">
        <v>25.0114</v>
      </c>
      <c r="FM173">
        <v>72.0275</v>
      </c>
      <c r="FN173">
        <v>0</v>
      </c>
      <c r="FO173">
        <v>17.5</v>
      </c>
      <c r="FP173">
        <v>420</v>
      </c>
      <c r="FQ173">
        <v>3.47557</v>
      </c>
      <c r="FR173">
        <v>101.42</v>
      </c>
      <c r="FS173">
        <v>101.874</v>
      </c>
    </row>
    <row r="174" spans="1:175">
      <c r="A174">
        <v>158</v>
      </c>
      <c r="B174">
        <v>1626465503.6</v>
      </c>
      <c r="C174">
        <v>314</v>
      </c>
      <c r="D174" t="s">
        <v>610</v>
      </c>
      <c r="E174" t="s">
        <v>611</v>
      </c>
      <c r="F174">
        <v>1</v>
      </c>
      <c r="G174" t="s">
        <v>291</v>
      </c>
      <c r="H174">
        <v>1626465502.6</v>
      </c>
      <c r="I174">
        <f>(J174)/1000</f>
        <v>0</v>
      </c>
      <c r="J174">
        <f>1000*CB174*AH174*(BX174-BY174)/(100*BQ174*(1000-AH174*BX174))</f>
        <v>0</v>
      </c>
      <c r="K174">
        <f>CB174*AH174*(BW174-BV174*(1000-AH174*BY174)/(1000-AH174*BX174))/(100*BQ174)</f>
        <v>0</v>
      </c>
      <c r="L174">
        <f>BV174 - IF(AH174&gt;1, K174*BQ174*100.0/(AJ174*CJ174), 0)</f>
        <v>0</v>
      </c>
      <c r="M174">
        <f>((S174-I174/2)*L174-K174)/(S174+I174/2)</f>
        <v>0</v>
      </c>
      <c r="N174">
        <f>M174*(CC174+CD174)/1000.0</f>
        <v>0</v>
      </c>
      <c r="O174">
        <f>(BV174 - IF(AH174&gt;1, K174*BQ174*100.0/(AJ174*CJ174), 0))*(CC174+CD174)/1000.0</f>
        <v>0</v>
      </c>
      <c r="P174">
        <f>2.0/((1/R174-1/Q174)+SIGN(R174)*SQRT((1/R174-1/Q174)*(1/R174-1/Q174) + 4*BR174/((BR174+1)*(BR174+1))*(2*1/R174*1/Q174-1/Q174*1/Q174)))</f>
        <v>0</v>
      </c>
      <c r="Q174">
        <f>IF(LEFT(BS174,1)&lt;&gt;"0",IF(LEFT(BS174,1)="1",3.0,BT174),$D$5+$E$5*(CJ174*CC174/($K$5*1000))+$F$5*(CJ174*CC174/($K$5*1000))*MAX(MIN(BQ174,$J$5),$I$5)*MAX(MIN(BQ174,$J$5),$I$5)+$G$5*MAX(MIN(BQ174,$J$5),$I$5)*(CJ174*CC174/($K$5*1000))+$H$5*(CJ174*CC174/($K$5*1000))*(CJ174*CC174/($K$5*1000)))</f>
        <v>0</v>
      </c>
      <c r="R174">
        <f>I174*(1000-(1000*0.61365*exp(17.502*V174/(240.97+V174))/(CC174+CD174)+BX174)/2)/(1000*0.61365*exp(17.502*V174/(240.97+V174))/(CC174+CD174)-BX174)</f>
        <v>0</v>
      </c>
      <c r="S174">
        <f>1/((BR174+1)/(P174/1.6)+1/(Q174/1.37)) + BR174/((BR174+1)/(P174/1.6) + BR174/(Q174/1.37))</f>
        <v>0</v>
      </c>
      <c r="T174">
        <f>(BM174*BP174)</f>
        <v>0</v>
      </c>
      <c r="U174">
        <f>(CE174+(T174+2*0.95*5.67E-8*(((CE174+$B$7)+273)^4-(CE174+273)^4)-44100*I174)/(1.84*29.3*Q174+8*0.95*5.67E-8*(CE174+273)^3))</f>
        <v>0</v>
      </c>
      <c r="V174">
        <f>($C$7*CF174+$D$7*CG174+$E$7*U174)</f>
        <v>0</v>
      </c>
      <c r="W174">
        <f>0.61365*exp(17.502*V174/(240.97+V174))</f>
        <v>0</v>
      </c>
      <c r="X174">
        <f>(Y174/Z174*100)</f>
        <v>0</v>
      </c>
      <c r="Y174">
        <f>BX174*(CC174+CD174)/1000</f>
        <v>0</v>
      </c>
      <c r="Z174">
        <f>0.61365*exp(17.502*CE174/(240.97+CE174))</f>
        <v>0</v>
      </c>
      <c r="AA174">
        <f>(W174-BX174*(CC174+CD174)/1000)</f>
        <v>0</v>
      </c>
      <c r="AB174">
        <f>(-I174*44100)</f>
        <v>0</v>
      </c>
      <c r="AC174">
        <f>2*29.3*Q174*0.92*(CE174-V174)</f>
        <v>0</v>
      </c>
      <c r="AD174">
        <f>2*0.95*5.67E-8*(((CE174+$B$7)+273)^4-(V174+273)^4)</f>
        <v>0</v>
      </c>
      <c r="AE174">
        <f>T174+AD174+AB174+AC174</f>
        <v>0</v>
      </c>
      <c r="AF174">
        <v>146</v>
      </c>
      <c r="AG174">
        <v>16</v>
      </c>
      <c r="AH174">
        <f>IF(AF174*$H$13&gt;=AJ174,1.0,(AJ174/(AJ174-AF174*$H$13)))</f>
        <v>0</v>
      </c>
      <c r="AI174">
        <f>(AH174-1)*100</f>
        <v>0</v>
      </c>
      <c r="AJ174">
        <f>MAX(0,($B$13+$C$13*CJ174)/(1+$D$13*CJ174)*CC174/(CE174+273)*$E$13)</f>
        <v>0</v>
      </c>
      <c r="AK174" t="s">
        <v>292</v>
      </c>
      <c r="AL174" t="s">
        <v>292</v>
      </c>
      <c r="AM174">
        <v>0</v>
      </c>
      <c r="AN174">
        <v>0</v>
      </c>
      <c r="AO174">
        <f>1-AM174/AN174</f>
        <v>0</v>
      </c>
      <c r="AP174">
        <v>0</v>
      </c>
      <c r="AQ174" t="s">
        <v>292</v>
      </c>
      <c r="AR174" t="s">
        <v>292</v>
      </c>
      <c r="AS174">
        <v>0</v>
      </c>
      <c r="AT174">
        <v>0</v>
      </c>
      <c r="AU174">
        <f>1-AS174/AT174</f>
        <v>0</v>
      </c>
      <c r="AV174">
        <v>0.5</v>
      </c>
      <c r="AW174">
        <f>BN174</f>
        <v>0</v>
      </c>
      <c r="AX174">
        <f>K174</f>
        <v>0</v>
      </c>
      <c r="AY174">
        <f>AU174*AV174*AW174</f>
        <v>0</v>
      </c>
      <c r="AZ174">
        <f>(AX174-AP174)/AW174</f>
        <v>0</v>
      </c>
      <c r="BA174">
        <f>(AN174-AT174)/AT174</f>
        <v>0</v>
      </c>
      <c r="BB174">
        <f>AM174/(AO174+AM174/AT174)</f>
        <v>0</v>
      </c>
      <c r="BC174" t="s">
        <v>292</v>
      </c>
      <c r="BD174">
        <v>0</v>
      </c>
      <c r="BE174">
        <f>IF(BD174&lt;&gt;0, BD174, BB174)</f>
        <v>0</v>
      </c>
      <c r="BF174">
        <f>1-BE174/AT174</f>
        <v>0</v>
      </c>
      <c r="BG174">
        <f>(AT174-AS174)/(AT174-BE174)</f>
        <v>0</v>
      </c>
      <c r="BH174">
        <f>(AN174-AT174)/(AN174-BE174)</f>
        <v>0</v>
      </c>
      <c r="BI174">
        <f>(AT174-AS174)/(AT174-AM174)</f>
        <v>0</v>
      </c>
      <c r="BJ174">
        <f>(AN174-AT174)/(AN174-AM174)</f>
        <v>0</v>
      </c>
      <c r="BK174">
        <f>(BG174*BE174/AS174)</f>
        <v>0</v>
      </c>
      <c r="BL174">
        <f>(1-BK174)</f>
        <v>0</v>
      </c>
      <c r="BM174">
        <f>$B$11*CK174+$C$11*CL174+$F$11*CM174*(1-CP174)</f>
        <v>0</v>
      </c>
      <c r="BN174">
        <f>BM174*BO174</f>
        <v>0</v>
      </c>
      <c r="BO174">
        <f>($B$11*$D$9+$C$11*$D$9+$F$11*((CZ174+CR174)/MAX(CZ174+CR174+DA174, 0.1)*$I$9+DA174/MAX(CZ174+CR174+DA174, 0.1)*$J$9))/($B$11+$C$11+$F$11)</f>
        <v>0</v>
      </c>
      <c r="BP174">
        <f>($B$11*$K$9+$C$11*$K$9+$F$11*((CZ174+CR174)/MAX(CZ174+CR174+DA174, 0.1)*$P$9+DA174/MAX(CZ174+CR174+DA174, 0.1)*$Q$9))/($B$11+$C$11+$F$11)</f>
        <v>0</v>
      </c>
      <c r="BQ174">
        <v>6</v>
      </c>
      <c r="BR174">
        <v>0.5</v>
      </c>
      <c r="BS174" t="s">
        <v>293</v>
      </c>
      <c r="BT174">
        <v>2</v>
      </c>
      <c r="BU174">
        <v>1626465502.6</v>
      </c>
      <c r="BV174">
        <v>399.052666666667</v>
      </c>
      <c r="BW174">
        <v>420.028</v>
      </c>
      <c r="BX174">
        <v>7.45190333333333</v>
      </c>
      <c r="BY174">
        <v>3.45671333333333</v>
      </c>
      <c r="BZ174">
        <v>397.497666666667</v>
      </c>
      <c r="CA174">
        <v>7.5145</v>
      </c>
      <c r="CB174">
        <v>900.032</v>
      </c>
      <c r="CC174">
        <v>100.756</v>
      </c>
      <c r="CD174">
        <v>0.100111333333333</v>
      </c>
      <c r="CE174">
        <v>18.7572666666667</v>
      </c>
      <c r="CF174">
        <v>17.7200333333333</v>
      </c>
      <c r="CG174">
        <v>999.9</v>
      </c>
      <c r="CH174">
        <v>0</v>
      </c>
      <c r="CI174">
        <v>0</v>
      </c>
      <c r="CJ174">
        <v>10010.6666666667</v>
      </c>
      <c r="CK174">
        <v>0</v>
      </c>
      <c r="CL174">
        <v>0.221023</v>
      </c>
      <c r="CM174">
        <v>1459.96333333333</v>
      </c>
      <c r="CN174">
        <v>0.973008333333333</v>
      </c>
      <c r="CO174">
        <v>0.0269915666666667</v>
      </c>
      <c r="CP174">
        <v>0</v>
      </c>
      <c r="CQ174">
        <v>878.113666666667</v>
      </c>
      <c r="CR174">
        <v>4.99999</v>
      </c>
      <c r="CS174">
        <v>12849.4666666667</v>
      </c>
      <c r="CT174">
        <v>12728.0333333333</v>
      </c>
      <c r="CU174">
        <v>38.937</v>
      </c>
      <c r="CV174">
        <v>41.125</v>
      </c>
      <c r="CW174">
        <v>40.125</v>
      </c>
      <c r="CX174">
        <v>40.4163333333333</v>
      </c>
      <c r="CY174">
        <v>40.625</v>
      </c>
      <c r="CZ174">
        <v>1415.69333333333</v>
      </c>
      <c r="DA174">
        <v>39.27</v>
      </c>
      <c r="DB174">
        <v>0</v>
      </c>
      <c r="DC174">
        <v>1626465514.4</v>
      </c>
      <c r="DD174">
        <v>0</v>
      </c>
      <c r="DE174">
        <v>878.6328</v>
      </c>
      <c r="DF174">
        <v>-3.94976921671497</v>
      </c>
      <c r="DG174">
        <v>-63.5000000430788</v>
      </c>
      <c r="DH174">
        <v>12856.508</v>
      </c>
      <c r="DI174">
        <v>15</v>
      </c>
      <c r="DJ174">
        <v>1626465084.6</v>
      </c>
      <c r="DK174" t="s">
        <v>294</v>
      </c>
      <c r="DL174">
        <v>1626465076.6</v>
      </c>
      <c r="DM174">
        <v>1626465084.6</v>
      </c>
      <c r="DN174">
        <v>8</v>
      </c>
      <c r="DO174">
        <v>0.212</v>
      </c>
      <c r="DP174">
        <v>0.013</v>
      </c>
      <c r="DQ174">
        <v>1.588</v>
      </c>
      <c r="DR174">
        <v>-0.074</v>
      </c>
      <c r="DS174">
        <v>420</v>
      </c>
      <c r="DT174">
        <v>3</v>
      </c>
      <c r="DU174">
        <v>0.13</v>
      </c>
      <c r="DV174">
        <v>0.03</v>
      </c>
      <c r="DW174">
        <v>-20.8418268292683</v>
      </c>
      <c r="DX174">
        <v>-0.708476655052258</v>
      </c>
      <c r="DY174">
        <v>0.0780740955896486</v>
      </c>
      <c r="DZ174">
        <v>0</v>
      </c>
      <c r="EA174">
        <v>878.916970588235</v>
      </c>
      <c r="EB174">
        <v>-4.7966083242917</v>
      </c>
      <c r="EC174">
        <v>0.519197031923788</v>
      </c>
      <c r="ED174">
        <v>1</v>
      </c>
      <c r="EE174">
        <v>3.94961268292683</v>
      </c>
      <c r="EF174">
        <v>0.198624041811845</v>
      </c>
      <c r="EG174">
        <v>0.0215640861126799</v>
      </c>
      <c r="EH174">
        <v>0</v>
      </c>
      <c r="EI174">
        <v>1</v>
      </c>
      <c r="EJ174">
        <v>3</v>
      </c>
      <c r="EK174" t="s">
        <v>427</v>
      </c>
      <c r="EL174">
        <v>100</v>
      </c>
      <c r="EM174">
        <v>100</v>
      </c>
      <c r="EN174">
        <v>1.555</v>
      </c>
      <c r="EO174">
        <v>-0.0626</v>
      </c>
      <c r="EP174">
        <v>0.796380875196005</v>
      </c>
      <c r="EQ174">
        <v>0.00225868272383977</v>
      </c>
      <c r="ER174">
        <v>-9.96746185667655e-07</v>
      </c>
      <c r="ES174">
        <v>2.83711317370827e-10</v>
      </c>
      <c r="ET174">
        <v>-0.071317122073674</v>
      </c>
      <c r="EU174">
        <v>-0.00217948432402501</v>
      </c>
      <c r="EV174">
        <v>0.000453263451741206</v>
      </c>
      <c r="EW174">
        <v>-1.16319206543697e-06</v>
      </c>
      <c r="EX174">
        <v>-2</v>
      </c>
      <c r="EY174">
        <v>2196</v>
      </c>
      <c r="EZ174">
        <v>1</v>
      </c>
      <c r="FA174">
        <v>25</v>
      </c>
      <c r="FB174">
        <v>7.1</v>
      </c>
      <c r="FC174">
        <v>7</v>
      </c>
      <c r="FD174">
        <v>18</v>
      </c>
      <c r="FE174">
        <v>815.338</v>
      </c>
      <c r="FF174">
        <v>429.776</v>
      </c>
      <c r="FG174">
        <v>17.4941</v>
      </c>
      <c r="FH174">
        <v>25.4806</v>
      </c>
      <c r="FI174">
        <v>29.9994</v>
      </c>
      <c r="FJ174">
        <v>25.6106</v>
      </c>
      <c r="FK174">
        <v>25.6499</v>
      </c>
      <c r="FL174">
        <v>25.0092</v>
      </c>
      <c r="FM174">
        <v>72.0275</v>
      </c>
      <c r="FN174">
        <v>0</v>
      </c>
      <c r="FO174">
        <v>17.61</v>
      </c>
      <c r="FP174">
        <v>420</v>
      </c>
      <c r="FQ174">
        <v>3.46875</v>
      </c>
      <c r="FR174">
        <v>101.421</v>
      </c>
      <c r="FS174">
        <v>101.874</v>
      </c>
    </row>
    <row r="175" spans="1:175">
      <c r="A175">
        <v>159</v>
      </c>
      <c r="B175">
        <v>1626465505.6</v>
      </c>
      <c r="C175">
        <v>316</v>
      </c>
      <c r="D175" t="s">
        <v>612</v>
      </c>
      <c r="E175" t="s">
        <v>613</v>
      </c>
      <c r="F175">
        <v>1</v>
      </c>
      <c r="G175" t="s">
        <v>291</v>
      </c>
      <c r="H175">
        <v>1626465504.6</v>
      </c>
      <c r="I175">
        <f>(J175)/1000</f>
        <v>0</v>
      </c>
      <c r="J175">
        <f>1000*CB175*AH175*(BX175-BY175)/(100*BQ175*(1000-AH175*BX175))</f>
        <v>0</v>
      </c>
      <c r="K175">
        <f>CB175*AH175*(BW175-BV175*(1000-AH175*BY175)/(1000-AH175*BX175))/(100*BQ175)</f>
        <v>0</v>
      </c>
      <c r="L175">
        <f>BV175 - IF(AH175&gt;1, K175*BQ175*100.0/(AJ175*CJ175), 0)</f>
        <v>0</v>
      </c>
      <c r="M175">
        <f>((S175-I175/2)*L175-K175)/(S175+I175/2)</f>
        <v>0</v>
      </c>
      <c r="N175">
        <f>M175*(CC175+CD175)/1000.0</f>
        <v>0</v>
      </c>
      <c r="O175">
        <f>(BV175 - IF(AH175&gt;1, K175*BQ175*100.0/(AJ175*CJ175), 0))*(CC175+CD175)/1000.0</f>
        <v>0</v>
      </c>
      <c r="P175">
        <f>2.0/((1/R175-1/Q175)+SIGN(R175)*SQRT((1/R175-1/Q175)*(1/R175-1/Q175) + 4*BR175/((BR175+1)*(BR175+1))*(2*1/R175*1/Q175-1/Q175*1/Q175)))</f>
        <v>0</v>
      </c>
      <c r="Q175">
        <f>IF(LEFT(BS175,1)&lt;&gt;"0",IF(LEFT(BS175,1)="1",3.0,BT175),$D$5+$E$5*(CJ175*CC175/($K$5*1000))+$F$5*(CJ175*CC175/($K$5*1000))*MAX(MIN(BQ175,$J$5),$I$5)*MAX(MIN(BQ175,$J$5),$I$5)+$G$5*MAX(MIN(BQ175,$J$5),$I$5)*(CJ175*CC175/($K$5*1000))+$H$5*(CJ175*CC175/($K$5*1000))*(CJ175*CC175/($K$5*1000)))</f>
        <v>0</v>
      </c>
      <c r="R175">
        <f>I175*(1000-(1000*0.61365*exp(17.502*V175/(240.97+V175))/(CC175+CD175)+BX175)/2)/(1000*0.61365*exp(17.502*V175/(240.97+V175))/(CC175+CD175)-BX175)</f>
        <v>0</v>
      </c>
      <c r="S175">
        <f>1/((BR175+1)/(P175/1.6)+1/(Q175/1.37)) + BR175/((BR175+1)/(P175/1.6) + BR175/(Q175/1.37))</f>
        <v>0</v>
      </c>
      <c r="T175">
        <f>(BM175*BP175)</f>
        <v>0</v>
      </c>
      <c r="U175">
        <f>(CE175+(T175+2*0.95*5.67E-8*(((CE175+$B$7)+273)^4-(CE175+273)^4)-44100*I175)/(1.84*29.3*Q175+8*0.95*5.67E-8*(CE175+273)^3))</f>
        <v>0</v>
      </c>
      <c r="V175">
        <f>($C$7*CF175+$D$7*CG175+$E$7*U175)</f>
        <v>0</v>
      </c>
      <c r="W175">
        <f>0.61365*exp(17.502*V175/(240.97+V175))</f>
        <v>0</v>
      </c>
      <c r="X175">
        <f>(Y175/Z175*100)</f>
        <v>0</v>
      </c>
      <c r="Y175">
        <f>BX175*(CC175+CD175)/1000</f>
        <v>0</v>
      </c>
      <c r="Z175">
        <f>0.61365*exp(17.502*CE175/(240.97+CE175))</f>
        <v>0</v>
      </c>
      <c r="AA175">
        <f>(W175-BX175*(CC175+CD175)/1000)</f>
        <v>0</v>
      </c>
      <c r="AB175">
        <f>(-I175*44100)</f>
        <v>0</v>
      </c>
      <c r="AC175">
        <f>2*29.3*Q175*0.92*(CE175-V175)</f>
        <v>0</v>
      </c>
      <c r="AD175">
        <f>2*0.95*5.67E-8*(((CE175+$B$7)+273)^4-(V175+273)^4)</f>
        <v>0</v>
      </c>
      <c r="AE175">
        <f>T175+AD175+AB175+AC175</f>
        <v>0</v>
      </c>
      <c r="AF175">
        <v>146</v>
      </c>
      <c r="AG175">
        <v>16</v>
      </c>
      <c r="AH175">
        <f>IF(AF175*$H$13&gt;=AJ175,1.0,(AJ175/(AJ175-AF175*$H$13)))</f>
        <v>0</v>
      </c>
      <c r="AI175">
        <f>(AH175-1)*100</f>
        <v>0</v>
      </c>
      <c r="AJ175">
        <f>MAX(0,($B$13+$C$13*CJ175)/(1+$D$13*CJ175)*CC175/(CE175+273)*$E$13)</f>
        <v>0</v>
      </c>
      <c r="AK175" t="s">
        <v>292</v>
      </c>
      <c r="AL175" t="s">
        <v>292</v>
      </c>
      <c r="AM175">
        <v>0</v>
      </c>
      <c r="AN175">
        <v>0</v>
      </c>
      <c r="AO175">
        <f>1-AM175/AN175</f>
        <v>0</v>
      </c>
      <c r="AP175">
        <v>0</v>
      </c>
      <c r="AQ175" t="s">
        <v>292</v>
      </c>
      <c r="AR175" t="s">
        <v>292</v>
      </c>
      <c r="AS175">
        <v>0</v>
      </c>
      <c r="AT175">
        <v>0</v>
      </c>
      <c r="AU175">
        <f>1-AS175/AT175</f>
        <v>0</v>
      </c>
      <c r="AV175">
        <v>0.5</v>
      </c>
      <c r="AW175">
        <f>BN175</f>
        <v>0</v>
      </c>
      <c r="AX175">
        <f>K175</f>
        <v>0</v>
      </c>
      <c r="AY175">
        <f>AU175*AV175*AW175</f>
        <v>0</v>
      </c>
      <c r="AZ175">
        <f>(AX175-AP175)/AW175</f>
        <v>0</v>
      </c>
      <c r="BA175">
        <f>(AN175-AT175)/AT175</f>
        <v>0</v>
      </c>
      <c r="BB175">
        <f>AM175/(AO175+AM175/AT175)</f>
        <v>0</v>
      </c>
      <c r="BC175" t="s">
        <v>292</v>
      </c>
      <c r="BD175">
        <v>0</v>
      </c>
      <c r="BE175">
        <f>IF(BD175&lt;&gt;0, BD175, BB175)</f>
        <v>0</v>
      </c>
      <c r="BF175">
        <f>1-BE175/AT175</f>
        <v>0</v>
      </c>
      <c r="BG175">
        <f>(AT175-AS175)/(AT175-BE175)</f>
        <v>0</v>
      </c>
      <c r="BH175">
        <f>(AN175-AT175)/(AN175-BE175)</f>
        <v>0</v>
      </c>
      <c r="BI175">
        <f>(AT175-AS175)/(AT175-AM175)</f>
        <v>0</v>
      </c>
      <c r="BJ175">
        <f>(AN175-AT175)/(AN175-AM175)</f>
        <v>0</v>
      </c>
      <c r="BK175">
        <f>(BG175*BE175/AS175)</f>
        <v>0</v>
      </c>
      <c r="BL175">
        <f>(1-BK175)</f>
        <v>0</v>
      </c>
      <c r="BM175">
        <f>$B$11*CK175+$C$11*CL175+$F$11*CM175*(1-CP175)</f>
        <v>0</v>
      </c>
      <c r="BN175">
        <f>BM175*BO175</f>
        <v>0</v>
      </c>
      <c r="BO175">
        <f>($B$11*$D$9+$C$11*$D$9+$F$11*((CZ175+CR175)/MAX(CZ175+CR175+DA175, 0.1)*$I$9+DA175/MAX(CZ175+CR175+DA175, 0.1)*$J$9))/($B$11+$C$11+$F$11)</f>
        <v>0</v>
      </c>
      <c r="BP175">
        <f>($B$11*$K$9+$C$11*$K$9+$F$11*((CZ175+CR175)/MAX(CZ175+CR175+DA175, 0.1)*$P$9+DA175/MAX(CZ175+CR175+DA175, 0.1)*$Q$9))/($B$11+$C$11+$F$11)</f>
        <v>0</v>
      </c>
      <c r="BQ175">
        <v>6</v>
      </c>
      <c r="BR175">
        <v>0.5</v>
      </c>
      <c r="BS175" t="s">
        <v>293</v>
      </c>
      <c r="BT175">
        <v>2</v>
      </c>
      <c r="BU175">
        <v>1626465504.6</v>
      </c>
      <c r="BV175">
        <v>399.025333333333</v>
      </c>
      <c r="BW175">
        <v>420.016666666667</v>
      </c>
      <c r="BX175">
        <v>7.46793333333333</v>
      </c>
      <c r="BY175">
        <v>3.45929333333333</v>
      </c>
      <c r="BZ175">
        <v>397.470666666667</v>
      </c>
      <c r="CA175">
        <v>7.53045666666667</v>
      </c>
      <c r="CB175">
        <v>900.094666666667</v>
      </c>
      <c r="CC175">
        <v>100.756</v>
      </c>
      <c r="CD175">
        <v>0.100543333333333</v>
      </c>
      <c r="CE175">
        <v>18.7903</v>
      </c>
      <c r="CF175">
        <v>17.7466666666667</v>
      </c>
      <c r="CG175">
        <v>999.9</v>
      </c>
      <c r="CH175">
        <v>0</v>
      </c>
      <c r="CI175">
        <v>0</v>
      </c>
      <c r="CJ175">
        <v>9999.58333333333</v>
      </c>
      <c r="CK175">
        <v>0</v>
      </c>
      <c r="CL175">
        <v>0.221023</v>
      </c>
      <c r="CM175">
        <v>1459.96666666667</v>
      </c>
      <c r="CN175">
        <v>0.973008333333333</v>
      </c>
      <c r="CO175">
        <v>0.0269915666666667</v>
      </c>
      <c r="CP175">
        <v>0</v>
      </c>
      <c r="CQ175">
        <v>878.107666666667</v>
      </c>
      <c r="CR175">
        <v>4.99999</v>
      </c>
      <c r="CS175">
        <v>12847.9333333333</v>
      </c>
      <c r="CT175">
        <v>12728.0666666667</v>
      </c>
      <c r="CU175">
        <v>38.937</v>
      </c>
      <c r="CV175">
        <v>41.125</v>
      </c>
      <c r="CW175">
        <v>40.125</v>
      </c>
      <c r="CX175">
        <v>40.437</v>
      </c>
      <c r="CY175">
        <v>40.625</v>
      </c>
      <c r="CZ175">
        <v>1415.69666666667</v>
      </c>
      <c r="DA175">
        <v>39.27</v>
      </c>
      <c r="DB175">
        <v>0</v>
      </c>
      <c r="DC175">
        <v>1626465516.8</v>
      </c>
      <c r="DD175">
        <v>0</v>
      </c>
      <c r="DE175">
        <v>878.47052</v>
      </c>
      <c r="DF175">
        <v>-3.69815384152668</v>
      </c>
      <c r="DG175">
        <v>-56.2846156086266</v>
      </c>
      <c r="DH175">
        <v>12853.968</v>
      </c>
      <c r="DI175">
        <v>15</v>
      </c>
      <c r="DJ175">
        <v>1626465084.6</v>
      </c>
      <c r="DK175" t="s">
        <v>294</v>
      </c>
      <c r="DL175">
        <v>1626465076.6</v>
      </c>
      <c r="DM175">
        <v>1626465084.6</v>
      </c>
      <c r="DN175">
        <v>8</v>
      </c>
      <c r="DO175">
        <v>0.212</v>
      </c>
      <c r="DP175">
        <v>0.013</v>
      </c>
      <c r="DQ175">
        <v>1.588</v>
      </c>
      <c r="DR175">
        <v>-0.074</v>
      </c>
      <c r="DS175">
        <v>420</v>
      </c>
      <c r="DT175">
        <v>3</v>
      </c>
      <c r="DU175">
        <v>0.13</v>
      </c>
      <c r="DV175">
        <v>0.03</v>
      </c>
      <c r="DW175">
        <v>-20.8688926829268</v>
      </c>
      <c r="DX175">
        <v>-0.73885923344945</v>
      </c>
      <c r="DY175">
        <v>0.0808767637957294</v>
      </c>
      <c r="DZ175">
        <v>0</v>
      </c>
      <c r="EA175">
        <v>878.766</v>
      </c>
      <c r="EB175">
        <v>-4.23145306584084</v>
      </c>
      <c r="EC175">
        <v>0.466680833118316</v>
      </c>
      <c r="ED175">
        <v>1</v>
      </c>
      <c r="EE175">
        <v>3.95671243902439</v>
      </c>
      <c r="EF175">
        <v>0.248797839721254</v>
      </c>
      <c r="EG175">
        <v>0.0259274571270603</v>
      </c>
      <c r="EH175">
        <v>0</v>
      </c>
      <c r="EI175">
        <v>1</v>
      </c>
      <c r="EJ175">
        <v>3</v>
      </c>
      <c r="EK175" t="s">
        <v>427</v>
      </c>
      <c r="EL175">
        <v>100</v>
      </c>
      <c r="EM175">
        <v>100</v>
      </c>
      <c r="EN175">
        <v>1.554</v>
      </c>
      <c r="EO175">
        <v>-0.0625</v>
      </c>
      <c r="EP175">
        <v>0.796380875196005</v>
      </c>
      <c r="EQ175">
        <v>0.00225868272383977</v>
      </c>
      <c r="ER175">
        <v>-9.96746185667655e-07</v>
      </c>
      <c r="ES175">
        <v>2.83711317370827e-10</v>
      </c>
      <c r="ET175">
        <v>-0.071317122073674</v>
      </c>
      <c r="EU175">
        <v>-0.00217948432402501</v>
      </c>
      <c r="EV175">
        <v>0.000453263451741206</v>
      </c>
      <c r="EW175">
        <v>-1.16319206543697e-06</v>
      </c>
      <c r="EX175">
        <v>-2</v>
      </c>
      <c r="EY175">
        <v>2196</v>
      </c>
      <c r="EZ175">
        <v>1</v>
      </c>
      <c r="FA175">
        <v>25</v>
      </c>
      <c r="FB175">
        <v>7.2</v>
      </c>
      <c r="FC175">
        <v>7</v>
      </c>
      <c r="FD175">
        <v>18</v>
      </c>
      <c r="FE175">
        <v>815.814</v>
      </c>
      <c r="FF175">
        <v>429.804</v>
      </c>
      <c r="FG175">
        <v>17.5621</v>
      </c>
      <c r="FH175">
        <v>25.4774</v>
      </c>
      <c r="FI175">
        <v>29.9994</v>
      </c>
      <c r="FJ175">
        <v>25.6084</v>
      </c>
      <c r="FK175">
        <v>25.6477</v>
      </c>
      <c r="FL175">
        <v>25.0116</v>
      </c>
      <c r="FM175">
        <v>72.0275</v>
      </c>
      <c r="FN175">
        <v>0</v>
      </c>
      <c r="FO175">
        <v>17.71</v>
      </c>
      <c r="FP175">
        <v>420</v>
      </c>
      <c r="FQ175">
        <v>3.46649</v>
      </c>
      <c r="FR175">
        <v>101.422</v>
      </c>
      <c r="FS175">
        <v>101.874</v>
      </c>
    </row>
    <row r="176" spans="1:175">
      <c r="A176">
        <v>160</v>
      </c>
      <c r="B176">
        <v>1626465507.6</v>
      </c>
      <c r="C176">
        <v>318</v>
      </c>
      <c r="D176" t="s">
        <v>614</v>
      </c>
      <c r="E176" t="s">
        <v>615</v>
      </c>
      <c r="F176">
        <v>1</v>
      </c>
      <c r="G176" t="s">
        <v>291</v>
      </c>
      <c r="H176">
        <v>1626465506.6</v>
      </c>
      <c r="I176">
        <f>(J176)/1000</f>
        <v>0</v>
      </c>
      <c r="J176">
        <f>1000*CB176*AH176*(BX176-BY176)/(100*BQ176*(1000-AH176*BX176))</f>
        <v>0</v>
      </c>
      <c r="K176">
        <f>CB176*AH176*(BW176-BV176*(1000-AH176*BY176)/(1000-AH176*BX176))/(100*BQ176)</f>
        <v>0</v>
      </c>
      <c r="L176">
        <f>BV176 - IF(AH176&gt;1, K176*BQ176*100.0/(AJ176*CJ176), 0)</f>
        <v>0</v>
      </c>
      <c r="M176">
        <f>((S176-I176/2)*L176-K176)/(S176+I176/2)</f>
        <v>0</v>
      </c>
      <c r="N176">
        <f>M176*(CC176+CD176)/1000.0</f>
        <v>0</v>
      </c>
      <c r="O176">
        <f>(BV176 - IF(AH176&gt;1, K176*BQ176*100.0/(AJ176*CJ176), 0))*(CC176+CD176)/1000.0</f>
        <v>0</v>
      </c>
      <c r="P176">
        <f>2.0/((1/R176-1/Q176)+SIGN(R176)*SQRT((1/R176-1/Q176)*(1/R176-1/Q176) + 4*BR176/((BR176+1)*(BR176+1))*(2*1/R176*1/Q176-1/Q176*1/Q176)))</f>
        <v>0</v>
      </c>
      <c r="Q176">
        <f>IF(LEFT(BS176,1)&lt;&gt;"0",IF(LEFT(BS176,1)="1",3.0,BT176),$D$5+$E$5*(CJ176*CC176/($K$5*1000))+$F$5*(CJ176*CC176/($K$5*1000))*MAX(MIN(BQ176,$J$5),$I$5)*MAX(MIN(BQ176,$J$5),$I$5)+$G$5*MAX(MIN(BQ176,$J$5),$I$5)*(CJ176*CC176/($K$5*1000))+$H$5*(CJ176*CC176/($K$5*1000))*(CJ176*CC176/($K$5*1000)))</f>
        <v>0</v>
      </c>
      <c r="R176">
        <f>I176*(1000-(1000*0.61365*exp(17.502*V176/(240.97+V176))/(CC176+CD176)+BX176)/2)/(1000*0.61365*exp(17.502*V176/(240.97+V176))/(CC176+CD176)-BX176)</f>
        <v>0</v>
      </c>
      <c r="S176">
        <f>1/((BR176+1)/(P176/1.6)+1/(Q176/1.37)) + BR176/((BR176+1)/(P176/1.6) + BR176/(Q176/1.37))</f>
        <v>0</v>
      </c>
      <c r="T176">
        <f>(BM176*BP176)</f>
        <v>0</v>
      </c>
      <c r="U176">
        <f>(CE176+(T176+2*0.95*5.67E-8*(((CE176+$B$7)+273)^4-(CE176+273)^4)-44100*I176)/(1.84*29.3*Q176+8*0.95*5.67E-8*(CE176+273)^3))</f>
        <v>0</v>
      </c>
      <c r="V176">
        <f>($C$7*CF176+$D$7*CG176+$E$7*U176)</f>
        <v>0</v>
      </c>
      <c r="W176">
        <f>0.61365*exp(17.502*V176/(240.97+V176))</f>
        <v>0</v>
      </c>
      <c r="X176">
        <f>(Y176/Z176*100)</f>
        <v>0</v>
      </c>
      <c r="Y176">
        <f>BX176*(CC176+CD176)/1000</f>
        <v>0</v>
      </c>
      <c r="Z176">
        <f>0.61365*exp(17.502*CE176/(240.97+CE176))</f>
        <v>0</v>
      </c>
      <c r="AA176">
        <f>(W176-BX176*(CC176+CD176)/1000)</f>
        <v>0</v>
      </c>
      <c r="AB176">
        <f>(-I176*44100)</f>
        <v>0</v>
      </c>
      <c r="AC176">
        <f>2*29.3*Q176*0.92*(CE176-V176)</f>
        <v>0</v>
      </c>
      <c r="AD176">
        <f>2*0.95*5.67E-8*(((CE176+$B$7)+273)^4-(V176+273)^4)</f>
        <v>0</v>
      </c>
      <c r="AE176">
        <f>T176+AD176+AB176+AC176</f>
        <v>0</v>
      </c>
      <c r="AF176">
        <v>146</v>
      </c>
      <c r="AG176">
        <v>16</v>
      </c>
      <c r="AH176">
        <f>IF(AF176*$H$13&gt;=AJ176,1.0,(AJ176/(AJ176-AF176*$H$13)))</f>
        <v>0</v>
      </c>
      <c r="AI176">
        <f>(AH176-1)*100</f>
        <v>0</v>
      </c>
      <c r="AJ176">
        <f>MAX(0,($B$13+$C$13*CJ176)/(1+$D$13*CJ176)*CC176/(CE176+273)*$E$13)</f>
        <v>0</v>
      </c>
      <c r="AK176" t="s">
        <v>292</v>
      </c>
      <c r="AL176" t="s">
        <v>292</v>
      </c>
      <c r="AM176">
        <v>0</v>
      </c>
      <c r="AN176">
        <v>0</v>
      </c>
      <c r="AO176">
        <f>1-AM176/AN176</f>
        <v>0</v>
      </c>
      <c r="AP176">
        <v>0</v>
      </c>
      <c r="AQ176" t="s">
        <v>292</v>
      </c>
      <c r="AR176" t="s">
        <v>292</v>
      </c>
      <c r="AS176">
        <v>0</v>
      </c>
      <c r="AT176">
        <v>0</v>
      </c>
      <c r="AU176">
        <f>1-AS176/AT176</f>
        <v>0</v>
      </c>
      <c r="AV176">
        <v>0.5</v>
      </c>
      <c r="AW176">
        <f>BN176</f>
        <v>0</v>
      </c>
      <c r="AX176">
        <f>K176</f>
        <v>0</v>
      </c>
      <c r="AY176">
        <f>AU176*AV176*AW176</f>
        <v>0</v>
      </c>
      <c r="AZ176">
        <f>(AX176-AP176)/AW176</f>
        <v>0</v>
      </c>
      <c r="BA176">
        <f>(AN176-AT176)/AT176</f>
        <v>0</v>
      </c>
      <c r="BB176">
        <f>AM176/(AO176+AM176/AT176)</f>
        <v>0</v>
      </c>
      <c r="BC176" t="s">
        <v>292</v>
      </c>
      <c r="BD176">
        <v>0</v>
      </c>
      <c r="BE176">
        <f>IF(BD176&lt;&gt;0, BD176, BB176)</f>
        <v>0</v>
      </c>
      <c r="BF176">
        <f>1-BE176/AT176</f>
        <v>0</v>
      </c>
      <c r="BG176">
        <f>(AT176-AS176)/(AT176-BE176)</f>
        <v>0</v>
      </c>
      <c r="BH176">
        <f>(AN176-AT176)/(AN176-BE176)</f>
        <v>0</v>
      </c>
      <c r="BI176">
        <f>(AT176-AS176)/(AT176-AM176)</f>
        <v>0</v>
      </c>
      <c r="BJ176">
        <f>(AN176-AT176)/(AN176-AM176)</f>
        <v>0</v>
      </c>
      <c r="BK176">
        <f>(BG176*BE176/AS176)</f>
        <v>0</v>
      </c>
      <c r="BL176">
        <f>(1-BK176)</f>
        <v>0</v>
      </c>
      <c r="BM176">
        <f>$B$11*CK176+$C$11*CL176+$F$11*CM176*(1-CP176)</f>
        <v>0</v>
      </c>
      <c r="BN176">
        <f>BM176*BO176</f>
        <v>0</v>
      </c>
      <c r="BO176">
        <f>($B$11*$D$9+$C$11*$D$9+$F$11*((CZ176+CR176)/MAX(CZ176+CR176+DA176, 0.1)*$I$9+DA176/MAX(CZ176+CR176+DA176, 0.1)*$J$9))/($B$11+$C$11+$F$11)</f>
        <v>0</v>
      </c>
      <c r="BP176">
        <f>($B$11*$K$9+$C$11*$K$9+$F$11*((CZ176+CR176)/MAX(CZ176+CR176+DA176, 0.1)*$P$9+DA176/MAX(CZ176+CR176+DA176, 0.1)*$Q$9))/($B$11+$C$11+$F$11)</f>
        <v>0</v>
      </c>
      <c r="BQ176">
        <v>6</v>
      </c>
      <c r="BR176">
        <v>0.5</v>
      </c>
      <c r="BS176" t="s">
        <v>293</v>
      </c>
      <c r="BT176">
        <v>2</v>
      </c>
      <c r="BU176">
        <v>1626465506.6</v>
      </c>
      <c r="BV176">
        <v>399.027666666667</v>
      </c>
      <c r="BW176">
        <v>419.980666666667</v>
      </c>
      <c r="BX176">
        <v>7.48031666666667</v>
      </c>
      <c r="BY176">
        <v>3.46115</v>
      </c>
      <c r="BZ176">
        <v>397.473333333333</v>
      </c>
      <c r="CA176">
        <v>7.54278666666667</v>
      </c>
      <c r="CB176">
        <v>899.953</v>
      </c>
      <c r="CC176">
        <v>100.756333333333</v>
      </c>
      <c r="CD176">
        <v>0.099866</v>
      </c>
      <c r="CE176">
        <v>18.8219666666667</v>
      </c>
      <c r="CF176">
        <v>17.7754666666667</v>
      </c>
      <c r="CG176">
        <v>999.9</v>
      </c>
      <c r="CH176">
        <v>0</v>
      </c>
      <c r="CI176">
        <v>0</v>
      </c>
      <c r="CJ176">
        <v>10022.5333333333</v>
      </c>
      <c r="CK176">
        <v>0</v>
      </c>
      <c r="CL176">
        <v>0.221023</v>
      </c>
      <c r="CM176">
        <v>1460.04333333333</v>
      </c>
      <c r="CN176">
        <v>0.973009666666667</v>
      </c>
      <c r="CO176">
        <v>0.0269900333333333</v>
      </c>
      <c r="CP176">
        <v>0</v>
      </c>
      <c r="CQ176">
        <v>877.854333333333</v>
      </c>
      <c r="CR176">
        <v>4.99999</v>
      </c>
      <c r="CS176">
        <v>12847.0666666667</v>
      </c>
      <c r="CT176">
        <v>12728.7666666667</v>
      </c>
      <c r="CU176">
        <v>38.937</v>
      </c>
      <c r="CV176">
        <v>41.125</v>
      </c>
      <c r="CW176">
        <v>40.125</v>
      </c>
      <c r="CX176">
        <v>40.4163333333333</v>
      </c>
      <c r="CY176">
        <v>40.625</v>
      </c>
      <c r="CZ176">
        <v>1415.77333333333</v>
      </c>
      <c r="DA176">
        <v>39.27</v>
      </c>
      <c r="DB176">
        <v>0</v>
      </c>
      <c r="DC176">
        <v>1626465518.6</v>
      </c>
      <c r="DD176">
        <v>0</v>
      </c>
      <c r="DE176">
        <v>878.380769230769</v>
      </c>
      <c r="DF176">
        <v>-3.72266666400841</v>
      </c>
      <c r="DG176">
        <v>-57.1384616436282</v>
      </c>
      <c r="DH176">
        <v>12852.6730769231</v>
      </c>
      <c r="DI176">
        <v>15</v>
      </c>
      <c r="DJ176">
        <v>1626465084.6</v>
      </c>
      <c r="DK176" t="s">
        <v>294</v>
      </c>
      <c r="DL176">
        <v>1626465076.6</v>
      </c>
      <c r="DM176">
        <v>1626465084.6</v>
      </c>
      <c r="DN176">
        <v>8</v>
      </c>
      <c r="DO176">
        <v>0.212</v>
      </c>
      <c r="DP176">
        <v>0.013</v>
      </c>
      <c r="DQ176">
        <v>1.588</v>
      </c>
      <c r="DR176">
        <v>-0.074</v>
      </c>
      <c r="DS176">
        <v>420</v>
      </c>
      <c r="DT176">
        <v>3</v>
      </c>
      <c r="DU176">
        <v>0.13</v>
      </c>
      <c r="DV176">
        <v>0.03</v>
      </c>
      <c r="DW176">
        <v>-20.891556097561</v>
      </c>
      <c r="DX176">
        <v>-0.639796515679426</v>
      </c>
      <c r="DY176">
        <v>0.0722839355657159</v>
      </c>
      <c r="DZ176">
        <v>0</v>
      </c>
      <c r="EA176">
        <v>878.654114285714</v>
      </c>
      <c r="EB176">
        <v>-4.34758758602404</v>
      </c>
      <c r="EC176">
        <v>0.485500729522995</v>
      </c>
      <c r="ED176">
        <v>1</v>
      </c>
      <c r="EE176">
        <v>3.96577609756098</v>
      </c>
      <c r="EF176">
        <v>0.276171010452961</v>
      </c>
      <c r="EG176">
        <v>0.0285242298267629</v>
      </c>
      <c r="EH176">
        <v>0</v>
      </c>
      <c r="EI176">
        <v>1</v>
      </c>
      <c r="EJ176">
        <v>3</v>
      </c>
      <c r="EK176" t="s">
        <v>427</v>
      </c>
      <c r="EL176">
        <v>100</v>
      </c>
      <c r="EM176">
        <v>100</v>
      </c>
      <c r="EN176">
        <v>1.555</v>
      </c>
      <c r="EO176">
        <v>-0.0624</v>
      </c>
      <c r="EP176">
        <v>0.796380875196005</v>
      </c>
      <c r="EQ176">
        <v>0.00225868272383977</v>
      </c>
      <c r="ER176">
        <v>-9.96746185667655e-07</v>
      </c>
      <c r="ES176">
        <v>2.83711317370827e-10</v>
      </c>
      <c r="ET176">
        <v>-0.071317122073674</v>
      </c>
      <c r="EU176">
        <v>-0.00217948432402501</v>
      </c>
      <c r="EV176">
        <v>0.000453263451741206</v>
      </c>
      <c r="EW176">
        <v>-1.16319206543697e-06</v>
      </c>
      <c r="EX176">
        <v>-2</v>
      </c>
      <c r="EY176">
        <v>2196</v>
      </c>
      <c r="EZ176">
        <v>1</v>
      </c>
      <c r="FA176">
        <v>25</v>
      </c>
      <c r="FB176">
        <v>7.2</v>
      </c>
      <c r="FC176">
        <v>7</v>
      </c>
      <c r="FD176">
        <v>18</v>
      </c>
      <c r="FE176">
        <v>815.966</v>
      </c>
      <c r="FF176">
        <v>429.876</v>
      </c>
      <c r="FG176">
        <v>17.6324</v>
      </c>
      <c r="FH176">
        <v>25.4742</v>
      </c>
      <c r="FI176">
        <v>29.9994</v>
      </c>
      <c r="FJ176">
        <v>25.6063</v>
      </c>
      <c r="FK176">
        <v>25.6456</v>
      </c>
      <c r="FL176">
        <v>25.0114</v>
      </c>
      <c r="FM176">
        <v>72.0275</v>
      </c>
      <c r="FN176">
        <v>0</v>
      </c>
      <c r="FO176">
        <v>17.71</v>
      </c>
      <c r="FP176">
        <v>420</v>
      </c>
      <c r="FQ176">
        <v>3.46649</v>
      </c>
      <c r="FR176">
        <v>101.422</v>
      </c>
      <c r="FS176">
        <v>101.874</v>
      </c>
    </row>
    <row r="177" spans="1:175">
      <c r="A177">
        <v>161</v>
      </c>
      <c r="B177">
        <v>1626465509.6</v>
      </c>
      <c r="C177">
        <v>320</v>
      </c>
      <c r="D177" t="s">
        <v>616</v>
      </c>
      <c r="E177" t="s">
        <v>617</v>
      </c>
      <c r="F177">
        <v>1</v>
      </c>
      <c r="G177" t="s">
        <v>291</v>
      </c>
      <c r="H177">
        <v>1626465508.6</v>
      </c>
      <c r="I177">
        <f>(J177)/1000</f>
        <v>0</v>
      </c>
      <c r="J177">
        <f>1000*CB177*AH177*(BX177-BY177)/(100*BQ177*(1000-AH177*BX177))</f>
        <v>0</v>
      </c>
      <c r="K177">
        <f>CB177*AH177*(BW177-BV177*(1000-AH177*BY177)/(1000-AH177*BX177))/(100*BQ177)</f>
        <v>0</v>
      </c>
      <c r="L177">
        <f>BV177 - IF(AH177&gt;1, K177*BQ177*100.0/(AJ177*CJ177), 0)</f>
        <v>0</v>
      </c>
      <c r="M177">
        <f>((S177-I177/2)*L177-K177)/(S177+I177/2)</f>
        <v>0</v>
      </c>
      <c r="N177">
        <f>M177*(CC177+CD177)/1000.0</f>
        <v>0</v>
      </c>
      <c r="O177">
        <f>(BV177 - IF(AH177&gt;1, K177*BQ177*100.0/(AJ177*CJ177), 0))*(CC177+CD177)/1000.0</f>
        <v>0</v>
      </c>
      <c r="P177">
        <f>2.0/((1/R177-1/Q177)+SIGN(R177)*SQRT((1/R177-1/Q177)*(1/R177-1/Q177) + 4*BR177/((BR177+1)*(BR177+1))*(2*1/R177*1/Q177-1/Q177*1/Q177)))</f>
        <v>0</v>
      </c>
      <c r="Q177">
        <f>IF(LEFT(BS177,1)&lt;&gt;"0",IF(LEFT(BS177,1)="1",3.0,BT177),$D$5+$E$5*(CJ177*CC177/($K$5*1000))+$F$5*(CJ177*CC177/($K$5*1000))*MAX(MIN(BQ177,$J$5),$I$5)*MAX(MIN(BQ177,$J$5),$I$5)+$G$5*MAX(MIN(BQ177,$J$5),$I$5)*(CJ177*CC177/($K$5*1000))+$H$5*(CJ177*CC177/($K$5*1000))*(CJ177*CC177/($K$5*1000)))</f>
        <v>0</v>
      </c>
      <c r="R177">
        <f>I177*(1000-(1000*0.61365*exp(17.502*V177/(240.97+V177))/(CC177+CD177)+BX177)/2)/(1000*0.61365*exp(17.502*V177/(240.97+V177))/(CC177+CD177)-BX177)</f>
        <v>0</v>
      </c>
      <c r="S177">
        <f>1/((BR177+1)/(P177/1.6)+1/(Q177/1.37)) + BR177/((BR177+1)/(P177/1.6) + BR177/(Q177/1.37))</f>
        <v>0</v>
      </c>
      <c r="T177">
        <f>(BM177*BP177)</f>
        <v>0</v>
      </c>
      <c r="U177">
        <f>(CE177+(T177+2*0.95*5.67E-8*(((CE177+$B$7)+273)^4-(CE177+273)^4)-44100*I177)/(1.84*29.3*Q177+8*0.95*5.67E-8*(CE177+273)^3))</f>
        <v>0</v>
      </c>
      <c r="V177">
        <f>($C$7*CF177+$D$7*CG177+$E$7*U177)</f>
        <v>0</v>
      </c>
      <c r="W177">
        <f>0.61365*exp(17.502*V177/(240.97+V177))</f>
        <v>0</v>
      </c>
      <c r="X177">
        <f>(Y177/Z177*100)</f>
        <v>0</v>
      </c>
      <c r="Y177">
        <f>BX177*(CC177+CD177)/1000</f>
        <v>0</v>
      </c>
      <c r="Z177">
        <f>0.61365*exp(17.502*CE177/(240.97+CE177))</f>
        <v>0</v>
      </c>
      <c r="AA177">
        <f>(W177-BX177*(CC177+CD177)/1000)</f>
        <v>0</v>
      </c>
      <c r="AB177">
        <f>(-I177*44100)</f>
        <v>0</v>
      </c>
      <c r="AC177">
        <f>2*29.3*Q177*0.92*(CE177-V177)</f>
        <v>0</v>
      </c>
      <c r="AD177">
        <f>2*0.95*5.67E-8*(((CE177+$B$7)+273)^4-(V177+273)^4)</f>
        <v>0</v>
      </c>
      <c r="AE177">
        <f>T177+AD177+AB177+AC177</f>
        <v>0</v>
      </c>
      <c r="AF177">
        <v>146</v>
      </c>
      <c r="AG177">
        <v>16</v>
      </c>
      <c r="AH177">
        <f>IF(AF177*$H$13&gt;=AJ177,1.0,(AJ177/(AJ177-AF177*$H$13)))</f>
        <v>0</v>
      </c>
      <c r="AI177">
        <f>(AH177-1)*100</f>
        <v>0</v>
      </c>
      <c r="AJ177">
        <f>MAX(0,($B$13+$C$13*CJ177)/(1+$D$13*CJ177)*CC177/(CE177+273)*$E$13)</f>
        <v>0</v>
      </c>
      <c r="AK177" t="s">
        <v>292</v>
      </c>
      <c r="AL177" t="s">
        <v>292</v>
      </c>
      <c r="AM177">
        <v>0</v>
      </c>
      <c r="AN177">
        <v>0</v>
      </c>
      <c r="AO177">
        <f>1-AM177/AN177</f>
        <v>0</v>
      </c>
      <c r="AP177">
        <v>0</v>
      </c>
      <c r="AQ177" t="s">
        <v>292</v>
      </c>
      <c r="AR177" t="s">
        <v>292</v>
      </c>
      <c r="AS177">
        <v>0</v>
      </c>
      <c r="AT177">
        <v>0</v>
      </c>
      <c r="AU177">
        <f>1-AS177/AT177</f>
        <v>0</v>
      </c>
      <c r="AV177">
        <v>0.5</v>
      </c>
      <c r="AW177">
        <f>BN177</f>
        <v>0</v>
      </c>
      <c r="AX177">
        <f>K177</f>
        <v>0</v>
      </c>
      <c r="AY177">
        <f>AU177*AV177*AW177</f>
        <v>0</v>
      </c>
      <c r="AZ177">
        <f>(AX177-AP177)/AW177</f>
        <v>0</v>
      </c>
      <c r="BA177">
        <f>(AN177-AT177)/AT177</f>
        <v>0</v>
      </c>
      <c r="BB177">
        <f>AM177/(AO177+AM177/AT177)</f>
        <v>0</v>
      </c>
      <c r="BC177" t="s">
        <v>292</v>
      </c>
      <c r="BD177">
        <v>0</v>
      </c>
      <c r="BE177">
        <f>IF(BD177&lt;&gt;0, BD177, BB177)</f>
        <v>0</v>
      </c>
      <c r="BF177">
        <f>1-BE177/AT177</f>
        <v>0</v>
      </c>
      <c r="BG177">
        <f>(AT177-AS177)/(AT177-BE177)</f>
        <v>0</v>
      </c>
      <c r="BH177">
        <f>(AN177-AT177)/(AN177-BE177)</f>
        <v>0</v>
      </c>
      <c r="BI177">
        <f>(AT177-AS177)/(AT177-AM177)</f>
        <v>0</v>
      </c>
      <c r="BJ177">
        <f>(AN177-AT177)/(AN177-AM177)</f>
        <v>0</v>
      </c>
      <c r="BK177">
        <f>(BG177*BE177/AS177)</f>
        <v>0</v>
      </c>
      <c r="BL177">
        <f>(1-BK177)</f>
        <v>0</v>
      </c>
      <c r="BM177">
        <f>$B$11*CK177+$C$11*CL177+$F$11*CM177*(1-CP177)</f>
        <v>0</v>
      </c>
      <c r="BN177">
        <f>BM177*BO177</f>
        <v>0</v>
      </c>
      <c r="BO177">
        <f>($B$11*$D$9+$C$11*$D$9+$F$11*((CZ177+CR177)/MAX(CZ177+CR177+DA177, 0.1)*$I$9+DA177/MAX(CZ177+CR177+DA177, 0.1)*$J$9))/($B$11+$C$11+$F$11)</f>
        <v>0</v>
      </c>
      <c r="BP177">
        <f>($B$11*$K$9+$C$11*$K$9+$F$11*((CZ177+CR177)/MAX(CZ177+CR177+DA177, 0.1)*$P$9+DA177/MAX(CZ177+CR177+DA177, 0.1)*$Q$9))/($B$11+$C$11+$F$11)</f>
        <v>0</v>
      </c>
      <c r="BQ177">
        <v>6</v>
      </c>
      <c r="BR177">
        <v>0.5</v>
      </c>
      <c r="BS177" t="s">
        <v>293</v>
      </c>
      <c r="BT177">
        <v>2</v>
      </c>
      <c r="BU177">
        <v>1626465508.6</v>
      </c>
      <c r="BV177">
        <v>398.996333333333</v>
      </c>
      <c r="BW177">
        <v>419.980333333333</v>
      </c>
      <c r="BX177">
        <v>7.49269333333333</v>
      </c>
      <c r="BY177">
        <v>3.46157666666667</v>
      </c>
      <c r="BZ177">
        <v>397.441666666667</v>
      </c>
      <c r="CA177">
        <v>7.55511</v>
      </c>
      <c r="CB177">
        <v>899.995666666667</v>
      </c>
      <c r="CC177">
        <v>100.756</v>
      </c>
      <c r="CD177">
        <v>0.0998040333333333</v>
      </c>
      <c r="CE177">
        <v>18.8547666666667</v>
      </c>
      <c r="CF177">
        <v>17.8103</v>
      </c>
      <c r="CG177">
        <v>999.9</v>
      </c>
      <c r="CH177">
        <v>0</v>
      </c>
      <c r="CI177">
        <v>0</v>
      </c>
      <c r="CJ177">
        <v>10040.6</v>
      </c>
      <c r="CK177">
        <v>0</v>
      </c>
      <c r="CL177">
        <v>0.221023</v>
      </c>
      <c r="CM177">
        <v>1459.96</v>
      </c>
      <c r="CN177">
        <v>0.973008333333333</v>
      </c>
      <c r="CO177">
        <v>0.0269915666666667</v>
      </c>
      <c r="CP177">
        <v>0</v>
      </c>
      <c r="CQ177">
        <v>877.604666666667</v>
      </c>
      <c r="CR177">
        <v>4.99999</v>
      </c>
      <c r="CS177">
        <v>12843.9333333333</v>
      </c>
      <c r="CT177">
        <v>12728</v>
      </c>
      <c r="CU177">
        <v>38.937</v>
      </c>
      <c r="CV177">
        <v>41.125</v>
      </c>
      <c r="CW177">
        <v>40.125</v>
      </c>
      <c r="CX177">
        <v>40.437</v>
      </c>
      <c r="CY177">
        <v>40.625</v>
      </c>
      <c r="CZ177">
        <v>1415.69</v>
      </c>
      <c r="DA177">
        <v>39.27</v>
      </c>
      <c r="DB177">
        <v>0</v>
      </c>
      <c r="DC177">
        <v>1626465520.4</v>
      </c>
      <c r="DD177">
        <v>0</v>
      </c>
      <c r="DE177">
        <v>878.22344</v>
      </c>
      <c r="DF177">
        <v>-4.36530768734258</v>
      </c>
      <c r="DG177">
        <v>-55.3076923104472</v>
      </c>
      <c r="DH177">
        <v>12850.516</v>
      </c>
      <c r="DI177">
        <v>15</v>
      </c>
      <c r="DJ177">
        <v>1626465084.6</v>
      </c>
      <c r="DK177" t="s">
        <v>294</v>
      </c>
      <c r="DL177">
        <v>1626465076.6</v>
      </c>
      <c r="DM177">
        <v>1626465084.6</v>
      </c>
      <c r="DN177">
        <v>8</v>
      </c>
      <c r="DO177">
        <v>0.212</v>
      </c>
      <c r="DP177">
        <v>0.013</v>
      </c>
      <c r="DQ177">
        <v>1.588</v>
      </c>
      <c r="DR177">
        <v>-0.074</v>
      </c>
      <c r="DS177">
        <v>420</v>
      </c>
      <c r="DT177">
        <v>3</v>
      </c>
      <c r="DU177">
        <v>0.13</v>
      </c>
      <c r="DV177">
        <v>0.03</v>
      </c>
      <c r="DW177">
        <v>-20.9054146341463</v>
      </c>
      <c r="DX177">
        <v>-0.590749128919846</v>
      </c>
      <c r="DY177">
        <v>0.0697025161773342</v>
      </c>
      <c r="DZ177">
        <v>0</v>
      </c>
      <c r="EA177">
        <v>878.447823529412</v>
      </c>
      <c r="EB177">
        <v>-4.07278848493562</v>
      </c>
      <c r="EC177">
        <v>0.446150427717219</v>
      </c>
      <c r="ED177">
        <v>1</v>
      </c>
      <c r="EE177">
        <v>3.97633487804878</v>
      </c>
      <c r="EF177">
        <v>0.279918188153309</v>
      </c>
      <c r="EG177">
        <v>0.028923998654333</v>
      </c>
      <c r="EH177">
        <v>0</v>
      </c>
      <c r="EI177">
        <v>1</v>
      </c>
      <c r="EJ177">
        <v>3</v>
      </c>
      <c r="EK177" t="s">
        <v>427</v>
      </c>
      <c r="EL177">
        <v>100</v>
      </c>
      <c r="EM177">
        <v>100</v>
      </c>
      <c r="EN177">
        <v>1.554</v>
      </c>
      <c r="EO177">
        <v>-0.0624</v>
      </c>
      <c r="EP177">
        <v>0.796380875196005</v>
      </c>
      <c r="EQ177">
        <v>0.00225868272383977</v>
      </c>
      <c r="ER177">
        <v>-9.96746185667655e-07</v>
      </c>
      <c r="ES177">
        <v>2.83711317370827e-10</v>
      </c>
      <c r="ET177">
        <v>-0.071317122073674</v>
      </c>
      <c r="EU177">
        <v>-0.00217948432402501</v>
      </c>
      <c r="EV177">
        <v>0.000453263451741206</v>
      </c>
      <c r="EW177">
        <v>-1.16319206543697e-06</v>
      </c>
      <c r="EX177">
        <v>-2</v>
      </c>
      <c r="EY177">
        <v>2196</v>
      </c>
      <c r="EZ177">
        <v>1</v>
      </c>
      <c r="FA177">
        <v>25</v>
      </c>
      <c r="FB177">
        <v>7.2</v>
      </c>
      <c r="FC177">
        <v>7.1</v>
      </c>
      <c r="FD177">
        <v>18</v>
      </c>
      <c r="FE177">
        <v>815.749</v>
      </c>
      <c r="FF177">
        <v>430.14</v>
      </c>
      <c r="FG177">
        <v>17.7016</v>
      </c>
      <c r="FH177">
        <v>25.4699</v>
      </c>
      <c r="FI177">
        <v>29.9995</v>
      </c>
      <c r="FJ177">
        <v>25.6041</v>
      </c>
      <c r="FK177">
        <v>25.6434</v>
      </c>
      <c r="FL177">
        <v>25.0104</v>
      </c>
      <c r="FM177">
        <v>72.0275</v>
      </c>
      <c r="FN177">
        <v>0</v>
      </c>
      <c r="FO177">
        <v>17.81</v>
      </c>
      <c r="FP177">
        <v>420</v>
      </c>
      <c r="FQ177">
        <v>3.49737</v>
      </c>
      <c r="FR177">
        <v>101.422</v>
      </c>
      <c r="FS177">
        <v>101.875</v>
      </c>
    </row>
    <row r="178" spans="1:175">
      <c r="A178">
        <v>162</v>
      </c>
      <c r="B178">
        <v>1626465511.6</v>
      </c>
      <c r="C178">
        <v>322</v>
      </c>
      <c r="D178" t="s">
        <v>618</v>
      </c>
      <c r="E178" t="s">
        <v>619</v>
      </c>
      <c r="F178">
        <v>1</v>
      </c>
      <c r="G178" t="s">
        <v>291</v>
      </c>
      <c r="H178">
        <v>1626465510.6</v>
      </c>
      <c r="I178">
        <f>(J178)/1000</f>
        <v>0</v>
      </c>
      <c r="J178">
        <f>1000*CB178*AH178*(BX178-BY178)/(100*BQ178*(1000-AH178*BX178))</f>
        <v>0</v>
      </c>
      <c r="K178">
        <f>CB178*AH178*(BW178-BV178*(1000-AH178*BY178)/(1000-AH178*BX178))/(100*BQ178)</f>
        <v>0</v>
      </c>
      <c r="L178">
        <f>BV178 - IF(AH178&gt;1, K178*BQ178*100.0/(AJ178*CJ178), 0)</f>
        <v>0</v>
      </c>
      <c r="M178">
        <f>((S178-I178/2)*L178-K178)/(S178+I178/2)</f>
        <v>0</v>
      </c>
      <c r="N178">
        <f>M178*(CC178+CD178)/1000.0</f>
        <v>0</v>
      </c>
      <c r="O178">
        <f>(BV178 - IF(AH178&gt;1, K178*BQ178*100.0/(AJ178*CJ178), 0))*(CC178+CD178)/1000.0</f>
        <v>0</v>
      </c>
      <c r="P178">
        <f>2.0/((1/R178-1/Q178)+SIGN(R178)*SQRT((1/R178-1/Q178)*(1/R178-1/Q178) + 4*BR178/((BR178+1)*(BR178+1))*(2*1/R178*1/Q178-1/Q178*1/Q178)))</f>
        <v>0</v>
      </c>
      <c r="Q178">
        <f>IF(LEFT(BS178,1)&lt;&gt;"0",IF(LEFT(BS178,1)="1",3.0,BT178),$D$5+$E$5*(CJ178*CC178/($K$5*1000))+$F$5*(CJ178*CC178/($K$5*1000))*MAX(MIN(BQ178,$J$5),$I$5)*MAX(MIN(BQ178,$J$5),$I$5)+$G$5*MAX(MIN(BQ178,$J$5),$I$5)*(CJ178*CC178/($K$5*1000))+$H$5*(CJ178*CC178/($K$5*1000))*(CJ178*CC178/($K$5*1000)))</f>
        <v>0</v>
      </c>
      <c r="R178">
        <f>I178*(1000-(1000*0.61365*exp(17.502*V178/(240.97+V178))/(CC178+CD178)+BX178)/2)/(1000*0.61365*exp(17.502*V178/(240.97+V178))/(CC178+CD178)-BX178)</f>
        <v>0</v>
      </c>
      <c r="S178">
        <f>1/((BR178+1)/(P178/1.6)+1/(Q178/1.37)) + BR178/((BR178+1)/(P178/1.6) + BR178/(Q178/1.37))</f>
        <v>0</v>
      </c>
      <c r="T178">
        <f>(BM178*BP178)</f>
        <v>0</v>
      </c>
      <c r="U178">
        <f>(CE178+(T178+2*0.95*5.67E-8*(((CE178+$B$7)+273)^4-(CE178+273)^4)-44100*I178)/(1.84*29.3*Q178+8*0.95*5.67E-8*(CE178+273)^3))</f>
        <v>0</v>
      </c>
      <c r="V178">
        <f>($C$7*CF178+$D$7*CG178+$E$7*U178)</f>
        <v>0</v>
      </c>
      <c r="W178">
        <f>0.61365*exp(17.502*V178/(240.97+V178))</f>
        <v>0</v>
      </c>
      <c r="X178">
        <f>(Y178/Z178*100)</f>
        <v>0</v>
      </c>
      <c r="Y178">
        <f>BX178*(CC178+CD178)/1000</f>
        <v>0</v>
      </c>
      <c r="Z178">
        <f>0.61365*exp(17.502*CE178/(240.97+CE178))</f>
        <v>0</v>
      </c>
      <c r="AA178">
        <f>(W178-BX178*(CC178+CD178)/1000)</f>
        <v>0</v>
      </c>
      <c r="AB178">
        <f>(-I178*44100)</f>
        <v>0</v>
      </c>
      <c r="AC178">
        <f>2*29.3*Q178*0.92*(CE178-V178)</f>
        <v>0</v>
      </c>
      <c r="AD178">
        <f>2*0.95*5.67E-8*(((CE178+$B$7)+273)^4-(V178+273)^4)</f>
        <v>0</v>
      </c>
      <c r="AE178">
        <f>T178+AD178+AB178+AC178</f>
        <v>0</v>
      </c>
      <c r="AF178">
        <v>146</v>
      </c>
      <c r="AG178">
        <v>16</v>
      </c>
      <c r="AH178">
        <f>IF(AF178*$H$13&gt;=AJ178,1.0,(AJ178/(AJ178-AF178*$H$13)))</f>
        <v>0</v>
      </c>
      <c r="AI178">
        <f>(AH178-1)*100</f>
        <v>0</v>
      </c>
      <c r="AJ178">
        <f>MAX(0,($B$13+$C$13*CJ178)/(1+$D$13*CJ178)*CC178/(CE178+273)*$E$13)</f>
        <v>0</v>
      </c>
      <c r="AK178" t="s">
        <v>292</v>
      </c>
      <c r="AL178" t="s">
        <v>292</v>
      </c>
      <c r="AM178">
        <v>0</v>
      </c>
      <c r="AN178">
        <v>0</v>
      </c>
      <c r="AO178">
        <f>1-AM178/AN178</f>
        <v>0</v>
      </c>
      <c r="AP178">
        <v>0</v>
      </c>
      <c r="AQ178" t="s">
        <v>292</v>
      </c>
      <c r="AR178" t="s">
        <v>292</v>
      </c>
      <c r="AS178">
        <v>0</v>
      </c>
      <c r="AT178">
        <v>0</v>
      </c>
      <c r="AU178">
        <f>1-AS178/AT178</f>
        <v>0</v>
      </c>
      <c r="AV178">
        <v>0.5</v>
      </c>
      <c r="AW178">
        <f>BN178</f>
        <v>0</v>
      </c>
      <c r="AX178">
        <f>K178</f>
        <v>0</v>
      </c>
      <c r="AY178">
        <f>AU178*AV178*AW178</f>
        <v>0</v>
      </c>
      <c r="AZ178">
        <f>(AX178-AP178)/AW178</f>
        <v>0</v>
      </c>
      <c r="BA178">
        <f>(AN178-AT178)/AT178</f>
        <v>0</v>
      </c>
      <c r="BB178">
        <f>AM178/(AO178+AM178/AT178)</f>
        <v>0</v>
      </c>
      <c r="BC178" t="s">
        <v>292</v>
      </c>
      <c r="BD178">
        <v>0</v>
      </c>
      <c r="BE178">
        <f>IF(BD178&lt;&gt;0, BD178, BB178)</f>
        <v>0</v>
      </c>
      <c r="BF178">
        <f>1-BE178/AT178</f>
        <v>0</v>
      </c>
      <c r="BG178">
        <f>(AT178-AS178)/(AT178-BE178)</f>
        <v>0</v>
      </c>
      <c r="BH178">
        <f>(AN178-AT178)/(AN178-BE178)</f>
        <v>0</v>
      </c>
      <c r="BI178">
        <f>(AT178-AS178)/(AT178-AM178)</f>
        <v>0</v>
      </c>
      <c r="BJ178">
        <f>(AN178-AT178)/(AN178-AM178)</f>
        <v>0</v>
      </c>
      <c r="BK178">
        <f>(BG178*BE178/AS178)</f>
        <v>0</v>
      </c>
      <c r="BL178">
        <f>(1-BK178)</f>
        <v>0</v>
      </c>
      <c r="BM178">
        <f>$B$11*CK178+$C$11*CL178+$F$11*CM178*(1-CP178)</f>
        <v>0</v>
      </c>
      <c r="BN178">
        <f>BM178*BO178</f>
        <v>0</v>
      </c>
      <c r="BO178">
        <f>($B$11*$D$9+$C$11*$D$9+$F$11*((CZ178+CR178)/MAX(CZ178+CR178+DA178, 0.1)*$I$9+DA178/MAX(CZ178+CR178+DA178, 0.1)*$J$9))/($B$11+$C$11+$F$11)</f>
        <v>0</v>
      </c>
      <c r="BP178">
        <f>($B$11*$K$9+$C$11*$K$9+$F$11*((CZ178+CR178)/MAX(CZ178+CR178+DA178, 0.1)*$P$9+DA178/MAX(CZ178+CR178+DA178, 0.1)*$Q$9))/($B$11+$C$11+$F$11)</f>
        <v>0</v>
      </c>
      <c r="BQ178">
        <v>6</v>
      </c>
      <c r="BR178">
        <v>0.5</v>
      </c>
      <c r="BS178" t="s">
        <v>293</v>
      </c>
      <c r="BT178">
        <v>2</v>
      </c>
      <c r="BU178">
        <v>1626465510.6</v>
      </c>
      <c r="BV178">
        <v>398.950333333333</v>
      </c>
      <c r="BW178">
        <v>420.024666666667</v>
      </c>
      <c r="BX178">
        <v>7.50634666666667</v>
      </c>
      <c r="BY178">
        <v>3.46248666666667</v>
      </c>
      <c r="BZ178">
        <v>397.396333333333</v>
      </c>
      <c r="CA178">
        <v>7.56869333333333</v>
      </c>
      <c r="CB178">
        <v>900.068333333333</v>
      </c>
      <c r="CC178">
        <v>100.755333333333</v>
      </c>
      <c r="CD178">
        <v>0.0997630666666667</v>
      </c>
      <c r="CE178">
        <v>18.8926666666667</v>
      </c>
      <c r="CF178">
        <v>17.8462333333333</v>
      </c>
      <c r="CG178">
        <v>999.9</v>
      </c>
      <c r="CH178">
        <v>0</v>
      </c>
      <c r="CI178">
        <v>0</v>
      </c>
      <c r="CJ178">
        <v>9988.74333333333</v>
      </c>
      <c r="CK178">
        <v>0</v>
      </c>
      <c r="CL178">
        <v>0.221023</v>
      </c>
      <c r="CM178">
        <v>1460.04333333333</v>
      </c>
      <c r="CN178">
        <v>0.973008333333333</v>
      </c>
      <c r="CO178">
        <v>0.0269915666666667</v>
      </c>
      <c r="CP178">
        <v>0</v>
      </c>
      <c r="CQ178">
        <v>877.549</v>
      </c>
      <c r="CR178">
        <v>4.99999</v>
      </c>
      <c r="CS178">
        <v>12843.2333333333</v>
      </c>
      <c r="CT178">
        <v>12728.7666666667</v>
      </c>
      <c r="CU178">
        <v>38.937</v>
      </c>
      <c r="CV178">
        <v>41.125</v>
      </c>
      <c r="CW178">
        <v>40.125</v>
      </c>
      <c r="CX178">
        <v>40.4163333333333</v>
      </c>
      <c r="CY178">
        <v>40.625</v>
      </c>
      <c r="CZ178">
        <v>1415.77</v>
      </c>
      <c r="DA178">
        <v>39.2733333333333</v>
      </c>
      <c r="DB178">
        <v>0</v>
      </c>
      <c r="DC178">
        <v>1626465522.8</v>
      </c>
      <c r="DD178">
        <v>0</v>
      </c>
      <c r="DE178">
        <v>878.05836</v>
      </c>
      <c r="DF178">
        <v>-5.13000001044055</v>
      </c>
      <c r="DG178">
        <v>-54.5846155649269</v>
      </c>
      <c r="DH178">
        <v>12848.248</v>
      </c>
      <c r="DI178">
        <v>15</v>
      </c>
      <c r="DJ178">
        <v>1626465084.6</v>
      </c>
      <c r="DK178" t="s">
        <v>294</v>
      </c>
      <c r="DL178">
        <v>1626465076.6</v>
      </c>
      <c r="DM178">
        <v>1626465084.6</v>
      </c>
      <c r="DN178">
        <v>8</v>
      </c>
      <c r="DO178">
        <v>0.212</v>
      </c>
      <c r="DP178">
        <v>0.013</v>
      </c>
      <c r="DQ178">
        <v>1.588</v>
      </c>
      <c r="DR178">
        <v>-0.074</v>
      </c>
      <c r="DS178">
        <v>420</v>
      </c>
      <c r="DT178">
        <v>3</v>
      </c>
      <c r="DU178">
        <v>0.13</v>
      </c>
      <c r="DV178">
        <v>0.03</v>
      </c>
      <c r="DW178">
        <v>-20.924987804878</v>
      </c>
      <c r="DX178">
        <v>-0.683859930313615</v>
      </c>
      <c r="DY178">
        <v>0.0772488320067103</v>
      </c>
      <c r="DZ178">
        <v>0</v>
      </c>
      <c r="EA178">
        <v>878.307117647059</v>
      </c>
      <c r="EB178">
        <v>-4.4036583389492</v>
      </c>
      <c r="EC178">
        <v>0.467073666233269</v>
      </c>
      <c r="ED178">
        <v>1</v>
      </c>
      <c r="EE178">
        <v>3.98667317073171</v>
      </c>
      <c r="EF178">
        <v>0.295572543554013</v>
      </c>
      <c r="EG178">
        <v>0.0305066548868519</v>
      </c>
      <c r="EH178">
        <v>0</v>
      </c>
      <c r="EI178">
        <v>1</v>
      </c>
      <c r="EJ178">
        <v>3</v>
      </c>
      <c r="EK178" t="s">
        <v>427</v>
      </c>
      <c r="EL178">
        <v>100</v>
      </c>
      <c r="EM178">
        <v>100</v>
      </c>
      <c r="EN178">
        <v>1.554</v>
      </c>
      <c r="EO178">
        <v>-0.0623</v>
      </c>
      <c r="EP178">
        <v>0.796380875196005</v>
      </c>
      <c r="EQ178">
        <v>0.00225868272383977</v>
      </c>
      <c r="ER178">
        <v>-9.96746185667655e-07</v>
      </c>
      <c r="ES178">
        <v>2.83711317370827e-10</v>
      </c>
      <c r="ET178">
        <v>-0.071317122073674</v>
      </c>
      <c r="EU178">
        <v>-0.00217948432402501</v>
      </c>
      <c r="EV178">
        <v>0.000453263451741206</v>
      </c>
      <c r="EW178">
        <v>-1.16319206543697e-06</v>
      </c>
      <c r="EX178">
        <v>-2</v>
      </c>
      <c r="EY178">
        <v>2196</v>
      </c>
      <c r="EZ178">
        <v>1</v>
      </c>
      <c r="FA178">
        <v>25</v>
      </c>
      <c r="FB178">
        <v>7.2</v>
      </c>
      <c r="FC178">
        <v>7.1</v>
      </c>
      <c r="FD178">
        <v>18</v>
      </c>
      <c r="FE178">
        <v>815.67</v>
      </c>
      <c r="FF178">
        <v>430.185</v>
      </c>
      <c r="FG178">
        <v>17.766</v>
      </c>
      <c r="FH178">
        <v>25.4667</v>
      </c>
      <c r="FI178">
        <v>29.9995</v>
      </c>
      <c r="FJ178">
        <v>25.6019</v>
      </c>
      <c r="FK178">
        <v>25.6417</v>
      </c>
      <c r="FL178">
        <v>25.01</v>
      </c>
      <c r="FM178">
        <v>72.0275</v>
      </c>
      <c r="FN178">
        <v>0</v>
      </c>
      <c r="FO178">
        <v>17.81</v>
      </c>
      <c r="FP178">
        <v>420</v>
      </c>
      <c r="FQ178">
        <v>3.49489</v>
      </c>
      <c r="FR178">
        <v>101.422</v>
      </c>
      <c r="FS178">
        <v>101.876</v>
      </c>
    </row>
    <row r="179" spans="1:175">
      <c r="A179">
        <v>163</v>
      </c>
      <c r="B179">
        <v>1626465513.6</v>
      </c>
      <c r="C179">
        <v>324</v>
      </c>
      <c r="D179" t="s">
        <v>620</v>
      </c>
      <c r="E179" t="s">
        <v>621</v>
      </c>
      <c r="F179">
        <v>1</v>
      </c>
      <c r="G179" t="s">
        <v>291</v>
      </c>
      <c r="H179">
        <v>1626465512.6</v>
      </c>
      <c r="I179">
        <f>(J179)/1000</f>
        <v>0</v>
      </c>
      <c r="J179">
        <f>1000*CB179*AH179*(BX179-BY179)/(100*BQ179*(1000-AH179*BX179))</f>
        <v>0</v>
      </c>
      <c r="K179">
        <f>CB179*AH179*(BW179-BV179*(1000-AH179*BY179)/(1000-AH179*BX179))/(100*BQ179)</f>
        <v>0</v>
      </c>
      <c r="L179">
        <f>BV179 - IF(AH179&gt;1, K179*BQ179*100.0/(AJ179*CJ179), 0)</f>
        <v>0</v>
      </c>
      <c r="M179">
        <f>((S179-I179/2)*L179-K179)/(S179+I179/2)</f>
        <v>0</v>
      </c>
      <c r="N179">
        <f>M179*(CC179+CD179)/1000.0</f>
        <v>0</v>
      </c>
      <c r="O179">
        <f>(BV179 - IF(AH179&gt;1, K179*BQ179*100.0/(AJ179*CJ179), 0))*(CC179+CD179)/1000.0</f>
        <v>0</v>
      </c>
      <c r="P179">
        <f>2.0/((1/R179-1/Q179)+SIGN(R179)*SQRT((1/R179-1/Q179)*(1/R179-1/Q179) + 4*BR179/((BR179+1)*(BR179+1))*(2*1/R179*1/Q179-1/Q179*1/Q179)))</f>
        <v>0</v>
      </c>
      <c r="Q179">
        <f>IF(LEFT(BS179,1)&lt;&gt;"0",IF(LEFT(BS179,1)="1",3.0,BT179),$D$5+$E$5*(CJ179*CC179/($K$5*1000))+$F$5*(CJ179*CC179/($K$5*1000))*MAX(MIN(BQ179,$J$5),$I$5)*MAX(MIN(BQ179,$J$5),$I$5)+$G$5*MAX(MIN(BQ179,$J$5),$I$5)*(CJ179*CC179/($K$5*1000))+$H$5*(CJ179*CC179/($K$5*1000))*(CJ179*CC179/($K$5*1000)))</f>
        <v>0</v>
      </c>
      <c r="R179">
        <f>I179*(1000-(1000*0.61365*exp(17.502*V179/(240.97+V179))/(CC179+CD179)+BX179)/2)/(1000*0.61365*exp(17.502*V179/(240.97+V179))/(CC179+CD179)-BX179)</f>
        <v>0</v>
      </c>
      <c r="S179">
        <f>1/((BR179+1)/(P179/1.6)+1/(Q179/1.37)) + BR179/((BR179+1)/(P179/1.6) + BR179/(Q179/1.37))</f>
        <v>0</v>
      </c>
      <c r="T179">
        <f>(BM179*BP179)</f>
        <v>0</v>
      </c>
      <c r="U179">
        <f>(CE179+(T179+2*0.95*5.67E-8*(((CE179+$B$7)+273)^4-(CE179+273)^4)-44100*I179)/(1.84*29.3*Q179+8*0.95*5.67E-8*(CE179+273)^3))</f>
        <v>0</v>
      </c>
      <c r="V179">
        <f>($C$7*CF179+$D$7*CG179+$E$7*U179)</f>
        <v>0</v>
      </c>
      <c r="W179">
        <f>0.61365*exp(17.502*V179/(240.97+V179))</f>
        <v>0</v>
      </c>
      <c r="X179">
        <f>(Y179/Z179*100)</f>
        <v>0</v>
      </c>
      <c r="Y179">
        <f>BX179*(CC179+CD179)/1000</f>
        <v>0</v>
      </c>
      <c r="Z179">
        <f>0.61365*exp(17.502*CE179/(240.97+CE179))</f>
        <v>0</v>
      </c>
      <c r="AA179">
        <f>(W179-BX179*(CC179+CD179)/1000)</f>
        <v>0</v>
      </c>
      <c r="AB179">
        <f>(-I179*44100)</f>
        <v>0</v>
      </c>
      <c r="AC179">
        <f>2*29.3*Q179*0.92*(CE179-V179)</f>
        <v>0</v>
      </c>
      <c r="AD179">
        <f>2*0.95*5.67E-8*(((CE179+$B$7)+273)^4-(V179+273)^4)</f>
        <v>0</v>
      </c>
      <c r="AE179">
        <f>T179+AD179+AB179+AC179</f>
        <v>0</v>
      </c>
      <c r="AF179">
        <v>146</v>
      </c>
      <c r="AG179">
        <v>16</v>
      </c>
      <c r="AH179">
        <f>IF(AF179*$H$13&gt;=AJ179,1.0,(AJ179/(AJ179-AF179*$H$13)))</f>
        <v>0</v>
      </c>
      <c r="AI179">
        <f>(AH179-1)*100</f>
        <v>0</v>
      </c>
      <c r="AJ179">
        <f>MAX(0,($B$13+$C$13*CJ179)/(1+$D$13*CJ179)*CC179/(CE179+273)*$E$13)</f>
        <v>0</v>
      </c>
      <c r="AK179" t="s">
        <v>292</v>
      </c>
      <c r="AL179" t="s">
        <v>292</v>
      </c>
      <c r="AM179">
        <v>0</v>
      </c>
      <c r="AN179">
        <v>0</v>
      </c>
      <c r="AO179">
        <f>1-AM179/AN179</f>
        <v>0</v>
      </c>
      <c r="AP179">
        <v>0</v>
      </c>
      <c r="AQ179" t="s">
        <v>292</v>
      </c>
      <c r="AR179" t="s">
        <v>292</v>
      </c>
      <c r="AS179">
        <v>0</v>
      </c>
      <c r="AT179">
        <v>0</v>
      </c>
      <c r="AU179">
        <f>1-AS179/AT179</f>
        <v>0</v>
      </c>
      <c r="AV179">
        <v>0.5</v>
      </c>
      <c r="AW179">
        <f>BN179</f>
        <v>0</v>
      </c>
      <c r="AX179">
        <f>K179</f>
        <v>0</v>
      </c>
      <c r="AY179">
        <f>AU179*AV179*AW179</f>
        <v>0</v>
      </c>
      <c r="AZ179">
        <f>(AX179-AP179)/AW179</f>
        <v>0</v>
      </c>
      <c r="BA179">
        <f>(AN179-AT179)/AT179</f>
        <v>0</v>
      </c>
      <c r="BB179">
        <f>AM179/(AO179+AM179/AT179)</f>
        <v>0</v>
      </c>
      <c r="BC179" t="s">
        <v>292</v>
      </c>
      <c r="BD179">
        <v>0</v>
      </c>
      <c r="BE179">
        <f>IF(BD179&lt;&gt;0, BD179, BB179)</f>
        <v>0</v>
      </c>
      <c r="BF179">
        <f>1-BE179/AT179</f>
        <v>0</v>
      </c>
      <c r="BG179">
        <f>(AT179-AS179)/(AT179-BE179)</f>
        <v>0</v>
      </c>
      <c r="BH179">
        <f>(AN179-AT179)/(AN179-BE179)</f>
        <v>0</v>
      </c>
      <c r="BI179">
        <f>(AT179-AS179)/(AT179-AM179)</f>
        <v>0</v>
      </c>
      <c r="BJ179">
        <f>(AN179-AT179)/(AN179-AM179)</f>
        <v>0</v>
      </c>
      <c r="BK179">
        <f>(BG179*BE179/AS179)</f>
        <v>0</v>
      </c>
      <c r="BL179">
        <f>(1-BK179)</f>
        <v>0</v>
      </c>
      <c r="BM179">
        <f>$B$11*CK179+$C$11*CL179+$F$11*CM179*(1-CP179)</f>
        <v>0</v>
      </c>
      <c r="BN179">
        <f>BM179*BO179</f>
        <v>0</v>
      </c>
      <c r="BO179">
        <f>($B$11*$D$9+$C$11*$D$9+$F$11*((CZ179+CR179)/MAX(CZ179+CR179+DA179, 0.1)*$I$9+DA179/MAX(CZ179+CR179+DA179, 0.1)*$J$9))/($B$11+$C$11+$F$11)</f>
        <v>0</v>
      </c>
      <c r="BP179">
        <f>($B$11*$K$9+$C$11*$K$9+$F$11*((CZ179+CR179)/MAX(CZ179+CR179+DA179, 0.1)*$P$9+DA179/MAX(CZ179+CR179+DA179, 0.1)*$Q$9))/($B$11+$C$11+$F$11)</f>
        <v>0</v>
      </c>
      <c r="BQ179">
        <v>6</v>
      </c>
      <c r="BR179">
        <v>0.5</v>
      </c>
      <c r="BS179" t="s">
        <v>293</v>
      </c>
      <c r="BT179">
        <v>2</v>
      </c>
      <c r="BU179">
        <v>1626465512.6</v>
      </c>
      <c r="BV179">
        <v>398.972666666667</v>
      </c>
      <c r="BW179">
        <v>420.037666666667</v>
      </c>
      <c r="BX179">
        <v>7.51759666666667</v>
      </c>
      <c r="BY179">
        <v>3.46358</v>
      </c>
      <c r="BZ179">
        <v>397.417666666667</v>
      </c>
      <c r="CA179">
        <v>7.57989666666667</v>
      </c>
      <c r="CB179">
        <v>899.974333333333</v>
      </c>
      <c r="CC179">
        <v>100.756333333333</v>
      </c>
      <c r="CD179">
        <v>0.0998728</v>
      </c>
      <c r="CE179">
        <v>18.9292333333333</v>
      </c>
      <c r="CF179">
        <v>17.8747</v>
      </c>
      <c r="CG179">
        <v>999.9</v>
      </c>
      <c r="CH179">
        <v>0</v>
      </c>
      <c r="CI179">
        <v>0</v>
      </c>
      <c r="CJ179">
        <v>9936.25</v>
      </c>
      <c r="CK179">
        <v>0</v>
      </c>
      <c r="CL179">
        <v>0.221023</v>
      </c>
      <c r="CM179">
        <v>1459.96333333333</v>
      </c>
      <c r="CN179">
        <v>0.973008333333333</v>
      </c>
      <c r="CO179">
        <v>0.0269915666666667</v>
      </c>
      <c r="CP179">
        <v>0</v>
      </c>
      <c r="CQ179">
        <v>877.307666666667</v>
      </c>
      <c r="CR179">
        <v>4.99999</v>
      </c>
      <c r="CS179">
        <v>12840.1666666667</v>
      </c>
      <c r="CT179">
        <v>12728.0333333333</v>
      </c>
      <c r="CU179">
        <v>38.937</v>
      </c>
      <c r="CV179">
        <v>41.125</v>
      </c>
      <c r="CW179">
        <v>40.125</v>
      </c>
      <c r="CX179">
        <v>40.437</v>
      </c>
      <c r="CY179">
        <v>40.625</v>
      </c>
      <c r="CZ179">
        <v>1415.69333333333</v>
      </c>
      <c r="DA179">
        <v>39.27</v>
      </c>
      <c r="DB179">
        <v>0</v>
      </c>
      <c r="DC179">
        <v>1626465524.6</v>
      </c>
      <c r="DD179">
        <v>0</v>
      </c>
      <c r="DE179">
        <v>877.926769230769</v>
      </c>
      <c r="DF179">
        <v>-4.93825641770206</v>
      </c>
      <c r="DG179">
        <v>-55.7025641461171</v>
      </c>
      <c r="DH179">
        <v>12846.7961538462</v>
      </c>
      <c r="DI179">
        <v>15</v>
      </c>
      <c r="DJ179">
        <v>1626465084.6</v>
      </c>
      <c r="DK179" t="s">
        <v>294</v>
      </c>
      <c r="DL179">
        <v>1626465076.6</v>
      </c>
      <c r="DM179">
        <v>1626465084.6</v>
      </c>
      <c r="DN179">
        <v>8</v>
      </c>
      <c r="DO179">
        <v>0.212</v>
      </c>
      <c r="DP179">
        <v>0.013</v>
      </c>
      <c r="DQ179">
        <v>1.588</v>
      </c>
      <c r="DR179">
        <v>-0.074</v>
      </c>
      <c r="DS179">
        <v>420</v>
      </c>
      <c r="DT179">
        <v>3</v>
      </c>
      <c r="DU179">
        <v>0.13</v>
      </c>
      <c r="DV179">
        <v>0.03</v>
      </c>
      <c r="DW179">
        <v>-20.9484658536585</v>
      </c>
      <c r="DX179">
        <v>-0.741850871080169</v>
      </c>
      <c r="DY179">
        <v>0.0821998593843558</v>
      </c>
      <c r="DZ179">
        <v>0</v>
      </c>
      <c r="EA179">
        <v>878.139</v>
      </c>
      <c r="EB179">
        <v>-4.59581030773684</v>
      </c>
      <c r="EC179">
        <v>0.480310867472068</v>
      </c>
      <c r="ED179">
        <v>1</v>
      </c>
      <c r="EE179">
        <v>3.99650780487805</v>
      </c>
      <c r="EF179">
        <v>0.325325017421598</v>
      </c>
      <c r="EG179">
        <v>0.0331831827456719</v>
      </c>
      <c r="EH179">
        <v>0</v>
      </c>
      <c r="EI179">
        <v>1</v>
      </c>
      <c r="EJ179">
        <v>3</v>
      </c>
      <c r="EK179" t="s">
        <v>427</v>
      </c>
      <c r="EL179">
        <v>100</v>
      </c>
      <c r="EM179">
        <v>100</v>
      </c>
      <c r="EN179">
        <v>1.554</v>
      </c>
      <c r="EO179">
        <v>-0.0623</v>
      </c>
      <c r="EP179">
        <v>0.796380875196005</v>
      </c>
      <c r="EQ179">
        <v>0.00225868272383977</v>
      </c>
      <c r="ER179">
        <v>-9.96746185667655e-07</v>
      </c>
      <c r="ES179">
        <v>2.83711317370827e-10</v>
      </c>
      <c r="ET179">
        <v>-0.071317122073674</v>
      </c>
      <c r="EU179">
        <v>-0.00217948432402501</v>
      </c>
      <c r="EV179">
        <v>0.000453263451741206</v>
      </c>
      <c r="EW179">
        <v>-1.16319206543697e-06</v>
      </c>
      <c r="EX179">
        <v>-2</v>
      </c>
      <c r="EY179">
        <v>2196</v>
      </c>
      <c r="EZ179">
        <v>1</v>
      </c>
      <c r="FA179">
        <v>25</v>
      </c>
      <c r="FB179">
        <v>7.3</v>
      </c>
      <c r="FC179">
        <v>7.2</v>
      </c>
      <c r="FD179">
        <v>18</v>
      </c>
      <c r="FE179">
        <v>815.614</v>
      </c>
      <c r="FF179">
        <v>430.142</v>
      </c>
      <c r="FG179">
        <v>17.8274</v>
      </c>
      <c r="FH179">
        <v>25.4634</v>
      </c>
      <c r="FI179">
        <v>29.9994</v>
      </c>
      <c r="FJ179">
        <v>25.5998</v>
      </c>
      <c r="FK179">
        <v>25.6401</v>
      </c>
      <c r="FL179">
        <v>25.011</v>
      </c>
      <c r="FM179">
        <v>72.0275</v>
      </c>
      <c r="FN179">
        <v>0</v>
      </c>
      <c r="FO179">
        <v>17.91</v>
      </c>
      <c r="FP179">
        <v>420</v>
      </c>
      <c r="FQ179">
        <v>3.52752</v>
      </c>
      <c r="FR179">
        <v>101.422</v>
      </c>
      <c r="FS179">
        <v>101.876</v>
      </c>
    </row>
    <row r="180" spans="1:175">
      <c r="A180">
        <v>164</v>
      </c>
      <c r="B180">
        <v>1626465515.6</v>
      </c>
      <c r="C180">
        <v>326</v>
      </c>
      <c r="D180" t="s">
        <v>622</v>
      </c>
      <c r="E180" t="s">
        <v>623</v>
      </c>
      <c r="F180">
        <v>1</v>
      </c>
      <c r="G180" t="s">
        <v>291</v>
      </c>
      <c r="H180">
        <v>1626465514.6</v>
      </c>
      <c r="I180">
        <f>(J180)/1000</f>
        <v>0</v>
      </c>
      <c r="J180">
        <f>1000*CB180*AH180*(BX180-BY180)/(100*BQ180*(1000-AH180*BX180))</f>
        <v>0</v>
      </c>
      <c r="K180">
        <f>CB180*AH180*(BW180-BV180*(1000-AH180*BY180)/(1000-AH180*BX180))/(100*BQ180)</f>
        <v>0</v>
      </c>
      <c r="L180">
        <f>BV180 - IF(AH180&gt;1, K180*BQ180*100.0/(AJ180*CJ180), 0)</f>
        <v>0</v>
      </c>
      <c r="M180">
        <f>((S180-I180/2)*L180-K180)/(S180+I180/2)</f>
        <v>0</v>
      </c>
      <c r="N180">
        <f>M180*(CC180+CD180)/1000.0</f>
        <v>0</v>
      </c>
      <c r="O180">
        <f>(BV180 - IF(AH180&gt;1, K180*BQ180*100.0/(AJ180*CJ180), 0))*(CC180+CD180)/1000.0</f>
        <v>0</v>
      </c>
      <c r="P180">
        <f>2.0/((1/R180-1/Q180)+SIGN(R180)*SQRT((1/R180-1/Q180)*(1/R180-1/Q180) + 4*BR180/((BR180+1)*(BR180+1))*(2*1/R180*1/Q180-1/Q180*1/Q180)))</f>
        <v>0</v>
      </c>
      <c r="Q180">
        <f>IF(LEFT(BS180,1)&lt;&gt;"0",IF(LEFT(BS180,1)="1",3.0,BT180),$D$5+$E$5*(CJ180*CC180/($K$5*1000))+$F$5*(CJ180*CC180/($K$5*1000))*MAX(MIN(BQ180,$J$5),$I$5)*MAX(MIN(BQ180,$J$5),$I$5)+$G$5*MAX(MIN(BQ180,$J$5),$I$5)*(CJ180*CC180/($K$5*1000))+$H$5*(CJ180*CC180/($K$5*1000))*(CJ180*CC180/($K$5*1000)))</f>
        <v>0</v>
      </c>
      <c r="R180">
        <f>I180*(1000-(1000*0.61365*exp(17.502*V180/(240.97+V180))/(CC180+CD180)+BX180)/2)/(1000*0.61365*exp(17.502*V180/(240.97+V180))/(CC180+CD180)-BX180)</f>
        <v>0</v>
      </c>
      <c r="S180">
        <f>1/((BR180+1)/(P180/1.6)+1/(Q180/1.37)) + BR180/((BR180+1)/(P180/1.6) + BR180/(Q180/1.37))</f>
        <v>0</v>
      </c>
      <c r="T180">
        <f>(BM180*BP180)</f>
        <v>0</v>
      </c>
      <c r="U180">
        <f>(CE180+(T180+2*0.95*5.67E-8*(((CE180+$B$7)+273)^4-(CE180+273)^4)-44100*I180)/(1.84*29.3*Q180+8*0.95*5.67E-8*(CE180+273)^3))</f>
        <v>0</v>
      </c>
      <c r="V180">
        <f>($C$7*CF180+$D$7*CG180+$E$7*U180)</f>
        <v>0</v>
      </c>
      <c r="W180">
        <f>0.61365*exp(17.502*V180/(240.97+V180))</f>
        <v>0</v>
      </c>
      <c r="X180">
        <f>(Y180/Z180*100)</f>
        <v>0</v>
      </c>
      <c r="Y180">
        <f>BX180*(CC180+CD180)/1000</f>
        <v>0</v>
      </c>
      <c r="Z180">
        <f>0.61365*exp(17.502*CE180/(240.97+CE180))</f>
        <v>0</v>
      </c>
      <c r="AA180">
        <f>(W180-BX180*(CC180+CD180)/1000)</f>
        <v>0</v>
      </c>
      <c r="AB180">
        <f>(-I180*44100)</f>
        <v>0</v>
      </c>
      <c r="AC180">
        <f>2*29.3*Q180*0.92*(CE180-V180)</f>
        <v>0</v>
      </c>
      <c r="AD180">
        <f>2*0.95*5.67E-8*(((CE180+$B$7)+273)^4-(V180+273)^4)</f>
        <v>0</v>
      </c>
      <c r="AE180">
        <f>T180+AD180+AB180+AC180</f>
        <v>0</v>
      </c>
      <c r="AF180">
        <v>146</v>
      </c>
      <c r="AG180">
        <v>16</v>
      </c>
      <c r="AH180">
        <f>IF(AF180*$H$13&gt;=AJ180,1.0,(AJ180/(AJ180-AF180*$H$13)))</f>
        <v>0</v>
      </c>
      <c r="AI180">
        <f>(AH180-1)*100</f>
        <v>0</v>
      </c>
      <c r="AJ180">
        <f>MAX(0,($B$13+$C$13*CJ180)/(1+$D$13*CJ180)*CC180/(CE180+273)*$E$13)</f>
        <v>0</v>
      </c>
      <c r="AK180" t="s">
        <v>292</v>
      </c>
      <c r="AL180" t="s">
        <v>292</v>
      </c>
      <c r="AM180">
        <v>0</v>
      </c>
      <c r="AN180">
        <v>0</v>
      </c>
      <c r="AO180">
        <f>1-AM180/AN180</f>
        <v>0</v>
      </c>
      <c r="AP180">
        <v>0</v>
      </c>
      <c r="AQ180" t="s">
        <v>292</v>
      </c>
      <c r="AR180" t="s">
        <v>292</v>
      </c>
      <c r="AS180">
        <v>0</v>
      </c>
      <c r="AT180">
        <v>0</v>
      </c>
      <c r="AU180">
        <f>1-AS180/AT180</f>
        <v>0</v>
      </c>
      <c r="AV180">
        <v>0.5</v>
      </c>
      <c r="AW180">
        <f>BN180</f>
        <v>0</v>
      </c>
      <c r="AX180">
        <f>K180</f>
        <v>0</v>
      </c>
      <c r="AY180">
        <f>AU180*AV180*AW180</f>
        <v>0</v>
      </c>
      <c r="AZ180">
        <f>(AX180-AP180)/AW180</f>
        <v>0</v>
      </c>
      <c r="BA180">
        <f>(AN180-AT180)/AT180</f>
        <v>0</v>
      </c>
      <c r="BB180">
        <f>AM180/(AO180+AM180/AT180)</f>
        <v>0</v>
      </c>
      <c r="BC180" t="s">
        <v>292</v>
      </c>
      <c r="BD180">
        <v>0</v>
      </c>
      <c r="BE180">
        <f>IF(BD180&lt;&gt;0, BD180, BB180)</f>
        <v>0</v>
      </c>
      <c r="BF180">
        <f>1-BE180/AT180</f>
        <v>0</v>
      </c>
      <c r="BG180">
        <f>(AT180-AS180)/(AT180-BE180)</f>
        <v>0</v>
      </c>
      <c r="BH180">
        <f>(AN180-AT180)/(AN180-BE180)</f>
        <v>0</v>
      </c>
      <c r="BI180">
        <f>(AT180-AS180)/(AT180-AM180)</f>
        <v>0</v>
      </c>
      <c r="BJ180">
        <f>(AN180-AT180)/(AN180-AM180)</f>
        <v>0</v>
      </c>
      <c r="BK180">
        <f>(BG180*BE180/AS180)</f>
        <v>0</v>
      </c>
      <c r="BL180">
        <f>(1-BK180)</f>
        <v>0</v>
      </c>
      <c r="BM180">
        <f>$B$11*CK180+$C$11*CL180+$F$11*CM180*(1-CP180)</f>
        <v>0</v>
      </c>
      <c r="BN180">
        <f>BM180*BO180</f>
        <v>0</v>
      </c>
      <c r="BO180">
        <f>($B$11*$D$9+$C$11*$D$9+$F$11*((CZ180+CR180)/MAX(CZ180+CR180+DA180, 0.1)*$I$9+DA180/MAX(CZ180+CR180+DA180, 0.1)*$J$9))/($B$11+$C$11+$F$11)</f>
        <v>0</v>
      </c>
      <c r="BP180">
        <f>($B$11*$K$9+$C$11*$K$9+$F$11*((CZ180+CR180)/MAX(CZ180+CR180+DA180, 0.1)*$P$9+DA180/MAX(CZ180+CR180+DA180, 0.1)*$Q$9))/($B$11+$C$11+$F$11)</f>
        <v>0</v>
      </c>
      <c r="BQ180">
        <v>6</v>
      </c>
      <c r="BR180">
        <v>0.5</v>
      </c>
      <c r="BS180" t="s">
        <v>293</v>
      </c>
      <c r="BT180">
        <v>2</v>
      </c>
      <c r="BU180">
        <v>1626465514.6</v>
      </c>
      <c r="BV180">
        <v>398.955</v>
      </c>
      <c r="BW180">
        <v>419.967666666667</v>
      </c>
      <c r="BX180">
        <v>7.52881333333333</v>
      </c>
      <c r="BY180">
        <v>3.46443</v>
      </c>
      <c r="BZ180">
        <v>397.400666666667</v>
      </c>
      <c r="CA180">
        <v>7.59106333333333</v>
      </c>
      <c r="CB180">
        <v>899.974666666667</v>
      </c>
      <c r="CC180">
        <v>100.756</v>
      </c>
      <c r="CD180">
        <v>0.10009</v>
      </c>
      <c r="CE180">
        <v>18.9614</v>
      </c>
      <c r="CF180">
        <v>17.8974666666667</v>
      </c>
      <c r="CG180">
        <v>999.9</v>
      </c>
      <c r="CH180">
        <v>0</v>
      </c>
      <c r="CI180">
        <v>0</v>
      </c>
      <c r="CJ180">
        <v>9911.25</v>
      </c>
      <c r="CK180">
        <v>0</v>
      </c>
      <c r="CL180">
        <v>0.221023</v>
      </c>
      <c r="CM180">
        <v>1460.04</v>
      </c>
      <c r="CN180">
        <v>0.973008333333333</v>
      </c>
      <c r="CO180">
        <v>0.0269915666666667</v>
      </c>
      <c r="CP180">
        <v>0</v>
      </c>
      <c r="CQ180">
        <v>877.360666666667</v>
      </c>
      <c r="CR180">
        <v>4.99999</v>
      </c>
      <c r="CS180">
        <v>12838.9666666667</v>
      </c>
      <c r="CT180">
        <v>12728.7333333333</v>
      </c>
      <c r="CU180">
        <v>38.937</v>
      </c>
      <c r="CV180">
        <v>41.125</v>
      </c>
      <c r="CW180">
        <v>40.125</v>
      </c>
      <c r="CX180">
        <v>40.437</v>
      </c>
      <c r="CY180">
        <v>40.625</v>
      </c>
      <c r="CZ180">
        <v>1415.76666666667</v>
      </c>
      <c r="DA180">
        <v>39.2733333333333</v>
      </c>
      <c r="DB180">
        <v>0</v>
      </c>
      <c r="DC180">
        <v>1626465526.4</v>
      </c>
      <c r="DD180">
        <v>0</v>
      </c>
      <c r="DE180">
        <v>877.76732</v>
      </c>
      <c r="DF180">
        <v>-4.44184615377163</v>
      </c>
      <c r="DG180">
        <v>-57.7307691386361</v>
      </c>
      <c r="DH180">
        <v>12844.968</v>
      </c>
      <c r="DI180">
        <v>15</v>
      </c>
      <c r="DJ180">
        <v>1626465084.6</v>
      </c>
      <c r="DK180" t="s">
        <v>294</v>
      </c>
      <c r="DL180">
        <v>1626465076.6</v>
      </c>
      <c r="DM180">
        <v>1626465084.6</v>
      </c>
      <c r="DN180">
        <v>8</v>
      </c>
      <c r="DO180">
        <v>0.212</v>
      </c>
      <c r="DP180">
        <v>0.013</v>
      </c>
      <c r="DQ180">
        <v>1.588</v>
      </c>
      <c r="DR180">
        <v>-0.074</v>
      </c>
      <c r="DS180">
        <v>420</v>
      </c>
      <c r="DT180">
        <v>3</v>
      </c>
      <c r="DU180">
        <v>0.13</v>
      </c>
      <c r="DV180">
        <v>0.03</v>
      </c>
      <c r="DW180">
        <v>-20.9675073170732</v>
      </c>
      <c r="DX180">
        <v>-0.670772822299691</v>
      </c>
      <c r="DY180">
        <v>0.0777311200204343</v>
      </c>
      <c r="DZ180">
        <v>0</v>
      </c>
      <c r="EA180">
        <v>877.995939393939</v>
      </c>
      <c r="EB180">
        <v>-4.66259139129955</v>
      </c>
      <c r="EC180">
        <v>0.47184999795415</v>
      </c>
      <c r="ED180">
        <v>1</v>
      </c>
      <c r="EE180">
        <v>4.00602292682927</v>
      </c>
      <c r="EF180">
        <v>0.359108989547037</v>
      </c>
      <c r="EG180">
        <v>0.0358977011454944</v>
      </c>
      <c r="EH180">
        <v>0</v>
      </c>
      <c r="EI180">
        <v>1</v>
      </c>
      <c r="EJ180">
        <v>3</v>
      </c>
      <c r="EK180" t="s">
        <v>427</v>
      </c>
      <c r="EL180">
        <v>100</v>
      </c>
      <c r="EM180">
        <v>100</v>
      </c>
      <c r="EN180">
        <v>1.554</v>
      </c>
      <c r="EO180">
        <v>-0.0622</v>
      </c>
      <c r="EP180">
        <v>0.796380875196005</v>
      </c>
      <c r="EQ180">
        <v>0.00225868272383977</v>
      </c>
      <c r="ER180">
        <v>-9.96746185667655e-07</v>
      </c>
      <c r="ES180">
        <v>2.83711317370827e-10</v>
      </c>
      <c r="ET180">
        <v>-0.071317122073674</v>
      </c>
      <c r="EU180">
        <v>-0.00217948432402501</v>
      </c>
      <c r="EV180">
        <v>0.000453263451741206</v>
      </c>
      <c r="EW180">
        <v>-1.16319206543697e-06</v>
      </c>
      <c r="EX180">
        <v>-2</v>
      </c>
      <c r="EY180">
        <v>2196</v>
      </c>
      <c r="EZ180">
        <v>1</v>
      </c>
      <c r="FA180">
        <v>25</v>
      </c>
      <c r="FB180">
        <v>7.3</v>
      </c>
      <c r="FC180">
        <v>7.2</v>
      </c>
      <c r="FD180">
        <v>18</v>
      </c>
      <c r="FE180">
        <v>815.466</v>
      </c>
      <c r="FF180">
        <v>430.215</v>
      </c>
      <c r="FG180">
        <v>17.8943</v>
      </c>
      <c r="FH180">
        <v>25.4591</v>
      </c>
      <c r="FI180">
        <v>29.9993</v>
      </c>
      <c r="FJ180">
        <v>25.5976</v>
      </c>
      <c r="FK180">
        <v>25.638</v>
      </c>
      <c r="FL180">
        <v>25.0113</v>
      </c>
      <c r="FM180">
        <v>72.0275</v>
      </c>
      <c r="FN180">
        <v>0</v>
      </c>
      <c r="FO180">
        <v>18.01</v>
      </c>
      <c r="FP180">
        <v>420</v>
      </c>
      <c r="FQ180">
        <v>3.52648</v>
      </c>
      <c r="FR180">
        <v>101.423</v>
      </c>
      <c r="FS180">
        <v>101.876</v>
      </c>
    </row>
    <row r="181" spans="1:175">
      <c r="A181">
        <v>165</v>
      </c>
      <c r="B181">
        <v>1626465517.6</v>
      </c>
      <c r="C181">
        <v>328</v>
      </c>
      <c r="D181" t="s">
        <v>624</v>
      </c>
      <c r="E181" t="s">
        <v>625</v>
      </c>
      <c r="F181">
        <v>1</v>
      </c>
      <c r="G181" t="s">
        <v>291</v>
      </c>
      <c r="H181">
        <v>1626465516.6</v>
      </c>
      <c r="I181">
        <f>(J181)/1000</f>
        <v>0</v>
      </c>
      <c r="J181">
        <f>1000*CB181*AH181*(BX181-BY181)/(100*BQ181*(1000-AH181*BX181))</f>
        <v>0</v>
      </c>
      <c r="K181">
        <f>CB181*AH181*(BW181-BV181*(1000-AH181*BY181)/(1000-AH181*BX181))/(100*BQ181)</f>
        <v>0</v>
      </c>
      <c r="L181">
        <f>BV181 - IF(AH181&gt;1, K181*BQ181*100.0/(AJ181*CJ181), 0)</f>
        <v>0</v>
      </c>
      <c r="M181">
        <f>((S181-I181/2)*L181-K181)/(S181+I181/2)</f>
        <v>0</v>
      </c>
      <c r="N181">
        <f>M181*(CC181+CD181)/1000.0</f>
        <v>0</v>
      </c>
      <c r="O181">
        <f>(BV181 - IF(AH181&gt;1, K181*BQ181*100.0/(AJ181*CJ181), 0))*(CC181+CD181)/1000.0</f>
        <v>0</v>
      </c>
      <c r="P181">
        <f>2.0/((1/R181-1/Q181)+SIGN(R181)*SQRT((1/R181-1/Q181)*(1/R181-1/Q181) + 4*BR181/((BR181+1)*(BR181+1))*(2*1/R181*1/Q181-1/Q181*1/Q181)))</f>
        <v>0</v>
      </c>
      <c r="Q181">
        <f>IF(LEFT(BS181,1)&lt;&gt;"0",IF(LEFT(BS181,1)="1",3.0,BT181),$D$5+$E$5*(CJ181*CC181/($K$5*1000))+$F$5*(CJ181*CC181/($K$5*1000))*MAX(MIN(BQ181,$J$5),$I$5)*MAX(MIN(BQ181,$J$5),$I$5)+$G$5*MAX(MIN(BQ181,$J$5),$I$5)*(CJ181*CC181/($K$5*1000))+$H$5*(CJ181*CC181/($K$5*1000))*(CJ181*CC181/($K$5*1000)))</f>
        <v>0</v>
      </c>
      <c r="R181">
        <f>I181*(1000-(1000*0.61365*exp(17.502*V181/(240.97+V181))/(CC181+CD181)+BX181)/2)/(1000*0.61365*exp(17.502*V181/(240.97+V181))/(CC181+CD181)-BX181)</f>
        <v>0</v>
      </c>
      <c r="S181">
        <f>1/((BR181+1)/(P181/1.6)+1/(Q181/1.37)) + BR181/((BR181+1)/(P181/1.6) + BR181/(Q181/1.37))</f>
        <v>0</v>
      </c>
      <c r="T181">
        <f>(BM181*BP181)</f>
        <v>0</v>
      </c>
      <c r="U181">
        <f>(CE181+(T181+2*0.95*5.67E-8*(((CE181+$B$7)+273)^4-(CE181+273)^4)-44100*I181)/(1.84*29.3*Q181+8*0.95*5.67E-8*(CE181+273)^3))</f>
        <v>0</v>
      </c>
      <c r="V181">
        <f>($C$7*CF181+$D$7*CG181+$E$7*U181)</f>
        <v>0</v>
      </c>
      <c r="W181">
        <f>0.61365*exp(17.502*V181/(240.97+V181))</f>
        <v>0</v>
      </c>
      <c r="X181">
        <f>(Y181/Z181*100)</f>
        <v>0</v>
      </c>
      <c r="Y181">
        <f>BX181*(CC181+CD181)/1000</f>
        <v>0</v>
      </c>
      <c r="Z181">
        <f>0.61365*exp(17.502*CE181/(240.97+CE181))</f>
        <v>0</v>
      </c>
      <c r="AA181">
        <f>(W181-BX181*(CC181+CD181)/1000)</f>
        <v>0</v>
      </c>
      <c r="AB181">
        <f>(-I181*44100)</f>
        <v>0</v>
      </c>
      <c r="AC181">
        <f>2*29.3*Q181*0.92*(CE181-V181)</f>
        <v>0</v>
      </c>
      <c r="AD181">
        <f>2*0.95*5.67E-8*(((CE181+$B$7)+273)^4-(V181+273)^4)</f>
        <v>0</v>
      </c>
      <c r="AE181">
        <f>T181+AD181+AB181+AC181</f>
        <v>0</v>
      </c>
      <c r="AF181">
        <v>146</v>
      </c>
      <c r="AG181">
        <v>16</v>
      </c>
      <c r="AH181">
        <f>IF(AF181*$H$13&gt;=AJ181,1.0,(AJ181/(AJ181-AF181*$H$13)))</f>
        <v>0</v>
      </c>
      <c r="AI181">
        <f>(AH181-1)*100</f>
        <v>0</v>
      </c>
      <c r="AJ181">
        <f>MAX(0,($B$13+$C$13*CJ181)/(1+$D$13*CJ181)*CC181/(CE181+273)*$E$13)</f>
        <v>0</v>
      </c>
      <c r="AK181" t="s">
        <v>292</v>
      </c>
      <c r="AL181" t="s">
        <v>292</v>
      </c>
      <c r="AM181">
        <v>0</v>
      </c>
      <c r="AN181">
        <v>0</v>
      </c>
      <c r="AO181">
        <f>1-AM181/AN181</f>
        <v>0</v>
      </c>
      <c r="AP181">
        <v>0</v>
      </c>
      <c r="AQ181" t="s">
        <v>292</v>
      </c>
      <c r="AR181" t="s">
        <v>292</v>
      </c>
      <c r="AS181">
        <v>0</v>
      </c>
      <c r="AT181">
        <v>0</v>
      </c>
      <c r="AU181">
        <f>1-AS181/AT181</f>
        <v>0</v>
      </c>
      <c r="AV181">
        <v>0.5</v>
      </c>
      <c r="AW181">
        <f>BN181</f>
        <v>0</v>
      </c>
      <c r="AX181">
        <f>K181</f>
        <v>0</v>
      </c>
      <c r="AY181">
        <f>AU181*AV181*AW181</f>
        <v>0</v>
      </c>
      <c r="AZ181">
        <f>(AX181-AP181)/AW181</f>
        <v>0</v>
      </c>
      <c r="BA181">
        <f>(AN181-AT181)/AT181</f>
        <v>0</v>
      </c>
      <c r="BB181">
        <f>AM181/(AO181+AM181/AT181)</f>
        <v>0</v>
      </c>
      <c r="BC181" t="s">
        <v>292</v>
      </c>
      <c r="BD181">
        <v>0</v>
      </c>
      <c r="BE181">
        <f>IF(BD181&lt;&gt;0, BD181, BB181)</f>
        <v>0</v>
      </c>
      <c r="BF181">
        <f>1-BE181/AT181</f>
        <v>0</v>
      </c>
      <c r="BG181">
        <f>(AT181-AS181)/(AT181-BE181)</f>
        <v>0</v>
      </c>
      <c r="BH181">
        <f>(AN181-AT181)/(AN181-BE181)</f>
        <v>0</v>
      </c>
      <c r="BI181">
        <f>(AT181-AS181)/(AT181-AM181)</f>
        <v>0</v>
      </c>
      <c r="BJ181">
        <f>(AN181-AT181)/(AN181-AM181)</f>
        <v>0</v>
      </c>
      <c r="BK181">
        <f>(BG181*BE181/AS181)</f>
        <v>0</v>
      </c>
      <c r="BL181">
        <f>(1-BK181)</f>
        <v>0</v>
      </c>
      <c r="BM181">
        <f>$B$11*CK181+$C$11*CL181+$F$11*CM181*(1-CP181)</f>
        <v>0</v>
      </c>
      <c r="BN181">
        <f>BM181*BO181</f>
        <v>0</v>
      </c>
      <c r="BO181">
        <f>($B$11*$D$9+$C$11*$D$9+$F$11*((CZ181+CR181)/MAX(CZ181+CR181+DA181, 0.1)*$I$9+DA181/MAX(CZ181+CR181+DA181, 0.1)*$J$9))/($B$11+$C$11+$F$11)</f>
        <v>0</v>
      </c>
      <c r="BP181">
        <f>($B$11*$K$9+$C$11*$K$9+$F$11*((CZ181+CR181)/MAX(CZ181+CR181+DA181, 0.1)*$P$9+DA181/MAX(CZ181+CR181+DA181, 0.1)*$Q$9))/($B$11+$C$11+$F$11)</f>
        <v>0</v>
      </c>
      <c r="BQ181">
        <v>6</v>
      </c>
      <c r="BR181">
        <v>0.5</v>
      </c>
      <c r="BS181" t="s">
        <v>293</v>
      </c>
      <c r="BT181">
        <v>2</v>
      </c>
      <c r="BU181">
        <v>1626465516.6</v>
      </c>
      <c r="BV181">
        <v>398.883666666667</v>
      </c>
      <c r="BW181">
        <v>419.937</v>
      </c>
      <c r="BX181">
        <v>7.54345</v>
      </c>
      <c r="BY181">
        <v>3.46479333333333</v>
      </c>
      <c r="BZ181">
        <v>397.329333333333</v>
      </c>
      <c r="CA181">
        <v>7.60563666666667</v>
      </c>
      <c r="CB181">
        <v>900.011</v>
      </c>
      <c r="CC181">
        <v>100.756</v>
      </c>
      <c r="CD181">
        <v>0.0999926</v>
      </c>
      <c r="CE181">
        <v>18.9931666666667</v>
      </c>
      <c r="CF181">
        <v>17.9204666666667</v>
      </c>
      <c r="CG181">
        <v>999.9</v>
      </c>
      <c r="CH181">
        <v>0</v>
      </c>
      <c r="CI181">
        <v>0</v>
      </c>
      <c r="CJ181">
        <v>9972.5</v>
      </c>
      <c r="CK181">
        <v>0</v>
      </c>
      <c r="CL181">
        <v>0.221023</v>
      </c>
      <c r="CM181">
        <v>1460.04</v>
      </c>
      <c r="CN181">
        <v>0.973009666666667</v>
      </c>
      <c r="CO181">
        <v>0.0269900333333333</v>
      </c>
      <c r="CP181">
        <v>0</v>
      </c>
      <c r="CQ181">
        <v>877.213333333333</v>
      </c>
      <c r="CR181">
        <v>4.99999</v>
      </c>
      <c r="CS181">
        <v>12836.8333333333</v>
      </c>
      <c r="CT181">
        <v>12728.7333333333</v>
      </c>
      <c r="CU181">
        <v>38.937</v>
      </c>
      <c r="CV181">
        <v>41.125</v>
      </c>
      <c r="CW181">
        <v>40.125</v>
      </c>
      <c r="CX181">
        <v>40.437</v>
      </c>
      <c r="CY181">
        <v>40.625</v>
      </c>
      <c r="CZ181">
        <v>1415.77</v>
      </c>
      <c r="DA181">
        <v>39.27</v>
      </c>
      <c r="DB181">
        <v>0</v>
      </c>
      <c r="DC181">
        <v>1626465528.8</v>
      </c>
      <c r="DD181">
        <v>0</v>
      </c>
      <c r="DE181">
        <v>877.60324</v>
      </c>
      <c r="DF181">
        <v>-4.26830770291733</v>
      </c>
      <c r="DG181">
        <v>-57.7923077075607</v>
      </c>
      <c r="DH181">
        <v>12842.524</v>
      </c>
      <c r="DI181">
        <v>15</v>
      </c>
      <c r="DJ181">
        <v>1626465084.6</v>
      </c>
      <c r="DK181" t="s">
        <v>294</v>
      </c>
      <c r="DL181">
        <v>1626465076.6</v>
      </c>
      <c r="DM181">
        <v>1626465084.6</v>
      </c>
      <c r="DN181">
        <v>8</v>
      </c>
      <c r="DO181">
        <v>0.212</v>
      </c>
      <c r="DP181">
        <v>0.013</v>
      </c>
      <c r="DQ181">
        <v>1.588</v>
      </c>
      <c r="DR181">
        <v>-0.074</v>
      </c>
      <c r="DS181">
        <v>420</v>
      </c>
      <c r="DT181">
        <v>3</v>
      </c>
      <c r="DU181">
        <v>0.13</v>
      </c>
      <c r="DV181">
        <v>0.03</v>
      </c>
      <c r="DW181">
        <v>-20.9889853658537</v>
      </c>
      <c r="DX181">
        <v>-0.483564459930306</v>
      </c>
      <c r="DY181">
        <v>0.0606937275699026</v>
      </c>
      <c r="DZ181">
        <v>1</v>
      </c>
      <c r="EA181">
        <v>877.899029411765</v>
      </c>
      <c r="EB181">
        <v>-4.57137262008454</v>
      </c>
      <c r="EC181">
        <v>0.480141307955835</v>
      </c>
      <c r="ED181">
        <v>1</v>
      </c>
      <c r="EE181">
        <v>4.01681512195122</v>
      </c>
      <c r="EF181">
        <v>0.381544390243902</v>
      </c>
      <c r="EG181">
        <v>0.0377817787494572</v>
      </c>
      <c r="EH181">
        <v>0</v>
      </c>
      <c r="EI181">
        <v>2</v>
      </c>
      <c r="EJ181">
        <v>3</v>
      </c>
      <c r="EK181" t="s">
        <v>354</v>
      </c>
      <c r="EL181">
        <v>100</v>
      </c>
      <c r="EM181">
        <v>100</v>
      </c>
      <c r="EN181">
        <v>1.555</v>
      </c>
      <c r="EO181">
        <v>-0.0622</v>
      </c>
      <c r="EP181">
        <v>0.796380875196005</v>
      </c>
      <c r="EQ181">
        <v>0.00225868272383977</v>
      </c>
      <c r="ER181">
        <v>-9.96746185667655e-07</v>
      </c>
      <c r="ES181">
        <v>2.83711317370827e-10</v>
      </c>
      <c r="ET181">
        <v>-0.071317122073674</v>
      </c>
      <c r="EU181">
        <v>-0.00217948432402501</v>
      </c>
      <c r="EV181">
        <v>0.000453263451741206</v>
      </c>
      <c r="EW181">
        <v>-1.16319206543697e-06</v>
      </c>
      <c r="EX181">
        <v>-2</v>
      </c>
      <c r="EY181">
        <v>2196</v>
      </c>
      <c r="EZ181">
        <v>1</v>
      </c>
      <c r="FA181">
        <v>25</v>
      </c>
      <c r="FB181">
        <v>7.3</v>
      </c>
      <c r="FC181">
        <v>7.2</v>
      </c>
      <c r="FD181">
        <v>18</v>
      </c>
      <c r="FE181">
        <v>815.734</v>
      </c>
      <c r="FF181">
        <v>430.079</v>
      </c>
      <c r="FG181">
        <v>17.9616</v>
      </c>
      <c r="FH181">
        <v>25.4559</v>
      </c>
      <c r="FI181">
        <v>29.9994</v>
      </c>
      <c r="FJ181">
        <v>25.5955</v>
      </c>
      <c r="FK181">
        <v>25.6359</v>
      </c>
      <c r="FL181">
        <v>25.0119</v>
      </c>
      <c r="FM181">
        <v>72.0275</v>
      </c>
      <c r="FN181">
        <v>0</v>
      </c>
      <c r="FO181">
        <v>18.01</v>
      </c>
      <c r="FP181">
        <v>420</v>
      </c>
      <c r="FQ181">
        <v>3.52769</v>
      </c>
      <c r="FR181">
        <v>101.423</v>
      </c>
      <c r="FS181">
        <v>101.876</v>
      </c>
    </row>
    <row r="182" spans="1:175">
      <c r="A182">
        <v>166</v>
      </c>
      <c r="B182">
        <v>1626465519.6</v>
      </c>
      <c r="C182">
        <v>330</v>
      </c>
      <c r="D182" t="s">
        <v>626</v>
      </c>
      <c r="E182" t="s">
        <v>627</v>
      </c>
      <c r="F182">
        <v>1</v>
      </c>
      <c r="G182" t="s">
        <v>291</v>
      </c>
      <c r="H182">
        <v>1626465518.6</v>
      </c>
      <c r="I182">
        <f>(J182)/1000</f>
        <v>0</v>
      </c>
      <c r="J182">
        <f>1000*CB182*AH182*(BX182-BY182)/(100*BQ182*(1000-AH182*BX182))</f>
        <v>0</v>
      </c>
      <c r="K182">
        <f>CB182*AH182*(BW182-BV182*(1000-AH182*BY182)/(1000-AH182*BX182))/(100*BQ182)</f>
        <v>0</v>
      </c>
      <c r="L182">
        <f>BV182 - IF(AH182&gt;1, K182*BQ182*100.0/(AJ182*CJ182), 0)</f>
        <v>0</v>
      </c>
      <c r="M182">
        <f>((S182-I182/2)*L182-K182)/(S182+I182/2)</f>
        <v>0</v>
      </c>
      <c r="N182">
        <f>M182*(CC182+CD182)/1000.0</f>
        <v>0</v>
      </c>
      <c r="O182">
        <f>(BV182 - IF(AH182&gt;1, K182*BQ182*100.0/(AJ182*CJ182), 0))*(CC182+CD182)/1000.0</f>
        <v>0</v>
      </c>
      <c r="P182">
        <f>2.0/((1/R182-1/Q182)+SIGN(R182)*SQRT((1/R182-1/Q182)*(1/R182-1/Q182) + 4*BR182/((BR182+1)*(BR182+1))*(2*1/R182*1/Q182-1/Q182*1/Q182)))</f>
        <v>0</v>
      </c>
      <c r="Q182">
        <f>IF(LEFT(BS182,1)&lt;&gt;"0",IF(LEFT(BS182,1)="1",3.0,BT182),$D$5+$E$5*(CJ182*CC182/($K$5*1000))+$F$5*(CJ182*CC182/($K$5*1000))*MAX(MIN(BQ182,$J$5),$I$5)*MAX(MIN(BQ182,$J$5),$I$5)+$G$5*MAX(MIN(BQ182,$J$5),$I$5)*(CJ182*CC182/($K$5*1000))+$H$5*(CJ182*CC182/($K$5*1000))*(CJ182*CC182/($K$5*1000)))</f>
        <v>0</v>
      </c>
      <c r="R182">
        <f>I182*(1000-(1000*0.61365*exp(17.502*V182/(240.97+V182))/(CC182+CD182)+BX182)/2)/(1000*0.61365*exp(17.502*V182/(240.97+V182))/(CC182+CD182)-BX182)</f>
        <v>0</v>
      </c>
      <c r="S182">
        <f>1/((BR182+1)/(P182/1.6)+1/(Q182/1.37)) + BR182/((BR182+1)/(P182/1.6) + BR182/(Q182/1.37))</f>
        <v>0</v>
      </c>
      <c r="T182">
        <f>(BM182*BP182)</f>
        <v>0</v>
      </c>
      <c r="U182">
        <f>(CE182+(T182+2*0.95*5.67E-8*(((CE182+$B$7)+273)^4-(CE182+273)^4)-44100*I182)/(1.84*29.3*Q182+8*0.95*5.67E-8*(CE182+273)^3))</f>
        <v>0</v>
      </c>
      <c r="V182">
        <f>($C$7*CF182+$D$7*CG182+$E$7*U182)</f>
        <v>0</v>
      </c>
      <c r="W182">
        <f>0.61365*exp(17.502*V182/(240.97+V182))</f>
        <v>0</v>
      </c>
      <c r="X182">
        <f>(Y182/Z182*100)</f>
        <v>0</v>
      </c>
      <c r="Y182">
        <f>BX182*(CC182+CD182)/1000</f>
        <v>0</v>
      </c>
      <c r="Z182">
        <f>0.61365*exp(17.502*CE182/(240.97+CE182))</f>
        <v>0</v>
      </c>
      <c r="AA182">
        <f>(W182-BX182*(CC182+CD182)/1000)</f>
        <v>0</v>
      </c>
      <c r="AB182">
        <f>(-I182*44100)</f>
        <v>0</v>
      </c>
      <c r="AC182">
        <f>2*29.3*Q182*0.92*(CE182-V182)</f>
        <v>0</v>
      </c>
      <c r="AD182">
        <f>2*0.95*5.67E-8*(((CE182+$B$7)+273)^4-(V182+273)^4)</f>
        <v>0</v>
      </c>
      <c r="AE182">
        <f>T182+AD182+AB182+AC182</f>
        <v>0</v>
      </c>
      <c r="AF182">
        <v>146</v>
      </c>
      <c r="AG182">
        <v>16</v>
      </c>
      <c r="AH182">
        <f>IF(AF182*$H$13&gt;=AJ182,1.0,(AJ182/(AJ182-AF182*$H$13)))</f>
        <v>0</v>
      </c>
      <c r="AI182">
        <f>(AH182-1)*100</f>
        <v>0</v>
      </c>
      <c r="AJ182">
        <f>MAX(0,($B$13+$C$13*CJ182)/(1+$D$13*CJ182)*CC182/(CE182+273)*$E$13)</f>
        <v>0</v>
      </c>
      <c r="AK182" t="s">
        <v>292</v>
      </c>
      <c r="AL182" t="s">
        <v>292</v>
      </c>
      <c r="AM182">
        <v>0</v>
      </c>
      <c r="AN182">
        <v>0</v>
      </c>
      <c r="AO182">
        <f>1-AM182/AN182</f>
        <v>0</v>
      </c>
      <c r="AP182">
        <v>0</v>
      </c>
      <c r="AQ182" t="s">
        <v>292</v>
      </c>
      <c r="AR182" t="s">
        <v>292</v>
      </c>
      <c r="AS182">
        <v>0</v>
      </c>
      <c r="AT182">
        <v>0</v>
      </c>
      <c r="AU182">
        <f>1-AS182/AT182</f>
        <v>0</v>
      </c>
      <c r="AV182">
        <v>0.5</v>
      </c>
      <c r="AW182">
        <f>BN182</f>
        <v>0</v>
      </c>
      <c r="AX182">
        <f>K182</f>
        <v>0</v>
      </c>
      <c r="AY182">
        <f>AU182*AV182*AW182</f>
        <v>0</v>
      </c>
      <c r="AZ182">
        <f>(AX182-AP182)/AW182</f>
        <v>0</v>
      </c>
      <c r="BA182">
        <f>(AN182-AT182)/AT182</f>
        <v>0</v>
      </c>
      <c r="BB182">
        <f>AM182/(AO182+AM182/AT182)</f>
        <v>0</v>
      </c>
      <c r="BC182" t="s">
        <v>292</v>
      </c>
      <c r="BD182">
        <v>0</v>
      </c>
      <c r="BE182">
        <f>IF(BD182&lt;&gt;0, BD182, BB182)</f>
        <v>0</v>
      </c>
      <c r="BF182">
        <f>1-BE182/AT182</f>
        <v>0</v>
      </c>
      <c r="BG182">
        <f>(AT182-AS182)/(AT182-BE182)</f>
        <v>0</v>
      </c>
      <c r="BH182">
        <f>(AN182-AT182)/(AN182-BE182)</f>
        <v>0</v>
      </c>
      <c r="BI182">
        <f>(AT182-AS182)/(AT182-AM182)</f>
        <v>0</v>
      </c>
      <c r="BJ182">
        <f>(AN182-AT182)/(AN182-AM182)</f>
        <v>0</v>
      </c>
      <c r="BK182">
        <f>(BG182*BE182/AS182)</f>
        <v>0</v>
      </c>
      <c r="BL182">
        <f>(1-BK182)</f>
        <v>0</v>
      </c>
      <c r="BM182">
        <f>$B$11*CK182+$C$11*CL182+$F$11*CM182*(1-CP182)</f>
        <v>0</v>
      </c>
      <c r="BN182">
        <f>BM182*BO182</f>
        <v>0</v>
      </c>
      <c r="BO182">
        <f>($B$11*$D$9+$C$11*$D$9+$F$11*((CZ182+CR182)/MAX(CZ182+CR182+DA182, 0.1)*$I$9+DA182/MAX(CZ182+CR182+DA182, 0.1)*$J$9))/($B$11+$C$11+$F$11)</f>
        <v>0</v>
      </c>
      <c r="BP182">
        <f>($B$11*$K$9+$C$11*$K$9+$F$11*((CZ182+CR182)/MAX(CZ182+CR182+DA182, 0.1)*$P$9+DA182/MAX(CZ182+CR182+DA182, 0.1)*$Q$9))/($B$11+$C$11+$F$11)</f>
        <v>0</v>
      </c>
      <c r="BQ182">
        <v>6</v>
      </c>
      <c r="BR182">
        <v>0.5</v>
      </c>
      <c r="BS182" t="s">
        <v>293</v>
      </c>
      <c r="BT182">
        <v>2</v>
      </c>
      <c r="BU182">
        <v>1626465518.6</v>
      </c>
      <c r="BV182">
        <v>398.864666666667</v>
      </c>
      <c r="BW182">
        <v>419.974333333333</v>
      </c>
      <c r="BX182">
        <v>7.55462333333333</v>
      </c>
      <c r="BY182">
        <v>3.46562</v>
      </c>
      <c r="BZ182">
        <v>397.310666666667</v>
      </c>
      <c r="CA182">
        <v>7.61675666666667</v>
      </c>
      <c r="CB182">
        <v>899.984666666667</v>
      </c>
      <c r="CC182">
        <v>100.756</v>
      </c>
      <c r="CD182">
        <v>0.0999701333333333</v>
      </c>
      <c r="CE182">
        <v>19.0258</v>
      </c>
      <c r="CF182">
        <v>17.9543</v>
      </c>
      <c r="CG182">
        <v>999.9</v>
      </c>
      <c r="CH182">
        <v>0</v>
      </c>
      <c r="CI182">
        <v>0</v>
      </c>
      <c r="CJ182">
        <v>10007.5166666667</v>
      </c>
      <c r="CK182">
        <v>0</v>
      </c>
      <c r="CL182">
        <v>0.221023</v>
      </c>
      <c r="CM182">
        <v>1459.95333333333</v>
      </c>
      <c r="CN182">
        <v>0.973008333333333</v>
      </c>
      <c r="CO182">
        <v>0.0269915666666667</v>
      </c>
      <c r="CP182">
        <v>0</v>
      </c>
      <c r="CQ182">
        <v>876.829666666667</v>
      </c>
      <c r="CR182">
        <v>4.99999</v>
      </c>
      <c r="CS182">
        <v>12834.2666666667</v>
      </c>
      <c r="CT182">
        <v>12727.9666666667</v>
      </c>
      <c r="CU182">
        <v>38.937</v>
      </c>
      <c r="CV182">
        <v>41.125</v>
      </c>
      <c r="CW182">
        <v>40.125</v>
      </c>
      <c r="CX182">
        <v>40.437</v>
      </c>
      <c r="CY182">
        <v>40.687</v>
      </c>
      <c r="CZ182">
        <v>1415.68333333333</v>
      </c>
      <c r="DA182">
        <v>39.27</v>
      </c>
      <c r="DB182">
        <v>0</v>
      </c>
      <c r="DC182">
        <v>1626465530.6</v>
      </c>
      <c r="DD182">
        <v>0</v>
      </c>
      <c r="DE182">
        <v>877.485269230769</v>
      </c>
      <c r="DF182">
        <v>-4.51805128874188</v>
      </c>
      <c r="DG182">
        <v>-62.1299144459662</v>
      </c>
      <c r="DH182">
        <v>12841.1269230769</v>
      </c>
      <c r="DI182">
        <v>15</v>
      </c>
      <c r="DJ182">
        <v>1626465084.6</v>
      </c>
      <c r="DK182" t="s">
        <v>294</v>
      </c>
      <c r="DL182">
        <v>1626465076.6</v>
      </c>
      <c r="DM182">
        <v>1626465084.6</v>
      </c>
      <c r="DN182">
        <v>8</v>
      </c>
      <c r="DO182">
        <v>0.212</v>
      </c>
      <c r="DP182">
        <v>0.013</v>
      </c>
      <c r="DQ182">
        <v>1.588</v>
      </c>
      <c r="DR182">
        <v>-0.074</v>
      </c>
      <c r="DS182">
        <v>420</v>
      </c>
      <c r="DT182">
        <v>3</v>
      </c>
      <c r="DU182">
        <v>0.13</v>
      </c>
      <c r="DV182">
        <v>0.03</v>
      </c>
      <c r="DW182">
        <v>-21.0113365853659</v>
      </c>
      <c r="DX182">
        <v>-0.40132891986068</v>
      </c>
      <c r="DY182">
        <v>0.05057523618501</v>
      </c>
      <c r="DZ182">
        <v>1</v>
      </c>
      <c r="EA182">
        <v>877.785657142857</v>
      </c>
      <c r="EB182">
        <v>-4.59477753333684</v>
      </c>
      <c r="EC182">
        <v>0.490797889322343</v>
      </c>
      <c r="ED182">
        <v>1</v>
      </c>
      <c r="EE182">
        <v>4.02944634146341</v>
      </c>
      <c r="EF182">
        <v>0.374608013937303</v>
      </c>
      <c r="EG182">
        <v>0.0370772452574811</v>
      </c>
      <c r="EH182">
        <v>0</v>
      </c>
      <c r="EI182">
        <v>2</v>
      </c>
      <c r="EJ182">
        <v>3</v>
      </c>
      <c r="EK182" t="s">
        <v>354</v>
      </c>
      <c r="EL182">
        <v>100</v>
      </c>
      <c r="EM182">
        <v>100</v>
      </c>
      <c r="EN182">
        <v>1.554</v>
      </c>
      <c r="EO182">
        <v>-0.0621</v>
      </c>
      <c r="EP182">
        <v>0.796380875196005</v>
      </c>
      <c r="EQ182">
        <v>0.00225868272383977</v>
      </c>
      <c r="ER182">
        <v>-9.96746185667655e-07</v>
      </c>
      <c r="ES182">
        <v>2.83711317370827e-10</v>
      </c>
      <c r="ET182">
        <v>-0.071317122073674</v>
      </c>
      <c r="EU182">
        <v>-0.00217948432402501</v>
      </c>
      <c r="EV182">
        <v>0.000453263451741206</v>
      </c>
      <c r="EW182">
        <v>-1.16319206543697e-06</v>
      </c>
      <c r="EX182">
        <v>-2</v>
      </c>
      <c r="EY182">
        <v>2196</v>
      </c>
      <c r="EZ182">
        <v>1</v>
      </c>
      <c r="FA182">
        <v>25</v>
      </c>
      <c r="FB182">
        <v>7.4</v>
      </c>
      <c r="FC182">
        <v>7.2</v>
      </c>
      <c r="FD182">
        <v>18</v>
      </c>
      <c r="FE182">
        <v>815.771</v>
      </c>
      <c r="FF182">
        <v>430.062</v>
      </c>
      <c r="FG182">
        <v>18.0265</v>
      </c>
      <c r="FH182">
        <v>25.4527</v>
      </c>
      <c r="FI182">
        <v>29.9995</v>
      </c>
      <c r="FJ182">
        <v>25.5933</v>
      </c>
      <c r="FK182">
        <v>25.6337</v>
      </c>
      <c r="FL182">
        <v>25.0127</v>
      </c>
      <c r="FM182">
        <v>72.0275</v>
      </c>
      <c r="FN182">
        <v>0</v>
      </c>
      <c r="FO182">
        <v>18.11</v>
      </c>
      <c r="FP182">
        <v>420</v>
      </c>
      <c r="FQ182">
        <v>3.52063</v>
      </c>
      <c r="FR182">
        <v>101.423</v>
      </c>
      <c r="FS182">
        <v>101.877</v>
      </c>
    </row>
    <row r="183" spans="1:175">
      <c r="A183">
        <v>167</v>
      </c>
      <c r="B183">
        <v>1626465521.6</v>
      </c>
      <c r="C183">
        <v>332</v>
      </c>
      <c r="D183" t="s">
        <v>628</v>
      </c>
      <c r="E183" t="s">
        <v>629</v>
      </c>
      <c r="F183">
        <v>1</v>
      </c>
      <c r="G183" t="s">
        <v>291</v>
      </c>
      <c r="H183">
        <v>1626465520.6</v>
      </c>
      <c r="I183">
        <f>(J183)/1000</f>
        <v>0</v>
      </c>
      <c r="J183">
        <f>1000*CB183*AH183*(BX183-BY183)/(100*BQ183*(1000-AH183*BX183))</f>
        <v>0</v>
      </c>
      <c r="K183">
        <f>CB183*AH183*(BW183-BV183*(1000-AH183*BY183)/(1000-AH183*BX183))/(100*BQ183)</f>
        <v>0</v>
      </c>
      <c r="L183">
        <f>BV183 - IF(AH183&gt;1, K183*BQ183*100.0/(AJ183*CJ183), 0)</f>
        <v>0</v>
      </c>
      <c r="M183">
        <f>((S183-I183/2)*L183-K183)/(S183+I183/2)</f>
        <v>0</v>
      </c>
      <c r="N183">
        <f>M183*(CC183+CD183)/1000.0</f>
        <v>0</v>
      </c>
      <c r="O183">
        <f>(BV183 - IF(AH183&gt;1, K183*BQ183*100.0/(AJ183*CJ183), 0))*(CC183+CD183)/1000.0</f>
        <v>0</v>
      </c>
      <c r="P183">
        <f>2.0/((1/R183-1/Q183)+SIGN(R183)*SQRT((1/R183-1/Q183)*(1/R183-1/Q183) + 4*BR183/((BR183+1)*(BR183+1))*(2*1/R183*1/Q183-1/Q183*1/Q183)))</f>
        <v>0</v>
      </c>
      <c r="Q183">
        <f>IF(LEFT(BS183,1)&lt;&gt;"0",IF(LEFT(BS183,1)="1",3.0,BT183),$D$5+$E$5*(CJ183*CC183/($K$5*1000))+$F$5*(CJ183*CC183/($K$5*1000))*MAX(MIN(BQ183,$J$5),$I$5)*MAX(MIN(BQ183,$J$5),$I$5)+$G$5*MAX(MIN(BQ183,$J$5),$I$5)*(CJ183*CC183/($K$5*1000))+$H$5*(CJ183*CC183/($K$5*1000))*(CJ183*CC183/($K$5*1000)))</f>
        <v>0</v>
      </c>
      <c r="R183">
        <f>I183*(1000-(1000*0.61365*exp(17.502*V183/(240.97+V183))/(CC183+CD183)+BX183)/2)/(1000*0.61365*exp(17.502*V183/(240.97+V183))/(CC183+CD183)-BX183)</f>
        <v>0</v>
      </c>
      <c r="S183">
        <f>1/((BR183+1)/(P183/1.6)+1/(Q183/1.37)) + BR183/((BR183+1)/(P183/1.6) + BR183/(Q183/1.37))</f>
        <v>0</v>
      </c>
      <c r="T183">
        <f>(BM183*BP183)</f>
        <v>0</v>
      </c>
      <c r="U183">
        <f>(CE183+(T183+2*0.95*5.67E-8*(((CE183+$B$7)+273)^4-(CE183+273)^4)-44100*I183)/(1.84*29.3*Q183+8*0.95*5.67E-8*(CE183+273)^3))</f>
        <v>0</v>
      </c>
      <c r="V183">
        <f>($C$7*CF183+$D$7*CG183+$E$7*U183)</f>
        <v>0</v>
      </c>
      <c r="W183">
        <f>0.61365*exp(17.502*V183/(240.97+V183))</f>
        <v>0</v>
      </c>
      <c r="X183">
        <f>(Y183/Z183*100)</f>
        <v>0</v>
      </c>
      <c r="Y183">
        <f>BX183*(CC183+CD183)/1000</f>
        <v>0</v>
      </c>
      <c r="Z183">
        <f>0.61365*exp(17.502*CE183/(240.97+CE183))</f>
        <v>0</v>
      </c>
      <c r="AA183">
        <f>(W183-BX183*(CC183+CD183)/1000)</f>
        <v>0</v>
      </c>
      <c r="AB183">
        <f>(-I183*44100)</f>
        <v>0</v>
      </c>
      <c r="AC183">
        <f>2*29.3*Q183*0.92*(CE183-V183)</f>
        <v>0</v>
      </c>
      <c r="AD183">
        <f>2*0.95*5.67E-8*(((CE183+$B$7)+273)^4-(V183+273)^4)</f>
        <v>0</v>
      </c>
      <c r="AE183">
        <f>T183+AD183+AB183+AC183</f>
        <v>0</v>
      </c>
      <c r="AF183">
        <v>146</v>
      </c>
      <c r="AG183">
        <v>16</v>
      </c>
      <c r="AH183">
        <f>IF(AF183*$H$13&gt;=AJ183,1.0,(AJ183/(AJ183-AF183*$H$13)))</f>
        <v>0</v>
      </c>
      <c r="AI183">
        <f>(AH183-1)*100</f>
        <v>0</v>
      </c>
      <c r="AJ183">
        <f>MAX(0,($B$13+$C$13*CJ183)/(1+$D$13*CJ183)*CC183/(CE183+273)*$E$13)</f>
        <v>0</v>
      </c>
      <c r="AK183" t="s">
        <v>292</v>
      </c>
      <c r="AL183" t="s">
        <v>292</v>
      </c>
      <c r="AM183">
        <v>0</v>
      </c>
      <c r="AN183">
        <v>0</v>
      </c>
      <c r="AO183">
        <f>1-AM183/AN183</f>
        <v>0</v>
      </c>
      <c r="AP183">
        <v>0</v>
      </c>
      <c r="AQ183" t="s">
        <v>292</v>
      </c>
      <c r="AR183" t="s">
        <v>292</v>
      </c>
      <c r="AS183">
        <v>0</v>
      </c>
      <c r="AT183">
        <v>0</v>
      </c>
      <c r="AU183">
        <f>1-AS183/AT183</f>
        <v>0</v>
      </c>
      <c r="AV183">
        <v>0.5</v>
      </c>
      <c r="AW183">
        <f>BN183</f>
        <v>0</v>
      </c>
      <c r="AX183">
        <f>K183</f>
        <v>0</v>
      </c>
      <c r="AY183">
        <f>AU183*AV183*AW183</f>
        <v>0</v>
      </c>
      <c r="AZ183">
        <f>(AX183-AP183)/AW183</f>
        <v>0</v>
      </c>
      <c r="BA183">
        <f>(AN183-AT183)/AT183</f>
        <v>0</v>
      </c>
      <c r="BB183">
        <f>AM183/(AO183+AM183/AT183)</f>
        <v>0</v>
      </c>
      <c r="BC183" t="s">
        <v>292</v>
      </c>
      <c r="BD183">
        <v>0</v>
      </c>
      <c r="BE183">
        <f>IF(BD183&lt;&gt;0, BD183, BB183)</f>
        <v>0</v>
      </c>
      <c r="BF183">
        <f>1-BE183/AT183</f>
        <v>0</v>
      </c>
      <c r="BG183">
        <f>(AT183-AS183)/(AT183-BE183)</f>
        <v>0</v>
      </c>
      <c r="BH183">
        <f>(AN183-AT183)/(AN183-BE183)</f>
        <v>0</v>
      </c>
      <c r="BI183">
        <f>(AT183-AS183)/(AT183-AM183)</f>
        <v>0</v>
      </c>
      <c r="BJ183">
        <f>(AN183-AT183)/(AN183-AM183)</f>
        <v>0</v>
      </c>
      <c r="BK183">
        <f>(BG183*BE183/AS183)</f>
        <v>0</v>
      </c>
      <c r="BL183">
        <f>(1-BK183)</f>
        <v>0</v>
      </c>
      <c r="BM183">
        <f>$B$11*CK183+$C$11*CL183+$F$11*CM183*(1-CP183)</f>
        <v>0</v>
      </c>
      <c r="BN183">
        <f>BM183*BO183</f>
        <v>0</v>
      </c>
      <c r="BO183">
        <f>($B$11*$D$9+$C$11*$D$9+$F$11*((CZ183+CR183)/MAX(CZ183+CR183+DA183, 0.1)*$I$9+DA183/MAX(CZ183+CR183+DA183, 0.1)*$J$9))/($B$11+$C$11+$F$11)</f>
        <v>0</v>
      </c>
      <c r="BP183">
        <f>($B$11*$K$9+$C$11*$K$9+$F$11*((CZ183+CR183)/MAX(CZ183+CR183+DA183, 0.1)*$P$9+DA183/MAX(CZ183+CR183+DA183, 0.1)*$Q$9))/($B$11+$C$11+$F$11)</f>
        <v>0</v>
      </c>
      <c r="BQ183">
        <v>6</v>
      </c>
      <c r="BR183">
        <v>0.5</v>
      </c>
      <c r="BS183" t="s">
        <v>293</v>
      </c>
      <c r="BT183">
        <v>2</v>
      </c>
      <c r="BU183">
        <v>1626465520.6</v>
      </c>
      <c r="BV183">
        <v>398.856666666667</v>
      </c>
      <c r="BW183">
        <v>420.012333333333</v>
      </c>
      <c r="BX183">
        <v>7.56426</v>
      </c>
      <c r="BY183">
        <v>3.46605</v>
      </c>
      <c r="BZ183">
        <v>397.302666666667</v>
      </c>
      <c r="CA183">
        <v>7.62635333333333</v>
      </c>
      <c r="CB183">
        <v>900.026333333333</v>
      </c>
      <c r="CC183">
        <v>100.755</v>
      </c>
      <c r="CD183">
        <v>0.100358666666667</v>
      </c>
      <c r="CE183">
        <v>19.058</v>
      </c>
      <c r="CF183">
        <v>17.9949333333333</v>
      </c>
      <c r="CG183">
        <v>999.9</v>
      </c>
      <c r="CH183">
        <v>0</v>
      </c>
      <c r="CI183">
        <v>0</v>
      </c>
      <c r="CJ183">
        <v>9981.25</v>
      </c>
      <c r="CK183">
        <v>0</v>
      </c>
      <c r="CL183">
        <v>0.221023</v>
      </c>
      <c r="CM183">
        <v>1460.03666666667</v>
      </c>
      <c r="CN183">
        <v>0.973008333333333</v>
      </c>
      <c r="CO183">
        <v>0.0269915666666667</v>
      </c>
      <c r="CP183">
        <v>0</v>
      </c>
      <c r="CQ183">
        <v>876.924666666667</v>
      </c>
      <c r="CR183">
        <v>4.99999</v>
      </c>
      <c r="CS183">
        <v>12832.8333333333</v>
      </c>
      <c r="CT183">
        <v>12728.7333333333</v>
      </c>
      <c r="CU183">
        <v>38.937</v>
      </c>
      <c r="CV183">
        <v>41.125</v>
      </c>
      <c r="CW183">
        <v>40.125</v>
      </c>
      <c r="CX183">
        <v>40.437</v>
      </c>
      <c r="CY183">
        <v>40.6663333333333</v>
      </c>
      <c r="CZ183">
        <v>1415.76333333333</v>
      </c>
      <c r="DA183">
        <v>39.2733333333333</v>
      </c>
      <c r="DB183">
        <v>0</v>
      </c>
      <c r="DC183">
        <v>1626465532.4</v>
      </c>
      <c r="DD183">
        <v>0</v>
      </c>
      <c r="DE183">
        <v>877.33388</v>
      </c>
      <c r="DF183">
        <v>-4.09130768749648</v>
      </c>
      <c r="DG183">
        <v>-58.7615382880149</v>
      </c>
      <c r="DH183">
        <v>12838.968</v>
      </c>
      <c r="DI183">
        <v>15</v>
      </c>
      <c r="DJ183">
        <v>1626465084.6</v>
      </c>
      <c r="DK183" t="s">
        <v>294</v>
      </c>
      <c r="DL183">
        <v>1626465076.6</v>
      </c>
      <c r="DM183">
        <v>1626465084.6</v>
      </c>
      <c r="DN183">
        <v>8</v>
      </c>
      <c r="DO183">
        <v>0.212</v>
      </c>
      <c r="DP183">
        <v>0.013</v>
      </c>
      <c r="DQ183">
        <v>1.588</v>
      </c>
      <c r="DR183">
        <v>-0.074</v>
      </c>
      <c r="DS183">
        <v>420</v>
      </c>
      <c r="DT183">
        <v>3</v>
      </c>
      <c r="DU183">
        <v>0.13</v>
      </c>
      <c r="DV183">
        <v>0.03</v>
      </c>
      <c r="DW183">
        <v>-21.0289146341463</v>
      </c>
      <c r="DX183">
        <v>-0.487417421602816</v>
      </c>
      <c r="DY183">
        <v>0.0587249129041315</v>
      </c>
      <c r="DZ183">
        <v>1</v>
      </c>
      <c r="EA183">
        <v>877.571058823529</v>
      </c>
      <c r="EB183">
        <v>-4.41832021622861</v>
      </c>
      <c r="EC183">
        <v>0.465348126559813</v>
      </c>
      <c r="ED183">
        <v>1</v>
      </c>
      <c r="EE183">
        <v>4.04216170731707</v>
      </c>
      <c r="EF183">
        <v>0.353812055749125</v>
      </c>
      <c r="EG183">
        <v>0.0349335661424158</v>
      </c>
      <c r="EH183">
        <v>0</v>
      </c>
      <c r="EI183">
        <v>2</v>
      </c>
      <c r="EJ183">
        <v>3</v>
      </c>
      <c r="EK183" t="s">
        <v>354</v>
      </c>
      <c r="EL183">
        <v>100</v>
      </c>
      <c r="EM183">
        <v>100</v>
      </c>
      <c r="EN183">
        <v>1.555</v>
      </c>
      <c r="EO183">
        <v>-0.0621</v>
      </c>
      <c r="EP183">
        <v>0.796380875196005</v>
      </c>
      <c r="EQ183">
        <v>0.00225868272383977</v>
      </c>
      <c r="ER183">
        <v>-9.96746185667655e-07</v>
      </c>
      <c r="ES183">
        <v>2.83711317370827e-10</v>
      </c>
      <c r="ET183">
        <v>-0.071317122073674</v>
      </c>
      <c r="EU183">
        <v>-0.00217948432402501</v>
      </c>
      <c r="EV183">
        <v>0.000453263451741206</v>
      </c>
      <c r="EW183">
        <v>-1.16319206543697e-06</v>
      </c>
      <c r="EX183">
        <v>-2</v>
      </c>
      <c r="EY183">
        <v>2196</v>
      </c>
      <c r="EZ183">
        <v>1</v>
      </c>
      <c r="FA183">
        <v>25</v>
      </c>
      <c r="FB183">
        <v>7.4</v>
      </c>
      <c r="FC183">
        <v>7.3</v>
      </c>
      <c r="FD183">
        <v>18</v>
      </c>
      <c r="FE183">
        <v>815.808</v>
      </c>
      <c r="FF183">
        <v>430.223</v>
      </c>
      <c r="FG183">
        <v>18.0941</v>
      </c>
      <c r="FH183">
        <v>25.449</v>
      </c>
      <c r="FI183">
        <v>29.9995</v>
      </c>
      <c r="FJ183">
        <v>25.5912</v>
      </c>
      <c r="FK183">
        <v>25.6316</v>
      </c>
      <c r="FL183">
        <v>25.0102</v>
      </c>
      <c r="FM183">
        <v>71.7469</v>
      </c>
      <c r="FN183">
        <v>0</v>
      </c>
      <c r="FO183">
        <v>18.21</v>
      </c>
      <c r="FP183">
        <v>420</v>
      </c>
      <c r="FQ183">
        <v>3.5739</v>
      </c>
      <c r="FR183">
        <v>101.424</v>
      </c>
      <c r="FS183">
        <v>101.879</v>
      </c>
    </row>
    <row r="184" spans="1:175">
      <c r="A184">
        <v>168</v>
      </c>
      <c r="B184">
        <v>1626465523.6</v>
      </c>
      <c r="C184">
        <v>334</v>
      </c>
      <c r="D184" t="s">
        <v>630</v>
      </c>
      <c r="E184" t="s">
        <v>631</v>
      </c>
      <c r="F184">
        <v>1</v>
      </c>
      <c r="G184" t="s">
        <v>291</v>
      </c>
      <c r="H184">
        <v>1626465522.6</v>
      </c>
      <c r="I184">
        <f>(J184)/1000</f>
        <v>0</v>
      </c>
      <c r="J184">
        <f>1000*CB184*AH184*(BX184-BY184)/(100*BQ184*(1000-AH184*BX184))</f>
        <v>0</v>
      </c>
      <c r="K184">
        <f>CB184*AH184*(BW184-BV184*(1000-AH184*BY184)/(1000-AH184*BX184))/(100*BQ184)</f>
        <v>0</v>
      </c>
      <c r="L184">
        <f>BV184 - IF(AH184&gt;1, K184*BQ184*100.0/(AJ184*CJ184), 0)</f>
        <v>0</v>
      </c>
      <c r="M184">
        <f>((S184-I184/2)*L184-K184)/(S184+I184/2)</f>
        <v>0</v>
      </c>
      <c r="N184">
        <f>M184*(CC184+CD184)/1000.0</f>
        <v>0</v>
      </c>
      <c r="O184">
        <f>(BV184 - IF(AH184&gt;1, K184*BQ184*100.0/(AJ184*CJ184), 0))*(CC184+CD184)/1000.0</f>
        <v>0</v>
      </c>
      <c r="P184">
        <f>2.0/((1/R184-1/Q184)+SIGN(R184)*SQRT((1/R184-1/Q184)*(1/R184-1/Q184) + 4*BR184/((BR184+1)*(BR184+1))*(2*1/R184*1/Q184-1/Q184*1/Q184)))</f>
        <v>0</v>
      </c>
      <c r="Q184">
        <f>IF(LEFT(BS184,1)&lt;&gt;"0",IF(LEFT(BS184,1)="1",3.0,BT184),$D$5+$E$5*(CJ184*CC184/($K$5*1000))+$F$5*(CJ184*CC184/($K$5*1000))*MAX(MIN(BQ184,$J$5),$I$5)*MAX(MIN(BQ184,$J$5),$I$5)+$G$5*MAX(MIN(BQ184,$J$5),$I$5)*(CJ184*CC184/($K$5*1000))+$H$5*(CJ184*CC184/($K$5*1000))*(CJ184*CC184/($K$5*1000)))</f>
        <v>0</v>
      </c>
      <c r="R184">
        <f>I184*(1000-(1000*0.61365*exp(17.502*V184/(240.97+V184))/(CC184+CD184)+BX184)/2)/(1000*0.61365*exp(17.502*V184/(240.97+V184))/(CC184+CD184)-BX184)</f>
        <v>0</v>
      </c>
      <c r="S184">
        <f>1/((BR184+1)/(P184/1.6)+1/(Q184/1.37)) + BR184/((BR184+1)/(P184/1.6) + BR184/(Q184/1.37))</f>
        <v>0</v>
      </c>
      <c r="T184">
        <f>(BM184*BP184)</f>
        <v>0</v>
      </c>
      <c r="U184">
        <f>(CE184+(T184+2*0.95*5.67E-8*(((CE184+$B$7)+273)^4-(CE184+273)^4)-44100*I184)/(1.84*29.3*Q184+8*0.95*5.67E-8*(CE184+273)^3))</f>
        <v>0</v>
      </c>
      <c r="V184">
        <f>($C$7*CF184+$D$7*CG184+$E$7*U184)</f>
        <v>0</v>
      </c>
      <c r="W184">
        <f>0.61365*exp(17.502*V184/(240.97+V184))</f>
        <v>0</v>
      </c>
      <c r="X184">
        <f>(Y184/Z184*100)</f>
        <v>0</v>
      </c>
      <c r="Y184">
        <f>BX184*(CC184+CD184)/1000</f>
        <v>0</v>
      </c>
      <c r="Z184">
        <f>0.61365*exp(17.502*CE184/(240.97+CE184))</f>
        <v>0</v>
      </c>
      <c r="AA184">
        <f>(W184-BX184*(CC184+CD184)/1000)</f>
        <v>0</v>
      </c>
      <c r="AB184">
        <f>(-I184*44100)</f>
        <v>0</v>
      </c>
      <c r="AC184">
        <f>2*29.3*Q184*0.92*(CE184-V184)</f>
        <v>0</v>
      </c>
      <c r="AD184">
        <f>2*0.95*5.67E-8*(((CE184+$B$7)+273)^4-(V184+273)^4)</f>
        <v>0</v>
      </c>
      <c r="AE184">
        <f>T184+AD184+AB184+AC184</f>
        <v>0</v>
      </c>
      <c r="AF184">
        <v>146</v>
      </c>
      <c r="AG184">
        <v>16</v>
      </c>
      <c r="AH184">
        <f>IF(AF184*$H$13&gt;=AJ184,1.0,(AJ184/(AJ184-AF184*$H$13)))</f>
        <v>0</v>
      </c>
      <c r="AI184">
        <f>(AH184-1)*100</f>
        <v>0</v>
      </c>
      <c r="AJ184">
        <f>MAX(0,($B$13+$C$13*CJ184)/(1+$D$13*CJ184)*CC184/(CE184+273)*$E$13)</f>
        <v>0</v>
      </c>
      <c r="AK184" t="s">
        <v>292</v>
      </c>
      <c r="AL184" t="s">
        <v>292</v>
      </c>
      <c r="AM184">
        <v>0</v>
      </c>
      <c r="AN184">
        <v>0</v>
      </c>
      <c r="AO184">
        <f>1-AM184/AN184</f>
        <v>0</v>
      </c>
      <c r="AP184">
        <v>0</v>
      </c>
      <c r="AQ184" t="s">
        <v>292</v>
      </c>
      <c r="AR184" t="s">
        <v>292</v>
      </c>
      <c r="AS184">
        <v>0</v>
      </c>
      <c r="AT184">
        <v>0</v>
      </c>
      <c r="AU184">
        <f>1-AS184/AT184</f>
        <v>0</v>
      </c>
      <c r="AV184">
        <v>0.5</v>
      </c>
      <c r="AW184">
        <f>BN184</f>
        <v>0</v>
      </c>
      <c r="AX184">
        <f>K184</f>
        <v>0</v>
      </c>
      <c r="AY184">
        <f>AU184*AV184*AW184</f>
        <v>0</v>
      </c>
      <c r="AZ184">
        <f>(AX184-AP184)/AW184</f>
        <v>0</v>
      </c>
      <c r="BA184">
        <f>(AN184-AT184)/AT184</f>
        <v>0</v>
      </c>
      <c r="BB184">
        <f>AM184/(AO184+AM184/AT184)</f>
        <v>0</v>
      </c>
      <c r="BC184" t="s">
        <v>292</v>
      </c>
      <c r="BD184">
        <v>0</v>
      </c>
      <c r="BE184">
        <f>IF(BD184&lt;&gt;0, BD184, BB184)</f>
        <v>0</v>
      </c>
      <c r="BF184">
        <f>1-BE184/AT184</f>
        <v>0</v>
      </c>
      <c r="BG184">
        <f>(AT184-AS184)/(AT184-BE184)</f>
        <v>0</v>
      </c>
      <c r="BH184">
        <f>(AN184-AT184)/(AN184-BE184)</f>
        <v>0</v>
      </c>
      <c r="BI184">
        <f>(AT184-AS184)/(AT184-AM184)</f>
        <v>0</v>
      </c>
      <c r="BJ184">
        <f>(AN184-AT184)/(AN184-AM184)</f>
        <v>0</v>
      </c>
      <c r="BK184">
        <f>(BG184*BE184/AS184)</f>
        <v>0</v>
      </c>
      <c r="BL184">
        <f>(1-BK184)</f>
        <v>0</v>
      </c>
      <c r="BM184">
        <f>$B$11*CK184+$C$11*CL184+$F$11*CM184*(1-CP184)</f>
        <v>0</v>
      </c>
      <c r="BN184">
        <f>BM184*BO184</f>
        <v>0</v>
      </c>
      <c r="BO184">
        <f>($B$11*$D$9+$C$11*$D$9+$F$11*((CZ184+CR184)/MAX(CZ184+CR184+DA184, 0.1)*$I$9+DA184/MAX(CZ184+CR184+DA184, 0.1)*$J$9))/($B$11+$C$11+$F$11)</f>
        <v>0</v>
      </c>
      <c r="BP184">
        <f>($B$11*$K$9+$C$11*$K$9+$F$11*((CZ184+CR184)/MAX(CZ184+CR184+DA184, 0.1)*$P$9+DA184/MAX(CZ184+CR184+DA184, 0.1)*$Q$9))/($B$11+$C$11+$F$11)</f>
        <v>0</v>
      </c>
      <c r="BQ184">
        <v>6</v>
      </c>
      <c r="BR184">
        <v>0.5</v>
      </c>
      <c r="BS184" t="s">
        <v>293</v>
      </c>
      <c r="BT184">
        <v>2</v>
      </c>
      <c r="BU184">
        <v>1626465522.6</v>
      </c>
      <c r="BV184">
        <v>398.857333333333</v>
      </c>
      <c r="BW184">
        <v>420.044</v>
      </c>
      <c r="BX184">
        <v>7.57541666666667</v>
      </c>
      <c r="BY184">
        <v>3.46622666666667</v>
      </c>
      <c r="BZ184">
        <v>397.303333333333</v>
      </c>
      <c r="CA184">
        <v>7.63745666666667</v>
      </c>
      <c r="CB184">
        <v>899.976333333333</v>
      </c>
      <c r="CC184">
        <v>100.755333333333</v>
      </c>
      <c r="CD184">
        <v>0.100353666666667</v>
      </c>
      <c r="CE184">
        <v>19.0894333333333</v>
      </c>
      <c r="CF184">
        <v>18.0287</v>
      </c>
      <c r="CG184">
        <v>999.9</v>
      </c>
      <c r="CH184">
        <v>0</v>
      </c>
      <c r="CI184">
        <v>0</v>
      </c>
      <c r="CJ184">
        <v>9983.33</v>
      </c>
      <c r="CK184">
        <v>0</v>
      </c>
      <c r="CL184">
        <v>0.221023</v>
      </c>
      <c r="CM184">
        <v>1459.95666666667</v>
      </c>
      <c r="CN184">
        <v>0.973008333333333</v>
      </c>
      <c r="CO184">
        <v>0.0269915666666667</v>
      </c>
      <c r="CP184">
        <v>0</v>
      </c>
      <c r="CQ184">
        <v>876.953</v>
      </c>
      <c r="CR184">
        <v>4.99999</v>
      </c>
      <c r="CS184">
        <v>12830.2333333333</v>
      </c>
      <c r="CT184">
        <v>12727.9666666667</v>
      </c>
      <c r="CU184">
        <v>38.937</v>
      </c>
      <c r="CV184">
        <v>41.125</v>
      </c>
      <c r="CW184">
        <v>40.125</v>
      </c>
      <c r="CX184">
        <v>40.437</v>
      </c>
      <c r="CY184">
        <v>40.687</v>
      </c>
      <c r="CZ184">
        <v>1415.68666666667</v>
      </c>
      <c r="DA184">
        <v>39.27</v>
      </c>
      <c r="DB184">
        <v>0</v>
      </c>
      <c r="DC184">
        <v>1626465534.8</v>
      </c>
      <c r="DD184">
        <v>0</v>
      </c>
      <c r="DE184">
        <v>877.18224</v>
      </c>
      <c r="DF184">
        <v>-3.41546154107567</v>
      </c>
      <c r="DG184">
        <v>-61.3307692336104</v>
      </c>
      <c r="DH184">
        <v>12836.728</v>
      </c>
      <c r="DI184">
        <v>15</v>
      </c>
      <c r="DJ184">
        <v>1626465084.6</v>
      </c>
      <c r="DK184" t="s">
        <v>294</v>
      </c>
      <c r="DL184">
        <v>1626465076.6</v>
      </c>
      <c r="DM184">
        <v>1626465084.6</v>
      </c>
      <c r="DN184">
        <v>8</v>
      </c>
      <c r="DO184">
        <v>0.212</v>
      </c>
      <c r="DP184">
        <v>0.013</v>
      </c>
      <c r="DQ184">
        <v>1.588</v>
      </c>
      <c r="DR184">
        <v>-0.074</v>
      </c>
      <c r="DS184">
        <v>420</v>
      </c>
      <c r="DT184">
        <v>3</v>
      </c>
      <c r="DU184">
        <v>0.13</v>
      </c>
      <c r="DV184">
        <v>0.03</v>
      </c>
      <c r="DW184">
        <v>-21.0491585365854</v>
      </c>
      <c r="DX184">
        <v>-0.597175609756116</v>
      </c>
      <c r="DY184">
        <v>0.0688763755583402</v>
      </c>
      <c r="DZ184">
        <v>0</v>
      </c>
      <c r="EA184">
        <v>877.465735294118</v>
      </c>
      <c r="EB184">
        <v>-4.0721182694742</v>
      </c>
      <c r="EC184">
        <v>0.437545715851734</v>
      </c>
      <c r="ED184">
        <v>1</v>
      </c>
      <c r="EE184">
        <v>4.05392121951219</v>
      </c>
      <c r="EF184">
        <v>0.340818815331015</v>
      </c>
      <c r="EG184">
        <v>0.0336280136700169</v>
      </c>
      <c r="EH184">
        <v>0</v>
      </c>
      <c r="EI184">
        <v>1</v>
      </c>
      <c r="EJ184">
        <v>3</v>
      </c>
      <c r="EK184" t="s">
        <v>427</v>
      </c>
      <c r="EL184">
        <v>100</v>
      </c>
      <c r="EM184">
        <v>100</v>
      </c>
      <c r="EN184">
        <v>1.554</v>
      </c>
      <c r="EO184">
        <v>-0.062</v>
      </c>
      <c r="EP184">
        <v>0.796380875196005</v>
      </c>
      <c r="EQ184">
        <v>0.00225868272383977</v>
      </c>
      <c r="ER184">
        <v>-9.96746185667655e-07</v>
      </c>
      <c r="ES184">
        <v>2.83711317370827e-10</v>
      </c>
      <c r="ET184">
        <v>-0.071317122073674</v>
      </c>
      <c r="EU184">
        <v>-0.00217948432402501</v>
      </c>
      <c r="EV184">
        <v>0.000453263451741206</v>
      </c>
      <c r="EW184">
        <v>-1.16319206543697e-06</v>
      </c>
      <c r="EX184">
        <v>-2</v>
      </c>
      <c r="EY184">
        <v>2196</v>
      </c>
      <c r="EZ184">
        <v>1</v>
      </c>
      <c r="FA184">
        <v>25</v>
      </c>
      <c r="FB184">
        <v>7.5</v>
      </c>
      <c r="FC184">
        <v>7.3</v>
      </c>
      <c r="FD184">
        <v>18</v>
      </c>
      <c r="FE184">
        <v>816.029</v>
      </c>
      <c r="FF184">
        <v>430.254</v>
      </c>
      <c r="FG184">
        <v>18.1612</v>
      </c>
      <c r="FH184">
        <v>25.4458</v>
      </c>
      <c r="FI184">
        <v>29.9994</v>
      </c>
      <c r="FJ184">
        <v>25.589</v>
      </c>
      <c r="FK184">
        <v>25.63</v>
      </c>
      <c r="FL184">
        <v>25.0114</v>
      </c>
      <c r="FM184">
        <v>71.7469</v>
      </c>
      <c r="FN184">
        <v>0</v>
      </c>
      <c r="FO184">
        <v>18.21</v>
      </c>
      <c r="FP184">
        <v>420</v>
      </c>
      <c r="FQ184">
        <v>3.5809</v>
      </c>
      <c r="FR184">
        <v>101.424</v>
      </c>
      <c r="FS184">
        <v>101.878</v>
      </c>
    </row>
    <row r="185" spans="1:175">
      <c r="A185">
        <v>169</v>
      </c>
      <c r="B185">
        <v>1626465525.6</v>
      </c>
      <c r="C185">
        <v>336</v>
      </c>
      <c r="D185" t="s">
        <v>632</v>
      </c>
      <c r="E185" t="s">
        <v>633</v>
      </c>
      <c r="F185">
        <v>1</v>
      </c>
      <c r="G185" t="s">
        <v>291</v>
      </c>
      <c r="H185">
        <v>1626465524.6</v>
      </c>
      <c r="I185">
        <f>(J185)/1000</f>
        <v>0</v>
      </c>
      <c r="J185">
        <f>1000*CB185*AH185*(BX185-BY185)/(100*BQ185*(1000-AH185*BX185))</f>
        <v>0</v>
      </c>
      <c r="K185">
        <f>CB185*AH185*(BW185-BV185*(1000-AH185*BY185)/(1000-AH185*BX185))/(100*BQ185)</f>
        <v>0</v>
      </c>
      <c r="L185">
        <f>BV185 - IF(AH185&gt;1, K185*BQ185*100.0/(AJ185*CJ185), 0)</f>
        <v>0</v>
      </c>
      <c r="M185">
        <f>((S185-I185/2)*L185-K185)/(S185+I185/2)</f>
        <v>0</v>
      </c>
      <c r="N185">
        <f>M185*(CC185+CD185)/1000.0</f>
        <v>0</v>
      </c>
      <c r="O185">
        <f>(BV185 - IF(AH185&gt;1, K185*BQ185*100.0/(AJ185*CJ185), 0))*(CC185+CD185)/1000.0</f>
        <v>0</v>
      </c>
      <c r="P185">
        <f>2.0/((1/R185-1/Q185)+SIGN(R185)*SQRT((1/R185-1/Q185)*(1/R185-1/Q185) + 4*BR185/((BR185+1)*(BR185+1))*(2*1/R185*1/Q185-1/Q185*1/Q185)))</f>
        <v>0</v>
      </c>
      <c r="Q185">
        <f>IF(LEFT(BS185,1)&lt;&gt;"0",IF(LEFT(BS185,1)="1",3.0,BT185),$D$5+$E$5*(CJ185*CC185/($K$5*1000))+$F$5*(CJ185*CC185/($K$5*1000))*MAX(MIN(BQ185,$J$5),$I$5)*MAX(MIN(BQ185,$J$5),$I$5)+$G$5*MAX(MIN(BQ185,$J$5),$I$5)*(CJ185*CC185/($K$5*1000))+$H$5*(CJ185*CC185/($K$5*1000))*(CJ185*CC185/($K$5*1000)))</f>
        <v>0</v>
      </c>
      <c r="R185">
        <f>I185*(1000-(1000*0.61365*exp(17.502*V185/(240.97+V185))/(CC185+CD185)+BX185)/2)/(1000*0.61365*exp(17.502*V185/(240.97+V185))/(CC185+CD185)-BX185)</f>
        <v>0</v>
      </c>
      <c r="S185">
        <f>1/((BR185+1)/(P185/1.6)+1/(Q185/1.37)) + BR185/((BR185+1)/(P185/1.6) + BR185/(Q185/1.37))</f>
        <v>0</v>
      </c>
      <c r="T185">
        <f>(BM185*BP185)</f>
        <v>0</v>
      </c>
      <c r="U185">
        <f>(CE185+(T185+2*0.95*5.67E-8*(((CE185+$B$7)+273)^4-(CE185+273)^4)-44100*I185)/(1.84*29.3*Q185+8*0.95*5.67E-8*(CE185+273)^3))</f>
        <v>0</v>
      </c>
      <c r="V185">
        <f>($C$7*CF185+$D$7*CG185+$E$7*U185)</f>
        <v>0</v>
      </c>
      <c r="W185">
        <f>0.61365*exp(17.502*V185/(240.97+V185))</f>
        <v>0</v>
      </c>
      <c r="X185">
        <f>(Y185/Z185*100)</f>
        <v>0</v>
      </c>
      <c r="Y185">
        <f>BX185*(CC185+CD185)/1000</f>
        <v>0</v>
      </c>
      <c r="Z185">
        <f>0.61365*exp(17.502*CE185/(240.97+CE185))</f>
        <v>0</v>
      </c>
      <c r="AA185">
        <f>(W185-BX185*(CC185+CD185)/1000)</f>
        <v>0</v>
      </c>
      <c r="AB185">
        <f>(-I185*44100)</f>
        <v>0</v>
      </c>
      <c r="AC185">
        <f>2*29.3*Q185*0.92*(CE185-V185)</f>
        <v>0</v>
      </c>
      <c r="AD185">
        <f>2*0.95*5.67E-8*(((CE185+$B$7)+273)^4-(V185+273)^4)</f>
        <v>0</v>
      </c>
      <c r="AE185">
        <f>T185+AD185+AB185+AC185</f>
        <v>0</v>
      </c>
      <c r="AF185">
        <v>145</v>
      </c>
      <c r="AG185">
        <v>16</v>
      </c>
      <c r="AH185">
        <f>IF(AF185*$H$13&gt;=AJ185,1.0,(AJ185/(AJ185-AF185*$H$13)))</f>
        <v>0</v>
      </c>
      <c r="AI185">
        <f>(AH185-1)*100</f>
        <v>0</v>
      </c>
      <c r="AJ185">
        <f>MAX(0,($B$13+$C$13*CJ185)/(1+$D$13*CJ185)*CC185/(CE185+273)*$E$13)</f>
        <v>0</v>
      </c>
      <c r="AK185" t="s">
        <v>292</v>
      </c>
      <c r="AL185" t="s">
        <v>292</v>
      </c>
      <c r="AM185">
        <v>0</v>
      </c>
      <c r="AN185">
        <v>0</v>
      </c>
      <c r="AO185">
        <f>1-AM185/AN185</f>
        <v>0</v>
      </c>
      <c r="AP185">
        <v>0</v>
      </c>
      <c r="AQ185" t="s">
        <v>292</v>
      </c>
      <c r="AR185" t="s">
        <v>292</v>
      </c>
      <c r="AS185">
        <v>0</v>
      </c>
      <c r="AT185">
        <v>0</v>
      </c>
      <c r="AU185">
        <f>1-AS185/AT185</f>
        <v>0</v>
      </c>
      <c r="AV185">
        <v>0.5</v>
      </c>
      <c r="AW185">
        <f>BN185</f>
        <v>0</v>
      </c>
      <c r="AX185">
        <f>K185</f>
        <v>0</v>
      </c>
      <c r="AY185">
        <f>AU185*AV185*AW185</f>
        <v>0</v>
      </c>
      <c r="AZ185">
        <f>(AX185-AP185)/AW185</f>
        <v>0</v>
      </c>
      <c r="BA185">
        <f>(AN185-AT185)/AT185</f>
        <v>0</v>
      </c>
      <c r="BB185">
        <f>AM185/(AO185+AM185/AT185)</f>
        <v>0</v>
      </c>
      <c r="BC185" t="s">
        <v>292</v>
      </c>
      <c r="BD185">
        <v>0</v>
      </c>
      <c r="BE185">
        <f>IF(BD185&lt;&gt;0, BD185, BB185)</f>
        <v>0</v>
      </c>
      <c r="BF185">
        <f>1-BE185/AT185</f>
        <v>0</v>
      </c>
      <c r="BG185">
        <f>(AT185-AS185)/(AT185-BE185)</f>
        <v>0</v>
      </c>
      <c r="BH185">
        <f>(AN185-AT185)/(AN185-BE185)</f>
        <v>0</v>
      </c>
      <c r="BI185">
        <f>(AT185-AS185)/(AT185-AM185)</f>
        <v>0</v>
      </c>
      <c r="BJ185">
        <f>(AN185-AT185)/(AN185-AM185)</f>
        <v>0</v>
      </c>
      <c r="BK185">
        <f>(BG185*BE185/AS185)</f>
        <v>0</v>
      </c>
      <c r="BL185">
        <f>(1-BK185)</f>
        <v>0</v>
      </c>
      <c r="BM185">
        <f>$B$11*CK185+$C$11*CL185+$F$11*CM185*(1-CP185)</f>
        <v>0</v>
      </c>
      <c r="BN185">
        <f>BM185*BO185</f>
        <v>0</v>
      </c>
      <c r="BO185">
        <f>($B$11*$D$9+$C$11*$D$9+$F$11*((CZ185+CR185)/MAX(CZ185+CR185+DA185, 0.1)*$I$9+DA185/MAX(CZ185+CR185+DA185, 0.1)*$J$9))/($B$11+$C$11+$F$11)</f>
        <v>0</v>
      </c>
      <c r="BP185">
        <f>($B$11*$K$9+$C$11*$K$9+$F$11*((CZ185+CR185)/MAX(CZ185+CR185+DA185, 0.1)*$P$9+DA185/MAX(CZ185+CR185+DA185, 0.1)*$Q$9))/($B$11+$C$11+$F$11)</f>
        <v>0</v>
      </c>
      <c r="BQ185">
        <v>6</v>
      </c>
      <c r="BR185">
        <v>0.5</v>
      </c>
      <c r="BS185" t="s">
        <v>293</v>
      </c>
      <c r="BT185">
        <v>2</v>
      </c>
      <c r="BU185">
        <v>1626465524.6</v>
      </c>
      <c r="BV185">
        <v>398.841666666667</v>
      </c>
      <c r="BW185">
        <v>420.016</v>
      </c>
      <c r="BX185">
        <v>7.58542</v>
      </c>
      <c r="BY185">
        <v>3.47159</v>
      </c>
      <c r="BZ185">
        <v>397.287666666667</v>
      </c>
      <c r="CA185">
        <v>7.64742</v>
      </c>
      <c r="CB185">
        <v>899.974333333333</v>
      </c>
      <c r="CC185">
        <v>100.756333333333</v>
      </c>
      <c r="CD185">
        <v>0.100361666666667</v>
      </c>
      <c r="CE185">
        <v>19.1238666666667</v>
      </c>
      <c r="CF185">
        <v>18.0568333333333</v>
      </c>
      <c r="CG185">
        <v>999.9</v>
      </c>
      <c r="CH185">
        <v>0</v>
      </c>
      <c r="CI185">
        <v>0</v>
      </c>
      <c r="CJ185">
        <v>9990.82333333333</v>
      </c>
      <c r="CK185">
        <v>0</v>
      </c>
      <c r="CL185">
        <v>0.221023</v>
      </c>
      <c r="CM185">
        <v>1460.03333333333</v>
      </c>
      <c r="CN185">
        <v>0.973007</v>
      </c>
      <c r="CO185">
        <v>0.0269931</v>
      </c>
      <c r="CP185">
        <v>0</v>
      </c>
      <c r="CQ185">
        <v>876.746333333333</v>
      </c>
      <c r="CR185">
        <v>4.99999</v>
      </c>
      <c r="CS185">
        <v>12828.9666666667</v>
      </c>
      <c r="CT185">
        <v>12728.6666666667</v>
      </c>
      <c r="CU185">
        <v>38.937</v>
      </c>
      <c r="CV185">
        <v>41.125</v>
      </c>
      <c r="CW185">
        <v>40.125</v>
      </c>
      <c r="CX185">
        <v>40.437</v>
      </c>
      <c r="CY185">
        <v>40.687</v>
      </c>
      <c r="CZ185">
        <v>1415.75666666667</v>
      </c>
      <c r="DA185">
        <v>39.2766666666667</v>
      </c>
      <c r="DB185">
        <v>0</v>
      </c>
      <c r="DC185">
        <v>1626465536.6</v>
      </c>
      <c r="DD185">
        <v>0</v>
      </c>
      <c r="DE185">
        <v>877.091076923077</v>
      </c>
      <c r="DF185">
        <v>-3.66933332771422</v>
      </c>
      <c r="DG185">
        <v>-59.4837606433629</v>
      </c>
      <c r="DH185">
        <v>12835.3192307692</v>
      </c>
      <c r="DI185">
        <v>15</v>
      </c>
      <c r="DJ185">
        <v>1626465084.6</v>
      </c>
      <c r="DK185" t="s">
        <v>294</v>
      </c>
      <c r="DL185">
        <v>1626465076.6</v>
      </c>
      <c r="DM185">
        <v>1626465084.6</v>
      </c>
      <c r="DN185">
        <v>8</v>
      </c>
      <c r="DO185">
        <v>0.212</v>
      </c>
      <c r="DP185">
        <v>0.013</v>
      </c>
      <c r="DQ185">
        <v>1.588</v>
      </c>
      <c r="DR185">
        <v>-0.074</v>
      </c>
      <c r="DS185">
        <v>420</v>
      </c>
      <c r="DT185">
        <v>3</v>
      </c>
      <c r="DU185">
        <v>0.13</v>
      </c>
      <c r="DV185">
        <v>0.03</v>
      </c>
      <c r="DW185">
        <v>-21.0672</v>
      </c>
      <c r="DX185">
        <v>-0.701809756097606</v>
      </c>
      <c r="DY185">
        <v>0.0764134900617334</v>
      </c>
      <c r="DZ185">
        <v>0</v>
      </c>
      <c r="EA185">
        <v>877.296058823529</v>
      </c>
      <c r="EB185">
        <v>-3.77813361412422</v>
      </c>
      <c r="EC185">
        <v>0.406045269946192</v>
      </c>
      <c r="ED185">
        <v>1</v>
      </c>
      <c r="EE185">
        <v>4.06489878048781</v>
      </c>
      <c r="EF185">
        <v>0.331959303135892</v>
      </c>
      <c r="EG185">
        <v>0.0327828013501967</v>
      </c>
      <c r="EH185">
        <v>0</v>
      </c>
      <c r="EI185">
        <v>1</v>
      </c>
      <c r="EJ185">
        <v>3</v>
      </c>
      <c r="EK185" t="s">
        <v>427</v>
      </c>
      <c r="EL185">
        <v>100</v>
      </c>
      <c r="EM185">
        <v>100</v>
      </c>
      <c r="EN185">
        <v>1.555</v>
      </c>
      <c r="EO185">
        <v>-0.062</v>
      </c>
      <c r="EP185">
        <v>0.796380875196005</v>
      </c>
      <c r="EQ185">
        <v>0.00225868272383977</v>
      </c>
      <c r="ER185">
        <v>-9.96746185667655e-07</v>
      </c>
      <c r="ES185">
        <v>2.83711317370827e-10</v>
      </c>
      <c r="ET185">
        <v>-0.071317122073674</v>
      </c>
      <c r="EU185">
        <v>-0.00217948432402501</v>
      </c>
      <c r="EV185">
        <v>0.000453263451741206</v>
      </c>
      <c r="EW185">
        <v>-1.16319206543697e-06</v>
      </c>
      <c r="EX185">
        <v>-2</v>
      </c>
      <c r="EY185">
        <v>2196</v>
      </c>
      <c r="EZ185">
        <v>1</v>
      </c>
      <c r="FA185">
        <v>25</v>
      </c>
      <c r="FB185">
        <v>7.5</v>
      </c>
      <c r="FC185">
        <v>7.3</v>
      </c>
      <c r="FD185">
        <v>18</v>
      </c>
      <c r="FE185">
        <v>816.228</v>
      </c>
      <c r="FF185">
        <v>430.226</v>
      </c>
      <c r="FG185">
        <v>18.2234</v>
      </c>
      <c r="FH185">
        <v>25.442</v>
      </c>
      <c r="FI185">
        <v>29.9995</v>
      </c>
      <c r="FJ185">
        <v>25.5869</v>
      </c>
      <c r="FK185">
        <v>25.6284</v>
      </c>
      <c r="FL185">
        <v>25.0124</v>
      </c>
      <c r="FM185">
        <v>71.7469</v>
      </c>
      <c r="FN185">
        <v>0</v>
      </c>
      <c r="FO185">
        <v>18.31</v>
      </c>
      <c r="FP185">
        <v>420</v>
      </c>
      <c r="FQ185">
        <v>3.58555</v>
      </c>
      <c r="FR185">
        <v>101.425</v>
      </c>
      <c r="FS185">
        <v>101.878</v>
      </c>
    </row>
    <row r="186" spans="1:175">
      <c r="A186">
        <v>170</v>
      </c>
      <c r="B186">
        <v>1626465527.6</v>
      </c>
      <c r="C186">
        <v>338</v>
      </c>
      <c r="D186" t="s">
        <v>634</v>
      </c>
      <c r="E186" t="s">
        <v>635</v>
      </c>
      <c r="F186">
        <v>1</v>
      </c>
      <c r="G186" t="s">
        <v>291</v>
      </c>
      <c r="H186">
        <v>1626465526.6</v>
      </c>
      <c r="I186">
        <f>(J186)/1000</f>
        <v>0</v>
      </c>
      <c r="J186">
        <f>1000*CB186*AH186*(BX186-BY186)/(100*BQ186*(1000-AH186*BX186))</f>
        <v>0</v>
      </c>
      <c r="K186">
        <f>CB186*AH186*(BW186-BV186*(1000-AH186*BY186)/(1000-AH186*BX186))/(100*BQ186)</f>
        <v>0</v>
      </c>
      <c r="L186">
        <f>BV186 - IF(AH186&gt;1, K186*BQ186*100.0/(AJ186*CJ186), 0)</f>
        <v>0</v>
      </c>
      <c r="M186">
        <f>((S186-I186/2)*L186-K186)/(S186+I186/2)</f>
        <v>0</v>
      </c>
      <c r="N186">
        <f>M186*(CC186+CD186)/1000.0</f>
        <v>0</v>
      </c>
      <c r="O186">
        <f>(BV186 - IF(AH186&gt;1, K186*BQ186*100.0/(AJ186*CJ186), 0))*(CC186+CD186)/1000.0</f>
        <v>0</v>
      </c>
      <c r="P186">
        <f>2.0/((1/R186-1/Q186)+SIGN(R186)*SQRT((1/R186-1/Q186)*(1/R186-1/Q186) + 4*BR186/((BR186+1)*(BR186+1))*(2*1/R186*1/Q186-1/Q186*1/Q186)))</f>
        <v>0</v>
      </c>
      <c r="Q186">
        <f>IF(LEFT(BS186,1)&lt;&gt;"0",IF(LEFT(BS186,1)="1",3.0,BT186),$D$5+$E$5*(CJ186*CC186/($K$5*1000))+$F$5*(CJ186*CC186/($K$5*1000))*MAX(MIN(BQ186,$J$5),$I$5)*MAX(MIN(BQ186,$J$5),$I$5)+$G$5*MAX(MIN(BQ186,$J$5),$I$5)*(CJ186*CC186/($K$5*1000))+$H$5*(CJ186*CC186/($K$5*1000))*(CJ186*CC186/($K$5*1000)))</f>
        <v>0</v>
      </c>
      <c r="R186">
        <f>I186*(1000-(1000*0.61365*exp(17.502*V186/(240.97+V186))/(CC186+CD186)+BX186)/2)/(1000*0.61365*exp(17.502*V186/(240.97+V186))/(CC186+CD186)-BX186)</f>
        <v>0</v>
      </c>
      <c r="S186">
        <f>1/((BR186+1)/(P186/1.6)+1/(Q186/1.37)) + BR186/((BR186+1)/(P186/1.6) + BR186/(Q186/1.37))</f>
        <v>0</v>
      </c>
      <c r="T186">
        <f>(BM186*BP186)</f>
        <v>0</v>
      </c>
      <c r="U186">
        <f>(CE186+(T186+2*0.95*5.67E-8*(((CE186+$B$7)+273)^4-(CE186+273)^4)-44100*I186)/(1.84*29.3*Q186+8*0.95*5.67E-8*(CE186+273)^3))</f>
        <v>0</v>
      </c>
      <c r="V186">
        <f>($C$7*CF186+$D$7*CG186+$E$7*U186)</f>
        <v>0</v>
      </c>
      <c r="W186">
        <f>0.61365*exp(17.502*V186/(240.97+V186))</f>
        <v>0</v>
      </c>
      <c r="X186">
        <f>(Y186/Z186*100)</f>
        <v>0</v>
      </c>
      <c r="Y186">
        <f>BX186*(CC186+CD186)/1000</f>
        <v>0</v>
      </c>
      <c r="Z186">
        <f>0.61365*exp(17.502*CE186/(240.97+CE186))</f>
        <v>0</v>
      </c>
      <c r="AA186">
        <f>(W186-BX186*(CC186+CD186)/1000)</f>
        <v>0</v>
      </c>
      <c r="AB186">
        <f>(-I186*44100)</f>
        <v>0</v>
      </c>
      <c r="AC186">
        <f>2*29.3*Q186*0.92*(CE186-V186)</f>
        <v>0</v>
      </c>
      <c r="AD186">
        <f>2*0.95*5.67E-8*(((CE186+$B$7)+273)^4-(V186+273)^4)</f>
        <v>0</v>
      </c>
      <c r="AE186">
        <f>T186+AD186+AB186+AC186</f>
        <v>0</v>
      </c>
      <c r="AF186">
        <v>145</v>
      </c>
      <c r="AG186">
        <v>16</v>
      </c>
      <c r="AH186">
        <f>IF(AF186*$H$13&gt;=AJ186,1.0,(AJ186/(AJ186-AF186*$H$13)))</f>
        <v>0</v>
      </c>
      <c r="AI186">
        <f>(AH186-1)*100</f>
        <v>0</v>
      </c>
      <c r="AJ186">
        <f>MAX(0,($B$13+$C$13*CJ186)/(1+$D$13*CJ186)*CC186/(CE186+273)*$E$13)</f>
        <v>0</v>
      </c>
      <c r="AK186" t="s">
        <v>292</v>
      </c>
      <c r="AL186" t="s">
        <v>292</v>
      </c>
      <c r="AM186">
        <v>0</v>
      </c>
      <c r="AN186">
        <v>0</v>
      </c>
      <c r="AO186">
        <f>1-AM186/AN186</f>
        <v>0</v>
      </c>
      <c r="AP186">
        <v>0</v>
      </c>
      <c r="AQ186" t="s">
        <v>292</v>
      </c>
      <c r="AR186" t="s">
        <v>292</v>
      </c>
      <c r="AS186">
        <v>0</v>
      </c>
      <c r="AT186">
        <v>0</v>
      </c>
      <c r="AU186">
        <f>1-AS186/AT186</f>
        <v>0</v>
      </c>
      <c r="AV186">
        <v>0.5</v>
      </c>
      <c r="AW186">
        <f>BN186</f>
        <v>0</v>
      </c>
      <c r="AX186">
        <f>K186</f>
        <v>0</v>
      </c>
      <c r="AY186">
        <f>AU186*AV186*AW186</f>
        <v>0</v>
      </c>
      <c r="AZ186">
        <f>(AX186-AP186)/AW186</f>
        <v>0</v>
      </c>
      <c r="BA186">
        <f>(AN186-AT186)/AT186</f>
        <v>0</v>
      </c>
      <c r="BB186">
        <f>AM186/(AO186+AM186/AT186)</f>
        <v>0</v>
      </c>
      <c r="BC186" t="s">
        <v>292</v>
      </c>
      <c r="BD186">
        <v>0</v>
      </c>
      <c r="BE186">
        <f>IF(BD186&lt;&gt;0, BD186, BB186)</f>
        <v>0</v>
      </c>
      <c r="BF186">
        <f>1-BE186/AT186</f>
        <v>0</v>
      </c>
      <c r="BG186">
        <f>(AT186-AS186)/(AT186-BE186)</f>
        <v>0</v>
      </c>
      <c r="BH186">
        <f>(AN186-AT186)/(AN186-BE186)</f>
        <v>0</v>
      </c>
      <c r="BI186">
        <f>(AT186-AS186)/(AT186-AM186)</f>
        <v>0</v>
      </c>
      <c r="BJ186">
        <f>(AN186-AT186)/(AN186-AM186)</f>
        <v>0</v>
      </c>
      <c r="BK186">
        <f>(BG186*BE186/AS186)</f>
        <v>0</v>
      </c>
      <c r="BL186">
        <f>(1-BK186)</f>
        <v>0</v>
      </c>
      <c r="BM186">
        <f>$B$11*CK186+$C$11*CL186+$F$11*CM186*(1-CP186)</f>
        <v>0</v>
      </c>
      <c r="BN186">
        <f>BM186*BO186</f>
        <v>0</v>
      </c>
      <c r="BO186">
        <f>($B$11*$D$9+$C$11*$D$9+$F$11*((CZ186+CR186)/MAX(CZ186+CR186+DA186, 0.1)*$I$9+DA186/MAX(CZ186+CR186+DA186, 0.1)*$J$9))/($B$11+$C$11+$F$11)</f>
        <v>0</v>
      </c>
      <c r="BP186">
        <f>($B$11*$K$9+$C$11*$K$9+$F$11*((CZ186+CR186)/MAX(CZ186+CR186+DA186, 0.1)*$P$9+DA186/MAX(CZ186+CR186+DA186, 0.1)*$Q$9))/($B$11+$C$11+$F$11)</f>
        <v>0</v>
      </c>
      <c r="BQ186">
        <v>6</v>
      </c>
      <c r="BR186">
        <v>0.5</v>
      </c>
      <c r="BS186" t="s">
        <v>293</v>
      </c>
      <c r="BT186">
        <v>2</v>
      </c>
      <c r="BU186">
        <v>1626465526.6</v>
      </c>
      <c r="BV186">
        <v>398.805</v>
      </c>
      <c r="BW186">
        <v>419.995666666667</v>
      </c>
      <c r="BX186">
        <v>7.59818666666667</v>
      </c>
      <c r="BY186">
        <v>3.48261333333333</v>
      </c>
      <c r="BZ186">
        <v>397.251</v>
      </c>
      <c r="CA186">
        <v>7.66013</v>
      </c>
      <c r="CB186">
        <v>900.084666666667</v>
      </c>
      <c r="CC186">
        <v>100.757</v>
      </c>
      <c r="CD186">
        <v>0.100106766666667</v>
      </c>
      <c r="CE186">
        <v>19.1599</v>
      </c>
      <c r="CF186">
        <v>18.0843333333333</v>
      </c>
      <c r="CG186">
        <v>999.9</v>
      </c>
      <c r="CH186">
        <v>0</v>
      </c>
      <c r="CI186">
        <v>0</v>
      </c>
      <c r="CJ186">
        <v>10020.4</v>
      </c>
      <c r="CK186">
        <v>0</v>
      </c>
      <c r="CL186">
        <v>0.221023</v>
      </c>
      <c r="CM186">
        <v>1459.95666666667</v>
      </c>
      <c r="CN186">
        <v>0.973008333333333</v>
      </c>
      <c r="CO186">
        <v>0.0269915666666667</v>
      </c>
      <c r="CP186">
        <v>0</v>
      </c>
      <c r="CQ186">
        <v>876.355333333333</v>
      </c>
      <c r="CR186">
        <v>4.99999</v>
      </c>
      <c r="CS186">
        <v>12826.7333333333</v>
      </c>
      <c r="CT186">
        <v>12728</v>
      </c>
      <c r="CU186">
        <v>38.937</v>
      </c>
      <c r="CV186">
        <v>41.1663333333333</v>
      </c>
      <c r="CW186">
        <v>40.125</v>
      </c>
      <c r="CX186">
        <v>40.437</v>
      </c>
      <c r="CY186">
        <v>40.687</v>
      </c>
      <c r="CZ186">
        <v>1415.68666666667</v>
      </c>
      <c r="DA186">
        <v>39.27</v>
      </c>
      <c r="DB186">
        <v>0</v>
      </c>
      <c r="DC186">
        <v>1626465538.4</v>
      </c>
      <c r="DD186">
        <v>0</v>
      </c>
      <c r="DE186">
        <v>876.94504</v>
      </c>
      <c r="DF186">
        <v>-4.37569229740796</v>
      </c>
      <c r="DG186">
        <v>-55.9999999229743</v>
      </c>
      <c r="DH186">
        <v>12833.124</v>
      </c>
      <c r="DI186">
        <v>15</v>
      </c>
      <c r="DJ186">
        <v>1626465084.6</v>
      </c>
      <c r="DK186" t="s">
        <v>294</v>
      </c>
      <c r="DL186">
        <v>1626465076.6</v>
      </c>
      <c r="DM186">
        <v>1626465084.6</v>
      </c>
      <c r="DN186">
        <v>8</v>
      </c>
      <c r="DO186">
        <v>0.212</v>
      </c>
      <c r="DP186">
        <v>0.013</v>
      </c>
      <c r="DQ186">
        <v>1.588</v>
      </c>
      <c r="DR186">
        <v>-0.074</v>
      </c>
      <c r="DS186">
        <v>420</v>
      </c>
      <c r="DT186">
        <v>3</v>
      </c>
      <c r="DU186">
        <v>0.13</v>
      </c>
      <c r="DV186">
        <v>0.03</v>
      </c>
      <c r="DW186">
        <v>-21.0863756097561</v>
      </c>
      <c r="DX186">
        <v>-0.700954703832778</v>
      </c>
      <c r="DY186">
        <v>0.0762203985899678</v>
      </c>
      <c r="DZ186">
        <v>0</v>
      </c>
      <c r="EA186">
        <v>877.161058823529</v>
      </c>
      <c r="EB186">
        <v>-4.04093026762047</v>
      </c>
      <c r="EC186">
        <v>0.432943885861098</v>
      </c>
      <c r="ED186">
        <v>1</v>
      </c>
      <c r="EE186">
        <v>4.07483097560976</v>
      </c>
      <c r="EF186">
        <v>0.311176724738677</v>
      </c>
      <c r="EG186">
        <v>0.0308994541592707</v>
      </c>
      <c r="EH186">
        <v>0</v>
      </c>
      <c r="EI186">
        <v>1</v>
      </c>
      <c r="EJ186">
        <v>3</v>
      </c>
      <c r="EK186" t="s">
        <v>427</v>
      </c>
      <c r="EL186">
        <v>100</v>
      </c>
      <c r="EM186">
        <v>100</v>
      </c>
      <c r="EN186">
        <v>1.555</v>
      </c>
      <c r="EO186">
        <v>-0.0619</v>
      </c>
      <c r="EP186">
        <v>0.796380875196005</v>
      </c>
      <c r="EQ186">
        <v>0.00225868272383977</v>
      </c>
      <c r="ER186">
        <v>-9.96746185667655e-07</v>
      </c>
      <c r="ES186">
        <v>2.83711317370827e-10</v>
      </c>
      <c r="ET186">
        <v>-0.071317122073674</v>
      </c>
      <c r="EU186">
        <v>-0.00217948432402501</v>
      </c>
      <c r="EV186">
        <v>0.000453263451741206</v>
      </c>
      <c r="EW186">
        <v>-1.16319206543697e-06</v>
      </c>
      <c r="EX186">
        <v>-2</v>
      </c>
      <c r="EY186">
        <v>2196</v>
      </c>
      <c r="EZ186">
        <v>1</v>
      </c>
      <c r="FA186">
        <v>25</v>
      </c>
      <c r="FB186">
        <v>7.5</v>
      </c>
      <c r="FC186">
        <v>7.4</v>
      </c>
      <c r="FD186">
        <v>18</v>
      </c>
      <c r="FE186">
        <v>816.426</v>
      </c>
      <c r="FF186">
        <v>430.343</v>
      </c>
      <c r="FG186">
        <v>18.2817</v>
      </c>
      <c r="FH186">
        <v>25.4388</v>
      </c>
      <c r="FI186">
        <v>29.9995</v>
      </c>
      <c r="FJ186">
        <v>25.5847</v>
      </c>
      <c r="FK186">
        <v>25.6262</v>
      </c>
      <c r="FL186">
        <v>25.0113</v>
      </c>
      <c r="FM186">
        <v>71.4767</v>
      </c>
      <c r="FN186">
        <v>0</v>
      </c>
      <c r="FO186">
        <v>18.41</v>
      </c>
      <c r="FP186">
        <v>420</v>
      </c>
      <c r="FQ186">
        <v>3.58543</v>
      </c>
      <c r="FR186">
        <v>101.424</v>
      </c>
      <c r="FS186">
        <v>101.878</v>
      </c>
    </row>
    <row r="187" spans="1:175">
      <c r="A187">
        <v>171</v>
      </c>
      <c r="B187">
        <v>1626465529.6</v>
      </c>
      <c r="C187">
        <v>340</v>
      </c>
      <c r="D187" t="s">
        <v>636</v>
      </c>
      <c r="E187" t="s">
        <v>637</v>
      </c>
      <c r="F187">
        <v>1</v>
      </c>
      <c r="G187" t="s">
        <v>291</v>
      </c>
      <c r="H187">
        <v>1626465528.6</v>
      </c>
      <c r="I187">
        <f>(J187)/1000</f>
        <v>0</v>
      </c>
      <c r="J187">
        <f>1000*CB187*AH187*(BX187-BY187)/(100*BQ187*(1000-AH187*BX187))</f>
        <v>0</v>
      </c>
      <c r="K187">
        <f>CB187*AH187*(BW187-BV187*(1000-AH187*BY187)/(1000-AH187*BX187))/(100*BQ187)</f>
        <v>0</v>
      </c>
      <c r="L187">
        <f>BV187 - IF(AH187&gt;1, K187*BQ187*100.0/(AJ187*CJ187), 0)</f>
        <v>0</v>
      </c>
      <c r="M187">
        <f>((S187-I187/2)*L187-K187)/(S187+I187/2)</f>
        <v>0</v>
      </c>
      <c r="N187">
        <f>M187*(CC187+CD187)/1000.0</f>
        <v>0</v>
      </c>
      <c r="O187">
        <f>(BV187 - IF(AH187&gt;1, K187*BQ187*100.0/(AJ187*CJ187), 0))*(CC187+CD187)/1000.0</f>
        <v>0</v>
      </c>
      <c r="P187">
        <f>2.0/((1/R187-1/Q187)+SIGN(R187)*SQRT((1/R187-1/Q187)*(1/R187-1/Q187) + 4*BR187/((BR187+1)*(BR187+1))*(2*1/R187*1/Q187-1/Q187*1/Q187)))</f>
        <v>0</v>
      </c>
      <c r="Q187">
        <f>IF(LEFT(BS187,1)&lt;&gt;"0",IF(LEFT(BS187,1)="1",3.0,BT187),$D$5+$E$5*(CJ187*CC187/($K$5*1000))+$F$5*(CJ187*CC187/($K$5*1000))*MAX(MIN(BQ187,$J$5),$I$5)*MAX(MIN(BQ187,$J$5),$I$5)+$G$5*MAX(MIN(BQ187,$J$5),$I$5)*(CJ187*CC187/($K$5*1000))+$H$5*(CJ187*CC187/($K$5*1000))*(CJ187*CC187/($K$5*1000)))</f>
        <v>0</v>
      </c>
      <c r="R187">
        <f>I187*(1000-(1000*0.61365*exp(17.502*V187/(240.97+V187))/(CC187+CD187)+BX187)/2)/(1000*0.61365*exp(17.502*V187/(240.97+V187))/(CC187+CD187)-BX187)</f>
        <v>0</v>
      </c>
      <c r="S187">
        <f>1/((BR187+1)/(P187/1.6)+1/(Q187/1.37)) + BR187/((BR187+1)/(P187/1.6) + BR187/(Q187/1.37))</f>
        <v>0</v>
      </c>
      <c r="T187">
        <f>(BM187*BP187)</f>
        <v>0</v>
      </c>
      <c r="U187">
        <f>(CE187+(T187+2*0.95*5.67E-8*(((CE187+$B$7)+273)^4-(CE187+273)^4)-44100*I187)/(1.84*29.3*Q187+8*0.95*5.67E-8*(CE187+273)^3))</f>
        <v>0</v>
      </c>
      <c r="V187">
        <f>($C$7*CF187+$D$7*CG187+$E$7*U187)</f>
        <v>0</v>
      </c>
      <c r="W187">
        <f>0.61365*exp(17.502*V187/(240.97+V187))</f>
        <v>0</v>
      </c>
      <c r="X187">
        <f>(Y187/Z187*100)</f>
        <v>0</v>
      </c>
      <c r="Y187">
        <f>BX187*(CC187+CD187)/1000</f>
        <v>0</v>
      </c>
      <c r="Z187">
        <f>0.61365*exp(17.502*CE187/(240.97+CE187))</f>
        <v>0</v>
      </c>
      <c r="AA187">
        <f>(W187-BX187*(CC187+CD187)/1000)</f>
        <v>0</v>
      </c>
      <c r="AB187">
        <f>(-I187*44100)</f>
        <v>0</v>
      </c>
      <c r="AC187">
        <f>2*29.3*Q187*0.92*(CE187-V187)</f>
        <v>0</v>
      </c>
      <c r="AD187">
        <f>2*0.95*5.67E-8*(((CE187+$B$7)+273)^4-(V187+273)^4)</f>
        <v>0</v>
      </c>
      <c r="AE187">
        <f>T187+AD187+AB187+AC187</f>
        <v>0</v>
      </c>
      <c r="AF187">
        <v>146</v>
      </c>
      <c r="AG187">
        <v>16</v>
      </c>
      <c r="AH187">
        <f>IF(AF187*$H$13&gt;=AJ187,1.0,(AJ187/(AJ187-AF187*$H$13)))</f>
        <v>0</v>
      </c>
      <c r="AI187">
        <f>(AH187-1)*100</f>
        <v>0</v>
      </c>
      <c r="AJ187">
        <f>MAX(0,($B$13+$C$13*CJ187)/(1+$D$13*CJ187)*CC187/(CE187+273)*$E$13)</f>
        <v>0</v>
      </c>
      <c r="AK187" t="s">
        <v>292</v>
      </c>
      <c r="AL187" t="s">
        <v>292</v>
      </c>
      <c r="AM187">
        <v>0</v>
      </c>
      <c r="AN187">
        <v>0</v>
      </c>
      <c r="AO187">
        <f>1-AM187/AN187</f>
        <v>0</v>
      </c>
      <c r="AP187">
        <v>0</v>
      </c>
      <c r="AQ187" t="s">
        <v>292</v>
      </c>
      <c r="AR187" t="s">
        <v>292</v>
      </c>
      <c r="AS187">
        <v>0</v>
      </c>
      <c r="AT187">
        <v>0</v>
      </c>
      <c r="AU187">
        <f>1-AS187/AT187</f>
        <v>0</v>
      </c>
      <c r="AV187">
        <v>0.5</v>
      </c>
      <c r="AW187">
        <f>BN187</f>
        <v>0</v>
      </c>
      <c r="AX187">
        <f>K187</f>
        <v>0</v>
      </c>
      <c r="AY187">
        <f>AU187*AV187*AW187</f>
        <v>0</v>
      </c>
      <c r="AZ187">
        <f>(AX187-AP187)/AW187</f>
        <v>0</v>
      </c>
      <c r="BA187">
        <f>(AN187-AT187)/AT187</f>
        <v>0</v>
      </c>
      <c r="BB187">
        <f>AM187/(AO187+AM187/AT187)</f>
        <v>0</v>
      </c>
      <c r="BC187" t="s">
        <v>292</v>
      </c>
      <c r="BD187">
        <v>0</v>
      </c>
      <c r="BE187">
        <f>IF(BD187&lt;&gt;0, BD187, BB187)</f>
        <v>0</v>
      </c>
      <c r="BF187">
        <f>1-BE187/AT187</f>
        <v>0</v>
      </c>
      <c r="BG187">
        <f>(AT187-AS187)/(AT187-BE187)</f>
        <v>0</v>
      </c>
      <c r="BH187">
        <f>(AN187-AT187)/(AN187-BE187)</f>
        <v>0</v>
      </c>
      <c r="BI187">
        <f>(AT187-AS187)/(AT187-AM187)</f>
        <v>0</v>
      </c>
      <c r="BJ187">
        <f>(AN187-AT187)/(AN187-AM187)</f>
        <v>0</v>
      </c>
      <c r="BK187">
        <f>(BG187*BE187/AS187)</f>
        <v>0</v>
      </c>
      <c r="BL187">
        <f>(1-BK187)</f>
        <v>0</v>
      </c>
      <c r="BM187">
        <f>$B$11*CK187+$C$11*CL187+$F$11*CM187*(1-CP187)</f>
        <v>0</v>
      </c>
      <c r="BN187">
        <f>BM187*BO187</f>
        <v>0</v>
      </c>
      <c r="BO187">
        <f>($B$11*$D$9+$C$11*$D$9+$F$11*((CZ187+CR187)/MAX(CZ187+CR187+DA187, 0.1)*$I$9+DA187/MAX(CZ187+CR187+DA187, 0.1)*$J$9))/($B$11+$C$11+$F$11)</f>
        <v>0</v>
      </c>
      <c r="BP187">
        <f>($B$11*$K$9+$C$11*$K$9+$F$11*((CZ187+CR187)/MAX(CZ187+CR187+DA187, 0.1)*$P$9+DA187/MAX(CZ187+CR187+DA187, 0.1)*$Q$9))/($B$11+$C$11+$F$11)</f>
        <v>0</v>
      </c>
      <c r="BQ187">
        <v>6</v>
      </c>
      <c r="BR187">
        <v>0.5</v>
      </c>
      <c r="BS187" t="s">
        <v>293</v>
      </c>
      <c r="BT187">
        <v>2</v>
      </c>
      <c r="BU187">
        <v>1626465528.6</v>
      </c>
      <c r="BV187">
        <v>398.782666666667</v>
      </c>
      <c r="BW187">
        <v>419.989</v>
      </c>
      <c r="BX187">
        <v>7.61366</v>
      </c>
      <c r="BY187">
        <v>3.49346</v>
      </c>
      <c r="BZ187">
        <v>397.228333333333</v>
      </c>
      <c r="CA187">
        <v>7.67553</v>
      </c>
      <c r="CB187">
        <v>899.991</v>
      </c>
      <c r="CC187">
        <v>100.756</v>
      </c>
      <c r="CD187">
        <v>0.0997464666666667</v>
      </c>
      <c r="CE187">
        <v>19.1954</v>
      </c>
      <c r="CF187">
        <v>18.1095666666667</v>
      </c>
      <c r="CG187">
        <v>999.9</v>
      </c>
      <c r="CH187">
        <v>0</v>
      </c>
      <c r="CI187">
        <v>0</v>
      </c>
      <c r="CJ187">
        <v>10007.0733333333</v>
      </c>
      <c r="CK187">
        <v>0</v>
      </c>
      <c r="CL187">
        <v>0.221023</v>
      </c>
      <c r="CM187">
        <v>1459.95666666667</v>
      </c>
      <c r="CN187">
        <v>0.973008333333333</v>
      </c>
      <c r="CO187">
        <v>0.0269915666666667</v>
      </c>
      <c r="CP187">
        <v>0</v>
      </c>
      <c r="CQ187">
        <v>876.514333333333</v>
      </c>
      <c r="CR187">
        <v>4.99999</v>
      </c>
      <c r="CS187">
        <v>12824.5</v>
      </c>
      <c r="CT187">
        <v>12728</v>
      </c>
      <c r="CU187">
        <v>38.937</v>
      </c>
      <c r="CV187">
        <v>41.125</v>
      </c>
      <c r="CW187">
        <v>40.125</v>
      </c>
      <c r="CX187">
        <v>40.437</v>
      </c>
      <c r="CY187">
        <v>40.687</v>
      </c>
      <c r="CZ187">
        <v>1415.68666666667</v>
      </c>
      <c r="DA187">
        <v>39.27</v>
      </c>
      <c r="DB187">
        <v>0</v>
      </c>
      <c r="DC187">
        <v>1626465540.8</v>
      </c>
      <c r="DD187">
        <v>0</v>
      </c>
      <c r="DE187">
        <v>876.80828</v>
      </c>
      <c r="DF187">
        <v>-3.84738461734732</v>
      </c>
      <c r="DG187">
        <v>-58.2461540015498</v>
      </c>
      <c r="DH187">
        <v>12830.864</v>
      </c>
      <c r="DI187">
        <v>15</v>
      </c>
      <c r="DJ187">
        <v>1626465084.6</v>
      </c>
      <c r="DK187" t="s">
        <v>294</v>
      </c>
      <c r="DL187">
        <v>1626465076.6</v>
      </c>
      <c r="DM187">
        <v>1626465084.6</v>
      </c>
      <c r="DN187">
        <v>8</v>
      </c>
      <c r="DO187">
        <v>0.212</v>
      </c>
      <c r="DP187">
        <v>0.013</v>
      </c>
      <c r="DQ187">
        <v>1.588</v>
      </c>
      <c r="DR187">
        <v>-0.074</v>
      </c>
      <c r="DS187">
        <v>420</v>
      </c>
      <c r="DT187">
        <v>3</v>
      </c>
      <c r="DU187">
        <v>0.13</v>
      </c>
      <c r="DV187">
        <v>0.03</v>
      </c>
      <c r="DW187">
        <v>-21.1119926829268</v>
      </c>
      <c r="DX187">
        <v>-0.622557491289216</v>
      </c>
      <c r="DY187">
        <v>0.0680476174391385</v>
      </c>
      <c r="DZ187">
        <v>0</v>
      </c>
      <c r="EA187">
        <v>877.035970588235</v>
      </c>
      <c r="EB187">
        <v>-3.84446075017358</v>
      </c>
      <c r="EC187">
        <v>0.414692904469448</v>
      </c>
      <c r="ED187">
        <v>1</v>
      </c>
      <c r="EE187">
        <v>4.08407756097561</v>
      </c>
      <c r="EF187">
        <v>0.28097602787457</v>
      </c>
      <c r="EG187">
        <v>0.0281408474728496</v>
      </c>
      <c r="EH187">
        <v>0</v>
      </c>
      <c r="EI187">
        <v>1</v>
      </c>
      <c r="EJ187">
        <v>3</v>
      </c>
      <c r="EK187" t="s">
        <v>427</v>
      </c>
      <c r="EL187">
        <v>100</v>
      </c>
      <c r="EM187">
        <v>100</v>
      </c>
      <c r="EN187">
        <v>1.555</v>
      </c>
      <c r="EO187">
        <v>-0.0618</v>
      </c>
      <c r="EP187">
        <v>0.796380875196005</v>
      </c>
      <c r="EQ187">
        <v>0.00225868272383977</v>
      </c>
      <c r="ER187">
        <v>-9.96746185667655e-07</v>
      </c>
      <c r="ES187">
        <v>2.83711317370827e-10</v>
      </c>
      <c r="ET187">
        <v>-0.071317122073674</v>
      </c>
      <c r="EU187">
        <v>-0.00217948432402501</v>
      </c>
      <c r="EV187">
        <v>0.000453263451741206</v>
      </c>
      <c r="EW187">
        <v>-1.16319206543697e-06</v>
      </c>
      <c r="EX187">
        <v>-2</v>
      </c>
      <c r="EY187">
        <v>2196</v>
      </c>
      <c r="EZ187">
        <v>1</v>
      </c>
      <c r="FA187">
        <v>25</v>
      </c>
      <c r="FB187">
        <v>7.5</v>
      </c>
      <c r="FC187">
        <v>7.4</v>
      </c>
      <c r="FD187">
        <v>18</v>
      </c>
      <c r="FE187">
        <v>816.163</v>
      </c>
      <c r="FF187">
        <v>430.429</v>
      </c>
      <c r="FG187">
        <v>18.3482</v>
      </c>
      <c r="FH187">
        <v>25.4356</v>
      </c>
      <c r="FI187">
        <v>29.9996</v>
      </c>
      <c r="FJ187">
        <v>25.5825</v>
      </c>
      <c r="FK187">
        <v>25.6241</v>
      </c>
      <c r="FL187">
        <v>25.0132</v>
      </c>
      <c r="FM187">
        <v>71.4767</v>
      </c>
      <c r="FN187">
        <v>0</v>
      </c>
      <c r="FO187">
        <v>18.41</v>
      </c>
      <c r="FP187">
        <v>420</v>
      </c>
      <c r="FQ187">
        <v>3.57288</v>
      </c>
      <c r="FR187">
        <v>101.424</v>
      </c>
      <c r="FS187">
        <v>101.879</v>
      </c>
    </row>
    <row r="188" spans="1:175">
      <c r="A188">
        <v>172</v>
      </c>
      <c r="B188">
        <v>1626465531.6</v>
      </c>
      <c r="C188">
        <v>342</v>
      </c>
      <c r="D188" t="s">
        <v>638</v>
      </c>
      <c r="E188" t="s">
        <v>639</v>
      </c>
      <c r="F188">
        <v>1</v>
      </c>
      <c r="G188" t="s">
        <v>291</v>
      </c>
      <c r="H188">
        <v>1626465530.6</v>
      </c>
      <c r="I188">
        <f>(J188)/1000</f>
        <v>0</v>
      </c>
      <c r="J188">
        <f>1000*CB188*AH188*(BX188-BY188)/(100*BQ188*(1000-AH188*BX188))</f>
        <v>0</v>
      </c>
      <c r="K188">
        <f>CB188*AH188*(BW188-BV188*(1000-AH188*BY188)/(1000-AH188*BX188))/(100*BQ188)</f>
        <v>0</v>
      </c>
      <c r="L188">
        <f>BV188 - IF(AH188&gt;1, K188*BQ188*100.0/(AJ188*CJ188), 0)</f>
        <v>0</v>
      </c>
      <c r="M188">
        <f>((S188-I188/2)*L188-K188)/(S188+I188/2)</f>
        <v>0</v>
      </c>
      <c r="N188">
        <f>M188*(CC188+CD188)/1000.0</f>
        <v>0</v>
      </c>
      <c r="O188">
        <f>(BV188 - IF(AH188&gt;1, K188*BQ188*100.0/(AJ188*CJ188), 0))*(CC188+CD188)/1000.0</f>
        <v>0</v>
      </c>
      <c r="P188">
        <f>2.0/((1/R188-1/Q188)+SIGN(R188)*SQRT((1/R188-1/Q188)*(1/R188-1/Q188) + 4*BR188/((BR188+1)*(BR188+1))*(2*1/R188*1/Q188-1/Q188*1/Q188)))</f>
        <v>0</v>
      </c>
      <c r="Q188">
        <f>IF(LEFT(BS188,1)&lt;&gt;"0",IF(LEFT(BS188,1)="1",3.0,BT188),$D$5+$E$5*(CJ188*CC188/($K$5*1000))+$F$5*(CJ188*CC188/($K$5*1000))*MAX(MIN(BQ188,$J$5),$I$5)*MAX(MIN(BQ188,$J$5),$I$5)+$G$5*MAX(MIN(BQ188,$J$5),$I$5)*(CJ188*CC188/($K$5*1000))+$H$5*(CJ188*CC188/($K$5*1000))*(CJ188*CC188/($K$5*1000)))</f>
        <v>0</v>
      </c>
      <c r="R188">
        <f>I188*(1000-(1000*0.61365*exp(17.502*V188/(240.97+V188))/(CC188+CD188)+BX188)/2)/(1000*0.61365*exp(17.502*V188/(240.97+V188))/(CC188+CD188)-BX188)</f>
        <v>0</v>
      </c>
      <c r="S188">
        <f>1/((BR188+1)/(P188/1.6)+1/(Q188/1.37)) + BR188/((BR188+1)/(P188/1.6) + BR188/(Q188/1.37))</f>
        <v>0</v>
      </c>
      <c r="T188">
        <f>(BM188*BP188)</f>
        <v>0</v>
      </c>
      <c r="U188">
        <f>(CE188+(T188+2*0.95*5.67E-8*(((CE188+$B$7)+273)^4-(CE188+273)^4)-44100*I188)/(1.84*29.3*Q188+8*0.95*5.67E-8*(CE188+273)^3))</f>
        <v>0</v>
      </c>
      <c r="V188">
        <f>($C$7*CF188+$D$7*CG188+$E$7*U188)</f>
        <v>0</v>
      </c>
      <c r="W188">
        <f>0.61365*exp(17.502*V188/(240.97+V188))</f>
        <v>0</v>
      </c>
      <c r="X188">
        <f>(Y188/Z188*100)</f>
        <v>0</v>
      </c>
      <c r="Y188">
        <f>BX188*(CC188+CD188)/1000</f>
        <v>0</v>
      </c>
      <c r="Z188">
        <f>0.61365*exp(17.502*CE188/(240.97+CE188))</f>
        <v>0</v>
      </c>
      <c r="AA188">
        <f>(W188-BX188*(CC188+CD188)/1000)</f>
        <v>0</v>
      </c>
      <c r="AB188">
        <f>(-I188*44100)</f>
        <v>0</v>
      </c>
      <c r="AC188">
        <f>2*29.3*Q188*0.92*(CE188-V188)</f>
        <v>0</v>
      </c>
      <c r="AD188">
        <f>2*0.95*5.67E-8*(((CE188+$B$7)+273)^4-(V188+273)^4)</f>
        <v>0</v>
      </c>
      <c r="AE188">
        <f>T188+AD188+AB188+AC188</f>
        <v>0</v>
      </c>
      <c r="AF188">
        <v>146</v>
      </c>
      <c r="AG188">
        <v>16</v>
      </c>
      <c r="AH188">
        <f>IF(AF188*$H$13&gt;=AJ188,1.0,(AJ188/(AJ188-AF188*$H$13)))</f>
        <v>0</v>
      </c>
      <c r="AI188">
        <f>(AH188-1)*100</f>
        <v>0</v>
      </c>
      <c r="AJ188">
        <f>MAX(0,($B$13+$C$13*CJ188)/(1+$D$13*CJ188)*CC188/(CE188+273)*$E$13)</f>
        <v>0</v>
      </c>
      <c r="AK188" t="s">
        <v>292</v>
      </c>
      <c r="AL188" t="s">
        <v>292</v>
      </c>
      <c r="AM188">
        <v>0</v>
      </c>
      <c r="AN188">
        <v>0</v>
      </c>
      <c r="AO188">
        <f>1-AM188/AN188</f>
        <v>0</v>
      </c>
      <c r="AP188">
        <v>0</v>
      </c>
      <c r="AQ188" t="s">
        <v>292</v>
      </c>
      <c r="AR188" t="s">
        <v>292</v>
      </c>
      <c r="AS188">
        <v>0</v>
      </c>
      <c r="AT188">
        <v>0</v>
      </c>
      <c r="AU188">
        <f>1-AS188/AT188</f>
        <v>0</v>
      </c>
      <c r="AV188">
        <v>0.5</v>
      </c>
      <c r="AW188">
        <f>BN188</f>
        <v>0</v>
      </c>
      <c r="AX188">
        <f>K188</f>
        <v>0</v>
      </c>
      <c r="AY188">
        <f>AU188*AV188*AW188</f>
        <v>0</v>
      </c>
      <c r="AZ188">
        <f>(AX188-AP188)/AW188</f>
        <v>0</v>
      </c>
      <c r="BA188">
        <f>(AN188-AT188)/AT188</f>
        <v>0</v>
      </c>
      <c r="BB188">
        <f>AM188/(AO188+AM188/AT188)</f>
        <v>0</v>
      </c>
      <c r="BC188" t="s">
        <v>292</v>
      </c>
      <c r="BD188">
        <v>0</v>
      </c>
      <c r="BE188">
        <f>IF(BD188&lt;&gt;0, BD188, BB188)</f>
        <v>0</v>
      </c>
      <c r="BF188">
        <f>1-BE188/AT188</f>
        <v>0</v>
      </c>
      <c r="BG188">
        <f>(AT188-AS188)/(AT188-BE188)</f>
        <v>0</v>
      </c>
      <c r="BH188">
        <f>(AN188-AT188)/(AN188-BE188)</f>
        <v>0</v>
      </c>
      <c r="BI188">
        <f>(AT188-AS188)/(AT188-AM188)</f>
        <v>0</v>
      </c>
      <c r="BJ188">
        <f>(AN188-AT188)/(AN188-AM188)</f>
        <v>0</v>
      </c>
      <c r="BK188">
        <f>(BG188*BE188/AS188)</f>
        <v>0</v>
      </c>
      <c r="BL188">
        <f>(1-BK188)</f>
        <v>0</v>
      </c>
      <c r="BM188">
        <f>$B$11*CK188+$C$11*CL188+$F$11*CM188*(1-CP188)</f>
        <v>0</v>
      </c>
      <c r="BN188">
        <f>BM188*BO188</f>
        <v>0</v>
      </c>
      <c r="BO188">
        <f>($B$11*$D$9+$C$11*$D$9+$F$11*((CZ188+CR188)/MAX(CZ188+CR188+DA188, 0.1)*$I$9+DA188/MAX(CZ188+CR188+DA188, 0.1)*$J$9))/($B$11+$C$11+$F$11)</f>
        <v>0</v>
      </c>
      <c r="BP188">
        <f>($B$11*$K$9+$C$11*$K$9+$F$11*((CZ188+CR188)/MAX(CZ188+CR188+DA188, 0.1)*$P$9+DA188/MAX(CZ188+CR188+DA188, 0.1)*$Q$9))/($B$11+$C$11+$F$11)</f>
        <v>0</v>
      </c>
      <c r="BQ188">
        <v>6</v>
      </c>
      <c r="BR188">
        <v>0.5</v>
      </c>
      <c r="BS188" t="s">
        <v>293</v>
      </c>
      <c r="BT188">
        <v>2</v>
      </c>
      <c r="BU188">
        <v>1626465530.6</v>
      </c>
      <c r="BV188">
        <v>398.748666666667</v>
      </c>
      <c r="BW188">
        <v>419.95</v>
      </c>
      <c r="BX188">
        <v>7.63251666666667</v>
      </c>
      <c r="BY188">
        <v>3.50958666666667</v>
      </c>
      <c r="BZ188">
        <v>397.194666666667</v>
      </c>
      <c r="CA188">
        <v>7.69429666666667</v>
      </c>
      <c r="CB188">
        <v>899.965</v>
      </c>
      <c r="CC188">
        <v>100.756</v>
      </c>
      <c r="CD188">
        <v>0.100396333333333</v>
      </c>
      <c r="CE188">
        <v>19.2326</v>
      </c>
      <c r="CF188">
        <v>18.1406666666667</v>
      </c>
      <c r="CG188">
        <v>999.9</v>
      </c>
      <c r="CH188">
        <v>0</v>
      </c>
      <c r="CI188">
        <v>0</v>
      </c>
      <c r="CJ188">
        <v>9971.04</v>
      </c>
      <c r="CK188">
        <v>0</v>
      </c>
      <c r="CL188">
        <v>0.221023</v>
      </c>
      <c r="CM188">
        <v>1459.95</v>
      </c>
      <c r="CN188">
        <v>0.973008333333333</v>
      </c>
      <c r="CO188">
        <v>0.0269915666666667</v>
      </c>
      <c r="CP188">
        <v>0</v>
      </c>
      <c r="CQ188">
        <v>876.462</v>
      </c>
      <c r="CR188">
        <v>4.99999</v>
      </c>
      <c r="CS188">
        <v>12822.3666666667</v>
      </c>
      <c r="CT188">
        <v>12727.9333333333</v>
      </c>
      <c r="CU188">
        <v>38.937</v>
      </c>
      <c r="CV188">
        <v>41.125</v>
      </c>
      <c r="CW188">
        <v>40.125</v>
      </c>
      <c r="CX188">
        <v>40.437</v>
      </c>
      <c r="CY188">
        <v>40.687</v>
      </c>
      <c r="CZ188">
        <v>1415.68</v>
      </c>
      <c r="DA188">
        <v>39.27</v>
      </c>
      <c r="DB188">
        <v>0</v>
      </c>
      <c r="DC188">
        <v>1626465542.6</v>
      </c>
      <c r="DD188">
        <v>0</v>
      </c>
      <c r="DE188">
        <v>876.721653846154</v>
      </c>
      <c r="DF188">
        <v>-2.81514529501501</v>
      </c>
      <c r="DG188">
        <v>-54.6529915301991</v>
      </c>
      <c r="DH188">
        <v>12829.3461538462</v>
      </c>
      <c r="DI188">
        <v>15</v>
      </c>
      <c r="DJ188">
        <v>1626465084.6</v>
      </c>
      <c r="DK188" t="s">
        <v>294</v>
      </c>
      <c r="DL188">
        <v>1626465076.6</v>
      </c>
      <c r="DM188">
        <v>1626465084.6</v>
      </c>
      <c r="DN188">
        <v>8</v>
      </c>
      <c r="DO188">
        <v>0.212</v>
      </c>
      <c r="DP188">
        <v>0.013</v>
      </c>
      <c r="DQ188">
        <v>1.588</v>
      </c>
      <c r="DR188">
        <v>-0.074</v>
      </c>
      <c r="DS188">
        <v>420</v>
      </c>
      <c r="DT188">
        <v>3</v>
      </c>
      <c r="DU188">
        <v>0.13</v>
      </c>
      <c r="DV188">
        <v>0.03</v>
      </c>
      <c r="DW188">
        <v>-21.1301146341463</v>
      </c>
      <c r="DX188">
        <v>-0.584717770034902</v>
      </c>
      <c r="DY188">
        <v>0.0649908757610114</v>
      </c>
      <c r="DZ188">
        <v>0</v>
      </c>
      <c r="EA188">
        <v>876.919764705882</v>
      </c>
      <c r="EB188">
        <v>-3.63733426762341</v>
      </c>
      <c r="EC188">
        <v>0.401040342610802</v>
      </c>
      <c r="ED188">
        <v>1</v>
      </c>
      <c r="EE188">
        <v>4.09255926829268</v>
      </c>
      <c r="EF188">
        <v>0.249245017421605</v>
      </c>
      <c r="EG188">
        <v>0.0252022932938549</v>
      </c>
      <c r="EH188">
        <v>0</v>
      </c>
      <c r="EI188">
        <v>1</v>
      </c>
      <c r="EJ188">
        <v>3</v>
      </c>
      <c r="EK188" t="s">
        <v>427</v>
      </c>
      <c r="EL188">
        <v>100</v>
      </c>
      <c r="EM188">
        <v>100</v>
      </c>
      <c r="EN188">
        <v>1.554</v>
      </c>
      <c r="EO188">
        <v>-0.0617</v>
      </c>
      <c r="EP188">
        <v>0.796380875196005</v>
      </c>
      <c r="EQ188">
        <v>0.00225868272383977</v>
      </c>
      <c r="ER188">
        <v>-9.96746185667655e-07</v>
      </c>
      <c r="ES188">
        <v>2.83711317370827e-10</v>
      </c>
      <c r="ET188">
        <v>-0.071317122073674</v>
      </c>
      <c r="EU188">
        <v>-0.00217948432402501</v>
      </c>
      <c r="EV188">
        <v>0.000453263451741206</v>
      </c>
      <c r="EW188">
        <v>-1.16319206543697e-06</v>
      </c>
      <c r="EX188">
        <v>-2</v>
      </c>
      <c r="EY188">
        <v>2196</v>
      </c>
      <c r="EZ188">
        <v>1</v>
      </c>
      <c r="FA188">
        <v>25</v>
      </c>
      <c r="FB188">
        <v>7.6</v>
      </c>
      <c r="FC188">
        <v>7.5</v>
      </c>
      <c r="FD188">
        <v>18</v>
      </c>
      <c r="FE188">
        <v>816.015</v>
      </c>
      <c r="FF188">
        <v>430.459</v>
      </c>
      <c r="FG188">
        <v>18.4187</v>
      </c>
      <c r="FH188">
        <v>25.4319</v>
      </c>
      <c r="FI188">
        <v>29.9995</v>
      </c>
      <c r="FJ188">
        <v>25.5804</v>
      </c>
      <c r="FK188">
        <v>25.6223</v>
      </c>
      <c r="FL188">
        <v>25.0128</v>
      </c>
      <c r="FM188">
        <v>71.4767</v>
      </c>
      <c r="FN188">
        <v>0</v>
      </c>
      <c r="FO188">
        <v>18.51</v>
      </c>
      <c r="FP188">
        <v>420</v>
      </c>
      <c r="FQ188">
        <v>3.62547</v>
      </c>
      <c r="FR188">
        <v>101.425</v>
      </c>
      <c r="FS188">
        <v>101.879</v>
      </c>
    </row>
    <row r="189" spans="1:175">
      <c r="A189">
        <v>173</v>
      </c>
      <c r="B189">
        <v>1626465533.6</v>
      </c>
      <c r="C189">
        <v>344</v>
      </c>
      <c r="D189" t="s">
        <v>640</v>
      </c>
      <c r="E189" t="s">
        <v>641</v>
      </c>
      <c r="F189">
        <v>1</v>
      </c>
      <c r="G189" t="s">
        <v>291</v>
      </c>
      <c r="H189">
        <v>1626465532.6</v>
      </c>
      <c r="I189">
        <f>(J189)/1000</f>
        <v>0</v>
      </c>
      <c r="J189">
        <f>1000*CB189*AH189*(BX189-BY189)/(100*BQ189*(1000-AH189*BX189))</f>
        <v>0</v>
      </c>
      <c r="K189">
        <f>CB189*AH189*(BW189-BV189*(1000-AH189*BY189)/(1000-AH189*BX189))/(100*BQ189)</f>
        <v>0</v>
      </c>
      <c r="L189">
        <f>BV189 - IF(AH189&gt;1, K189*BQ189*100.0/(AJ189*CJ189), 0)</f>
        <v>0</v>
      </c>
      <c r="M189">
        <f>((S189-I189/2)*L189-K189)/(S189+I189/2)</f>
        <v>0</v>
      </c>
      <c r="N189">
        <f>M189*(CC189+CD189)/1000.0</f>
        <v>0</v>
      </c>
      <c r="O189">
        <f>(BV189 - IF(AH189&gt;1, K189*BQ189*100.0/(AJ189*CJ189), 0))*(CC189+CD189)/1000.0</f>
        <v>0</v>
      </c>
      <c r="P189">
        <f>2.0/((1/R189-1/Q189)+SIGN(R189)*SQRT((1/R189-1/Q189)*(1/R189-1/Q189) + 4*BR189/((BR189+1)*(BR189+1))*(2*1/R189*1/Q189-1/Q189*1/Q189)))</f>
        <v>0</v>
      </c>
      <c r="Q189">
        <f>IF(LEFT(BS189,1)&lt;&gt;"0",IF(LEFT(BS189,1)="1",3.0,BT189),$D$5+$E$5*(CJ189*CC189/($K$5*1000))+$F$5*(CJ189*CC189/($K$5*1000))*MAX(MIN(BQ189,$J$5),$I$5)*MAX(MIN(BQ189,$J$5),$I$5)+$G$5*MAX(MIN(BQ189,$J$5),$I$5)*(CJ189*CC189/($K$5*1000))+$H$5*(CJ189*CC189/($K$5*1000))*(CJ189*CC189/($K$5*1000)))</f>
        <v>0</v>
      </c>
      <c r="R189">
        <f>I189*(1000-(1000*0.61365*exp(17.502*V189/(240.97+V189))/(CC189+CD189)+BX189)/2)/(1000*0.61365*exp(17.502*V189/(240.97+V189))/(CC189+CD189)-BX189)</f>
        <v>0</v>
      </c>
      <c r="S189">
        <f>1/((BR189+1)/(P189/1.6)+1/(Q189/1.37)) + BR189/((BR189+1)/(P189/1.6) + BR189/(Q189/1.37))</f>
        <v>0</v>
      </c>
      <c r="T189">
        <f>(BM189*BP189)</f>
        <v>0</v>
      </c>
      <c r="U189">
        <f>(CE189+(T189+2*0.95*5.67E-8*(((CE189+$B$7)+273)^4-(CE189+273)^4)-44100*I189)/(1.84*29.3*Q189+8*0.95*5.67E-8*(CE189+273)^3))</f>
        <v>0</v>
      </c>
      <c r="V189">
        <f>($C$7*CF189+$D$7*CG189+$E$7*U189)</f>
        <v>0</v>
      </c>
      <c r="W189">
        <f>0.61365*exp(17.502*V189/(240.97+V189))</f>
        <v>0</v>
      </c>
      <c r="X189">
        <f>(Y189/Z189*100)</f>
        <v>0</v>
      </c>
      <c r="Y189">
        <f>BX189*(CC189+CD189)/1000</f>
        <v>0</v>
      </c>
      <c r="Z189">
        <f>0.61365*exp(17.502*CE189/(240.97+CE189))</f>
        <v>0</v>
      </c>
      <c r="AA189">
        <f>(W189-BX189*(CC189+CD189)/1000)</f>
        <v>0</v>
      </c>
      <c r="AB189">
        <f>(-I189*44100)</f>
        <v>0</v>
      </c>
      <c r="AC189">
        <f>2*29.3*Q189*0.92*(CE189-V189)</f>
        <v>0</v>
      </c>
      <c r="AD189">
        <f>2*0.95*5.67E-8*(((CE189+$B$7)+273)^4-(V189+273)^4)</f>
        <v>0</v>
      </c>
      <c r="AE189">
        <f>T189+AD189+AB189+AC189</f>
        <v>0</v>
      </c>
      <c r="AF189">
        <v>145</v>
      </c>
      <c r="AG189">
        <v>16</v>
      </c>
      <c r="AH189">
        <f>IF(AF189*$H$13&gt;=AJ189,1.0,(AJ189/(AJ189-AF189*$H$13)))</f>
        <v>0</v>
      </c>
      <c r="AI189">
        <f>(AH189-1)*100</f>
        <v>0</v>
      </c>
      <c r="AJ189">
        <f>MAX(0,($B$13+$C$13*CJ189)/(1+$D$13*CJ189)*CC189/(CE189+273)*$E$13)</f>
        <v>0</v>
      </c>
      <c r="AK189" t="s">
        <v>292</v>
      </c>
      <c r="AL189" t="s">
        <v>292</v>
      </c>
      <c r="AM189">
        <v>0</v>
      </c>
      <c r="AN189">
        <v>0</v>
      </c>
      <c r="AO189">
        <f>1-AM189/AN189</f>
        <v>0</v>
      </c>
      <c r="AP189">
        <v>0</v>
      </c>
      <c r="AQ189" t="s">
        <v>292</v>
      </c>
      <c r="AR189" t="s">
        <v>292</v>
      </c>
      <c r="AS189">
        <v>0</v>
      </c>
      <c r="AT189">
        <v>0</v>
      </c>
      <c r="AU189">
        <f>1-AS189/AT189</f>
        <v>0</v>
      </c>
      <c r="AV189">
        <v>0.5</v>
      </c>
      <c r="AW189">
        <f>BN189</f>
        <v>0</v>
      </c>
      <c r="AX189">
        <f>K189</f>
        <v>0</v>
      </c>
      <c r="AY189">
        <f>AU189*AV189*AW189</f>
        <v>0</v>
      </c>
      <c r="AZ189">
        <f>(AX189-AP189)/AW189</f>
        <v>0</v>
      </c>
      <c r="BA189">
        <f>(AN189-AT189)/AT189</f>
        <v>0</v>
      </c>
      <c r="BB189">
        <f>AM189/(AO189+AM189/AT189)</f>
        <v>0</v>
      </c>
      <c r="BC189" t="s">
        <v>292</v>
      </c>
      <c r="BD189">
        <v>0</v>
      </c>
      <c r="BE189">
        <f>IF(BD189&lt;&gt;0, BD189, BB189)</f>
        <v>0</v>
      </c>
      <c r="BF189">
        <f>1-BE189/AT189</f>
        <v>0</v>
      </c>
      <c r="BG189">
        <f>(AT189-AS189)/(AT189-BE189)</f>
        <v>0</v>
      </c>
      <c r="BH189">
        <f>(AN189-AT189)/(AN189-BE189)</f>
        <v>0</v>
      </c>
      <c r="BI189">
        <f>(AT189-AS189)/(AT189-AM189)</f>
        <v>0</v>
      </c>
      <c r="BJ189">
        <f>(AN189-AT189)/(AN189-AM189)</f>
        <v>0</v>
      </c>
      <c r="BK189">
        <f>(BG189*BE189/AS189)</f>
        <v>0</v>
      </c>
      <c r="BL189">
        <f>(1-BK189)</f>
        <v>0</v>
      </c>
      <c r="BM189">
        <f>$B$11*CK189+$C$11*CL189+$F$11*CM189*(1-CP189)</f>
        <v>0</v>
      </c>
      <c r="BN189">
        <f>BM189*BO189</f>
        <v>0</v>
      </c>
      <c r="BO189">
        <f>($B$11*$D$9+$C$11*$D$9+$F$11*((CZ189+CR189)/MAX(CZ189+CR189+DA189, 0.1)*$I$9+DA189/MAX(CZ189+CR189+DA189, 0.1)*$J$9))/($B$11+$C$11+$F$11)</f>
        <v>0</v>
      </c>
      <c r="BP189">
        <f>($B$11*$K$9+$C$11*$K$9+$F$11*((CZ189+CR189)/MAX(CZ189+CR189+DA189, 0.1)*$P$9+DA189/MAX(CZ189+CR189+DA189, 0.1)*$Q$9))/($B$11+$C$11+$F$11)</f>
        <v>0</v>
      </c>
      <c r="BQ189">
        <v>6</v>
      </c>
      <c r="BR189">
        <v>0.5</v>
      </c>
      <c r="BS189" t="s">
        <v>293</v>
      </c>
      <c r="BT189">
        <v>2</v>
      </c>
      <c r="BU189">
        <v>1626465532.6</v>
      </c>
      <c r="BV189">
        <v>398.725666666667</v>
      </c>
      <c r="BW189">
        <v>419.974666666667</v>
      </c>
      <c r="BX189">
        <v>7.65414666666667</v>
      </c>
      <c r="BY189">
        <v>3.52471</v>
      </c>
      <c r="BZ189">
        <v>397.171333333333</v>
      </c>
      <c r="CA189">
        <v>7.71583</v>
      </c>
      <c r="CB189">
        <v>900.034666666667</v>
      </c>
      <c r="CC189">
        <v>100.756666666667</v>
      </c>
      <c r="CD189">
        <v>0.100085933333333</v>
      </c>
      <c r="CE189">
        <v>19.2687666666667</v>
      </c>
      <c r="CF189">
        <v>18.1715666666667</v>
      </c>
      <c r="CG189">
        <v>999.9</v>
      </c>
      <c r="CH189">
        <v>0</v>
      </c>
      <c r="CI189">
        <v>0</v>
      </c>
      <c r="CJ189">
        <v>9990.84333333333</v>
      </c>
      <c r="CK189">
        <v>0</v>
      </c>
      <c r="CL189">
        <v>0.221023</v>
      </c>
      <c r="CM189">
        <v>1459.95666666667</v>
      </c>
      <c r="CN189">
        <v>0.973008333333333</v>
      </c>
      <c r="CO189">
        <v>0.0269915666666667</v>
      </c>
      <c r="CP189">
        <v>0</v>
      </c>
      <c r="CQ189">
        <v>876.313333333333</v>
      </c>
      <c r="CR189">
        <v>4.99999</v>
      </c>
      <c r="CS189">
        <v>12820.9</v>
      </c>
      <c r="CT189">
        <v>12728.0333333333</v>
      </c>
      <c r="CU189">
        <v>38.937</v>
      </c>
      <c r="CV189">
        <v>41.125</v>
      </c>
      <c r="CW189">
        <v>40.125</v>
      </c>
      <c r="CX189">
        <v>40.437</v>
      </c>
      <c r="CY189">
        <v>40.687</v>
      </c>
      <c r="CZ189">
        <v>1415.68666666667</v>
      </c>
      <c r="DA189">
        <v>39.27</v>
      </c>
      <c r="DB189">
        <v>0</v>
      </c>
      <c r="DC189">
        <v>1626465544.4</v>
      </c>
      <c r="DD189">
        <v>0</v>
      </c>
      <c r="DE189">
        <v>876.62368</v>
      </c>
      <c r="DF189">
        <v>-2.79730768401873</v>
      </c>
      <c r="DG189">
        <v>-57.9461538408218</v>
      </c>
      <c r="DH189">
        <v>12827.452</v>
      </c>
      <c r="DI189">
        <v>15</v>
      </c>
      <c r="DJ189">
        <v>1626465084.6</v>
      </c>
      <c r="DK189" t="s">
        <v>294</v>
      </c>
      <c r="DL189">
        <v>1626465076.6</v>
      </c>
      <c r="DM189">
        <v>1626465084.6</v>
      </c>
      <c r="DN189">
        <v>8</v>
      </c>
      <c r="DO189">
        <v>0.212</v>
      </c>
      <c r="DP189">
        <v>0.013</v>
      </c>
      <c r="DQ189">
        <v>1.588</v>
      </c>
      <c r="DR189">
        <v>-0.074</v>
      </c>
      <c r="DS189">
        <v>420</v>
      </c>
      <c r="DT189">
        <v>3</v>
      </c>
      <c r="DU189">
        <v>0.13</v>
      </c>
      <c r="DV189">
        <v>0.03</v>
      </c>
      <c r="DW189">
        <v>-21.143956097561</v>
      </c>
      <c r="DX189">
        <v>-0.642464111498287</v>
      </c>
      <c r="DY189">
        <v>0.0685090417702887</v>
      </c>
      <c r="DZ189">
        <v>0</v>
      </c>
      <c r="EA189">
        <v>876.798393939394</v>
      </c>
      <c r="EB189">
        <v>-3.54437618818032</v>
      </c>
      <c r="EC189">
        <v>0.383898340346567</v>
      </c>
      <c r="ED189">
        <v>1</v>
      </c>
      <c r="EE189">
        <v>4.1001043902439</v>
      </c>
      <c r="EF189">
        <v>0.216828710801397</v>
      </c>
      <c r="EG189">
        <v>0.0221913907772405</v>
      </c>
      <c r="EH189">
        <v>0</v>
      </c>
      <c r="EI189">
        <v>1</v>
      </c>
      <c r="EJ189">
        <v>3</v>
      </c>
      <c r="EK189" t="s">
        <v>427</v>
      </c>
      <c r="EL189">
        <v>100</v>
      </c>
      <c r="EM189">
        <v>100</v>
      </c>
      <c r="EN189">
        <v>1.554</v>
      </c>
      <c r="EO189">
        <v>-0.0616</v>
      </c>
      <c r="EP189">
        <v>0.796380875196005</v>
      </c>
      <c r="EQ189">
        <v>0.00225868272383977</v>
      </c>
      <c r="ER189">
        <v>-9.96746185667655e-07</v>
      </c>
      <c r="ES189">
        <v>2.83711317370827e-10</v>
      </c>
      <c r="ET189">
        <v>-0.071317122073674</v>
      </c>
      <c r="EU189">
        <v>-0.00217948432402501</v>
      </c>
      <c r="EV189">
        <v>0.000453263451741206</v>
      </c>
      <c r="EW189">
        <v>-1.16319206543697e-06</v>
      </c>
      <c r="EX189">
        <v>-2</v>
      </c>
      <c r="EY189">
        <v>2196</v>
      </c>
      <c r="EZ189">
        <v>1</v>
      </c>
      <c r="FA189">
        <v>25</v>
      </c>
      <c r="FB189">
        <v>7.6</v>
      </c>
      <c r="FC189">
        <v>7.5</v>
      </c>
      <c r="FD189">
        <v>18</v>
      </c>
      <c r="FE189">
        <v>816.174</v>
      </c>
      <c r="FF189">
        <v>430.654</v>
      </c>
      <c r="FG189">
        <v>18.4741</v>
      </c>
      <c r="FH189">
        <v>25.4287</v>
      </c>
      <c r="FI189">
        <v>29.9995</v>
      </c>
      <c r="FJ189">
        <v>25.5788</v>
      </c>
      <c r="FK189">
        <v>25.6207</v>
      </c>
      <c r="FL189">
        <v>25.011</v>
      </c>
      <c r="FM189">
        <v>71.2025</v>
      </c>
      <c r="FN189">
        <v>0</v>
      </c>
      <c r="FO189">
        <v>18.62</v>
      </c>
      <c r="FP189">
        <v>420</v>
      </c>
      <c r="FQ189">
        <v>3.62292</v>
      </c>
      <c r="FR189">
        <v>101.425</v>
      </c>
      <c r="FS189">
        <v>101.879</v>
      </c>
    </row>
    <row r="190" spans="1:175">
      <c r="A190">
        <v>174</v>
      </c>
      <c r="B190">
        <v>1626465535.6</v>
      </c>
      <c r="C190">
        <v>346</v>
      </c>
      <c r="D190" t="s">
        <v>642</v>
      </c>
      <c r="E190" t="s">
        <v>643</v>
      </c>
      <c r="F190">
        <v>1</v>
      </c>
      <c r="G190" t="s">
        <v>291</v>
      </c>
      <c r="H190">
        <v>1626465534.6</v>
      </c>
      <c r="I190">
        <f>(J190)/1000</f>
        <v>0</v>
      </c>
      <c r="J190">
        <f>1000*CB190*AH190*(BX190-BY190)/(100*BQ190*(1000-AH190*BX190))</f>
        <v>0</v>
      </c>
      <c r="K190">
        <f>CB190*AH190*(BW190-BV190*(1000-AH190*BY190)/(1000-AH190*BX190))/(100*BQ190)</f>
        <v>0</v>
      </c>
      <c r="L190">
        <f>BV190 - IF(AH190&gt;1, K190*BQ190*100.0/(AJ190*CJ190), 0)</f>
        <v>0</v>
      </c>
      <c r="M190">
        <f>((S190-I190/2)*L190-K190)/(S190+I190/2)</f>
        <v>0</v>
      </c>
      <c r="N190">
        <f>M190*(CC190+CD190)/1000.0</f>
        <v>0</v>
      </c>
      <c r="O190">
        <f>(BV190 - IF(AH190&gt;1, K190*BQ190*100.0/(AJ190*CJ190), 0))*(CC190+CD190)/1000.0</f>
        <v>0</v>
      </c>
      <c r="P190">
        <f>2.0/((1/R190-1/Q190)+SIGN(R190)*SQRT((1/R190-1/Q190)*(1/R190-1/Q190) + 4*BR190/((BR190+1)*(BR190+1))*(2*1/R190*1/Q190-1/Q190*1/Q190)))</f>
        <v>0</v>
      </c>
      <c r="Q190">
        <f>IF(LEFT(BS190,1)&lt;&gt;"0",IF(LEFT(BS190,1)="1",3.0,BT190),$D$5+$E$5*(CJ190*CC190/($K$5*1000))+$F$5*(CJ190*CC190/($K$5*1000))*MAX(MIN(BQ190,$J$5),$I$5)*MAX(MIN(BQ190,$J$5),$I$5)+$G$5*MAX(MIN(BQ190,$J$5),$I$5)*(CJ190*CC190/($K$5*1000))+$H$5*(CJ190*CC190/($K$5*1000))*(CJ190*CC190/($K$5*1000)))</f>
        <v>0</v>
      </c>
      <c r="R190">
        <f>I190*(1000-(1000*0.61365*exp(17.502*V190/(240.97+V190))/(CC190+CD190)+BX190)/2)/(1000*0.61365*exp(17.502*V190/(240.97+V190))/(CC190+CD190)-BX190)</f>
        <v>0</v>
      </c>
      <c r="S190">
        <f>1/((BR190+1)/(P190/1.6)+1/(Q190/1.37)) + BR190/((BR190+1)/(P190/1.6) + BR190/(Q190/1.37))</f>
        <v>0</v>
      </c>
      <c r="T190">
        <f>(BM190*BP190)</f>
        <v>0</v>
      </c>
      <c r="U190">
        <f>(CE190+(T190+2*0.95*5.67E-8*(((CE190+$B$7)+273)^4-(CE190+273)^4)-44100*I190)/(1.84*29.3*Q190+8*0.95*5.67E-8*(CE190+273)^3))</f>
        <v>0</v>
      </c>
      <c r="V190">
        <f>($C$7*CF190+$D$7*CG190+$E$7*U190)</f>
        <v>0</v>
      </c>
      <c r="W190">
        <f>0.61365*exp(17.502*V190/(240.97+V190))</f>
        <v>0</v>
      </c>
      <c r="X190">
        <f>(Y190/Z190*100)</f>
        <v>0</v>
      </c>
      <c r="Y190">
        <f>BX190*(CC190+CD190)/1000</f>
        <v>0</v>
      </c>
      <c r="Z190">
        <f>0.61365*exp(17.502*CE190/(240.97+CE190))</f>
        <v>0</v>
      </c>
      <c r="AA190">
        <f>(W190-BX190*(CC190+CD190)/1000)</f>
        <v>0</v>
      </c>
      <c r="AB190">
        <f>(-I190*44100)</f>
        <v>0</v>
      </c>
      <c r="AC190">
        <f>2*29.3*Q190*0.92*(CE190-V190)</f>
        <v>0</v>
      </c>
      <c r="AD190">
        <f>2*0.95*5.67E-8*(((CE190+$B$7)+273)^4-(V190+273)^4)</f>
        <v>0</v>
      </c>
      <c r="AE190">
        <f>T190+AD190+AB190+AC190</f>
        <v>0</v>
      </c>
      <c r="AF190">
        <v>146</v>
      </c>
      <c r="AG190">
        <v>16</v>
      </c>
      <c r="AH190">
        <f>IF(AF190*$H$13&gt;=AJ190,1.0,(AJ190/(AJ190-AF190*$H$13)))</f>
        <v>0</v>
      </c>
      <c r="AI190">
        <f>(AH190-1)*100</f>
        <v>0</v>
      </c>
      <c r="AJ190">
        <f>MAX(0,($B$13+$C$13*CJ190)/(1+$D$13*CJ190)*CC190/(CE190+273)*$E$13)</f>
        <v>0</v>
      </c>
      <c r="AK190" t="s">
        <v>292</v>
      </c>
      <c r="AL190" t="s">
        <v>292</v>
      </c>
      <c r="AM190">
        <v>0</v>
      </c>
      <c r="AN190">
        <v>0</v>
      </c>
      <c r="AO190">
        <f>1-AM190/AN190</f>
        <v>0</v>
      </c>
      <c r="AP190">
        <v>0</v>
      </c>
      <c r="AQ190" t="s">
        <v>292</v>
      </c>
      <c r="AR190" t="s">
        <v>292</v>
      </c>
      <c r="AS190">
        <v>0</v>
      </c>
      <c r="AT190">
        <v>0</v>
      </c>
      <c r="AU190">
        <f>1-AS190/AT190</f>
        <v>0</v>
      </c>
      <c r="AV190">
        <v>0.5</v>
      </c>
      <c r="AW190">
        <f>BN190</f>
        <v>0</v>
      </c>
      <c r="AX190">
        <f>K190</f>
        <v>0</v>
      </c>
      <c r="AY190">
        <f>AU190*AV190*AW190</f>
        <v>0</v>
      </c>
      <c r="AZ190">
        <f>(AX190-AP190)/AW190</f>
        <v>0</v>
      </c>
      <c r="BA190">
        <f>(AN190-AT190)/AT190</f>
        <v>0</v>
      </c>
      <c r="BB190">
        <f>AM190/(AO190+AM190/AT190)</f>
        <v>0</v>
      </c>
      <c r="BC190" t="s">
        <v>292</v>
      </c>
      <c r="BD190">
        <v>0</v>
      </c>
      <c r="BE190">
        <f>IF(BD190&lt;&gt;0, BD190, BB190)</f>
        <v>0</v>
      </c>
      <c r="BF190">
        <f>1-BE190/AT190</f>
        <v>0</v>
      </c>
      <c r="BG190">
        <f>(AT190-AS190)/(AT190-BE190)</f>
        <v>0</v>
      </c>
      <c r="BH190">
        <f>(AN190-AT190)/(AN190-BE190)</f>
        <v>0</v>
      </c>
      <c r="BI190">
        <f>(AT190-AS190)/(AT190-AM190)</f>
        <v>0</v>
      </c>
      <c r="BJ190">
        <f>(AN190-AT190)/(AN190-AM190)</f>
        <v>0</v>
      </c>
      <c r="BK190">
        <f>(BG190*BE190/AS190)</f>
        <v>0</v>
      </c>
      <c r="BL190">
        <f>(1-BK190)</f>
        <v>0</v>
      </c>
      <c r="BM190">
        <f>$B$11*CK190+$C$11*CL190+$F$11*CM190*(1-CP190)</f>
        <v>0</v>
      </c>
      <c r="BN190">
        <f>BM190*BO190</f>
        <v>0</v>
      </c>
      <c r="BO190">
        <f>($B$11*$D$9+$C$11*$D$9+$F$11*((CZ190+CR190)/MAX(CZ190+CR190+DA190, 0.1)*$I$9+DA190/MAX(CZ190+CR190+DA190, 0.1)*$J$9))/($B$11+$C$11+$F$11)</f>
        <v>0</v>
      </c>
      <c r="BP190">
        <f>($B$11*$K$9+$C$11*$K$9+$F$11*((CZ190+CR190)/MAX(CZ190+CR190+DA190, 0.1)*$P$9+DA190/MAX(CZ190+CR190+DA190, 0.1)*$Q$9))/($B$11+$C$11+$F$11)</f>
        <v>0</v>
      </c>
      <c r="BQ190">
        <v>6</v>
      </c>
      <c r="BR190">
        <v>0.5</v>
      </c>
      <c r="BS190" t="s">
        <v>293</v>
      </c>
      <c r="BT190">
        <v>2</v>
      </c>
      <c r="BU190">
        <v>1626465534.6</v>
      </c>
      <c r="BV190">
        <v>398.692333333333</v>
      </c>
      <c r="BW190">
        <v>420.012</v>
      </c>
      <c r="BX190">
        <v>7.67535</v>
      </c>
      <c r="BY190">
        <v>3.53154</v>
      </c>
      <c r="BZ190">
        <v>397.138333333333</v>
      </c>
      <c r="CA190">
        <v>7.73693333333333</v>
      </c>
      <c r="CB190">
        <v>899.988666666667</v>
      </c>
      <c r="CC190">
        <v>100.757333333333</v>
      </c>
      <c r="CD190">
        <v>0.100008266666667</v>
      </c>
      <c r="CE190">
        <v>19.3018333333333</v>
      </c>
      <c r="CF190">
        <v>18.1977666666667</v>
      </c>
      <c r="CG190">
        <v>999.9</v>
      </c>
      <c r="CH190">
        <v>0</v>
      </c>
      <c r="CI190">
        <v>0</v>
      </c>
      <c r="CJ190">
        <v>9986.25</v>
      </c>
      <c r="CK190">
        <v>0</v>
      </c>
      <c r="CL190">
        <v>0.221023</v>
      </c>
      <c r="CM190">
        <v>1460.04</v>
      </c>
      <c r="CN190">
        <v>0.973008333333333</v>
      </c>
      <c r="CO190">
        <v>0.0269915666666667</v>
      </c>
      <c r="CP190">
        <v>0</v>
      </c>
      <c r="CQ190">
        <v>876.160666666667</v>
      </c>
      <c r="CR190">
        <v>4.99999</v>
      </c>
      <c r="CS190">
        <v>12820</v>
      </c>
      <c r="CT190">
        <v>12728.7333333333</v>
      </c>
      <c r="CU190">
        <v>38.979</v>
      </c>
      <c r="CV190">
        <v>41.125</v>
      </c>
      <c r="CW190">
        <v>40.125</v>
      </c>
      <c r="CX190">
        <v>40.437</v>
      </c>
      <c r="CY190">
        <v>40.687</v>
      </c>
      <c r="CZ190">
        <v>1415.76666666667</v>
      </c>
      <c r="DA190">
        <v>39.2733333333333</v>
      </c>
      <c r="DB190">
        <v>0</v>
      </c>
      <c r="DC190">
        <v>1626465546.8</v>
      </c>
      <c r="DD190">
        <v>0</v>
      </c>
      <c r="DE190">
        <v>876.50188</v>
      </c>
      <c r="DF190">
        <v>-3.27723076763913</v>
      </c>
      <c r="DG190">
        <v>-54.9307694109362</v>
      </c>
      <c r="DH190">
        <v>12825.064</v>
      </c>
      <c r="DI190">
        <v>15</v>
      </c>
      <c r="DJ190">
        <v>1626465084.6</v>
      </c>
      <c r="DK190" t="s">
        <v>294</v>
      </c>
      <c r="DL190">
        <v>1626465076.6</v>
      </c>
      <c r="DM190">
        <v>1626465084.6</v>
      </c>
      <c r="DN190">
        <v>8</v>
      </c>
      <c r="DO190">
        <v>0.212</v>
      </c>
      <c r="DP190">
        <v>0.013</v>
      </c>
      <c r="DQ190">
        <v>1.588</v>
      </c>
      <c r="DR190">
        <v>-0.074</v>
      </c>
      <c r="DS190">
        <v>420</v>
      </c>
      <c r="DT190">
        <v>3</v>
      </c>
      <c r="DU190">
        <v>0.13</v>
      </c>
      <c r="DV190">
        <v>0.03</v>
      </c>
      <c r="DW190">
        <v>-21.1693390243902</v>
      </c>
      <c r="DX190">
        <v>-0.73110731707318</v>
      </c>
      <c r="DY190">
        <v>0.077537795278233</v>
      </c>
      <c r="DZ190">
        <v>0</v>
      </c>
      <c r="EA190">
        <v>876.718235294118</v>
      </c>
      <c r="EB190">
        <v>-3.15530700000295</v>
      </c>
      <c r="EC190">
        <v>0.361355785148391</v>
      </c>
      <c r="ED190">
        <v>1</v>
      </c>
      <c r="EE190">
        <v>4.10805463414634</v>
      </c>
      <c r="EF190">
        <v>0.196759860627191</v>
      </c>
      <c r="EG190">
        <v>0.0199962013584728</v>
      </c>
      <c r="EH190">
        <v>0</v>
      </c>
      <c r="EI190">
        <v>1</v>
      </c>
      <c r="EJ190">
        <v>3</v>
      </c>
      <c r="EK190" t="s">
        <v>427</v>
      </c>
      <c r="EL190">
        <v>100</v>
      </c>
      <c r="EM190">
        <v>100</v>
      </c>
      <c r="EN190">
        <v>1.554</v>
      </c>
      <c r="EO190">
        <v>-0.0615</v>
      </c>
      <c r="EP190">
        <v>0.796380875196005</v>
      </c>
      <c r="EQ190">
        <v>0.00225868272383977</v>
      </c>
      <c r="ER190">
        <v>-9.96746185667655e-07</v>
      </c>
      <c r="ES190">
        <v>2.83711317370827e-10</v>
      </c>
      <c r="ET190">
        <v>-0.071317122073674</v>
      </c>
      <c r="EU190">
        <v>-0.00217948432402501</v>
      </c>
      <c r="EV190">
        <v>0.000453263451741206</v>
      </c>
      <c r="EW190">
        <v>-1.16319206543697e-06</v>
      </c>
      <c r="EX190">
        <v>-2</v>
      </c>
      <c r="EY190">
        <v>2196</v>
      </c>
      <c r="EZ190">
        <v>1</v>
      </c>
      <c r="FA190">
        <v>25</v>
      </c>
      <c r="FB190">
        <v>7.7</v>
      </c>
      <c r="FC190">
        <v>7.5</v>
      </c>
      <c r="FD190">
        <v>18</v>
      </c>
      <c r="FE190">
        <v>816.189</v>
      </c>
      <c r="FF190">
        <v>430.653</v>
      </c>
      <c r="FG190">
        <v>18.5399</v>
      </c>
      <c r="FH190">
        <v>25.4254</v>
      </c>
      <c r="FI190">
        <v>29.9996</v>
      </c>
      <c r="FJ190">
        <v>25.5766</v>
      </c>
      <c r="FK190">
        <v>25.6187</v>
      </c>
      <c r="FL190">
        <v>25.0136</v>
      </c>
      <c r="FM190">
        <v>71.2025</v>
      </c>
      <c r="FN190">
        <v>0</v>
      </c>
      <c r="FO190">
        <v>18.62</v>
      </c>
      <c r="FP190">
        <v>420</v>
      </c>
      <c r="FQ190">
        <v>3.61936</v>
      </c>
      <c r="FR190">
        <v>101.426</v>
      </c>
      <c r="FS190">
        <v>101.879</v>
      </c>
    </row>
    <row r="191" spans="1:175">
      <c r="A191">
        <v>175</v>
      </c>
      <c r="B191">
        <v>1626465537.6</v>
      </c>
      <c r="C191">
        <v>348</v>
      </c>
      <c r="D191" t="s">
        <v>644</v>
      </c>
      <c r="E191" t="s">
        <v>645</v>
      </c>
      <c r="F191">
        <v>1</v>
      </c>
      <c r="G191" t="s">
        <v>291</v>
      </c>
      <c r="H191">
        <v>1626465536.6</v>
      </c>
      <c r="I191">
        <f>(J191)/1000</f>
        <v>0</v>
      </c>
      <c r="J191">
        <f>1000*CB191*AH191*(BX191-BY191)/(100*BQ191*(1000-AH191*BX191))</f>
        <v>0</v>
      </c>
      <c r="K191">
        <f>CB191*AH191*(BW191-BV191*(1000-AH191*BY191)/(1000-AH191*BX191))/(100*BQ191)</f>
        <v>0</v>
      </c>
      <c r="L191">
        <f>BV191 - IF(AH191&gt;1, K191*BQ191*100.0/(AJ191*CJ191), 0)</f>
        <v>0</v>
      </c>
      <c r="M191">
        <f>((S191-I191/2)*L191-K191)/(S191+I191/2)</f>
        <v>0</v>
      </c>
      <c r="N191">
        <f>M191*(CC191+CD191)/1000.0</f>
        <v>0</v>
      </c>
      <c r="O191">
        <f>(BV191 - IF(AH191&gt;1, K191*BQ191*100.0/(AJ191*CJ191), 0))*(CC191+CD191)/1000.0</f>
        <v>0</v>
      </c>
      <c r="P191">
        <f>2.0/((1/R191-1/Q191)+SIGN(R191)*SQRT((1/R191-1/Q191)*(1/R191-1/Q191) + 4*BR191/((BR191+1)*(BR191+1))*(2*1/R191*1/Q191-1/Q191*1/Q191)))</f>
        <v>0</v>
      </c>
      <c r="Q191">
        <f>IF(LEFT(BS191,1)&lt;&gt;"0",IF(LEFT(BS191,1)="1",3.0,BT191),$D$5+$E$5*(CJ191*CC191/($K$5*1000))+$F$5*(CJ191*CC191/($K$5*1000))*MAX(MIN(BQ191,$J$5),$I$5)*MAX(MIN(BQ191,$J$5),$I$5)+$G$5*MAX(MIN(BQ191,$J$5),$I$5)*(CJ191*CC191/($K$5*1000))+$H$5*(CJ191*CC191/($K$5*1000))*(CJ191*CC191/($K$5*1000)))</f>
        <v>0</v>
      </c>
      <c r="R191">
        <f>I191*(1000-(1000*0.61365*exp(17.502*V191/(240.97+V191))/(CC191+CD191)+BX191)/2)/(1000*0.61365*exp(17.502*V191/(240.97+V191))/(CC191+CD191)-BX191)</f>
        <v>0</v>
      </c>
      <c r="S191">
        <f>1/((BR191+1)/(P191/1.6)+1/(Q191/1.37)) + BR191/((BR191+1)/(P191/1.6) + BR191/(Q191/1.37))</f>
        <v>0</v>
      </c>
      <c r="T191">
        <f>(BM191*BP191)</f>
        <v>0</v>
      </c>
      <c r="U191">
        <f>(CE191+(T191+2*0.95*5.67E-8*(((CE191+$B$7)+273)^4-(CE191+273)^4)-44100*I191)/(1.84*29.3*Q191+8*0.95*5.67E-8*(CE191+273)^3))</f>
        <v>0</v>
      </c>
      <c r="V191">
        <f>($C$7*CF191+$D$7*CG191+$E$7*U191)</f>
        <v>0</v>
      </c>
      <c r="W191">
        <f>0.61365*exp(17.502*V191/(240.97+V191))</f>
        <v>0</v>
      </c>
      <c r="X191">
        <f>(Y191/Z191*100)</f>
        <v>0</v>
      </c>
      <c r="Y191">
        <f>BX191*(CC191+CD191)/1000</f>
        <v>0</v>
      </c>
      <c r="Z191">
        <f>0.61365*exp(17.502*CE191/(240.97+CE191))</f>
        <v>0</v>
      </c>
      <c r="AA191">
        <f>(W191-BX191*(CC191+CD191)/1000)</f>
        <v>0</v>
      </c>
      <c r="AB191">
        <f>(-I191*44100)</f>
        <v>0</v>
      </c>
      <c r="AC191">
        <f>2*29.3*Q191*0.92*(CE191-V191)</f>
        <v>0</v>
      </c>
      <c r="AD191">
        <f>2*0.95*5.67E-8*(((CE191+$B$7)+273)^4-(V191+273)^4)</f>
        <v>0</v>
      </c>
      <c r="AE191">
        <f>T191+AD191+AB191+AC191</f>
        <v>0</v>
      </c>
      <c r="AF191">
        <v>145</v>
      </c>
      <c r="AG191">
        <v>16</v>
      </c>
      <c r="AH191">
        <f>IF(AF191*$H$13&gt;=AJ191,1.0,(AJ191/(AJ191-AF191*$H$13)))</f>
        <v>0</v>
      </c>
      <c r="AI191">
        <f>(AH191-1)*100</f>
        <v>0</v>
      </c>
      <c r="AJ191">
        <f>MAX(0,($B$13+$C$13*CJ191)/(1+$D$13*CJ191)*CC191/(CE191+273)*$E$13)</f>
        <v>0</v>
      </c>
      <c r="AK191" t="s">
        <v>292</v>
      </c>
      <c r="AL191" t="s">
        <v>292</v>
      </c>
      <c r="AM191">
        <v>0</v>
      </c>
      <c r="AN191">
        <v>0</v>
      </c>
      <c r="AO191">
        <f>1-AM191/AN191</f>
        <v>0</v>
      </c>
      <c r="AP191">
        <v>0</v>
      </c>
      <c r="AQ191" t="s">
        <v>292</v>
      </c>
      <c r="AR191" t="s">
        <v>292</v>
      </c>
      <c r="AS191">
        <v>0</v>
      </c>
      <c r="AT191">
        <v>0</v>
      </c>
      <c r="AU191">
        <f>1-AS191/AT191</f>
        <v>0</v>
      </c>
      <c r="AV191">
        <v>0.5</v>
      </c>
      <c r="AW191">
        <f>BN191</f>
        <v>0</v>
      </c>
      <c r="AX191">
        <f>K191</f>
        <v>0</v>
      </c>
      <c r="AY191">
        <f>AU191*AV191*AW191</f>
        <v>0</v>
      </c>
      <c r="AZ191">
        <f>(AX191-AP191)/AW191</f>
        <v>0</v>
      </c>
      <c r="BA191">
        <f>(AN191-AT191)/AT191</f>
        <v>0</v>
      </c>
      <c r="BB191">
        <f>AM191/(AO191+AM191/AT191)</f>
        <v>0</v>
      </c>
      <c r="BC191" t="s">
        <v>292</v>
      </c>
      <c r="BD191">
        <v>0</v>
      </c>
      <c r="BE191">
        <f>IF(BD191&lt;&gt;0, BD191, BB191)</f>
        <v>0</v>
      </c>
      <c r="BF191">
        <f>1-BE191/AT191</f>
        <v>0</v>
      </c>
      <c r="BG191">
        <f>(AT191-AS191)/(AT191-BE191)</f>
        <v>0</v>
      </c>
      <c r="BH191">
        <f>(AN191-AT191)/(AN191-BE191)</f>
        <v>0</v>
      </c>
      <c r="BI191">
        <f>(AT191-AS191)/(AT191-AM191)</f>
        <v>0</v>
      </c>
      <c r="BJ191">
        <f>(AN191-AT191)/(AN191-AM191)</f>
        <v>0</v>
      </c>
      <c r="BK191">
        <f>(BG191*BE191/AS191)</f>
        <v>0</v>
      </c>
      <c r="BL191">
        <f>(1-BK191)</f>
        <v>0</v>
      </c>
      <c r="BM191">
        <f>$B$11*CK191+$C$11*CL191+$F$11*CM191*(1-CP191)</f>
        <v>0</v>
      </c>
      <c r="BN191">
        <f>BM191*BO191</f>
        <v>0</v>
      </c>
      <c r="BO191">
        <f>($B$11*$D$9+$C$11*$D$9+$F$11*((CZ191+CR191)/MAX(CZ191+CR191+DA191, 0.1)*$I$9+DA191/MAX(CZ191+CR191+DA191, 0.1)*$J$9))/($B$11+$C$11+$F$11)</f>
        <v>0</v>
      </c>
      <c r="BP191">
        <f>($B$11*$K$9+$C$11*$K$9+$F$11*((CZ191+CR191)/MAX(CZ191+CR191+DA191, 0.1)*$P$9+DA191/MAX(CZ191+CR191+DA191, 0.1)*$Q$9))/($B$11+$C$11+$F$11)</f>
        <v>0</v>
      </c>
      <c r="BQ191">
        <v>6</v>
      </c>
      <c r="BR191">
        <v>0.5</v>
      </c>
      <c r="BS191" t="s">
        <v>293</v>
      </c>
      <c r="BT191">
        <v>2</v>
      </c>
      <c r="BU191">
        <v>1626465536.6</v>
      </c>
      <c r="BV191">
        <v>398.650333333333</v>
      </c>
      <c r="BW191">
        <v>419.956666666667</v>
      </c>
      <c r="BX191">
        <v>7.69657</v>
      </c>
      <c r="BY191">
        <v>3.55418</v>
      </c>
      <c r="BZ191">
        <v>397.096333333333</v>
      </c>
      <c r="CA191">
        <v>7.75805333333333</v>
      </c>
      <c r="CB191">
        <v>900.026666666667</v>
      </c>
      <c r="CC191">
        <v>100.757333333333</v>
      </c>
      <c r="CD191">
        <v>0.100627</v>
      </c>
      <c r="CE191">
        <v>19.3332</v>
      </c>
      <c r="CF191">
        <v>18.2275333333333</v>
      </c>
      <c r="CG191">
        <v>999.9</v>
      </c>
      <c r="CH191">
        <v>0</v>
      </c>
      <c r="CI191">
        <v>0</v>
      </c>
      <c r="CJ191">
        <v>9980</v>
      </c>
      <c r="CK191">
        <v>0</v>
      </c>
      <c r="CL191">
        <v>0.221023</v>
      </c>
      <c r="CM191">
        <v>1459.95333333333</v>
      </c>
      <c r="CN191">
        <v>0.973008333333333</v>
      </c>
      <c r="CO191">
        <v>0.0269915666666667</v>
      </c>
      <c r="CP191">
        <v>0</v>
      </c>
      <c r="CQ191">
        <v>875.821</v>
      </c>
      <c r="CR191">
        <v>4.99999</v>
      </c>
      <c r="CS191">
        <v>12817.2333333333</v>
      </c>
      <c r="CT191">
        <v>12727.9333333333</v>
      </c>
      <c r="CU191">
        <v>38.937</v>
      </c>
      <c r="CV191">
        <v>41.125</v>
      </c>
      <c r="CW191">
        <v>40.125</v>
      </c>
      <c r="CX191">
        <v>40.437</v>
      </c>
      <c r="CY191">
        <v>40.687</v>
      </c>
      <c r="CZ191">
        <v>1415.68333333333</v>
      </c>
      <c r="DA191">
        <v>39.27</v>
      </c>
      <c r="DB191">
        <v>0</v>
      </c>
      <c r="DC191">
        <v>1626465548.6</v>
      </c>
      <c r="DD191">
        <v>0</v>
      </c>
      <c r="DE191">
        <v>876.377076923077</v>
      </c>
      <c r="DF191">
        <v>-3.67186324230846</v>
      </c>
      <c r="DG191">
        <v>-55.6752137168257</v>
      </c>
      <c r="DH191">
        <v>12823.6730769231</v>
      </c>
      <c r="DI191">
        <v>15</v>
      </c>
      <c r="DJ191">
        <v>1626465084.6</v>
      </c>
      <c r="DK191" t="s">
        <v>294</v>
      </c>
      <c r="DL191">
        <v>1626465076.6</v>
      </c>
      <c r="DM191">
        <v>1626465084.6</v>
      </c>
      <c r="DN191">
        <v>8</v>
      </c>
      <c r="DO191">
        <v>0.212</v>
      </c>
      <c r="DP191">
        <v>0.013</v>
      </c>
      <c r="DQ191">
        <v>1.588</v>
      </c>
      <c r="DR191">
        <v>-0.074</v>
      </c>
      <c r="DS191">
        <v>420</v>
      </c>
      <c r="DT191">
        <v>3</v>
      </c>
      <c r="DU191">
        <v>0.13</v>
      </c>
      <c r="DV191">
        <v>0.03</v>
      </c>
      <c r="DW191">
        <v>-21.1973682926829</v>
      </c>
      <c r="DX191">
        <v>-0.660725435540071</v>
      </c>
      <c r="DY191">
        <v>0.0697050036312418</v>
      </c>
      <c r="DZ191">
        <v>0</v>
      </c>
      <c r="EA191">
        <v>876.557117647059</v>
      </c>
      <c r="EB191">
        <v>-3.33332109168753</v>
      </c>
      <c r="EC191">
        <v>0.371376593762264</v>
      </c>
      <c r="ED191">
        <v>1</v>
      </c>
      <c r="EE191">
        <v>4.11534341463415</v>
      </c>
      <c r="EF191">
        <v>0.179589825783969</v>
      </c>
      <c r="EG191">
        <v>0.018096627041841</v>
      </c>
      <c r="EH191">
        <v>0</v>
      </c>
      <c r="EI191">
        <v>1</v>
      </c>
      <c r="EJ191">
        <v>3</v>
      </c>
      <c r="EK191" t="s">
        <v>427</v>
      </c>
      <c r="EL191">
        <v>100</v>
      </c>
      <c r="EM191">
        <v>100</v>
      </c>
      <c r="EN191">
        <v>1.554</v>
      </c>
      <c r="EO191">
        <v>-0.0614</v>
      </c>
      <c r="EP191">
        <v>0.796380875196005</v>
      </c>
      <c r="EQ191">
        <v>0.00225868272383977</v>
      </c>
      <c r="ER191">
        <v>-9.96746185667655e-07</v>
      </c>
      <c r="ES191">
        <v>2.83711317370827e-10</v>
      </c>
      <c r="ET191">
        <v>-0.071317122073674</v>
      </c>
      <c r="EU191">
        <v>-0.00217948432402501</v>
      </c>
      <c r="EV191">
        <v>0.000453263451741206</v>
      </c>
      <c r="EW191">
        <v>-1.16319206543697e-06</v>
      </c>
      <c r="EX191">
        <v>-2</v>
      </c>
      <c r="EY191">
        <v>2196</v>
      </c>
      <c r="EZ191">
        <v>1</v>
      </c>
      <c r="FA191">
        <v>25</v>
      </c>
      <c r="FB191">
        <v>7.7</v>
      </c>
      <c r="FC191">
        <v>7.5</v>
      </c>
      <c r="FD191">
        <v>18</v>
      </c>
      <c r="FE191">
        <v>816.318</v>
      </c>
      <c r="FF191">
        <v>430.651</v>
      </c>
      <c r="FG191">
        <v>18.6203</v>
      </c>
      <c r="FH191">
        <v>25.4222</v>
      </c>
      <c r="FI191">
        <v>29.9995</v>
      </c>
      <c r="FJ191">
        <v>25.5745</v>
      </c>
      <c r="FK191">
        <v>25.6165</v>
      </c>
      <c r="FL191">
        <v>25.0129</v>
      </c>
      <c r="FM191">
        <v>71.2025</v>
      </c>
      <c r="FN191">
        <v>0</v>
      </c>
      <c r="FO191">
        <v>18.72</v>
      </c>
      <c r="FP191">
        <v>420</v>
      </c>
      <c r="FQ191">
        <v>3.60316</v>
      </c>
      <c r="FR191">
        <v>101.427</v>
      </c>
      <c r="FS191">
        <v>101.88</v>
      </c>
    </row>
    <row r="192" spans="1:175">
      <c r="A192">
        <v>176</v>
      </c>
      <c r="B192">
        <v>1626465539.6</v>
      </c>
      <c r="C192">
        <v>350</v>
      </c>
      <c r="D192" t="s">
        <v>646</v>
      </c>
      <c r="E192" t="s">
        <v>647</v>
      </c>
      <c r="F192">
        <v>1</v>
      </c>
      <c r="G192" t="s">
        <v>291</v>
      </c>
      <c r="H192">
        <v>1626465538.6</v>
      </c>
      <c r="I192">
        <f>(J192)/1000</f>
        <v>0</v>
      </c>
      <c r="J192">
        <f>1000*CB192*AH192*(BX192-BY192)/(100*BQ192*(1000-AH192*BX192))</f>
        <v>0</v>
      </c>
      <c r="K192">
        <f>CB192*AH192*(BW192-BV192*(1000-AH192*BY192)/(1000-AH192*BX192))/(100*BQ192)</f>
        <v>0</v>
      </c>
      <c r="L192">
        <f>BV192 - IF(AH192&gt;1, K192*BQ192*100.0/(AJ192*CJ192), 0)</f>
        <v>0</v>
      </c>
      <c r="M192">
        <f>((S192-I192/2)*L192-K192)/(S192+I192/2)</f>
        <v>0</v>
      </c>
      <c r="N192">
        <f>M192*(CC192+CD192)/1000.0</f>
        <v>0</v>
      </c>
      <c r="O192">
        <f>(BV192 - IF(AH192&gt;1, K192*BQ192*100.0/(AJ192*CJ192), 0))*(CC192+CD192)/1000.0</f>
        <v>0</v>
      </c>
      <c r="P192">
        <f>2.0/((1/R192-1/Q192)+SIGN(R192)*SQRT((1/R192-1/Q192)*(1/R192-1/Q192) + 4*BR192/((BR192+1)*(BR192+1))*(2*1/R192*1/Q192-1/Q192*1/Q192)))</f>
        <v>0</v>
      </c>
      <c r="Q192">
        <f>IF(LEFT(BS192,1)&lt;&gt;"0",IF(LEFT(BS192,1)="1",3.0,BT192),$D$5+$E$5*(CJ192*CC192/($K$5*1000))+$F$5*(CJ192*CC192/($K$5*1000))*MAX(MIN(BQ192,$J$5),$I$5)*MAX(MIN(BQ192,$J$5),$I$5)+$G$5*MAX(MIN(BQ192,$J$5),$I$5)*(CJ192*CC192/($K$5*1000))+$H$5*(CJ192*CC192/($K$5*1000))*(CJ192*CC192/($K$5*1000)))</f>
        <v>0</v>
      </c>
      <c r="R192">
        <f>I192*(1000-(1000*0.61365*exp(17.502*V192/(240.97+V192))/(CC192+CD192)+BX192)/2)/(1000*0.61365*exp(17.502*V192/(240.97+V192))/(CC192+CD192)-BX192)</f>
        <v>0</v>
      </c>
      <c r="S192">
        <f>1/((BR192+1)/(P192/1.6)+1/(Q192/1.37)) + BR192/((BR192+1)/(P192/1.6) + BR192/(Q192/1.37))</f>
        <v>0</v>
      </c>
      <c r="T192">
        <f>(BM192*BP192)</f>
        <v>0</v>
      </c>
      <c r="U192">
        <f>(CE192+(T192+2*0.95*5.67E-8*(((CE192+$B$7)+273)^4-(CE192+273)^4)-44100*I192)/(1.84*29.3*Q192+8*0.95*5.67E-8*(CE192+273)^3))</f>
        <v>0</v>
      </c>
      <c r="V192">
        <f>($C$7*CF192+$D$7*CG192+$E$7*U192)</f>
        <v>0</v>
      </c>
      <c r="W192">
        <f>0.61365*exp(17.502*V192/(240.97+V192))</f>
        <v>0</v>
      </c>
      <c r="X192">
        <f>(Y192/Z192*100)</f>
        <v>0</v>
      </c>
      <c r="Y192">
        <f>BX192*(CC192+CD192)/1000</f>
        <v>0</v>
      </c>
      <c r="Z192">
        <f>0.61365*exp(17.502*CE192/(240.97+CE192))</f>
        <v>0</v>
      </c>
      <c r="AA192">
        <f>(W192-BX192*(CC192+CD192)/1000)</f>
        <v>0</v>
      </c>
      <c r="AB192">
        <f>(-I192*44100)</f>
        <v>0</v>
      </c>
      <c r="AC192">
        <f>2*29.3*Q192*0.92*(CE192-V192)</f>
        <v>0</v>
      </c>
      <c r="AD192">
        <f>2*0.95*5.67E-8*(((CE192+$B$7)+273)^4-(V192+273)^4)</f>
        <v>0</v>
      </c>
      <c r="AE192">
        <f>T192+AD192+AB192+AC192</f>
        <v>0</v>
      </c>
      <c r="AF192">
        <v>145</v>
      </c>
      <c r="AG192">
        <v>16</v>
      </c>
      <c r="AH192">
        <f>IF(AF192*$H$13&gt;=AJ192,1.0,(AJ192/(AJ192-AF192*$H$13)))</f>
        <v>0</v>
      </c>
      <c r="AI192">
        <f>(AH192-1)*100</f>
        <v>0</v>
      </c>
      <c r="AJ192">
        <f>MAX(0,($B$13+$C$13*CJ192)/(1+$D$13*CJ192)*CC192/(CE192+273)*$E$13)</f>
        <v>0</v>
      </c>
      <c r="AK192" t="s">
        <v>292</v>
      </c>
      <c r="AL192" t="s">
        <v>292</v>
      </c>
      <c r="AM192">
        <v>0</v>
      </c>
      <c r="AN192">
        <v>0</v>
      </c>
      <c r="AO192">
        <f>1-AM192/AN192</f>
        <v>0</v>
      </c>
      <c r="AP192">
        <v>0</v>
      </c>
      <c r="AQ192" t="s">
        <v>292</v>
      </c>
      <c r="AR192" t="s">
        <v>292</v>
      </c>
      <c r="AS192">
        <v>0</v>
      </c>
      <c r="AT192">
        <v>0</v>
      </c>
      <c r="AU192">
        <f>1-AS192/AT192</f>
        <v>0</v>
      </c>
      <c r="AV192">
        <v>0.5</v>
      </c>
      <c r="AW192">
        <f>BN192</f>
        <v>0</v>
      </c>
      <c r="AX192">
        <f>K192</f>
        <v>0</v>
      </c>
      <c r="AY192">
        <f>AU192*AV192*AW192</f>
        <v>0</v>
      </c>
      <c r="AZ192">
        <f>(AX192-AP192)/AW192</f>
        <v>0</v>
      </c>
      <c r="BA192">
        <f>(AN192-AT192)/AT192</f>
        <v>0</v>
      </c>
      <c r="BB192">
        <f>AM192/(AO192+AM192/AT192)</f>
        <v>0</v>
      </c>
      <c r="BC192" t="s">
        <v>292</v>
      </c>
      <c r="BD192">
        <v>0</v>
      </c>
      <c r="BE192">
        <f>IF(BD192&lt;&gt;0, BD192, BB192)</f>
        <v>0</v>
      </c>
      <c r="BF192">
        <f>1-BE192/AT192</f>
        <v>0</v>
      </c>
      <c r="BG192">
        <f>(AT192-AS192)/(AT192-BE192)</f>
        <v>0</v>
      </c>
      <c r="BH192">
        <f>(AN192-AT192)/(AN192-BE192)</f>
        <v>0</v>
      </c>
      <c r="BI192">
        <f>(AT192-AS192)/(AT192-AM192)</f>
        <v>0</v>
      </c>
      <c r="BJ192">
        <f>(AN192-AT192)/(AN192-AM192)</f>
        <v>0</v>
      </c>
      <c r="BK192">
        <f>(BG192*BE192/AS192)</f>
        <v>0</v>
      </c>
      <c r="BL192">
        <f>(1-BK192)</f>
        <v>0</v>
      </c>
      <c r="BM192">
        <f>$B$11*CK192+$C$11*CL192+$F$11*CM192*(1-CP192)</f>
        <v>0</v>
      </c>
      <c r="BN192">
        <f>BM192*BO192</f>
        <v>0</v>
      </c>
      <c r="BO192">
        <f>($B$11*$D$9+$C$11*$D$9+$F$11*((CZ192+CR192)/MAX(CZ192+CR192+DA192, 0.1)*$I$9+DA192/MAX(CZ192+CR192+DA192, 0.1)*$J$9))/($B$11+$C$11+$F$11)</f>
        <v>0</v>
      </c>
      <c r="BP192">
        <f>($B$11*$K$9+$C$11*$K$9+$F$11*((CZ192+CR192)/MAX(CZ192+CR192+DA192, 0.1)*$P$9+DA192/MAX(CZ192+CR192+DA192, 0.1)*$Q$9))/($B$11+$C$11+$F$11)</f>
        <v>0</v>
      </c>
      <c r="BQ192">
        <v>6</v>
      </c>
      <c r="BR192">
        <v>0.5</v>
      </c>
      <c r="BS192" t="s">
        <v>293</v>
      </c>
      <c r="BT192">
        <v>2</v>
      </c>
      <c r="BU192">
        <v>1626465538.6</v>
      </c>
      <c r="BV192">
        <v>398.630333333333</v>
      </c>
      <c r="BW192">
        <v>419.956333333333</v>
      </c>
      <c r="BX192">
        <v>7.72065333333333</v>
      </c>
      <c r="BY192">
        <v>3.58189666666667</v>
      </c>
      <c r="BZ192">
        <v>397.076333333333</v>
      </c>
      <c r="CA192">
        <v>7.78203</v>
      </c>
      <c r="CB192">
        <v>900.004666666667</v>
      </c>
      <c r="CC192">
        <v>100.757666666667</v>
      </c>
      <c r="CD192">
        <v>0.100584666666667</v>
      </c>
      <c r="CE192">
        <v>19.3673</v>
      </c>
      <c r="CF192">
        <v>18.2566666666667</v>
      </c>
      <c r="CG192">
        <v>999.9</v>
      </c>
      <c r="CH192">
        <v>0</v>
      </c>
      <c r="CI192">
        <v>0</v>
      </c>
      <c r="CJ192">
        <v>9984.37333333333</v>
      </c>
      <c r="CK192">
        <v>0</v>
      </c>
      <c r="CL192">
        <v>0.221023</v>
      </c>
      <c r="CM192">
        <v>1460.03333333333</v>
      </c>
      <c r="CN192">
        <v>0.973008333333333</v>
      </c>
      <c r="CO192">
        <v>0.0269915666666667</v>
      </c>
      <c r="CP192">
        <v>0</v>
      </c>
      <c r="CQ192">
        <v>875.641</v>
      </c>
      <c r="CR192">
        <v>4.99999</v>
      </c>
      <c r="CS192">
        <v>12816.4666666667</v>
      </c>
      <c r="CT192">
        <v>12728.7</v>
      </c>
      <c r="CU192">
        <v>38.937</v>
      </c>
      <c r="CV192">
        <v>41.1456666666667</v>
      </c>
      <c r="CW192">
        <v>40.125</v>
      </c>
      <c r="CX192">
        <v>40.437</v>
      </c>
      <c r="CY192">
        <v>40.687</v>
      </c>
      <c r="CZ192">
        <v>1415.76</v>
      </c>
      <c r="DA192">
        <v>39.2733333333333</v>
      </c>
      <c r="DB192">
        <v>0</v>
      </c>
      <c r="DC192">
        <v>1626465550.4</v>
      </c>
      <c r="DD192">
        <v>0</v>
      </c>
      <c r="DE192">
        <v>876.22016</v>
      </c>
      <c r="DF192">
        <v>-4.05353845121679</v>
      </c>
      <c r="DG192">
        <v>-55.8692306760824</v>
      </c>
      <c r="DH192">
        <v>12821.908</v>
      </c>
      <c r="DI192">
        <v>15</v>
      </c>
      <c r="DJ192">
        <v>1626465084.6</v>
      </c>
      <c r="DK192" t="s">
        <v>294</v>
      </c>
      <c r="DL192">
        <v>1626465076.6</v>
      </c>
      <c r="DM192">
        <v>1626465084.6</v>
      </c>
      <c r="DN192">
        <v>8</v>
      </c>
      <c r="DO192">
        <v>0.212</v>
      </c>
      <c r="DP192">
        <v>0.013</v>
      </c>
      <c r="DQ192">
        <v>1.588</v>
      </c>
      <c r="DR192">
        <v>-0.074</v>
      </c>
      <c r="DS192">
        <v>420</v>
      </c>
      <c r="DT192">
        <v>3</v>
      </c>
      <c r="DU192">
        <v>0.13</v>
      </c>
      <c r="DV192">
        <v>0.03</v>
      </c>
      <c r="DW192">
        <v>-21.2199975609756</v>
      </c>
      <c r="DX192">
        <v>-0.599485714285751</v>
      </c>
      <c r="DY192">
        <v>0.0636104013883177</v>
      </c>
      <c r="DZ192">
        <v>0</v>
      </c>
      <c r="EA192">
        <v>876.434323529412</v>
      </c>
      <c r="EB192">
        <v>-3.7389466132144</v>
      </c>
      <c r="EC192">
        <v>0.411100583125792</v>
      </c>
      <c r="ED192">
        <v>1</v>
      </c>
      <c r="EE192">
        <v>4.12077829268293</v>
      </c>
      <c r="EF192">
        <v>0.155242787456453</v>
      </c>
      <c r="EG192">
        <v>0.0158351583051285</v>
      </c>
      <c r="EH192">
        <v>0</v>
      </c>
      <c r="EI192">
        <v>1</v>
      </c>
      <c r="EJ192">
        <v>3</v>
      </c>
      <c r="EK192" t="s">
        <v>427</v>
      </c>
      <c r="EL192">
        <v>100</v>
      </c>
      <c r="EM192">
        <v>100</v>
      </c>
      <c r="EN192">
        <v>1.553</v>
      </c>
      <c r="EO192">
        <v>-0.0613</v>
      </c>
      <c r="EP192">
        <v>0.796380875196005</v>
      </c>
      <c r="EQ192">
        <v>0.00225868272383977</v>
      </c>
      <c r="ER192">
        <v>-9.96746185667655e-07</v>
      </c>
      <c r="ES192">
        <v>2.83711317370827e-10</v>
      </c>
      <c r="ET192">
        <v>-0.071317122073674</v>
      </c>
      <c r="EU192">
        <v>-0.00217948432402501</v>
      </c>
      <c r="EV192">
        <v>0.000453263451741206</v>
      </c>
      <c r="EW192">
        <v>-1.16319206543697e-06</v>
      </c>
      <c r="EX192">
        <v>-2</v>
      </c>
      <c r="EY192">
        <v>2196</v>
      </c>
      <c r="EZ192">
        <v>1</v>
      </c>
      <c r="FA192">
        <v>25</v>
      </c>
      <c r="FB192">
        <v>7.7</v>
      </c>
      <c r="FC192">
        <v>7.6</v>
      </c>
      <c r="FD192">
        <v>18</v>
      </c>
      <c r="FE192">
        <v>816.57</v>
      </c>
      <c r="FF192">
        <v>430.662</v>
      </c>
      <c r="FG192">
        <v>18.6884</v>
      </c>
      <c r="FH192">
        <v>25.4189</v>
      </c>
      <c r="FI192">
        <v>29.9996</v>
      </c>
      <c r="FJ192">
        <v>25.5727</v>
      </c>
      <c r="FK192">
        <v>25.6143</v>
      </c>
      <c r="FL192">
        <v>25.0121</v>
      </c>
      <c r="FM192">
        <v>71.2025</v>
      </c>
      <c r="FN192">
        <v>0</v>
      </c>
      <c r="FO192">
        <v>18.82</v>
      </c>
      <c r="FP192">
        <v>420</v>
      </c>
      <c r="FQ192">
        <v>3.63708</v>
      </c>
      <c r="FR192">
        <v>101.427</v>
      </c>
      <c r="FS192">
        <v>101.88</v>
      </c>
    </row>
    <row r="193" spans="1:175">
      <c r="A193">
        <v>177</v>
      </c>
      <c r="B193">
        <v>1626465541.6</v>
      </c>
      <c r="C193">
        <v>352</v>
      </c>
      <c r="D193" t="s">
        <v>648</v>
      </c>
      <c r="E193" t="s">
        <v>649</v>
      </c>
      <c r="F193">
        <v>1</v>
      </c>
      <c r="G193" t="s">
        <v>291</v>
      </c>
      <c r="H193">
        <v>1626465540.6</v>
      </c>
      <c r="I193">
        <f>(J193)/1000</f>
        <v>0</v>
      </c>
      <c r="J193">
        <f>1000*CB193*AH193*(BX193-BY193)/(100*BQ193*(1000-AH193*BX193))</f>
        <v>0</v>
      </c>
      <c r="K193">
        <f>CB193*AH193*(BW193-BV193*(1000-AH193*BY193)/(1000-AH193*BX193))/(100*BQ193)</f>
        <v>0</v>
      </c>
      <c r="L193">
        <f>BV193 - IF(AH193&gt;1, K193*BQ193*100.0/(AJ193*CJ193), 0)</f>
        <v>0</v>
      </c>
      <c r="M193">
        <f>((S193-I193/2)*L193-K193)/(S193+I193/2)</f>
        <v>0</v>
      </c>
      <c r="N193">
        <f>M193*(CC193+CD193)/1000.0</f>
        <v>0</v>
      </c>
      <c r="O193">
        <f>(BV193 - IF(AH193&gt;1, K193*BQ193*100.0/(AJ193*CJ193), 0))*(CC193+CD193)/1000.0</f>
        <v>0</v>
      </c>
      <c r="P193">
        <f>2.0/((1/R193-1/Q193)+SIGN(R193)*SQRT((1/R193-1/Q193)*(1/R193-1/Q193) + 4*BR193/((BR193+1)*(BR193+1))*(2*1/R193*1/Q193-1/Q193*1/Q193)))</f>
        <v>0</v>
      </c>
      <c r="Q193">
        <f>IF(LEFT(BS193,1)&lt;&gt;"0",IF(LEFT(BS193,1)="1",3.0,BT193),$D$5+$E$5*(CJ193*CC193/($K$5*1000))+$F$5*(CJ193*CC193/($K$5*1000))*MAX(MIN(BQ193,$J$5),$I$5)*MAX(MIN(BQ193,$J$5),$I$5)+$G$5*MAX(MIN(BQ193,$J$5),$I$5)*(CJ193*CC193/($K$5*1000))+$H$5*(CJ193*CC193/($K$5*1000))*(CJ193*CC193/($K$5*1000)))</f>
        <v>0</v>
      </c>
      <c r="R193">
        <f>I193*(1000-(1000*0.61365*exp(17.502*V193/(240.97+V193))/(CC193+CD193)+BX193)/2)/(1000*0.61365*exp(17.502*V193/(240.97+V193))/(CC193+CD193)-BX193)</f>
        <v>0</v>
      </c>
      <c r="S193">
        <f>1/((BR193+1)/(P193/1.6)+1/(Q193/1.37)) + BR193/((BR193+1)/(P193/1.6) + BR193/(Q193/1.37))</f>
        <v>0</v>
      </c>
      <c r="T193">
        <f>(BM193*BP193)</f>
        <v>0</v>
      </c>
      <c r="U193">
        <f>(CE193+(T193+2*0.95*5.67E-8*(((CE193+$B$7)+273)^4-(CE193+273)^4)-44100*I193)/(1.84*29.3*Q193+8*0.95*5.67E-8*(CE193+273)^3))</f>
        <v>0</v>
      </c>
      <c r="V193">
        <f>($C$7*CF193+$D$7*CG193+$E$7*U193)</f>
        <v>0</v>
      </c>
      <c r="W193">
        <f>0.61365*exp(17.502*V193/(240.97+V193))</f>
        <v>0</v>
      </c>
      <c r="X193">
        <f>(Y193/Z193*100)</f>
        <v>0</v>
      </c>
      <c r="Y193">
        <f>BX193*(CC193+CD193)/1000</f>
        <v>0</v>
      </c>
      <c r="Z193">
        <f>0.61365*exp(17.502*CE193/(240.97+CE193))</f>
        <v>0</v>
      </c>
      <c r="AA193">
        <f>(W193-BX193*(CC193+CD193)/1000)</f>
        <v>0</v>
      </c>
      <c r="AB193">
        <f>(-I193*44100)</f>
        <v>0</v>
      </c>
      <c r="AC193">
        <f>2*29.3*Q193*0.92*(CE193-V193)</f>
        <v>0</v>
      </c>
      <c r="AD193">
        <f>2*0.95*5.67E-8*(((CE193+$B$7)+273)^4-(V193+273)^4)</f>
        <v>0</v>
      </c>
      <c r="AE193">
        <f>T193+AD193+AB193+AC193</f>
        <v>0</v>
      </c>
      <c r="AF193">
        <v>145</v>
      </c>
      <c r="AG193">
        <v>16</v>
      </c>
      <c r="AH193">
        <f>IF(AF193*$H$13&gt;=AJ193,1.0,(AJ193/(AJ193-AF193*$H$13)))</f>
        <v>0</v>
      </c>
      <c r="AI193">
        <f>(AH193-1)*100</f>
        <v>0</v>
      </c>
      <c r="AJ193">
        <f>MAX(0,($B$13+$C$13*CJ193)/(1+$D$13*CJ193)*CC193/(CE193+273)*$E$13)</f>
        <v>0</v>
      </c>
      <c r="AK193" t="s">
        <v>292</v>
      </c>
      <c r="AL193" t="s">
        <v>292</v>
      </c>
      <c r="AM193">
        <v>0</v>
      </c>
      <c r="AN193">
        <v>0</v>
      </c>
      <c r="AO193">
        <f>1-AM193/AN193</f>
        <v>0</v>
      </c>
      <c r="AP193">
        <v>0</v>
      </c>
      <c r="AQ193" t="s">
        <v>292</v>
      </c>
      <c r="AR193" t="s">
        <v>292</v>
      </c>
      <c r="AS193">
        <v>0</v>
      </c>
      <c r="AT193">
        <v>0</v>
      </c>
      <c r="AU193">
        <f>1-AS193/AT193</f>
        <v>0</v>
      </c>
      <c r="AV193">
        <v>0.5</v>
      </c>
      <c r="AW193">
        <f>BN193</f>
        <v>0</v>
      </c>
      <c r="AX193">
        <f>K193</f>
        <v>0</v>
      </c>
      <c r="AY193">
        <f>AU193*AV193*AW193</f>
        <v>0</v>
      </c>
      <c r="AZ193">
        <f>(AX193-AP193)/AW193</f>
        <v>0</v>
      </c>
      <c r="BA193">
        <f>(AN193-AT193)/AT193</f>
        <v>0</v>
      </c>
      <c r="BB193">
        <f>AM193/(AO193+AM193/AT193)</f>
        <v>0</v>
      </c>
      <c r="BC193" t="s">
        <v>292</v>
      </c>
      <c r="BD193">
        <v>0</v>
      </c>
      <c r="BE193">
        <f>IF(BD193&lt;&gt;0, BD193, BB193)</f>
        <v>0</v>
      </c>
      <c r="BF193">
        <f>1-BE193/AT193</f>
        <v>0</v>
      </c>
      <c r="BG193">
        <f>(AT193-AS193)/(AT193-BE193)</f>
        <v>0</v>
      </c>
      <c r="BH193">
        <f>(AN193-AT193)/(AN193-BE193)</f>
        <v>0</v>
      </c>
      <c r="BI193">
        <f>(AT193-AS193)/(AT193-AM193)</f>
        <v>0</v>
      </c>
      <c r="BJ193">
        <f>(AN193-AT193)/(AN193-AM193)</f>
        <v>0</v>
      </c>
      <c r="BK193">
        <f>(BG193*BE193/AS193)</f>
        <v>0</v>
      </c>
      <c r="BL193">
        <f>(1-BK193)</f>
        <v>0</v>
      </c>
      <c r="BM193">
        <f>$B$11*CK193+$C$11*CL193+$F$11*CM193*(1-CP193)</f>
        <v>0</v>
      </c>
      <c r="BN193">
        <f>BM193*BO193</f>
        <v>0</v>
      </c>
      <c r="BO193">
        <f>($B$11*$D$9+$C$11*$D$9+$F$11*((CZ193+CR193)/MAX(CZ193+CR193+DA193, 0.1)*$I$9+DA193/MAX(CZ193+CR193+DA193, 0.1)*$J$9))/($B$11+$C$11+$F$11)</f>
        <v>0</v>
      </c>
      <c r="BP193">
        <f>($B$11*$K$9+$C$11*$K$9+$F$11*((CZ193+CR193)/MAX(CZ193+CR193+DA193, 0.1)*$P$9+DA193/MAX(CZ193+CR193+DA193, 0.1)*$Q$9))/($B$11+$C$11+$F$11)</f>
        <v>0</v>
      </c>
      <c r="BQ193">
        <v>6</v>
      </c>
      <c r="BR193">
        <v>0.5</v>
      </c>
      <c r="BS193" t="s">
        <v>293</v>
      </c>
      <c r="BT193">
        <v>2</v>
      </c>
      <c r="BU193">
        <v>1626465540.6</v>
      </c>
      <c r="BV193">
        <v>398.63</v>
      </c>
      <c r="BW193">
        <v>420.019333333333</v>
      </c>
      <c r="BX193">
        <v>7.74628333333333</v>
      </c>
      <c r="BY193">
        <v>3.59217</v>
      </c>
      <c r="BZ193">
        <v>397.077</v>
      </c>
      <c r="CA193">
        <v>7.80754</v>
      </c>
      <c r="CB193">
        <v>899.973333333333</v>
      </c>
      <c r="CC193">
        <v>100.757333333333</v>
      </c>
      <c r="CD193">
        <v>0.0996888333333333</v>
      </c>
      <c r="CE193">
        <v>19.4006</v>
      </c>
      <c r="CF193">
        <v>18.2877</v>
      </c>
      <c r="CG193">
        <v>999.9</v>
      </c>
      <c r="CH193">
        <v>0</v>
      </c>
      <c r="CI193">
        <v>0</v>
      </c>
      <c r="CJ193">
        <v>10011.4666666667</v>
      </c>
      <c r="CK193">
        <v>0</v>
      </c>
      <c r="CL193">
        <v>0.221023</v>
      </c>
      <c r="CM193">
        <v>1460.03666666667</v>
      </c>
      <c r="CN193">
        <v>0.973009666666667</v>
      </c>
      <c r="CO193">
        <v>0.0269900333333333</v>
      </c>
      <c r="CP193">
        <v>0</v>
      </c>
      <c r="CQ193">
        <v>875.524666666667</v>
      </c>
      <c r="CR193">
        <v>4.99999</v>
      </c>
      <c r="CS193">
        <v>12815.1</v>
      </c>
      <c r="CT193">
        <v>12728.7</v>
      </c>
      <c r="CU193">
        <v>38.958</v>
      </c>
      <c r="CV193">
        <v>41.125</v>
      </c>
      <c r="CW193">
        <v>40.125</v>
      </c>
      <c r="CX193">
        <v>40.437</v>
      </c>
      <c r="CY193">
        <v>40.687</v>
      </c>
      <c r="CZ193">
        <v>1415.76666666667</v>
      </c>
      <c r="DA193">
        <v>39.27</v>
      </c>
      <c r="DB193">
        <v>0</v>
      </c>
      <c r="DC193">
        <v>1626465552.8</v>
      </c>
      <c r="DD193">
        <v>0</v>
      </c>
      <c r="DE193">
        <v>876.05084</v>
      </c>
      <c r="DF193">
        <v>-5.54930770435043</v>
      </c>
      <c r="DG193">
        <v>-50.399999996958</v>
      </c>
      <c r="DH193">
        <v>12819.664</v>
      </c>
      <c r="DI193">
        <v>15</v>
      </c>
      <c r="DJ193">
        <v>1626465084.6</v>
      </c>
      <c r="DK193" t="s">
        <v>294</v>
      </c>
      <c r="DL193">
        <v>1626465076.6</v>
      </c>
      <c r="DM193">
        <v>1626465084.6</v>
      </c>
      <c r="DN193">
        <v>8</v>
      </c>
      <c r="DO193">
        <v>0.212</v>
      </c>
      <c r="DP193">
        <v>0.013</v>
      </c>
      <c r="DQ193">
        <v>1.588</v>
      </c>
      <c r="DR193">
        <v>-0.074</v>
      </c>
      <c r="DS193">
        <v>420</v>
      </c>
      <c r="DT193">
        <v>3</v>
      </c>
      <c r="DU193">
        <v>0.13</v>
      </c>
      <c r="DV193">
        <v>0.03</v>
      </c>
      <c r="DW193">
        <v>-21.2448317073171</v>
      </c>
      <c r="DX193">
        <v>-0.663666898954707</v>
      </c>
      <c r="DY193">
        <v>0.0705743594668647</v>
      </c>
      <c r="DZ193">
        <v>0</v>
      </c>
      <c r="EA193">
        <v>876.324382352941</v>
      </c>
      <c r="EB193">
        <v>-4.09486705188068</v>
      </c>
      <c r="EC193">
        <v>0.44146047819281</v>
      </c>
      <c r="ED193">
        <v>1</v>
      </c>
      <c r="EE193">
        <v>4.12610292682927</v>
      </c>
      <c r="EF193">
        <v>0.143212891986066</v>
      </c>
      <c r="EG193">
        <v>0.0146462330533548</v>
      </c>
      <c r="EH193">
        <v>0</v>
      </c>
      <c r="EI193">
        <v>1</v>
      </c>
      <c r="EJ193">
        <v>3</v>
      </c>
      <c r="EK193" t="s">
        <v>427</v>
      </c>
      <c r="EL193">
        <v>100</v>
      </c>
      <c r="EM193">
        <v>100</v>
      </c>
      <c r="EN193">
        <v>1.554</v>
      </c>
      <c r="EO193">
        <v>-0.0612</v>
      </c>
      <c r="EP193">
        <v>0.796380875196005</v>
      </c>
      <c r="EQ193">
        <v>0.00225868272383977</v>
      </c>
      <c r="ER193">
        <v>-9.96746185667655e-07</v>
      </c>
      <c r="ES193">
        <v>2.83711317370827e-10</v>
      </c>
      <c r="ET193">
        <v>-0.071317122073674</v>
      </c>
      <c r="EU193">
        <v>-0.00217948432402501</v>
      </c>
      <c r="EV193">
        <v>0.000453263451741206</v>
      </c>
      <c r="EW193">
        <v>-1.16319206543697e-06</v>
      </c>
      <c r="EX193">
        <v>-2</v>
      </c>
      <c r="EY193">
        <v>2196</v>
      </c>
      <c r="EZ193">
        <v>1</v>
      </c>
      <c r="FA193">
        <v>25</v>
      </c>
      <c r="FB193">
        <v>7.8</v>
      </c>
      <c r="FC193">
        <v>7.6</v>
      </c>
      <c r="FD193">
        <v>18</v>
      </c>
      <c r="FE193">
        <v>816.723</v>
      </c>
      <c r="FF193">
        <v>430.472</v>
      </c>
      <c r="FG193">
        <v>18.7563</v>
      </c>
      <c r="FH193">
        <v>25.4158</v>
      </c>
      <c r="FI193">
        <v>29.9996</v>
      </c>
      <c r="FJ193">
        <v>25.5707</v>
      </c>
      <c r="FK193">
        <v>25.6128</v>
      </c>
      <c r="FL193">
        <v>25.0143</v>
      </c>
      <c r="FM193">
        <v>71.2025</v>
      </c>
      <c r="FN193">
        <v>0</v>
      </c>
      <c r="FO193">
        <v>18.82</v>
      </c>
      <c r="FP193">
        <v>420</v>
      </c>
      <c r="FQ193">
        <v>3.63022</v>
      </c>
      <c r="FR193">
        <v>101.427</v>
      </c>
      <c r="FS193">
        <v>101.88</v>
      </c>
    </row>
    <row r="194" spans="1:175">
      <c r="A194">
        <v>178</v>
      </c>
      <c r="B194">
        <v>1626465543.6</v>
      </c>
      <c r="C194">
        <v>354</v>
      </c>
      <c r="D194" t="s">
        <v>650</v>
      </c>
      <c r="E194" t="s">
        <v>651</v>
      </c>
      <c r="F194">
        <v>1</v>
      </c>
      <c r="G194" t="s">
        <v>291</v>
      </c>
      <c r="H194">
        <v>1626465542.6</v>
      </c>
      <c r="I194">
        <f>(J194)/1000</f>
        <v>0</v>
      </c>
      <c r="J194">
        <f>1000*CB194*AH194*(BX194-BY194)/(100*BQ194*(1000-AH194*BX194))</f>
        <v>0</v>
      </c>
      <c r="K194">
        <f>CB194*AH194*(BW194-BV194*(1000-AH194*BY194)/(1000-AH194*BX194))/(100*BQ194)</f>
        <v>0</v>
      </c>
      <c r="L194">
        <f>BV194 - IF(AH194&gt;1, K194*BQ194*100.0/(AJ194*CJ194), 0)</f>
        <v>0</v>
      </c>
      <c r="M194">
        <f>((S194-I194/2)*L194-K194)/(S194+I194/2)</f>
        <v>0</v>
      </c>
      <c r="N194">
        <f>M194*(CC194+CD194)/1000.0</f>
        <v>0</v>
      </c>
      <c r="O194">
        <f>(BV194 - IF(AH194&gt;1, K194*BQ194*100.0/(AJ194*CJ194), 0))*(CC194+CD194)/1000.0</f>
        <v>0</v>
      </c>
      <c r="P194">
        <f>2.0/((1/R194-1/Q194)+SIGN(R194)*SQRT((1/R194-1/Q194)*(1/R194-1/Q194) + 4*BR194/((BR194+1)*(BR194+1))*(2*1/R194*1/Q194-1/Q194*1/Q194)))</f>
        <v>0</v>
      </c>
      <c r="Q194">
        <f>IF(LEFT(BS194,1)&lt;&gt;"0",IF(LEFT(BS194,1)="1",3.0,BT194),$D$5+$E$5*(CJ194*CC194/($K$5*1000))+$F$5*(CJ194*CC194/($K$5*1000))*MAX(MIN(BQ194,$J$5),$I$5)*MAX(MIN(BQ194,$J$5),$I$5)+$G$5*MAX(MIN(BQ194,$J$5),$I$5)*(CJ194*CC194/($K$5*1000))+$H$5*(CJ194*CC194/($K$5*1000))*(CJ194*CC194/($K$5*1000)))</f>
        <v>0</v>
      </c>
      <c r="R194">
        <f>I194*(1000-(1000*0.61365*exp(17.502*V194/(240.97+V194))/(CC194+CD194)+BX194)/2)/(1000*0.61365*exp(17.502*V194/(240.97+V194))/(CC194+CD194)-BX194)</f>
        <v>0</v>
      </c>
      <c r="S194">
        <f>1/((BR194+1)/(P194/1.6)+1/(Q194/1.37)) + BR194/((BR194+1)/(P194/1.6) + BR194/(Q194/1.37))</f>
        <v>0</v>
      </c>
      <c r="T194">
        <f>(BM194*BP194)</f>
        <v>0</v>
      </c>
      <c r="U194">
        <f>(CE194+(T194+2*0.95*5.67E-8*(((CE194+$B$7)+273)^4-(CE194+273)^4)-44100*I194)/(1.84*29.3*Q194+8*0.95*5.67E-8*(CE194+273)^3))</f>
        <v>0</v>
      </c>
      <c r="V194">
        <f>($C$7*CF194+$D$7*CG194+$E$7*U194)</f>
        <v>0</v>
      </c>
      <c r="W194">
        <f>0.61365*exp(17.502*V194/(240.97+V194))</f>
        <v>0</v>
      </c>
      <c r="X194">
        <f>(Y194/Z194*100)</f>
        <v>0</v>
      </c>
      <c r="Y194">
        <f>BX194*(CC194+CD194)/1000</f>
        <v>0</v>
      </c>
      <c r="Z194">
        <f>0.61365*exp(17.502*CE194/(240.97+CE194))</f>
        <v>0</v>
      </c>
      <c r="AA194">
        <f>(W194-BX194*(CC194+CD194)/1000)</f>
        <v>0</v>
      </c>
      <c r="AB194">
        <f>(-I194*44100)</f>
        <v>0</v>
      </c>
      <c r="AC194">
        <f>2*29.3*Q194*0.92*(CE194-V194)</f>
        <v>0</v>
      </c>
      <c r="AD194">
        <f>2*0.95*5.67E-8*(((CE194+$B$7)+273)^4-(V194+273)^4)</f>
        <v>0</v>
      </c>
      <c r="AE194">
        <f>T194+AD194+AB194+AC194</f>
        <v>0</v>
      </c>
      <c r="AF194">
        <v>145</v>
      </c>
      <c r="AG194">
        <v>16</v>
      </c>
      <c r="AH194">
        <f>IF(AF194*$H$13&gt;=AJ194,1.0,(AJ194/(AJ194-AF194*$H$13)))</f>
        <v>0</v>
      </c>
      <c r="AI194">
        <f>(AH194-1)*100</f>
        <v>0</v>
      </c>
      <c r="AJ194">
        <f>MAX(0,($B$13+$C$13*CJ194)/(1+$D$13*CJ194)*CC194/(CE194+273)*$E$13)</f>
        <v>0</v>
      </c>
      <c r="AK194" t="s">
        <v>292</v>
      </c>
      <c r="AL194" t="s">
        <v>292</v>
      </c>
      <c r="AM194">
        <v>0</v>
      </c>
      <c r="AN194">
        <v>0</v>
      </c>
      <c r="AO194">
        <f>1-AM194/AN194</f>
        <v>0</v>
      </c>
      <c r="AP194">
        <v>0</v>
      </c>
      <c r="AQ194" t="s">
        <v>292</v>
      </c>
      <c r="AR194" t="s">
        <v>292</v>
      </c>
      <c r="AS194">
        <v>0</v>
      </c>
      <c r="AT194">
        <v>0</v>
      </c>
      <c r="AU194">
        <f>1-AS194/AT194</f>
        <v>0</v>
      </c>
      <c r="AV194">
        <v>0.5</v>
      </c>
      <c r="AW194">
        <f>BN194</f>
        <v>0</v>
      </c>
      <c r="AX194">
        <f>K194</f>
        <v>0</v>
      </c>
      <c r="AY194">
        <f>AU194*AV194*AW194</f>
        <v>0</v>
      </c>
      <c r="AZ194">
        <f>(AX194-AP194)/AW194</f>
        <v>0</v>
      </c>
      <c r="BA194">
        <f>(AN194-AT194)/AT194</f>
        <v>0</v>
      </c>
      <c r="BB194">
        <f>AM194/(AO194+AM194/AT194)</f>
        <v>0</v>
      </c>
      <c r="BC194" t="s">
        <v>292</v>
      </c>
      <c r="BD194">
        <v>0</v>
      </c>
      <c r="BE194">
        <f>IF(BD194&lt;&gt;0, BD194, BB194)</f>
        <v>0</v>
      </c>
      <c r="BF194">
        <f>1-BE194/AT194</f>
        <v>0</v>
      </c>
      <c r="BG194">
        <f>(AT194-AS194)/(AT194-BE194)</f>
        <v>0</v>
      </c>
      <c r="BH194">
        <f>(AN194-AT194)/(AN194-BE194)</f>
        <v>0</v>
      </c>
      <c r="BI194">
        <f>(AT194-AS194)/(AT194-AM194)</f>
        <v>0</v>
      </c>
      <c r="BJ194">
        <f>(AN194-AT194)/(AN194-AM194)</f>
        <v>0</v>
      </c>
      <c r="BK194">
        <f>(BG194*BE194/AS194)</f>
        <v>0</v>
      </c>
      <c r="BL194">
        <f>(1-BK194)</f>
        <v>0</v>
      </c>
      <c r="BM194">
        <f>$B$11*CK194+$C$11*CL194+$F$11*CM194*(1-CP194)</f>
        <v>0</v>
      </c>
      <c r="BN194">
        <f>BM194*BO194</f>
        <v>0</v>
      </c>
      <c r="BO194">
        <f>($B$11*$D$9+$C$11*$D$9+$F$11*((CZ194+CR194)/MAX(CZ194+CR194+DA194, 0.1)*$I$9+DA194/MAX(CZ194+CR194+DA194, 0.1)*$J$9))/($B$11+$C$11+$F$11)</f>
        <v>0</v>
      </c>
      <c r="BP194">
        <f>($B$11*$K$9+$C$11*$K$9+$F$11*((CZ194+CR194)/MAX(CZ194+CR194+DA194, 0.1)*$P$9+DA194/MAX(CZ194+CR194+DA194, 0.1)*$Q$9))/($B$11+$C$11+$F$11)</f>
        <v>0</v>
      </c>
      <c r="BQ194">
        <v>6</v>
      </c>
      <c r="BR194">
        <v>0.5</v>
      </c>
      <c r="BS194" t="s">
        <v>293</v>
      </c>
      <c r="BT194">
        <v>2</v>
      </c>
      <c r="BU194">
        <v>1626465542.6</v>
      </c>
      <c r="BV194">
        <v>398.617</v>
      </c>
      <c r="BW194">
        <v>419.999</v>
      </c>
      <c r="BX194">
        <v>7.76945333333333</v>
      </c>
      <c r="BY194">
        <v>3.59572666666667</v>
      </c>
      <c r="BZ194">
        <v>397.063333333333</v>
      </c>
      <c r="CA194">
        <v>7.83060333333333</v>
      </c>
      <c r="CB194">
        <v>900.023666666667</v>
      </c>
      <c r="CC194">
        <v>100.758</v>
      </c>
      <c r="CD194">
        <v>0.0994598666666667</v>
      </c>
      <c r="CE194">
        <v>19.4313</v>
      </c>
      <c r="CF194">
        <v>18.3222</v>
      </c>
      <c r="CG194">
        <v>999.9</v>
      </c>
      <c r="CH194">
        <v>0</v>
      </c>
      <c r="CI194">
        <v>0</v>
      </c>
      <c r="CJ194">
        <v>10039.8</v>
      </c>
      <c r="CK194">
        <v>0</v>
      </c>
      <c r="CL194">
        <v>0.221023</v>
      </c>
      <c r="CM194">
        <v>1460.05333333333</v>
      </c>
      <c r="CN194">
        <v>0.972996333333333</v>
      </c>
      <c r="CO194">
        <v>0.0270039</v>
      </c>
      <c r="CP194">
        <v>0</v>
      </c>
      <c r="CQ194">
        <v>875.775333333333</v>
      </c>
      <c r="CR194">
        <v>4.99999</v>
      </c>
      <c r="CS194">
        <v>12813.5</v>
      </c>
      <c r="CT194">
        <v>12728.7666666667</v>
      </c>
      <c r="CU194">
        <v>38.958</v>
      </c>
      <c r="CV194">
        <v>41.1663333333333</v>
      </c>
      <c r="CW194">
        <v>40.125</v>
      </c>
      <c r="CX194">
        <v>40.437</v>
      </c>
      <c r="CY194">
        <v>40.687</v>
      </c>
      <c r="CZ194">
        <v>1415.76333333333</v>
      </c>
      <c r="DA194">
        <v>39.29</v>
      </c>
      <c r="DB194">
        <v>0</v>
      </c>
      <c r="DC194">
        <v>1626465554.6</v>
      </c>
      <c r="DD194">
        <v>0</v>
      </c>
      <c r="DE194">
        <v>875.97</v>
      </c>
      <c r="DF194">
        <v>-4.99692307858191</v>
      </c>
      <c r="DG194">
        <v>-52.0581195864132</v>
      </c>
      <c r="DH194">
        <v>12818.45</v>
      </c>
      <c r="DI194">
        <v>15</v>
      </c>
      <c r="DJ194">
        <v>1626465084.6</v>
      </c>
      <c r="DK194" t="s">
        <v>294</v>
      </c>
      <c r="DL194">
        <v>1626465076.6</v>
      </c>
      <c r="DM194">
        <v>1626465084.6</v>
      </c>
      <c r="DN194">
        <v>8</v>
      </c>
      <c r="DO194">
        <v>0.212</v>
      </c>
      <c r="DP194">
        <v>0.013</v>
      </c>
      <c r="DQ194">
        <v>1.588</v>
      </c>
      <c r="DR194">
        <v>-0.074</v>
      </c>
      <c r="DS194">
        <v>420</v>
      </c>
      <c r="DT194">
        <v>3</v>
      </c>
      <c r="DU194">
        <v>0.13</v>
      </c>
      <c r="DV194">
        <v>0.03</v>
      </c>
      <c r="DW194">
        <v>-21.2661414634146</v>
      </c>
      <c r="DX194">
        <v>-0.727298257839744</v>
      </c>
      <c r="DY194">
        <v>0.0760492843269345</v>
      </c>
      <c r="DZ194">
        <v>0</v>
      </c>
      <c r="EA194">
        <v>876.138911764706</v>
      </c>
      <c r="EB194">
        <v>-4.17420151010685</v>
      </c>
      <c r="EC194">
        <v>0.465174816452467</v>
      </c>
      <c r="ED194">
        <v>1</v>
      </c>
      <c r="EE194">
        <v>4.13238926829268</v>
      </c>
      <c r="EF194">
        <v>0.159953519163766</v>
      </c>
      <c r="EG194">
        <v>0.0166492776361639</v>
      </c>
      <c r="EH194">
        <v>0</v>
      </c>
      <c r="EI194">
        <v>1</v>
      </c>
      <c r="EJ194">
        <v>3</v>
      </c>
      <c r="EK194" t="s">
        <v>427</v>
      </c>
      <c r="EL194">
        <v>100</v>
      </c>
      <c r="EM194">
        <v>100</v>
      </c>
      <c r="EN194">
        <v>1.554</v>
      </c>
      <c r="EO194">
        <v>-0.0611</v>
      </c>
      <c r="EP194">
        <v>0.796380875196005</v>
      </c>
      <c r="EQ194">
        <v>0.00225868272383977</v>
      </c>
      <c r="ER194">
        <v>-9.96746185667655e-07</v>
      </c>
      <c r="ES194">
        <v>2.83711317370827e-10</v>
      </c>
      <c r="ET194">
        <v>-0.071317122073674</v>
      </c>
      <c r="EU194">
        <v>-0.00217948432402501</v>
      </c>
      <c r="EV194">
        <v>0.000453263451741206</v>
      </c>
      <c r="EW194">
        <v>-1.16319206543697e-06</v>
      </c>
      <c r="EX194">
        <v>-2</v>
      </c>
      <c r="EY194">
        <v>2196</v>
      </c>
      <c r="EZ194">
        <v>1</v>
      </c>
      <c r="FA194">
        <v>25</v>
      </c>
      <c r="FB194">
        <v>7.8</v>
      </c>
      <c r="FC194">
        <v>7.7</v>
      </c>
      <c r="FD194">
        <v>18</v>
      </c>
      <c r="FE194">
        <v>816.645</v>
      </c>
      <c r="FF194">
        <v>430.503</v>
      </c>
      <c r="FG194">
        <v>18.828</v>
      </c>
      <c r="FH194">
        <v>25.4126</v>
      </c>
      <c r="FI194">
        <v>29.9997</v>
      </c>
      <c r="FJ194">
        <v>25.5686</v>
      </c>
      <c r="FK194">
        <v>25.6112</v>
      </c>
      <c r="FL194">
        <v>25.0147</v>
      </c>
      <c r="FM194">
        <v>71.2025</v>
      </c>
      <c r="FN194">
        <v>0</v>
      </c>
      <c r="FO194">
        <v>18.92</v>
      </c>
      <c r="FP194">
        <v>420</v>
      </c>
      <c r="FQ194">
        <v>3.61961</v>
      </c>
      <c r="FR194">
        <v>101.428</v>
      </c>
      <c r="FS194">
        <v>101.88</v>
      </c>
    </row>
    <row r="195" spans="1:175">
      <c r="A195">
        <v>179</v>
      </c>
      <c r="B195">
        <v>1626465545.6</v>
      </c>
      <c r="C195">
        <v>356</v>
      </c>
      <c r="D195" t="s">
        <v>652</v>
      </c>
      <c r="E195" t="s">
        <v>653</v>
      </c>
      <c r="F195">
        <v>1</v>
      </c>
      <c r="G195" t="s">
        <v>291</v>
      </c>
      <c r="H195">
        <v>1626465544.6</v>
      </c>
      <c r="I195">
        <f>(J195)/1000</f>
        <v>0</v>
      </c>
      <c r="J195">
        <f>1000*CB195*AH195*(BX195-BY195)/(100*BQ195*(1000-AH195*BX195))</f>
        <v>0</v>
      </c>
      <c r="K195">
        <f>CB195*AH195*(BW195-BV195*(1000-AH195*BY195)/(1000-AH195*BX195))/(100*BQ195)</f>
        <v>0</v>
      </c>
      <c r="L195">
        <f>BV195 - IF(AH195&gt;1, K195*BQ195*100.0/(AJ195*CJ195), 0)</f>
        <v>0</v>
      </c>
      <c r="M195">
        <f>((S195-I195/2)*L195-K195)/(S195+I195/2)</f>
        <v>0</v>
      </c>
      <c r="N195">
        <f>M195*(CC195+CD195)/1000.0</f>
        <v>0</v>
      </c>
      <c r="O195">
        <f>(BV195 - IF(AH195&gt;1, K195*BQ195*100.0/(AJ195*CJ195), 0))*(CC195+CD195)/1000.0</f>
        <v>0</v>
      </c>
      <c r="P195">
        <f>2.0/((1/R195-1/Q195)+SIGN(R195)*SQRT((1/R195-1/Q195)*(1/R195-1/Q195) + 4*BR195/((BR195+1)*(BR195+1))*(2*1/R195*1/Q195-1/Q195*1/Q195)))</f>
        <v>0</v>
      </c>
      <c r="Q195">
        <f>IF(LEFT(BS195,1)&lt;&gt;"0",IF(LEFT(BS195,1)="1",3.0,BT195),$D$5+$E$5*(CJ195*CC195/($K$5*1000))+$F$5*(CJ195*CC195/($K$5*1000))*MAX(MIN(BQ195,$J$5),$I$5)*MAX(MIN(BQ195,$J$5),$I$5)+$G$5*MAX(MIN(BQ195,$J$5),$I$5)*(CJ195*CC195/($K$5*1000))+$H$5*(CJ195*CC195/($K$5*1000))*(CJ195*CC195/($K$5*1000)))</f>
        <v>0</v>
      </c>
      <c r="R195">
        <f>I195*(1000-(1000*0.61365*exp(17.502*V195/(240.97+V195))/(CC195+CD195)+BX195)/2)/(1000*0.61365*exp(17.502*V195/(240.97+V195))/(CC195+CD195)-BX195)</f>
        <v>0</v>
      </c>
      <c r="S195">
        <f>1/((BR195+1)/(P195/1.6)+1/(Q195/1.37)) + BR195/((BR195+1)/(P195/1.6) + BR195/(Q195/1.37))</f>
        <v>0</v>
      </c>
      <c r="T195">
        <f>(BM195*BP195)</f>
        <v>0</v>
      </c>
      <c r="U195">
        <f>(CE195+(T195+2*0.95*5.67E-8*(((CE195+$B$7)+273)^4-(CE195+273)^4)-44100*I195)/(1.84*29.3*Q195+8*0.95*5.67E-8*(CE195+273)^3))</f>
        <v>0</v>
      </c>
      <c r="V195">
        <f>($C$7*CF195+$D$7*CG195+$E$7*U195)</f>
        <v>0</v>
      </c>
      <c r="W195">
        <f>0.61365*exp(17.502*V195/(240.97+V195))</f>
        <v>0</v>
      </c>
      <c r="X195">
        <f>(Y195/Z195*100)</f>
        <v>0</v>
      </c>
      <c r="Y195">
        <f>BX195*(CC195+CD195)/1000</f>
        <v>0</v>
      </c>
      <c r="Z195">
        <f>0.61365*exp(17.502*CE195/(240.97+CE195))</f>
        <v>0</v>
      </c>
      <c r="AA195">
        <f>(W195-BX195*(CC195+CD195)/1000)</f>
        <v>0</v>
      </c>
      <c r="AB195">
        <f>(-I195*44100)</f>
        <v>0</v>
      </c>
      <c r="AC195">
        <f>2*29.3*Q195*0.92*(CE195-V195)</f>
        <v>0</v>
      </c>
      <c r="AD195">
        <f>2*0.95*5.67E-8*(((CE195+$B$7)+273)^4-(V195+273)^4)</f>
        <v>0</v>
      </c>
      <c r="AE195">
        <f>T195+AD195+AB195+AC195</f>
        <v>0</v>
      </c>
      <c r="AF195">
        <v>145</v>
      </c>
      <c r="AG195">
        <v>16</v>
      </c>
      <c r="AH195">
        <f>IF(AF195*$H$13&gt;=AJ195,1.0,(AJ195/(AJ195-AF195*$H$13)))</f>
        <v>0</v>
      </c>
      <c r="AI195">
        <f>(AH195-1)*100</f>
        <v>0</v>
      </c>
      <c r="AJ195">
        <f>MAX(0,($B$13+$C$13*CJ195)/(1+$D$13*CJ195)*CC195/(CE195+273)*$E$13)</f>
        <v>0</v>
      </c>
      <c r="AK195" t="s">
        <v>292</v>
      </c>
      <c r="AL195" t="s">
        <v>292</v>
      </c>
      <c r="AM195">
        <v>0</v>
      </c>
      <c r="AN195">
        <v>0</v>
      </c>
      <c r="AO195">
        <f>1-AM195/AN195</f>
        <v>0</v>
      </c>
      <c r="AP195">
        <v>0</v>
      </c>
      <c r="AQ195" t="s">
        <v>292</v>
      </c>
      <c r="AR195" t="s">
        <v>292</v>
      </c>
      <c r="AS195">
        <v>0</v>
      </c>
      <c r="AT195">
        <v>0</v>
      </c>
      <c r="AU195">
        <f>1-AS195/AT195</f>
        <v>0</v>
      </c>
      <c r="AV195">
        <v>0.5</v>
      </c>
      <c r="AW195">
        <f>BN195</f>
        <v>0</v>
      </c>
      <c r="AX195">
        <f>K195</f>
        <v>0</v>
      </c>
      <c r="AY195">
        <f>AU195*AV195*AW195</f>
        <v>0</v>
      </c>
      <c r="AZ195">
        <f>(AX195-AP195)/AW195</f>
        <v>0</v>
      </c>
      <c r="BA195">
        <f>(AN195-AT195)/AT195</f>
        <v>0</v>
      </c>
      <c r="BB195">
        <f>AM195/(AO195+AM195/AT195)</f>
        <v>0</v>
      </c>
      <c r="BC195" t="s">
        <v>292</v>
      </c>
      <c r="BD195">
        <v>0</v>
      </c>
      <c r="BE195">
        <f>IF(BD195&lt;&gt;0, BD195, BB195)</f>
        <v>0</v>
      </c>
      <c r="BF195">
        <f>1-BE195/AT195</f>
        <v>0</v>
      </c>
      <c r="BG195">
        <f>(AT195-AS195)/(AT195-BE195)</f>
        <v>0</v>
      </c>
      <c r="BH195">
        <f>(AN195-AT195)/(AN195-BE195)</f>
        <v>0</v>
      </c>
      <c r="BI195">
        <f>(AT195-AS195)/(AT195-AM195)</f>
        <v>0</v>
      </c>
      <c r="BJ195">
        <f>(AN195-AT195)/(AN195-AM195)</f>
        <v>0</v>
      </c>
      <c r="BK195">
        <f>(BG195*BE195/AS195)</f>
        <v>0</v>
      </c>
      <c r="BL195">
        <f>(1-BK195)</f>
        <v>0</v>
      </c>
      <c r="BM195">
        <f>$B$11*CK195+$C$11*CL195+$F$11*CM195*(1-CP195)</f>
        <v>0</v>
      </c>
      <c r="BN195">
        <f>BM195*BO195</f>
        <v>0</v>
      </c>
      <c r="BO195">
        <f>($B$11*$D$9+$C$11*$D$9+$F$11*((CZ195+CR195)/MAX(CZ195+CR195+DA195, 0.1)*$I$9+DA195/MAX(CZ195+CR195+DA195, 0.1)*$J$9))/($B$11+$C$11+$F$11)</f>
        <v>0</v>
      </c>
      <c r="BP195">
        <f>($B$11*$K$9+$C$11*$K$9+$F$11*((CZ195+CR195)/MAX(CZ195+CR195+DA195, 0.1)*$P$9+DA195/MAX(CZ195+CR195+DA195, 0.1)*$Q$9))/($B$11+$C$11+$F$11)</f>
        <v>0</v>
      </c>
      <c r="BQ195">
        <v>6</v>
      </c>
      <c r="BR195">
        <v>0.5</v>
      </c>
      <c r="BS195" t="s">
        <v>293</v>
      </c>
      <c r="BT195">
        <v>2</v>
      </c>
      <c r="BU195">
        <v>1626465544.6</v>
      </c>
      <c r="BV195">
        <v>398.592333333333</v>
      </c>
      <c r="BW195">
        <v>419.964</v>
      </c>
      <c r="BX195">
        <v>7.78874333333333</v>
      </c>
      <c r="BY195">
        <v>3.59893</v>
      </c>
      <c r="BZ195">
        <v>397.038666666667</v>
      </c>
      <c r="CA195">
        <v>7.8498</v>
      </c>
      <c r="CB195">
        <v>900.029666666667</v>
      </c>
      <c r="CC195">
        <v>100.758</v>
      </c>
      <c r="CD195">
        <v>0.1000656</v>
      </c>
      <c r="CE195">
        <v>19.4644</v>
      </c>
      <c r="CF195">
        <v>18.3507333333333</v>
      </c>
      <c r="CG195">
        <v>999.9</v>
      </c>
      <c r="CH195">
        <v>0</v>
      </c>
      <c r="CI195">
        <v>0</v>
      </c>
      <c r="CJ195">
        <v>10002.0666666667</v>
      </c>
      <c r="CK195">
        <v>0</v>
      </c>
      <c r="CL195">
        <v>0.221023</v>
      </c>
      <c r="CM195">
        <v>1460.03666666667</v>
      </c>
      <c r="CN195">
        <v>0.973008333333333</v>
      </c>
      <c r="CO195">
        <v>0.0269915666666667</v>
      </c>
      <c r="CP195">
        <v>0</v>
      </c>
      <c r="CQ195">
        <v>875.265666666667</v>
      </c>
      <c r="CR195">
        <v>4.99999</v>
      </c>
      <c r="CS195">
        <v>12812.1666666667</v>
      </c>
      <c r="CT195">
        <v>12728.7</v>
      </c>
      <c r="CU195">
        <v>38.979</v>
      </c>
      <c r="CV195">
        <v>41.1456666666667</v>
      </c>
      <c r="CW195">
        <v>40.125</v>
      </c>
      <c r="CX195">
        <v>40.437</v>
      </c>
      <c r="CY195">
        <v>40.687</v>
      </c>
      <c r="CZ195">
        <v>1415.76333333333</v>
      </c>
      <c r="DA195">
        <v>39.2733333333333</v>
      </c>
      <c r="DB195">
        <v>0</v>
      </c>
      <c r="DC195">
        <v>1626465556.4</v>
      </c>
      <c r="DD195">
        <v>0</v>
      </c>
      <c r="DE195">
        <v>875.79508</v>
      </c>
      <c r="DF195">
        <v>-4.94407692805852</v>
      </c>
      <c r="DG195">
        <v>-46.623076762197</v>
      </c>
      <c r="DH195">
        <v>12816.692</v>
      </c>
      <c r="DI195">
        <v>15</v>
      </c>
      <c r="DJ195">
        <v>1626465084.6</v>
      </c>
      <c r="DK195" t="s">
        <v>294</v>
      </c>
      <c r="DL195">
        <v>1626465076.6</v>
      </c>
      <c r="DM195">
        <v>1626465084.6</v>
      </c>
      <c r="DN195">
        <v>8</v>
      </c>
      <c r="DO195">
        <v>0.212</v>
      </c>
      <c r="DP195">
        <v>0.013</v>
      </c>
      <c r="DQ195">
        <v>1.588</v>
      </c>
      <c r="DR195">
        <v>-0.074</v>
      </c>
      <c r="DS195">
        <v>420</v>
      </c>
      <c r="DT195">
        <v>3</v>
      </c>
      <c r="DU195">
        <v>0.13</v>
      </c>
      <c r="DV195">
        <v>0.03</v>
      </c>
      <c r="DW195">
        <v>-21.2834804878049</v>
      </c>
      <c r="DX195">
        <v>-0.735121254355404</v>
      </c>
      <c r="DY195">
        <v>0.0765987111256028</v>
      </c>
      <c r="DZ195">
        <v>0</v>
      </c>
      <c r="EA195">
        <v>876.00203030303</v>
      </c>
      <c r="EB195">
        <v>-4.16321858571958</v>
      </c>
      <c r="EC195">
        <v>0.457546453005018</v>
      </c>
      <c r="ED195">
        <v>1</v>
      </c>
      <c r="EE195">
        <v>4.13945707317073</v>
      </c>
      <c r="EF195">
        <v>0.202769686411157</v>
      </c>
      <c r="EG195">
        <v>0.0213100417465229</v>
      </c>
      <c r="EH195">
        <v>0</v>
      </c>
      <c r="EI195">
        <v>1</v>
      </c>
      <c r="EJ195">
        <v>3</v>
      </c>
      <c r="EK195" t="s">
        <v>427</v>
      </c>
      <c r="EL195">
        <v>100</v>
      </c>
      <c r="EM195">
        <v>100</v>
      </c>
      <c r="EN195">
        <v>1.554</v>
      </c>
      <c r="EO195">
        <v>-0.061</v>
      </c>
      <c r="EP195">
        <v>0.796380875196005</v>
      </c>
      <c r="EQ195">
        <v>0.00225868272383977</v>
      </c>
      <c r="ER195">
        <v>-9.96746185667655e-07</v>
      </c>
      <c r="ES195">
        <v>2.83711317370827e-10</v>
      </c>
      <c r="ET195">
        <v>-0.071317122073674</v>
      </c>
      <c r="EU195">
        <v>-0.00217948432402501</v>
      </c>
      <c r="EV195">
        <v>0.000453263451741206</v>
      </c>
      <c r="EW195">
        <v>-1.16319206543697e-06</v>
      </c>
      <c r="EX195">
        <v>-2</v>
      </c>
      <c r="EY195">
        <v>2196</v>
      </c>
      <c r="EZ195">
        <v>1</v>
      </c>
      <c r="FA195">
        <v>25</v>
      </c>
      <c r="FB195">
        <v>7.8</v>
      </c>
      <c r="FC195">
        <v>7.7</v>
      </c>
      <c r="FD195">
        <v>18</v>
      </c>
      <c r="FE195">
        <v>816.474</v>
      </c>
      <c r="FF195">
        <v>430.664</v>
      </c>
      <c r="FG195">
        <v>18.8907</v>
      </c>
      <c r="FH195">
        <v>25.4094</v>
      </c>
      <c r="FI195">
        <v>29.9997</v>
      </c>
      <c r="FJ195">
        <v>25.5664</v>
      </c>
      <c r="FK195">
        <v>25.609</v>
      </c>
      <c r="FL195">
        <v>25.0132</v>
      </c>
      <c r="FM195">
        <v>71.2025</v>
      </c>
      <c r="FN195">
        <v>0</v>
      </c>
      <c r="FO195">
        <v>19.02</v>
      </c>
      <c r="FP195">
        <v>420</v>
      </c>
      <c r="FQ195">
        <v>3.61712</v>
      </c>
      <c r="FR195">
        <v>101.43</v>
      </c>
      <c r="FS195">
        <v>101.881</v>
      </c>
    </row>
    <row r="196" spans="1:175">
      <c r="A196">
        <v>180</v>
      </c>
      <c r="B196">
        <v>1626465547.6</v>
      </c>
      <c r="C196">
        <v>358</v>
      </c>
      <c r="D196" t="s">
        <v>654</v>
      </c>
      <c r="E196" t="s">
        <v>655</v>
      </c>
      <c r="F196">
        <v>1</v>
      </c>
      <c r="G196" t="s">
        <v>291</v>
      </c>
      <c r="H196">
        <v>1626465546.6</v>
      </c>
      <c r="I196">
        <f>(J196)/1000</f>
        <v>0</v>
      </c>
      <c r="J196">
        <f>1000*CB196*AH196*(BX196-BY196)/(100*BQ196*(1000-AH196*BX196))</f>
        <v>0</v>
      </c>
      <c r="K196">
        <f>CB196*AH196*(BW196-BV196*(1000-AH196*BY196)/(1000-AH196*BX196))/(100*BQ196)</f>
        <v>0</v>
      </c>
      <c r="L196">
        <f>BV196 - IF(AH196&gt;1, K196*BQ196*100.0/(AJ196*CJ196), 0)</f>
        <v>0</v>
      </c>
      <c r="M196">
        <f>((S196-I196/2)*L196-K196)/(S196+I196/2)</f>
        <v>0</v>
      </c>
      <c r="N196">
        <f>M196*(CC196+CD196)/1000.0</f>
        <v>0</v>
      </c>
      <c r="O196">
        <f>(BV196 - IF(AH196&gt;1, K196*BQ196*100.0/(AJ196*CJ196), 0))*(CC196+CD196)/1000.0</f>
        <v>0</v>
      </c>
      <c r="P196">
        <f>2.0/((1/R196-1/Q196)+SIGN(R196)*SQRT((1/R196-1/Q196)*(1/R196-1/Q196) + 4*BR196/((BR196+1)*(BR196+1))*(2*1/R196*1/Q196-1/Q196*1/Q196)))</f>
        <v>0</v>
      </c>
      <c r="Q196">
        <f>IF(LEFT(BS196,1)&lt;&gt;"0",IF(LEFT(BS196,1)="1",3.0,BT196),$D$5+$E$5*(CJ196*CC196/($K$5*1000))+$F$5*(CJ196*CC196/($K$5*1000))*MAX(MIN(BQ196,$J$5),$I$5)*MAX(MIN(BQ196,$J$5),$I$5)+$G$5*MAX(MIN(BQ196,$J$5),$I$5)*(CJ196*CC196/($K$5*1000))+$H$5*(CJ196*CC196/($K$5*1000))*(CJ196*CC196/($K$5*1000)))</f>
        <v>0</v>
      </c>
      <c r="R196">
        <f>I196*(1000-(1000*0.61365*exp(17.502*V196/(240.97+V196))/(CC196+CD196)+BX196)/2)/(1000*0.61365*exp(17.502*V196/(240.97+V196))/(CC196+CD196)-BX196)</f>
        <v>0</v>
      </c>
      <c r="S196">
        <f>1/((BR196+1)/(P196/1.6)+1/(Q196/1.37)) + BR196/((BR196+1)/(P196/1.6) + BR196/(Q196/1.37))</f>
        <v>0</v>
      </c>
      <c r="T196">
        <f>(BM196*BP196)</f>
        <v>0</v>
      </c>
      <c r="U196">
        <f>(CE196+(T196+2*0.95*5.67E-8*(((CE196+$B$7)+273)^4-(CE196+273)^4)-44100*I196)/(1.84*29.3*Q196+8*0.95*5.67E-8*(CE196+273)^3))</f>
        <v>0</v>
      </c>
      <c r="V196">
        <f>($C$7*CF196+$D$7*CG196+$E$7*U196)</f>
        <v>0</v>
      </c>
      <c r="W196">
        <f>0.61365*exp(17.502*V196/(240.97+V196))</f>
        <v>0</v>
      </c>
      <c r="X196">
        <f>(Y196/Z196*100)</f>
        <v>0</v>
      </c>
      <c r="Y196">
        <f>BX196*(CC196+CD196)/1000</f>
        <v>0</v>
      </c>
      <c r="Z196">
        <f>0.61365*exp(17.502*CE196/(240.97+CE196))</f>
        <v>0</v>
      </c>
      <c r="AA196">
        <f>(W196-BX196*(CC196+CD196)/1000)</f>
        <v>0</v>
      </c>
      <c r="AB196">
        <f>(-I196*44100)</f>
        <v>0</v>
      </c>
      <c r="AC196">
        <f>2*29.3*Q196*0.92*(CE196-V196)</f>
        <v>0</v>
      </c>
      <c r="AD196">
        <f>2*0.95*5.67E-8*(((CE196+$B$7)+273)^4-(V196+273)^4)</f>
        <v>0</v>
      </c>
      <c r="AE196">
        <f>T196+AD196+AB196+AC196</f>
        <v>0</v>
      </c>
      <c r="AF196">
        <v>145</v>
      </c>
      <c r="AG196">
        <v>16</v>
      </c>
      <c r="AH196">
        <f>IF(AF196*$H$13&gt;=AJ196,1.0,(AJ196/(AJ196-AF196*$H$13)))</f>
        <v>0</v>
      </c>
      <c r="AI196">
        <f>(AH196-1)*100</f>
        <v>0</v>
      </c>
      <c r="AJ196">
        <f>MAX(0,($B$13+$C$13*CJ196)/(1+$D$13*CJ196)*CC196/(CE196+273)*$E$13)</f>
        <v>0</v>
      </c>
      <c r="AK196" t="s">
        <v>292</v>
      </c>
      <c r="AL196" t="s">
        <v>292</v>
      </c>
      <c r="AM196">
        <v>0</v>
      </c>
      <c r="AN196">
        <v>0</v>
      </c>
      <c r="AO196">
        <f>1-AM196/AN196</f>
        <v>0</v>
      </c>
      <c r="AP196">
        <v>0</v>
      </c>
      <c r="AQ196" t="s">
        <v>292</v>
      </c>
      <c r="AR196" t="s">
        <v>292</v>
      </c>
      <c r="AS196">
        <v>0</v>
      </c>
      <c r="AT196">
        <v>0</v>
      </c>
      <c r="AU196">
        <f>1-AS196/AT196</f>
        <v>0</v>
      </c>
      <c r="AV196">
        <v>0.5</v>
      </c>
      <c r="AW196">
        <f>BN196</f>
        <v>0</v>
      </c>
      <c r="AX196">
        <f>K196</f>
        <v>0</v>
      </c>
      <c r="AY196">
        <f>AU196*AV196*AW196</f>
        <v>0</v>
      </c>
      <c r="AZ196">
        <f>(AX196-AP196)/AW196</f>
        <v>0</v>
      </c>
      <c r="BA196">
        <f>(AN196-AT196)/AT196</f>
        <v>0</v>
      </c>
      <c r="BB196">
        <f>AM196/(AO196+AM196/AT196)</f>
        <v>0</v>
      </c>
      <c r="BC196" t="s">
        <v>292</v>
      </c>
      <c r="BD196">
        <v>0</v>
      </c>
      <c r="BE196">
        <f>IF(BD196&lt;&gt;0, BD196, BB196)</f>
        <v>0</v>
      </c>
      <c r="BF196">
        <f>1-BE196/AT196</f>
        <v>0</v>
      </c>
      <c r="BG196">
        <f>(AT196-AS196)/(AT196-BE196)</f>
        <v>0</v>
      </c>
      <c r="BH196">
        <f>(AN196-AT196)/(AN196-BE196)</f>
        <v>0</v>
      </c>
      <c r="BI196">
        <f>(AT196-AS196)/(AT196-AM196)</f>
        <v>0</v>
      </c>
      <c r="BJ196">
        <f>(AN196-AT196)/(AN196-AM196)</f>
        <v>0</v>
      </c>
      <c r="BK196">
        <f>(BG196*BE196/AS196)</f>
        <v>0</v>
      </c>
      <c r="BL196">
        <f>(1-BK196)</f>
        <v>0</v>
      </c>
      <c r="BM196">
        <f>$B$11*CK196+$C$11*CL196+$F$11*CM196*(1-CP196)</f>
        <v>0</v>
      </c>
      <c r="BN196">
        <f>BM196*BO196</f>
        <v>0</v>
      </c>
      <c r="BO196">
        <f>($B$11*$D$9+$C$11*$D$9+$F$11*((CZ196+CR196)/MAX(CZ196+CR196+DA196, 0.1)*$I$9+DA196/MAX(CZ196+CR196+DA196, 0.1)*$J$9))/($B$11+$C$11+$F$11)</f>
        <v>0</v>
      </c>
      <c r="BP196">
        <f>($B$11*$K$9+$C$11*$K$9+$F$11*((CZ196+CR196)/MAX(CZ196+CR196+DA196, 0.1)*$P$9+DA196/MAX(CZ196+CR196+DA196, 0.1)*$Q$9))/($B$11+$C$11+$F$11)</f>
        <v>0</v>
      </c>
      <c r="BQ196">
        <v>6</v>
      </c>
      <c r="BR196">
        <v>0.5</v>
      </c>
      <c r="BS196" t="s">
        <v>293</v>
      </c>
      <c r="BT196">
        <v>2</v>
      </c>
      <c r="BU196">
        <v>1626465546.6</v>
      </c>
      <c r="BV196">
        <v>398.594</v>
      </c>
      <c r="BW196">
        <v>420.000333333333</v>
      </c>
      <c r="BX196">
        <v>7.80076666666667</v>
      </c>
      <c r="BY196">
        <v>3.60082666666667</v>
      </c>
      <c r="BZ196">
        <v>397.040333333333</v>
      </c>
      <c r="CA196">
        <v>7.86177</v>
      </c>
      <c r="CB196">
        <v>899.990333333333</v>
      </c>
      <c r="CC196">
        <v>100.758666666667</v>
      </c>
      <c r="CD196">
        <v>0.0998038666666667</v>
      </c>
      <c r="CE196">
        <v>19.4989</v>
      </c>
      <c r="CF196">
        <v>18.3766333333333</v>
      </c>
      <c r="CG196">
        <v>999.9</v>
      </c>
      <c r="CH196">
        <v>0</v>
      </c>
      <c r="CI196">
        <v>0</v>
      </c>
      <c r="CJ196">
        <v>9995.81666666667</v>
      </c>
      <c r="CK196">
        <v>0</v>
      </c>
      <c r="CL196">
        <v>0.221023</v>
      </c>
      <c r="CM196">
        <v>1459.95</v>
      </c>
      <c r="CN196">
        <v>0.973008333333333</v>
      </c>
      <c r="CO196">
        <v>0.0269915666666667</v>
      </c>
      <c r="CP196">
        <v>0</v>
      </c>
      <c r="CQ196">
        <v>875.374</v>
      </c>
      <c r="CR196">
        <v>4.99999</v>
      </c>
      <c r="CS196">
        <v>12809.7666666667</v>
      </c>
      <c r="CT196">
        <v>12727.9666666667</v>
      </c>
      <c r="CU196">
        <v>38.979</v>
      </c>
      <c r="CV196">
        <v>41.125</v>
      </c>
      <c r="CW196">
        <v>40.125</v>
      </c>
      <c r="CX196">
        <v>40.437</v>
      </c>
      <c r="CY196">
        <v>40.729</v>
      </c>
      <c r="CZ196">
        <v>1415.68</v>
      </c>
      <c r="DA196">
        <v>39.27</v>
      </c>
      <c r="DB196">
        <v>0</v>
      </c>
      <c r="DC196">
        <v>1626465558.8</v>
      </c>
      <c r="DD196">
        <v>0</v>
      </c>
      <c r="DE196">
        <v>875.641</v>
      </c>
      <c r="DF196">
        <v>-4.08669231728382</v>
      </c>
      <c r="DG196">
        <v>-47.4999999648136</v>
      </c>
      <c r="DH196">
        <v>12814.88</v>
      </c>
      <c r="DI196">
        <v>15</v>
      </c>
      <c r="DJ196">
        <v>1626465084.6</v>
      </c>
      <c r="DK196" t="s">
        <v>294</v>
      </c>
      <c r="DL196">
        <v>1626465076.6</v>
      </c>
      <c r="DM196">
        <v>1626465084.6</v>
      </c>
      <c r="DN196">
        <v>8</v>
      </c>
      <c r="DO196">
        <v>0.212</v>
      </c>
      <c r="DP196">
        <v>0.013</v>
      </c>
      <c r="DQ196">
        <v>1.588</v>
      </c>
      <c r="DR196">
        <v>-0.074</v>
      </c>
      <c r="DS196">
        <v>420</v>
      </c>
      <c r="DT196">
        <v>3</v>
      </c>
      <c r="DU196">
        <v>0.13</v>
      </c>
      <c r="DV196">
        <v>0.03</v>
      </c>
      <c r="DW196">
        <v>-21.3056341463415</v>
      </c>
      <c r="DX196">
        <v>-0.693263414634101</v>
      </c>
      <c r="DY196">
        <v>0.0729817170882498</v>
      </c>
      <c r="DZ196">
        <v>0</v>
      </c>
      <c r="EA196">
        <v>875.903382352941</v>
      </c>
      <c r="EB196">
        <v>-4.47567077380495</v>
      </c>
      <c r="EC196">
        <v>0.494343296690355</v>
      </c>
      <c r="ED196">
        <v>1</v>
      </c>
      <c r="EE196">
        <v>4.14748853658537</v>
      </c>
      <c r="EF196">
        <v>0.243788153310097</v>
      </c>
      <c r="EG196">
        <v>0.025416533946595</v>
      </c>
      <c r="EH196">
        <v>0</v>
      </c>
      <c r="EI196">
        <v>1</v>
      </c>
      <c r="EJ196">
        <v>3</v>
      </c>
      <c r="EK196" t="s">
        <v>427</v>
      </c>
      <c r="EL196">
        <v>100</v>
      </c>
      <c r="EM196">
        <v>100</v>
      </c>
      <c r="EN196">
        <v>1.553</v>
      </c>
      <c r="EO196">
        <v>-0.061</v>
      </c>
      <c r="EP196">
        <v>0.796380875196005</v>
      </c>
      <c r="EQ196">
        <v>0.00225868272383977</v>
      </c>
      <c r="ER196">
        <v>-9.96746185667655e-07</v>
      </c>
      <c r="ES196">
        <v>2.83711317370827e-10</v>
      </c>
      <c r="ET196">
        <v>-0.071317122073674</v>
      </c>
      <c r="EU196">
        <v>-0.00217948432402501</v>
      </c>
      <c r="EV196">
        <v>0.000453263451741206</v>
      </c>
      <c r="EW196">
        <v>-1.16319206543697e-06</v>
      </c>
      <c r="EX196">
        <v>-2</v>
      </c>
      <c r="EY196">
        <v>2196</v>
      </c>
      <c r="EZ196">
        <v>1</v>
      </c>
      <c r="FA196">
        <v>25</v>
      </c>
      <c r="FB196">
        <v>7.8</v>
      </c>
      <c r="FC196">
        <v>7.7</v>
      </c>
      <c r="FD196">
        <v>18</v>
      </c>
      <c r="FE196">
        <v>816.533</v>
      </c>
      <c r="FF196">
        <v>430.528</v>
      </c>
      <c r="FG196">
        <v>18.9566</v>
      </c>
      <c r="FH196">
        <v>25.4062</v>
      </c>
      <c r="FI196">
        <v>29.9996</v>
      </c>
      <c r="FJ196">
        <v>25.5642</v>
      </c>
      <c r="FK196">
        <v>25.6069</v>
      </c>
      <c r="FL196">
        <v>25.0133</v>
      </c>
      <c r="FM196">
        <v>71.2025</v>
      </c>
      <c r="FN196">
        <v>0</v>
      </c>
      <c r="FO196">
        <v>19.02</v>
      </c>
      <c r="FP196">
        <v>420</v>
      </c>
      <c r="FQ196">
        <v>3.616</v>
      </c>
      <c r="FR196">
        <v>101.43</v>
      </c>
      <c r="FS196">
        <v>101.881</v>
      </c>
    </row>
    <row r="197" spans="1:175">
      <c r="A197">
        <v>181</v>
      </c>
      <c r="B197">
        <v>1626465549.6</v>
      </c>
      <c r="C197">
        <v>360</v>
      </c>
      <c r="D197" t="s">
        <v>656</v>
      </c>
      <c r="E197" t="s">
        <v>657</v>
      </c>
      <c r="F197">
        <v>1</v>
      </c>
      <c r="G197" t="s">
        <v>291</v>
      </c>
      <c r="H197">
        <v>1626465548.6</v>
      </c>
      <c r="I197">
        <f>(J197)/1000</f>
        <v>0</v>
      </c>
      <c r="J197">
        <f>1000*CB197*AH197*(BX197-BY197)/(100*BQ197*(1000-AH197*BX197))</f>
        <v>0</v>
      </c>
      <c r="K197">
        <f>CB197*AH197*(BW197-BV197*(1000-AH197*BY197)/(1000-AH197*BX197))/(100*BQ197)</f>
        <v>0</v>
      </c>
      <c r="L197">
        <f>BV197 - IF(AH197&gt;1, K197*BQ197*100.0/(AJ197*CJ197), 0)</f>
        <v>0</v>
      </c>
      <c r="M197">
        <f>((S197-I197/2)*L197-K197)/(S197+I197/2)</f>
        <v>0</v>
      </c>
      <c r="N197">
        <f>M197*(CC197+CD197)/1000.0</f>
        <v>0</v>
      </c>
      <c r="O197">
        <f>(BV197 - IF(AH197&gt;1, K197*BQ197*100.0/(AJ197*CJ197), 0))*(CC197+CD197)/1000.0</f>
        <v>0</v>
      </c>
      <c r="P197">
        <f>2.0/((1/R197-1/Q197)+SIGN(R197)*SQRT((1/R197-1/Q197)*(1/R197-1/Q197) + 4*BR197/((BR197+1)*(BR197+1))*(2*1/R197*1/Q197-1/Q197*1/Q197)))</f>
        <v>0</v>
      </c>
      <c r="Q197">
        <f>IF(LEFT(BS197,1)&lt;&gt;"0",IF(LEFT(BS197,1)="1",3.0,BT197),$D$5+$E$5*(CJ197*CC197/($K$5*1000))+$F$5*(CJ197*CC197/($K$5*1000))*MAX(MIN(BQ197,$J$5),$I$5)*MAX(MIN(BQ197,$J$5),$I$5)+$G$5*MAX(MIN(BQ197,$J$5),$I$5)*(CJ197*CC197/($K$5*1000))+$H$5*(CJ197*CC197/($K$5*1000))*(CJ197*CC197/($K$5*1000)))</f>
        <v>0</v>
      </c>
      <c r="R197">
        <f>I197*(1000-(1000*0.61365*exp(17.502*V197/(240.97+V197))/(CC197+CD197)+BX197)/2)/(1000*0.61365*exp(17.502*V197/(240.97+V197))/(CC197+CD197)-BX197)</f>
        <v>0</v>
      </c>
      <c r="S197">
        <f>1/((BR197+1)/(P197/1.6)+1/(Q197/1.37)) + BR197/((BR197+1)/(P197/1.6) + BR197/(Q197/1.37))</f>
        <v>0</v>
      </c>
      <c r="T197">
        <f>(BM197*BP197)</f>
        <v>0</v>
      </c>
      <c r="U197">
        <f>(CE197+(T197+2*0.95*5.67E-8*(((CE197+$B$7)+273)^4-(CE197+273)^4)-44100*I197)/(1.84*29.3*Q197+8*0.95*5.67E-8*(CE197+273)^3))</f>
        <v>0</v>
      </c>
      <c r="V197">
        <f>($C$7*CF197+$D$7*CG197+$E$7*U197)</f>
        <v>0</v>
      </c>
      <c r="W197">
        <f>0.61365*exp(17.502*V197/(240.97+V197))</f>
        <v>0</v>
      </c>
      <c r="X197">
        <f>(Y197/Z197*100)</f>
        <v>0</v>
      </c>
      <c r="Y197">
        <f>BX197*(CC197+CD197)/1000</f>
        <v>0</v>
      </c>
      <c r="Z197">
        <f>0.61365*exp(17.502*CE197/(240.97+CE197))</f>
        <v>0</v>
      </c>
      <c r="AA197">
        <f>(W197-BX197*(CC197+CD197)/1000)</f>
        <v>0</v>
      </c>
      <c r="AB197">
        <f>(-I197*44100)</f>
        <v>0</v>
      </c>
      <c r="AC197">
        <f>2*29.3*Q197*0.92*(CE197-V197)</f>
        <v>0</v>
      </c>
      <c r="AD197">
        <f>2*0.95*5.67E-8*(((CE197+$B$7)+273)^4-(V197+273)^4)</f>
        <v>0</v>
      </c>
      <c r="AE197">
        <f>T197+AD197+AB197+AC197</f>
        <v>0</v>
      </c>
      <c r="AF197">
        <v>145</v>
      </c>
      <c r="AG197">
        <v>16</v>
      </c>
      <c r="AH197">
        <f>IF(AF197*$H$13&gt;=AJ197,1.0,(AJ197/(AJ197-AF197*$H$13)))</f>
        <v>0</v>
      </c>
      <c r="AI197">
        <f>(AH197-1)*100</f>
        <v>0</v>
      </c>
      <c r="AJ197">
        <f>MAX(0,($B$13+$C$13*CJ197)/(1+$D$13*CJ197)*CC197/(CE197+273)*$E$13)</f>
        <v>0</v>
      </c>
      <c r="AK197" t="s">
        <v>292</v>
      </c>
      <c r="AL197" t="s">
        <v>292</v>
      </c>
      <c r="AM197">
        <v>0</v>
      </c>
      <c r="AN197">
        <v>0</v>
      </c>
      <c r="AO197">
        <f>1-AM197/AN197</f>
        <v>0</v>
      </c>
      <c r="AP197">
        <v>0</v>
      </c>
      <c r="AQ197" t="s">
        <v>292</v>
      </c>
      <c r="AR197" t="s">
        <v>292</v>
      </c>
      <c r="AS197">
        <v>0</v>
      </c>
      <c r="AT197">
        <v>0</v>
      </c>
      <c r="AU197">
        <f>1-AS197/AT197</f>
        <v>0</v>
      </c>
      <c r="AV197">
        <v>0.5</v>
      </c>
      <c r="AW197">
        <f>BN197</f>
        <v>0</v>
      </c>
      <c r="AX197">
        <f>K197</f>
        <v>0</v>
      </c>
      <c r="AY197">
        <f>AU197*AV197*AW197</f>
        <v>0</v>
      </c>
      <c r="AZ197">
        <f>(AX197-AP197)/AW197</f>
        <v>0</v>
      </c>
      <c r="BA197">
        <f>(AN197-AT197)/AT197</f>
        <v>0</v>
      </c>
      <c r="BB197">
        <f>AM197/(AO197+AM197/AT197)</f>
        <v>0</v>
      </c>
      <c r="BC197" t="s">
        <v>292</v>
      </c>
      <c r="BD197">
        <v>0</v>
      </c>
      <c r="BE197">
        <f>IF(BD197&lt;&gt;0, BD197, BB197)</f>
        <v>0</v>
      </c>
      <c r="BF197">
        <f>1-BE197/AT197</f>
        <v>0</v>
      </c>
      <c r="BG197">
        <f>(AT197-AS197)/(AT197-BE197)</f>
        <v>0</v>
      </c>
      <c r="BH197">
        <f>(AN197-AT197)/(AN197-BE197)</f>
        <v>0</v>
      </c>
      <c r="BI197">
        <f>(AT197-AS197)/(AT197-AM197)</f>
        <v>0</v>
      </c>
      <c r="BJ197">
        <f>(AN197-AT197)/(AN197-AM197)</f>
        <v>0</v>
      </c>
      <c r="BK197">
        <f>(BG197*BE197/AS197)</f>
        <v>0</v>
      </c>
      <c r="BL197">
        <f>(1-BK197)</f>
        <v>0</v>
      </c>
      <c r="BM197">
        <f>$B$11*CK197+$C$11*CL197+$F$11*CM197*(1-CP197)</f>
        <v>0</v>
      </c>
      <c r="BN197">
        <f>BM197*BO197</f>
        <v>0</v>
      </c>
      <c r="BO197">
        <f>($B$11*$D$9+$C$11*$D$9+$F$11*((CZ197+CR197)/MAX(CZ197+CR197+DA197, 0.1)*$I$9+DA197/MAX(CZ197+CR197+DA197, 0.1)*$J$9))/($B$11+$C$11+$F$11)</f>
        <v>0</v>
      </c>
      <c r="BP197">
        <f>($B$11*$K$9+$C$11*$K$9+$F$11*((CZ197+CR197)/MAX(CZ197+CR197+DA197, 0.1)*$P$9+DA197/MAX(CZ197+CR197+DA197, 0.1)*$Q$9))/($B$11+$C$11+$F$11)</f>
        <v>0</v>
      </c>
      <c r="BQ197">
        <v>6</v>
      </c>
      <c r="BR197">
        <v>0.5</v>
      </c>
      <c r="BS197" t="s">
        <v>293</v>
      </c>
      <c r="BT197">
        <v>2</v>
      </c>
      <c r="BU197">
        <v>1626465548.6</v>
      </c>
      <c r="BV197">
        <v>398.578333333333</v>
      </c>
      <c r="BW197">
        <v>420.027</v>
      </c>
      <c r="BX197">
        <v>7.81231333333333</v>
      </c>
      <c r="BY197">
        <v>3.60088333333333</v>
      </c>
      <c r="BZ197">
        <v>397.024666666667</v>
      </c>
      <c r="CA197">
        <v>7.87326</v>
      </c>
      <c r="CB197">
        <v>899.996666666667</v>
      </c>
      <c r="CC197">
        <v>100.758</v>
      </c>
      <c r="CD197">
        <v>0.100285333333333</v>
      </c>
      <c r="CE197">
        <v>19.5313333333333</v>
      </c>
      <c r="CF197">
        <v>18.4095</v>
      </c>
      <c r="CG197">
        <v>999.9</v>
      </c>
      <c r="CH197">
        <v>0</v>
      </c>
      <c r="CI197">
        <v>0</v>
      </c>
      <c r="CJ197">
        <v>9991.04</v>
      </c>
      <c r="CK197">
        <v>0</v>
      </c>
      <c r="CL197">
        <v>0.221023</v>
      </c>
      <c r="CM197">
        <v>1460.05333333333</v>
      </c>
      <c r="CN197">
        <v>0.972993666666667</v>
      </c>
      <c r="CO197">
        <v>0.0270066333333333</v>
      </c>
      <c r="CP197">
        <v>0</v>
      </c>
      <c r="CQ197">
        <v>875.160666666667</v>
      </c>
      <c r="CR197">
        <v>4.99999</v>
      </c>
      <c r="CS197">
        <v>12809.0666666667</v>
      </c>
      <c r="CT197">
        <v>12728.8</v>
      </c>
      <c r="CU197">
        <v>38.979</v>
      </c>
      <c r="CV197">
        <v>41.125</v>
      </c>
      <c r="CW197">
        <v>40.125</v>
      </c>
      <c r="CX197">
        <v>40.437</v>
      </c>
      <c r="CY197">
        <v>40.708</v>
      </c>
      <c r="CZ197">
        <v>1415.75666666667</v>
      </c>
      <c r="DA197">
        <v>39.2966666666667</v>
      </c>
      <c r="DB197">
        <v>0</v>
      </c>
      <c r="DC197">
        <v>1626465560.6</v>
      </c>
      <c r="DD197">
        <v>0</v>
      </c>
      <c r="DE197">
        <v>875.518653846154</v>
      </c>
      <c r="DF197">
        <v>-3.39018803921503</v>
      </c>
      <c r="DG197">
        <v>-45.1794871335514</v>
      </c>
      <c r="DH197">
        <v>12813.7807692308</v>
      </c>
      <c r="DI197">
        <v>15</v>
      </c>
      <c r="DJ197">
        <v>1626465084.6</v>
      </c>
      <c r="DK197" t="s">
        <v>294</v>
      </c>
      <c r="DL197">
        <v>1626465076.6</v>
      </c>
      <c r="DM197">
        <v>1626465084.6</v>
      </c>
      <c r="DN197">
        <v>8</v>
      </c>
      <c r="DO197">
        <v>0.212</v>
      </c>
      <c r="DP197">
        <v>0.013</v>
      </c>
      <c r="DQ197">
        <v>1.588</v>
      </c>
      <c r="DR197">
        <v>-0.074</v>
      </c>
      <c r="DS197">
        <v>420</v>
      </c>
      <c r="DT197">
        <v>3</v>
      </c>
      <c r="DU197">
        <v>0.13</v>
      </c>
      <c r="DV197">
        <v>0.03</v>
      </c>
      <c r="DW197">
        <v>-21.3281829268293</v>
      </c>
      <c r="DX197">
        <v>-0.698383275261354</v>
      </c>
      <c r="DY197">
        <v>0.0734743157461198</v>
      </c>
      <c r="DZ197">
        <v>0</v>
      </c>
      <c r="EA197">
        <v>875.777823529412</v>
      </c>
      <c r="EB197">
        <v>-4.42959411944778</v>
      </c>
      <c r="EC197">
        <v>0.490772648369419</v>
      </c>
      <c r="ED197">
        <v>1</v>
      </c>
      <c r="EE197">
        <v>4.15624853658537</v>
      </c>
      <c r="EF197">
        <v>0.278155191637639</v>
      </c>
      <c r="EG197">
        <v>0.0286626429398519</v>
      </c>
      <c r="EH197">
        <v>0</v>
      </c>
      <c r="EI197">
        <v>1</v>
      </c>
      <c r="EJ197">
        <v>3</v>
      </c>
      <c r="EK197" t="s">
        <v>427</v>
      </c>
      <c r="EL197">
        <v>100</v>
      </c>
      <c r="EM197">
        <v>100</v>
      </c>
      <c r="EN197">
        <v>1.554</v>
      </c>
      <c r="EO197">
        <v>-0.0609</v>
      </c>
      <c r="EP197">
        <v>0.796380875196005</v>
      </c>
      <c r="EQ197">
        <v>0.00225868272383977</v>
      </c>
      <c r="ER197">
        <v>-9.96746185667655e-07</v>
      </c>
      <c r="ES197">
        <v>2.83711317370827e-10</v>
      </c>
      <c r="ET197">
        <v>-0.071317122073674</v>
      </c>
      <c r="EU197">
        <v>-0.00217948432402501</v>
      </c>
      <c r="EV197">
        <v>0.000453263451741206</v>
      </c>
      <c r="EW197">
        <v>-1.16319206543697e-06</v>
      </c>
      <c r="EX197">
        <v>-2</v>
      </c>
      <c r="EY197">
        <v>2196</v>
      </c>
      <c r="EZ197">
        <v>1</v>
      </c>
      <c r="FA197">
        <v>25</v>
      </c>
      <c r="FB197">
        <v>7.9</v>
      </c>
      <c r="FC197">
        <v>7.8</v>
      </c>
      <c r="FD197">
        <v>18</v>
      </c>
      <c r="FE197">
        <v>816.686</v>
      </c>
      <c r="FF197">
        <v>430.54</v>
      </c>
      <c r="FG197">
        <v>19.0274</v>
      </c>
      <c r="FH197">
        <v>25.403</v>
      </c>
      <c r="FI197">
        <v>29.9996</v>
      </c>
      <c r="FJ197">
        <v>25.5621</v>
      </c>
      <c r="FK197">
        <v>25.6047</v>
      </c>
      <c r="FL197">
        <v>25.0132</v>
      </c>
      <c r="FM197">
        <v>71.2025</v>
      </c>
      <c r="FN197">
        <v>0</v>
      </c>
      <c r="FO197">
        <v>19.12</v>
      </c>
      <c r="FP197">
        <v>420</v>
      </c>
      <c r="FQ197">
        <v>3.65614</v>
      </c>
      <c r="FR197">
        <v>101.429</v>
      </c>
      <c r="FS197">
        <v>101.882</v>
      </c>
    </row>
    <row r="198" spans="1:175">
      <c r="A198">
        <v>182</v>
      </c>
      <c r="B198">
        <v>1626465551.6</v>
      </c>
      <c r="C198">
        <v>362</v>
      </c>
      <c r="D198" t="s">
        <v>658</v>
      </c>
      <c r="E198" t="s">
        <v>659</v>
      </c>
      <c r="F198">
        <v>1</v>
      </c>
      <c r="G198" t="s">
        <v>291</v>
      </c>
      <c r="H198">
        <v>1626465550.6</v>
      </c>
      <c r="I198">
        <f>(J198)/1000</f>
        <v>0</v>
      </c>
      <c r="J198">
        <f>1000*CB198*AH198*(BX198-BY198)/(100*BQ198*(1000-AH198*BX198))</f>
        <v>0</v>
      </c>
      <c r="K198">
        <f>CB198*AH198*(BW198-BV198*(1000-AH198*BY198)/(1000-AH198*BX198))/(100*BQ198)</f>
        <v>0</v>
      </c>
      <c r="L198">
        <f>BV198 - IF(AH198&gt;1, K198*BQ198*100.0/(AJ198*CJ198), 0)</f>
        <v>0</v>
      </c>
      <c r="M198">
        <f>((S198-I198/2)*L198-K198)/(S198+I198/2)</f>
        <v>0</v>
      </c>
      <c r="N198">
        <f>M198*(CC198+CD198)/1000.0</f>
        <v>0</v>
      </c>
      <c r="O198">
        <f>(BV198 - IF(AH198&gt;1, K198*BQ198*100.0/(AJ198*CJ198), 0))*(CC198+CD198)/1000.0</f>
        <v>0</v>
      </c>
      <c r="P198">
        <f>2.0/((1/R198-1/Q198)+SIGN(R198)*SQRT((1/R198-1/Q198)*(1/R198-1/Q198) + 4*BR198/((BR198+1)*(BR198+1))*(2*1/R198*1/Q198-1/Q198*1/Q198)))</f>
        <v>0</v>
      </c>
      <c r="Q198">
        <f>IF(LEFT(BS198,1)&lt;&gt;"0",IF(LEFT(BS198,1)="1",3.0,BT198),$D$5+$E$5*(CJ198*CC198/($K$5*1000))+$F$5*(CJ198*CC198/($K$5*1000))*MAX(MIN(BQ198,$J$5),$I$5)*MAX(MIN(BQ198,$J$5),$I$5)+$G$5*MAX(MIN(BQ198,$J$5),$I$5)*(CJ198*CC198/($K$5*1000))+$H$5*(CJ198*CC198/($K$5*1000))*(CJ198*CC198/($K$5*1000)))</f>
        <v>0</v>
      </c>
      <c r="R198">
        <f>I198*(1000-(1000*0.61365*exp(17.502*V198/(240.97+V198))/(CC198+CD198)+BX198)/2)/(1000*0.61365*exp(17.502*V198/(240.97+V198))/(CC198+CD198)-BX198)</f>
        <v>0</v>
      </c>
      <c r="S198">
        <f>1/((BR198+1)/(P198/1.6)+1/(Q198/1.37)) + BR198/((BR198+1)/(P198/1.6) + BR198/(Q198/1.37))</f>
        <v>0</v>
      </c>
      <c r="T198">
        <f>(BM198*BP198)</f>
        <v>0</v>
      </c>
      <c r="U198">
        <f>(CE198+(T198+2*0.95*5.67E-8*(((CE198+$B$7)+273)^4-(CE198+273)^4)-44100*I198)/(1.84*29.3*Q198+8*0.95*5.67E-8*(CE198+273)^3))</f>
        <v>0</v>
      </c>
      <c r="V198">
        <f>($C$7*CF198+$D$7*CG198+$E$7*U198)</f>
        <v>0</v>
      </c>
      <c r="W198">
        <f>0.61365*exp(17.502*V198/(240.97+V198))</f>
        <v>0</v>
      </c>
      <c r="X198">
        <f>(Y198/Z198*100)</f>
        <v>0</v>
      </c>
      <c r="Y198">
        <f>BX198*(CC198+CD198)/1000</f>
        <v>0</v>
      </c>
      <c r="Z198">
        <f>0.61365*exp(17.502*CE198/(240.97+CE198))</f>
        <v>0</v>
      </c>
      <c r="AA198">
        <f>(W198-BX198*(CC198+CD198)/1000)</f>
        <v>0</v>
      </c>
      <c r="AB198">
        <f>(-I198*44100)</f>
        <v>0</v>
      </c>
      <c r="AC198">
        <f>2*29.3*Q198*0.92*(CE198-V198)</f>
        <v>0</v>
      </c>
      <c r="AD198">
        <f>2*0.95*5.67E-8*(((CE198+$B$7)+273)^4-(V198+273)^4)</f>
        <v>0</v>
      </c>
      <c r="AE198">
        <f>T198+AD198+AB198+AC198</f>
        <v>0</v>
      </c>
      <c r="AF198">
        <v>145</v>
      </c>
      <c r="AG198">
        <v>16</v>
      </c>
      <c r="AH198">
        <f>IF(AF198*$H$13&gt;=AJ198,1.0,(AJ198/(AJ198-AF198*$H$13)))</f>
        <v>0</v>
      </c>
      <c r="AI198">
        <f>(AH198-1)*100</f>
        <v>0</v>
      </c>
      <c r="AJ198">
        <f>MAX(0,($B$13+$C$13*CJ198)/(1+$D$13*CJ198)*CC198/(CE198+273)*$E$13)</f>
        <v>0</v>
      </c>
      <c r="AK198" t="s">
        <v>292</v>
      </c>
      <c r="AL198" t="s">
        <v>292</v>
      </c>
      <c r="AM198">
        <v>0</v>
      </c>
      <c r="AN198">
        <v>0</v>
      </c>
      <c r="AO198">
        <f>1-AM198/AN198</f>
        <v>0</v>
      </c>
      <c r="AP198">
        <v>0</v>
      </c>
      <c r="AQ198" t="s">
        <v>292</v>
      </c>
      <c r="AR198" t="s">
        <v>292</v>
      </c>
      <c r="AS198">
        <v>0</v>
      </c>
      <c r="AT198">
        <v>0</v>
      </c>
      <c r="AU198">
        <f>1-AS198/AT198</f>
        <v>0</v>
      </c>
      <c r="AV198">
        <v>0.5</v>
      </c>
      <c r="AW198">
        <f>BN198</f>
        <v>0</v>
      </c>
      <c r="AX198">
        <f>K198</f>
        <v>0</v>
      </c>
      <c r="AY198">
        <f>AU198*AV198*AW198</f>
        <v>0</v>
      </c>
      <c r="AZ198">
        <f>(AX198-AP198)/AW198</f>
        <v>0</v>
      </c>
      <c r="BA198">
        <f>(AN198-AT198)/AT198</f>
        <v>0</v>
      </c>
      <c r="BB198">
        <f>AM198/(AO198+AM198/AT198)</f>
        <v>0</v>
      </c>
      <c r="BC198" t="s">
        <v>292</v>
      </c>
      <c r="BD198">
        <v>0</v>
      </c>
      <c r="BE198">
        <f>IF(BD198&lt;&gt;0, BD198, BB198)</f>
        <v>0</v>
      </c>
      <c r="BF198">
        <f>1-BE198/AT198</f>
        <v>0</v>
      </c>
      <c r="BG198">
        <f>(AT198-AS198)/(AT198-BE198)</f>
        <v>0</v>
      </c>
      <c r="BH198">
        <f>(AN198-AT198)/(AN198-BE198)</f>
        <v>0</v>
      </c>
      <c r="BI198">
        <f>(AT198-AS198)/(AT198-AM198)</f>
        <v>0</v>
      </c>
      <c r="BJ198">
        <f>(AN198-AT198)/(AN198-AM198)</f>
        <v>0</v>
      </c>
      <c r="BK198">
        <f>(BG198*BE198/AS198)</f>
        <v>0</v>
      </c>
      <c r="BL198">
        <f>(1-BK198)</f>
        <v>0</v>
      </c>
      <c r="BM198">
        <f>$B$11*CK198+$C$11*CL198+$F$11*CM198*(1-CP198)</f>
        <v>0</v>
      </c>
      <c r="BN198">
        <f>BM198*BO198</f>
        <v>0</v>
      </c>
      <c r="BO198">
        <f>($B$11*$D$9+$C$11*$D$9+$F$11*((CZ198+CR198)/MAX(CZ198+CR198+DA198, 0.1)*$I$9+DA198/MAX(CZ198+CR198+DA198, 0.1)*$J$9))/($B$11+$C$11+$F$11)</f>
        <v>0</v>
      </c>
      <c r="BP198">
        <f>($B$11*$K$9+$C$11*$K$9+$F$11*((CZ198+CR198)/MAX(CZ198+CR198+DA198, 0.1)*$P$9+DA198/MAX(CZ198+CR198+DA198, 0.1)*$Q$9))/($B$11+$C$11+$F$11)</f>
        <v>0</v>
      </c>
      <c r="BQ198">
        <v>6</v>
      </c>
      <c r="BR198">
        <v>0.5</v>
      </c>
      <c r="BS198" t="s">
        <v>293</v>
      </c>
      <c r="BT198">
        <v>2</v>
      </c>
      <c r="BU198">
        <v>1626465550.6</v>
      </c>
      <c r="BV198">
        <v>398.561</v>
      </c>
      <c r="BW198">
        <v>420.016333333333</v>
      </c>
      <c r="BX198">
        <v>7.82621</v>
      </c>
      <c r="BY198">
        <v>3.60135666666667</v>
      </c>
      <c r="BZ198">
        <v>397.007333333333</v>
      </c>
      <c r="CA198">
        <v>7.88709333333333</v>
      </c>
      <c r="CB198">
        <v>900.007</v>
      </c>
      <c r="CC198">
        <v>100.757</v>
      </c>
      <c r="CD198">
        <v>0.100278</v>
      </c>
      <c r="CE198">
        <v>19.569</v>
      </c>
      <c r="CF198">
        <v>18.4434</v>
      </c>
      <c r="CG198">
        <v>999.9</v>
      </c>
      <c r="CH198">
        <v>0</v>
      </c>
      <c r="CI198">
        <v>0</v>
      </c>
      <c r="CJ198">
        <v>9983.33333333333</v>
      </c>
      <c r="CK198">
        <v>0</v>
      </c>
      <c r="CL198">
        <v>0.221023</v>
      </c>
      <c r="CM198">
        <v>1459.94666666667</v>
      </c>
      <c r="CN198">
        <v>0.973008333333333</v>
      </c>
      <c r="CO198">
        <v>0.0269915666666667</v>
      </c>
      <c r="CP198">
        <v>0</v>
      </c>
      <c r="CQ198">
        <v>874.988666666667</v>
      </c>
      <c r="CR198">
        <v>4.99999</v>
      </c>
      <c r="CS198">
        <v>12806.4333333333</v>
      </c>
      <c r="CT198">
        <v>12727.9333333333</v>
      </c>
      <c r="CU198">
        <v>38.958</v>
      </c>
      <c r="CV198">
        <v>41.125</v>
      </c>
      <c r="CW198">
        <v>40.125</v>
      </c>
      <c r="CX198">
        <v>40.437</v>
      </c>
      <c r="CY198">
        <v>40.75</v>
      </c>
      <c r="CZ198">
        <v>1415.67666666667</v>
      </c>
      <c r="DA198">
        <v>39.27</v>
      </c>
      <c r="DB198">
        <v>0</v>
      </c>
      <c r="DC198">
        <v>1626465562.4</v>
      </c>
      <c r="DD198">
        <v>0</v>
      </c>
      <c r="DE198">
        <v>875.37844</v>
      </c>
      <c r="DF198">
        <v>-3.00130768640151</v>
      </c>
      <c r="DG198">
        <v>-44.069230712738</v>
      </c>
      <c r="DH198">
        <v>12811.996</v>
      </c>
      <c r="DI198">
        <v>15</v>
      </c>
      <c r="DJ198">
        <v>1626465084.6</v>
      </c>
      <c r="DK198" t="s">
        <v>294</v>
      </c>
      <c r="DL198">
        <v>1626465076.6</v>
      </c>
      <c r="DM198">
        <v>1626465084.6</v>
      </c>
      <c r="DN198">
        <v>8</v>
      </c>
      <c r="DO198">
        <v>0.212</v>
      </c>
      <c r="DP198">
        <v>0.013</v>
      </c>
      <c r="DQ198">
        <v>1.588</v>
      </c>
      <c r="DR198">
        <v>-0.074</v>
      </c>
      <c r="DS198">
        <v>420</v>
      </c>
      <c r="DT198">
        <v>3</v>
      </c>
      <c r="DU198">
        <v>0.13</v>
      </c>
      <c r="DV198">
        <v>0.03</v>
      </c>
      <c r="DW198">
        <v>-21.3521097560976</v>
      </c>
      <c r="DX198">
        <v>-0.669600000000003</v>
      </c>
      <c r="DY198">
        <v>0.0707373010403783</v>
      </c>
      <c r="DZ198">
        <v>0</v>
      </c>
      <c r="EA198">
        <v>875.610484848485</v>
      </c>
      <c r="EB198">
        <v>-4.23329913515229</v>
      </c>
      <c r="EC198">
        <v>0.464522180128169</v>
      </c>
      <c r="ED198">
        <v>1</v>
      </c>
      <c r="EE198">
        <v>4.16579682926829</v>
      </c>
      <c r="EF198">
        <v>0.312367108013939</v>
      </c>
      <c r="EG198">
        <v>0.0318118340029208</v>
      </c>
      <c r="EH198">
        <v>0</v>
      </c>
      <c r="EI198">
        <v>1</v>
      </c>
      <c r="EJ198">
        <v>3</v>
      </c>
      <c r="EK198" t="s">
        <v>427</v>
      </c>
      <c r="EL198">
        <v>100</v>
      </c>
      <c r="EM198">
        <v>100</v>
      </c>
      <c r="EN198">
        <v>1.554</v>
      </c>
      <c r="EO198">
        <v>-0.0608</v>
      </c>
      <c r="EP198">
        <v>0.796380875196005</v>
      </c>
      <c r="EQ198">
        <v>0.00225868272383977</v>
      </c>
      <c r="ER198">
        <v>-9.96746185667655e-07</v>
      </c>
      <c r="ES198">
        <v>2.83711317370827e-10</v>
      </c>
      <c r="ET198">
        <v>-0.071317122073674</v>
      </c>
      <c r="EU198">
        <v>-0.00217948432402501</v>
      </c>
      <c r="EV198">
        <v>0.000453263451741206</v>
      </c>
      <c r="EW198">
        <v>-1.16319206543697e-06</v>
      </c>
      <c r="EX198">
        <v>-2</v>
      </c>
      <c r="EY198">
        <v>2196</v>
      </c>
      <c r="EZ198">
        <v>1</v>
      </c>
      <c r="FA198">
        <v>25</v>
      </c>
      <c r="FB198">
        <v>7.9</v>
      </c>
      <c r="FC198">
        <v>7.8</v>
      </c>
      <c r="FD198">
        <v>18</v>
      </c>
      <c r="FE198">
        <v>816.538</v>
      </c>
      <c r="FF198">
        <v>430.775</v>
      </c>
      <c r="FG198">
        <v>19.0849</v>
      </c>
      <c r="FH198">
        <v>25.3992</v>
      </c>
      <c r="FI198">
        <v>29.9997</v>
      </c>
      <c r="FJ198">
        <v>25.5599</v>
      </c>
      <c r="FK198">
        <v>25.6026</v>
      </c>
      <c r="FL198">
        <v>25.013</v>
      </c>
      <c r="FM198">
        <v>71.2025</v>
      </c>
      <c r="FN198">
        <v>0</v>
      </c>
      <c r="FO198">
        <v>19.22</v>
      </c>
      <c r="FP198">
        <v>420</v>
      </c>
      <c r="FQ198">
        <v>3.65501</v>
      </c>
      <c r="FR198">
        <v>101.431</v>
      </c>
      <c r="FS198">
        <v>101.881</v>
      </c>
    </row>
    <row r="199" spans="1:175">
      <c r="A199">
        <v>183</v>
      </c>
      <c r="B199">
        <v>1626465554</v>
      </c>
      <c r="C199">
        <v>364.400000095367</v>
      </c>
      <c r="D199" t="s">
        <v>660</v>
      </c>
      <c r="E199" t="s">
        <v>661</v>
      </c>
      <c r="F199">
        <v>1</v>
      </c>
      <c r="G199" t="s">
        <v>291</v>
      </c>
      <c r="H199">
        <v>1626465553.25</v>
      </c>
      <c r="I199">
        <f>(J199)/1000</f>
        <v>0</v>
      </c>
      <c r="J199">
        <f>1000*CB199*AH199*(BX199-BY199)/(100*BQ199*(1000-AH199*BX199))</f>
        <v>0</v>
      </c>
      <c r="K199">
        <f>CB199*AH199*(BW199-BV199*(1000-AH199*BY199)/(1000-AH199*BX199))/(100*BQ199)</f>
        <v>0</v>
      </c>
      <c r="L199">
        <f>BV199 - IF(AH199&gt;1, K199*BQ199*100.0/(AJ199*CJ199), 0)</f>
        <v>0</v>
      </c>
      <c r="M199">
        <f>((S199-I199/2)*L199-K199)/(S199+I199/2)</f>
        <v>0</v>
      </c>
      <c r="N199">
        <f>M199*(CC199+CD199)/1000.0</f>
        <v>0</v>
      </c>
      <c r="O199">
        <f>(BV199 - IF(AH199&gt;1, K199*BQ199*100.0/(AJ199*CJ199), 0))*(CC199+CD199)/1000.0</f>
        <v>0</v>
      </c>
      <c r="P199">
        <f>2.0/((1/R199-1/Q199)+SIGN(R199)*SQRT((1/R199-1/Q199)*(1/R199-1/Q199) + 4*BR199/((BR199+1)*(BR199+1))*(2*1/R199*1/Q199-1/Q199*1/Q199)))</f>
        <v>0</v>
      </c>
      <c r="Q199">
        <f>IF(LEFT(BS199,1)&lt;&gt;"0",IF(LEFT(BS199,1)="1",3.0,BT199),$D$5+$E$5*(CJ199*CC199/($K$5*1000))+$F$5*(CJ199*CC199/($K$5*1000))*MAX(MIN(BQ199,$J$5),$I$5)*MAX(MIN(BQ199,$J$5),$I$5)+$G$5*MAX(MIN(BQ199,$J$5),$I$5)*(CJ199*CC199/($K$5*1000))+$H$5*(CJ199*CC199/($K$5*1000))*(CJ199*CC199/($K$5*1000)))</f>
        <v>0</v>
      </c>
      <c r="R199">
        <f>I199*(1000-(1000*0.61365*exp(17.502*V199/(240.97+V199))/(CC199+CD199)+BX199)/2)/(1000*0.61365*exp(17.502*V199/(240.97+V199))/(CC199+CD199)-BX199)</f>
        <v>0</v>
      </c>
      <c r="S199">
        <f>1/((BR199+1)/(P199/1.6)+1/(Q199/1.37)) + BR199/((BR199+1)/(P199/1.6) + BR199/(Q199/1.37))</f>
        <v>0</v>
      </c>
      <c r="T199">
        <f>(BM199*BP199)</f>
        <v>0</v>
      </c>
      <c r="U199">
        <f>(CE199+(T199+2*0.95*5.67E-8*(((CE199+$B$7)+273)^4-(CE199+273)^4)-44100*I199)/(1.84*29.3*Q199+8*0.95*5.67E-8*(CE199+273)^3))</f>
        <v>0</v>
      </c>
      <c r="V199">
        <f>($C$7*CF199+$D$7*CG199+$E$7*U199)</f>
        <v>0</v>
      </c>
      <c r="W199">
        <f>0.61365*exp(17.502*V199/(240.97+V199))</f>
        <v>0</v>
      </c>
      <c r="X199">
        <f>(Y199/Z199*100)</f>
        <v>0</v>
      </c>
      <c r="Y199">
        <f>BX199*(CC199+CD199)/1000</f>
        <v>0</v>
      </c>
      <c r="Z199">
        <f>0.61365*exp(17.502*CE199/(240.97+CE199))</f>
        <v>0</v>
      </c>
      <c r="AA199">
        <f>(W199-BX199*(CC199+CD199)/1000)</f>
        <v>0</v>
      </c>
      <c r="AB199">
        <f>(-I199*44100)</f>
        <v>0</v>
      </c>
      <c r="AC199">
        <f>2*29.3*Q199*0.92*(CE199-V199)</f>
        <v>0</v>
      </c>
      <c r="AD199">
        <f>2*0.95*5.67E-8*(((CE199+$B$7)+273)^4-(V199+273)^4)</f>
        <v>0</v>
      </c>
      <c r="AE199">
        <f>T199+AD199+AB199+AC199</f>
        <v>0</v>
      </c>
      <c r="AF199">
        <v>145</v>
      </c>
      <c r="AG199">
        <v>16</v>
      </c>
      <c r="AH199">
        <f>IF(AF199*$H$13&gt;=AJ199,1.0,(AJ199/(AJ199-AF199*$H$13)))</f>
        <v>0</v>
      </c>
      <c r="AI199">
        <f>(AH199-1)*100</f>
        <v>0</v>
      </c>
      <c r="AJ199">
        <f>MAX(0,($B$13+$C$13*CJ199)/(1+$D$13*CJ199)*CC199/(CE199+273)*$E$13)</f>
        <v>0</v>
      </c>
      <c r="AK199" t="s">
        <v>292</v>
      </c>
      <c r="AL199" t="s">
        <v>292</v>
      </c>
      <c r="AM199">
        <v>0</v>
      </c>
      <c r="AN199">
        <v>0</v>
      </c>
      <c r="AO199">
        <f>1-AM199/AN199</f>
        <v>0</v>
      </c>
      <c r="AP199">
        <v>0</v>
      </c>
      <c r="AQ199" t="s">
        <v>292</v>
      </c>
      <c r="AR199" t="s">
        <v>292</v>
      </c>
      <c r="AS199">
        <v>0</v>
      </c>
      <c r="AT199">
        <v>0</v>
      </c>
      <c r="AU199">
        <f>1-AS199/AT199</f>
        <v>0</v>
      </c>
      <c r="AV199">
        <v>0.5</v>
      </c>
      <c r="AW199">
        <f>BN199</f>
        <v>0</v>
      </c>
      <c r="AX199">
        <f>K199</f>
        <v>0</v>
      </c>
      <c r="AY199">
        <f>AU199*AV199*AW199</f>
        <v>0</v>
      </c>
      <c r="AZ199">
        <f>(AX199-AP199)/AW199</f>
        <v>0</v>
      </c>
      <c r="BA199">
        <f>(AN199-AT199)/AT199</f>
        <v>0</v>
      </c>
      <c r="BB199">
        <f>AM199/(AO199+AM199/AT199)</f>
        <v>0</v>
      </c>
      <c r="BC199" t="s">
        <v>292</v>
      </c>
      <c r="BD199">
        <v>0</v>
      </c>
      <c r="BE199">
        <f>IF(BD199&lt;&gt;0, BD199, BB199)</f>
        <v>0</v>
      </c>
      <c r="BF199">
        <f>1-BE199/AT199</f>
        <v>0</v>
      </c>
      <c r="BG199">
        <f>(AT199-AS199)/(AT199-BE199)</f>
        <v>0</v>
      </c>
      <c r="BH199">
        <f>(AN199-AT199)/(AN199-BE199)</f>
        <v>0</v>
      </c>
      <c r="BI199">
        <f>(AT199-AS199)/(AT199-AM199)</f>
        <v>0</v>
      </c>
      <c r="BJ199">
        <f>(AN199-AT199)/(AN199-AM199)</f>
        <v>0</v>
      </c>
      <c r="BK199">
        <f>(BG199*BE199/AS199)</f>
        <v>0</v>
      </c>
      <c r="BL199">
        <f>(1-BK199)</f>
        <v>0</v>
      </c>
      <c r="BM199">
        <f>$B$11*CK199+$C$11*CL199+$F$11*CM199*(1-CP199)</f>
        <v>0</v>
      </c>
      <c r="BN199">
        <f>BM199*BO199</f>
        <v>0</v>
      </c>
      <c r="BO199">
        <f>($B$11*$D$9+$C$11*$D$9+$F$11*((CZ199+CR199)/MAX(CZ199+CR199+DA199, 0.1)*$I$9+DA199/MAX(CZ199+CR199+DA199, 0.1)*$J$9))/($B$11+$C$11+$F$11)</f>
        <v>0</v>
      </c>
      <c r="BP199">
        <f>($B$11*$K$9+$C$11*$K$9+$F$11*((CZ199+CR199)/MAX(CZ199+CR199+DA199, 0.1)*$P$9+DA199/MAX(CZ199+CR199+DA199, 0.1)*$Q$9))/($B$11+$C$11+$F$11)</f>
        <v>0</v>
      </c>
      <c r="BQ199">
        <v>6</v>
      </c>
      <c r="BR199">
        <v>0.5</v>
      </c>
      <c r="BS199" t="s">
        <v>293</v>
      </c>
      <c r="BT199">
        <v>2</v>
      </c>
      <c r="BU199">
        <v>1626465553.25</v>
      </c>
      <c r="BV199">
        <v>398.5305</v>
      </c>
      <c r="BW199">
        <v>419.99</v>
      </c>
      <c r="BX199">
        <v>7.84493</v>
      </c>
      <c r="BY199">
        <v>3.603495</v>
      </c>
      <c r="BZ199">
        <v>396.977</v>
      </c>
      <c r="CA199">
        <v>7.905725</v>
      </c>
      <c r="CB199">
        <v>899.968</v>
      </c>
      <c r="CC199">
        <v>100.757</v>
      </c>
      <c r="CD199">
        <v>0.10013</v>
      </c>
      <c r="CE199">
        <v>19.6188</v>
      </c>
      <c r="CF199">
        <v>18.48725</v>
      </c>
      <c r="CG199">
        <v>999.9</v>
      </c>
      <c r="CH199">
        <v>0</v>
      </c>
      <c r="CI199">
        <v>0</v>
      </c>
      <c r="CJ199">
        <v>10010.95</v>
      </c>
      <c r="CK199">
        <v>0</v>
      </c>
      <c r="CL199">
        <v>0.221023</v>
      </c>
      <c r="CM199">
        <v>1460</v>
      </c>
      <c r="CN199">
        <v>0.9729965</v>
      </c>
      <c r="CO199">
        <v>0.0270034</v>
      </c>
      <c r="CP199">
        <v>0</v>
      </c>
      <c r="CQ199">
        <v>875.0385</v>
      </c>
      <c r="CR199">
        <v>4.99999</v>
      </c>
      <c r="CS199">
        <v>12805.05</v>
      </c>
      <c r="CT199">
        <v>12728.3</v>
      </c>
      <c r="CU199">
        <v>39</v>
      </c>
      <c r="CV199">
        <v>41.156</v>
      </c>
      <c r="CW199">
        <v>40.125</v>
      </c>
      <c r="CX199">
        <v>40.437</v>
      </c>
      <c r="CY199">
        <v>40.75</v>
      </c>
      <c r="CZ199">
        <v>1415.71</v>
      </c>
      <c r="DA199">
        <v>39.29</v>
      </c>
      <c r="DB199">
        <v>0</v>
      </c>
      <c r="DC199">
        <v>1626465565.4</v>
      </c>
      <c r="DD199">
        <v>0</v>
      </c>
      <c r="DE199">
        <v>875.264346153846</v>
      </c>
      <c r="DF199">
        <v>-2.53986324558924</v>
      </c>
      <c r="DG199">
        <v>-44.7692308210682</v>
      </c>
      <c r="DH199">
        <v>12810.1192307692</v>
      </c>
      <c r="DI199">
        <v>15</v>
      </c>
      <c r="DJ199">
        <v>1626465084.6</v>
      </c>
      <c r="DK199" t="s">
        <v>294</v>
      </c>
      <c r="DL199">
        <v>1626465076.6</v>
      </c>
      <c r="DM199">
        <v>1626465084.6</v>
      </c>
      <c r="DN199">
        <v>8</v>
      </c>
      <c r="DO199">
        <v>0.212</v>
      </c>
      <c r="DP199">
        <v>0.013</v>
      </c>
      <c r="DQ199">
        <v>1.588</v>
      </c>
      <c r="DR199">
        <v>-0.074</v>
      </c>
      <c r="DS199">
        <v>420</v>
      </c>
      <c r="DT199">
        <v>3</v>
      </c>
      <c r="DU199">
        <v>0.13</v>
      </c>
      <c r="DV199">
        <v>0.03</v>
      </c>
      <c r="DW199">
        <v>-21.3815243902439</v>
      </c>
      <c r="DX199">
        <v>-0.543592725869895</v>
      </c>
      <c r="DY199">
        <v>0.0571949459667582</v>
      </c>
      <c r="DZ199">
        <v>0</v>
      </c>
      <c r="EA199">
        <v>875.480970588235</v>
      </c>
      <c r="EB199">
        <v>-3.74596009875395</v>
      </c>
      <c r="EC199">
        <v>0.434888186122662</v>
      </c>
      <c r="ED199">
        <v>1</v>
      </c>
      <c r="EE199">
        <v>4.17908634146341</v>
      </c>
      <c r="EF199">
        <v>0.343294727511169</v>
      </c>
      <c r="EG199">
        <v>0.0346527752561981</v>
      </c>
      <c r="EH199">
        <v>0</v>
      </c>
      <c r="EI199">
        <v>1</v>
      </c>
      <c r="EJ199">
        <v>3</v>
      </c>
      <c r="EK199" t="s">
        <v>427</v>
      </c>
      <c r="EL199">
        <v>100</v>
      </c>
      <c r="EM199">
        <v>100</v>
      </c>
      <c r="EN199">
        <v>1.554</v>
      </c>
      <c r="EO199">
        <v>-0.0608</v>
      </c>
      <c r="EP199">
        <v>0.796380875196005</v>
      </c>
      <c r="EQ199">
        <v>0.00225868272383977</v>
      </c>
      <c r="ER199">
        <v>-9.96746185667655e-07</v>
      </c>
      <c r="ES199">
        <v>2.83711317370827e-10</v>
      </c>
      <c r="ET199">
        <v>-0.071317122073674</v>
      </c>
      <c r="EU199">
        <v>-0.00217948432402501</v>
      </c>
      <c r="EV199">
        <v>0.000453263451741206</v>
      </c>
      <c r="EW199">
        <v>-1.16319206543697e-06</v>
      </c>
      <c r="EX199">
        <v>-2</v>
      </c>
      <c r="EY199">
        <v>2196</v>
      </c>
      <c r="EZ199">
        <v>1</v>
      </c>
      <c r="FA199">
        <v>25</v>
      </c>
      <c r="FB199">
        <v>8</v>
      </c>
      <c r="FC199">
        <v>7.8</v>
      </c>
      <c r="FD199">
        <v>18</v>
      </c>
      <c r="FE199">
        <v>816.682</v>
      </c>
      <c r="FF199">
        <v>430.59</v>
      </c>
      <c r="FG199">
        <v>19.1667</v>
      </c>
      <c r="FH199">
        <v>25.3952</v>
      </c>
      <c r="FI199">
        <v>29.9995</v>
      </c>
      <c r="FJ199">
        <v>25.5573</v>
      </c>
      <c r="FK199">
        <v>25.5999</v>
      </c>
      <c r="FL199">
        <v>25.0122</v>
      </c>
      <c r="FM199">
        <v>71.2025</v>
      </c>
      <c r="FN199">
        <v>0</v>
      </c>
      <c r="FO199">
        <v>19.22</v>
      </c>
      <c r="FP199">
        <v>420</v>
      </c>
      <c r="FQ199">
        <v>3.68704</v>
      </c>
      <c r="FR199">
        <v>101.432</v>
      </c>
      <c r="FS199">
        <v>101.881</v>
      </c>
    </row>
    <row r="200" spans="1:175">
      <c r="A200">
        <v>184</v>
      </c>
      <c r="B200">
        <v>1626465556</v>
      </c>
      <c r="C200">
        <v>366.400000095367</v>
      </c>
      <c r="D200" t="s">
        <v>662</v>
      </c>
      <c r="E200" t="s">
        <v>663</v>
      </c>
      <c r="F200">
        <v>1</v>
      </c>
      <c r="G200" t="s">
        <v>291</v>
      </c>
      <c r="H200">
        <v>1626465555</v>
      </c>
      <c r="I200">
        <f>(J200)/1000</f>
        <v>0</v>
      </c>
      <c r="J200">
        <f>1000*CB200*AH200*(BX200-BY200)/(100*BQ200*(1000-AH200*BX200))</f>
        <v>0</v>
      </c>
      <c r="K200">
        <f>CB200*AH200*(BW200-BV200*(1000-AH200*BY200)/(1000-AH200*BX200))/(100*BQ200)</f>
        <v>0</v>
      </c>
      <c r="L200">
        <f>BV200 - IF(AH200&gt;1, K200*BQ200*100.0/(AJ200*CJ200), 0)</f>
        <v>0</v>
      </c>
      <c r="M200">
        <f>((S200-I200/2)*L200-K200)/(S200+I200/2)</f>
        <v>0</v>
      </c>
      <c r="N200">
        <f>M200*(CC200+CD200)/1000.0</f>
        <v>0</v>
      </c>
      <c r="O200">
        <f>(BV200 - IF(AH200&gt;1, K200*BQ200*100.0/(AJ200*CJ200), 0))*(CC200+CD200)/1000.0</f>
        <v>0</v>
      </c>
      <c r="P200">
        <f>2.0/((1/R200-1/Q200)+SIGN(R200)*SQRT((1/R200-1/Q200)*(1/R200-1/Q200) + 4*BR200/((BR200+1)*(BR200+1))*(2*1/R200*1/Q200-1/Q200*1/Q200)))</f>
        <v>0</v>
      </c>
      <c r="Q200">
        <f>IF(LEFT(BS200,1)&lt;&gt;"0",IF(LEFT(BS200,1)="1",3.0,BT200),$D$5+$E$5*(CJ200*CC200/($K$5*1000))+$F$5*(CJ200*CC200/($K$5*1000))*MAX(MIN(BQ200,$J$5),$I$5)*MAX(MIN(BQ200,$J$5),$I$5)+$G$5*MAX(MIN(BQ200,$J$5),$I$5)*(CJ200*CC200/($K$5*1000))+$H$5*(CJ200*CC200/($K$5*1000))*(CJ200*CC200/($K$5*1000)))</f>
        <v>0</v>
      </c>
      <c r="R200">
        <f>I200*(1000-(1000*0.61365*exp(17.502*V200/(240.97+V200))/(CC200+CD200)+BX200)/2)/(1000*0.61365*exp(17.502*V200/(240.97+V200))/(CC200+CD200)-BX200)</f>
        <v>0</v>
      </c>
      <c r="S200">
        <f>1/((BR200+1)/(P200/1.6)+1/(Q200/1.37)) + BR200/((BR200+1)/(P200/1.6) + BR200/(Q200/1.37))</f>
        <v>0</v>
      </c>
      <c r="T200">
        <f>(BM200*BP200)</f>
        <v>0</v>
      </c>
      <c r="U200">
        <f>(CE200+(T200+2*0.95*5.67E-8*(((CE200+$B$7)+273)^4-(CE200+273)^4)-44100*I200)/(1.84*29.3*Q200+8*0.95*5.67E-8*(CE200+273)^3))</f>
        <v>0</v>
      </c>
      <c r="V200">
        <f>($C$7*CF200+$D$7*CG200+$E$7*U200)</f>
        <v>0</v>
      </c>
      <c r="W200">
        <f>0.61365*exp(17.502*V200/(240.97+V200))</f>
        <v>0</v>
      </c>
      <c r="X200">
        <f>(Y200/Z200*100)</f>
        <v>0</v>
      </c>
      <c r="Y200">
        <f>BX200*(CC200+CD200)/1000</f>
        <v>0</v>
      </c>
      <c r="Z200">
        <f>0.61365*exp(17.502*CE200/(240.97+CE200))</f>
        <v>0</v>
      </c>
      <c r="AA200">
        <f>(W200-BX200*(CC200+CD200)/1000)</f>
        <v>0</v>
      </c>
      <c r="AB200">
        <f>(-I200*44100)</f>
        <v>0</v>
      </c>
      <c r="AC200">
        <f>2*29.3*Q200*0.92*(CE200-V200)</f>
        <v>0</v>
      </c>
      <c r="AD200">
        <f>2*0.95*5.67E-8*(((CE200+$B$7)+273)^4-(V200+273)^4)</f>
        <v>0</v>
      </c>
      <c r="AE200">
        <f>T200+AD200+AB200+AC200</f>
        <v>0</v>
      </c>
      <c r="AF200">
        <v>145</v>
      </c>
      <c r="AG200">
        <v>16</v>
      </c>
      <c r="AH200">
        <f>IF(AF200*$H$13&gt;=AJ200,1.0,(AJ200/(AJ200-AF200*$H$13)))</f>
        <v>0</v>
      </c>
      <c r="AI200">
        <f>(AH200-1)*100</f>
        <v>0</v>
      </c>
      <c r="AJ200">
        <f>MAX(0,($B$13+$C$13*CJ200)/(1+$D$13*CJ200)*CC200/(CE200+273)*$E$13)</f>
        <v>0</v>
      </c>
      <c r="AK200" t="s">
        <v>292</v>
      </c>
      <c r="AL200" t="s">
        <v>292</v>
      </c>
      <c r="AM200">
        <v>0</v>
      </c>
      <c r="AN200">
        <v>0</v>
      </c>
      <c r="AO200">
        <f>1-AM200/AN200</f>
        <v>0</v>
      </c>
      <c r="AP200">
        <v>0</v>
      </c>
      <c r="AQ200" t="s">
        <v>292</v>
      </c>
      <c r="AR200" t="s">
        <v>292</v>
      </c>
      <c r="AS200">
        <v>0</v>
      </c>
      <c r="AT200">
        <v>0</v>
      </c>
      <c r="AU200">
        <f>1-AS200/AT200</f>
        <v>0</v>
      </c>
      <c r="AV200">
        <v>0.5</v>
      </c>
      <c r="AW200">
        <f>BN200</f>
        <v>0</v>
      </c>
      <c r="AX200">
        <f>K200</f>
        <v>0</v>
      </c>
      <c r="AY200">
        <f>AU200*AV200*AW200</f>
        <v>0</v>
      </c>
      <c r="AZ200">
        <f>(AX200-AP200)/AW200</f>
        <v>0</v>
      </c>
      <c r="BA200">
        <f>(AN200-AT200)/AT200</f>
        <v>0</v>
      </c>
      <c r="BB200">
        <f>AM200/(AO200+AM200/AT200)</f>
        <v>0</v>
      </c>
      <c r="BC200" t="s">
        <v>292</v>
      </c>
      <c r="BD200">
        <v>0</v>
      </c>
      <c r="BE200">
        <f>IF(BD200&lt;&gt;0, BD200, BB200)</f>
        <v>0</v>
      </c>
      <c r="BF200">
        <f>1-BE200/AT200</f>
        <v>0</v>
      </c>
      <c r="BG200">
        <f>(AT200-AS200)/(AT200-BE200)</f>
        <v>0</v>
      </c>
      <c r="BH200">
        <f>(AN200-AT200)/(AN200-BE200)</f>
        <v>0</v>
      </c>
      <c r="BI200">
        <f>(AT200-AS200)/(AT200-AM200)</f>
        <v>0</v>
      </c>
      <c r="BJ200">
        <f>(AN200-AT200)/(AN200-AM200)</f>
        <v>0</v>
      </c>
      <c r="BK200">
        <f>(BG200*BE200/AS200)</f>
        <v>0</v>
      </c>
      <c r="BL200">
        <f>(1-BK200)</f>
        <v>0</v>
      </c>
      <c r="BM200">
        <f>$B$11*CK200+$C$11*CL200+$F$11*CM200*(1-CP200)</f>
        <v>0</v>
      </c>
      <c r="BN200">
        <f>BM200*BO200</f>
        <v>0</v>
      </c>
      <c r="BO200">
        <f>($B$11*$D$9+$C$11*$D$9+$F$11*((CZ200+CR200)/MAX(CZ200+CR200+DA200, 0.1)*$I$9+DA200/MAX(CZ200+CR200+DA200, 0.1)*$J$9))/($B$11+$C$11+$F$11)</f>
        <v>0</v>
      </c>
      <c r="BP200">
        <f>($B$11*$K$9+$C$11*$K$9+$F$11*((CZ200+CR200)/MAX(CZ200+CR200+DA200, 0.1)*$P$9+DA200/MAX(CZ200+CR200+DA200, 0.1)*$Q$9))/($B$11+$C$11+$F$11)</f>
        <v>0</v>
      </c>
      <c r="BQ200">
        <v>6</v>
      </c>
      <c r="BR200">
        <v>0.5</v>
      </c>
      <c r="BS200" t="s">
        <v>293</v>
      </c>
      <c r="BT200">
        <v>2</v>
      </c>
      <c r="BU200">
        <v>1626465555</v>
      </c>
      <c r="BV200">
        <v>398.508</v>
      </c>
      <c r="BW200">
        <v>420.019333333333</v>
      </c>
      <c r="BX200">
        <v>7.85719333333333</v>
      </c>
      <c r="BY200">
        <v>3.60433</v>
      </c>
      <c r="BZ200">
        <v>396.954333333333</v>
      </c>
      <c r="CA200">
        <v>7.91792666666667</v>
      </c>
      <c r="CB200">
        <v>899.971</v>
      </c>
      <c r="CC200">
        <v>100.758</v>
      </c>
      <c r="CD200">
        <v>0.0999084666666667</v>
      </c>
      <c r="CE200">
        <v>19.6484</v>
      </c>
      <c r="CF200">
        <v>18.5096</v>
      </c>
      <c r="CG200">
        <v>999.9</v>
      </c>
      <c r="CH200">
        <v>0</v>
      </c>
      <c r="CI200">
        <v>0</v>
      </c>
      <c r="CJ200">
        <v>10017.9333333333</v>
      </c>
      <c r="CK200">
        <v>0</v>
      </c>
      <c r="CL200">
        <v>0.221023</v>
      </c>
      <c r="CM200">
        <v>1460.05</v>
      </c>
      <c r="CN200">
        <v>0.972996333333333</v>
      </c>
      <c r="CO200">
        <v>0.0270039</v>
      </c>
      <c r="CP200">
        <v>0</v>
      </c>
      <c r="CQ200">
        <v>874.832666666667</v>
      </c>
      <c r="CR200">
        <v>4.99999</v>
      </c>
      <c r="CS200">
        <v>12804.7333333333</v>
      </c>
      <c r="CT200">
        <v>12728.7666666667</v>
      </c>
      <c r="CU200">
        <v>39</v>
      </c>
      <c r="CV200">
        <v>41.125</v>
      </c>
      <c r="CW200">
        <v>40.125</v>
      </c>
      <c r="CX200">
        <v>40.437</v>
      </c>
      <c r="CY200">
        <v>40.75</v>
      </c>
      <c r="CZ200">
        <v>1415.76</v>
      </c>
      <c r="DA200">
        <v>39.29</v>
      </c>
      <c r="DB200">
        <v>0</v>
      </c>
      <c r="DC200">
        <v>1626465567.2</v>
      </c>
      <c r="DD200">
        <v>0</v>
      </c>
      <c r="DE200">
        <v>875.1658</v>
      </c>
      <c r="DF200">
        <v>-2.79476922105437</v>
      </c>
      <c r="DG200">
        <v>-43.169230895155</v>
      </c>
      <c r="DH200">
        <v>12808.444</v>
      </c>
      <c r="DI200">
        <v>15</v>
      </c>
      <c r="DJ200">
        <v>1626465084.6</v>
      </c>
      <c r="DK200" t="s">
        <v>294</v>
      </c>
      <c r="DL200">
        <v>1626465076.6</v>
      </c>
      <c r="DM200">
        <v>1626465084.6</v>
      </c>
      <c r="DN200">
        <v>8</v>
      </c>
      <c r="DO200">
        <v>0.212</v>
      </c>
      <c r="DP200">
        <v>0.013</v>
      </c>
      <c r="DQ200">
        <v>1.588</v>
      </c>
      <c r="DR200">
        <v>-0.074</v>
      </c>
      <c r="DS200">
        <v>420</v>
      </c>
      <c r="DT200">
        <v>3</v>
      </c>
      <c r="DU200">
        <v>0.13</v>
      </c>
      <c r="DV200">
        <v>0.03</v>
      </c>
      <c r="DW200">
        <v>-21.3994975609756</v>
      </c>
      <c r="DX200">
        <v>-0.590924143436783</v>
      </c>
      <c r="DY200">
        <v>0.0610906383303703</v>
      </c>
      <c r="DZ200">
        <v>0</v>
      </c>
      <c r="EA200">
        <v>875.360205882353</v>
      </c>
      <c r="EB200">
        <v>-3.03252334367905</v>
      </c>
      <c r="EC200">
        <v>0.366347374480733</v>
      </c>
      <c r="ED200">
        <v>1</v>
      </c>
      <c r="EE200">
        <v>4.18971902439024</v>
      </c>
      <c r="EF200">
        <v>0.375049795143929</v>
      </c>
      <c r="EG200">
        <v>0.037308753161461</v>
      </c>
      <c r="EH200">
        <v>0</v>
      </c>
      <c r="EI200">
        <v>1</v>
      </c>
      <c r="EJ200">
        <v>3</v>
      </c>
      <c r="EK200" t="s">
        <v>427</v>
      </c>
      <c r="EL200">
        <v>100</v>
      </c>
      <c r="EM200">
        <v>100</v>
      </c>
      <c r="EN200">
        <v>1.554</v>
      </c>
      <c r="EO200">
        <v>-0.0607</v>
      </c>
      <c r="EP200">
        <v>0.796380875196005</v>
      </c>
      <c r="EQ200">
        <v>0.00225868272383977</v>
      </c>
      <c r="ER200">
        <v>-9.96746185667655e-07</v>
      </c>
      <c r="ES200">
        <v>2.83711317370827e-10</v>
      </c>
      <c r="ET200">
        <v>-0.071317122073674</v>
      </c>
      <c r="EU200">
        <v>-0.00217948432402501</v>
      </c>
      <c r="EV200">
        <v>0.000453263451741206</v>
      </c>
      <c r="EW200">
        <v>-1.16319206543697e-06</v>
      </c>
      <c r="EX200">
        <v>-2</v>
      </c>
      <c r="EY200">
        <v>2196</v>
      </c>
      <c r="EZ200">
        <v>1</v>
      </c>
      <c r="FA200">
        <v>25</v>
      </c>
      <c r="FB200">
        <v>8</v>
      </c>
      <c r="FC200">
        <v>7.9</v>
      </c>
      <c r="FD200">
        <v>18</v>
      </c>
      <c r="FE200">
        <v>816.927</v>
      </c>
      <c r="FF200">
        <v>430.588</v>
      </c>
      <c r="FG200">
        <v>19.24</v>
      </c>
      <c r="FH200">
        <v>25.392</v>
      </c>
      <c r="FI200">
        <v>29.9995</v>
      </c>
      <c r="FJ200">
        <v>25.5551</v>
      </c>
      <c r="FK200">
        <v>25.5977</v>
      </c>
      <c r="FL200">
        <v>25.0119</v>
      </c>
      <c r="FM200">
        <v>71.2025</v>
      </c>
      <c r="FN200">
        <v>0</v>
      </c>
      <c r="FO200">
        <v>19.32</v>
      </c>
      <c r="FP200">
        <v>420</v>
      </c>
      <c r="FQ200">
        <v>3.69207</v>
      </c>
      <c r="FR200">
        <v>101.432</v>
      </c>
      <c r="FS200">
        <v>101.883</v>
      </c>
    </row>
    <row r="201" spans="1:175">
      <c r="A201">
        <v>185</v>
      </c>
      <c r="B201">
        <v>1626465558</v>
      </c>
      <c r="C201">
        <v>368.400000095367</v>
      </c>
      <c r="D201" t="s">
        <v>664</v>
      </c>
      <c r="E201" t="s">
        <v>665</v>
      </c>
      <c r="F201">
        <v>1</v>
      </c>
      <c r="G201" t="s">
        <v>291</v>
      </c>
      <c r="H201">
        <v>1626465557</v>
      </c>
      <c r="I201">
        <f>(J201)/1000</f>
        <v>0</v>
      </c>
      <c r="J201">
        <f>1000*CB201*AH201*(BX201-BY201)/(100*BQ201*(1000-AH201*BX201))</f>
        <v>0</v>
      </c>
      <c r="K201">
        <f>CB201*AH201*(BW201-BV201*(1000-AH201*BY201)/(1000-AH201*BX201))/(100*BQ201)</f>
        <v>0</v>
      </c>
      <c r="L201">
        <f>BV201 - IF(AH201&gt;1, K201*BQ201*100.0/(AJ201*CJ201), 0)</f>
        <v>0</v>
      </c>
      <c r="M201">
        <f>((S201-I201/2)*L201-K201)/(S201+I201/2)</f>
        <v>0</v>
      </c>
      <c r="N201">
        <f>M201*(CC201+CD201)/1000.0</f>
        <v>0</v>
      </c>
      <c r="O201">
        <f>(BV201 - IF(AH201&gt;1, K201*BQ201*100.0/(AJ201*CJ201), 0))*(CC201+CD201)/1000.0</f>
        <v>0</v>
      </c>
      <c r="P201">
        <f>2.0/((1/R201-1/Q201)+SIGN(R201)*SQRT((1/R201-1/Q201)*(1/R201-1/Q201) + 4*BR201/((BR201+1)*(BR201+1))*(2*1/R201*1/Q201-1/Q201*1/Q201)))</f>
        <v>0</v>
      </c>
      <c r="Q201">
        <f>IF(LEFT(BS201,1)&lt;&gt;"0",IF(LEFT(BS201,1)="1",3.0,BT201),$D$5+$E$5*(CJ201*CC201/($K$5*1000))+$F$5*(CJ201*CC201/($K$5*1000))*MAX(MIN(BQ201,$J$5),$I$5)*MAX(MIN(BQ201,$J$5),$I$5)+$G$5*MAX(MIN(BQ201,$J$5),$I$5)*(CJ201*CC201/($K$5*1000))+$H$5*(CJ201*CC201/($K$5*1000))*(CJ201*CC201/($K$5*1000)))</f>
        <v>0</v>
      </c>
      <c r="R201">
        <f>I201*(1000-(1000*0.61365*exp(17.502*V201/(240.97+V201))/(CC201+CD201)+BX201)/2)/(1000*0.61365*exp(17.502*V201/(240.97+V201))/(CC201+CD201)-BX201)</f>
        <v>0</v>
      </c>
      <c r="S201">
        <f>1/((BR201+1)/(P201/1.6)+1/(Q201/1.37)) + BR201/((BR201+1)/(P201/1.6) + BR201/(Q201/1.37))</f>
        <v>0</v>
      </c>
      <c r="T201">
        <f>(BM201*BP201)</f>
        <v>0</v>
      </c>
      <c r="U201">
        <f>(CE201+(T201+2*0.95*5.67E-8*(((CE201+$B$7)+273)^4-(CE201+273)^4)-44100*I201)/(1.84*29.3*Q201+8*0.95*5.67E-8*(CE201+273)^3))</f>
        <v>0</v>
      </c>
      <c r="V201">
        <f>($C$7*CF201+$D$7*CG201+$E$7*U201)</f>
        <v>0</v>
      </c>
      <c r="W201">
        <f>0.61365*exp(17.502*V201/(240.97+V201))</f>
        <v>0</v>
      </c>
      <c r="X201">
        <f>(Y201/Z201*100)</f>
        <v>0</v>
      </c>
      <c r="Y201">
        <f>BX201*(CC201+CD201)/1000</f>
        <v>0</v>
      </c>
      <c r="Z201">
        <f>0.61365*exp(17.502*CE201/(240.97+CE201))</f>
        <v>0</v>
      </c>
      <c r="AA201">
        <f>(W201-BX201*(CC201+CD201)/1000)</f>
        <v>0</v>
      </c>
      <c r="AB201">
        <f>(-I201*44100)</f>
        <v>0</v>
      </c>
      <c r="AC201">
        <f>2*29.3*Q201*0.92*(CE201-V201)</f>
        <v>0</v>
      </c>
      <c r="AD201">
        <f>2*0.95*5.67E-8*(((CE201+$B$7)+273)^4-(V201+273)^4)</f>
        <v>0</v>
      </c>
      <c r="AE201">
        <f>T201+AD201+AB201+AC201</f>
        <v>0</v>
      </c>
      <c r="AF201">
        <v>145</v>
      </c>
      <c r="AG201">
        <v>16</v>
      </c>
      <c r="AH201">
        <f>IF(AF201*$H$13&gt;=AJ201,1.0,(AJ201/(AJ201-AF201*$H$13)))</f>
        <v>0</v>
      </c>
      <c r="AI201">
        <f>(AH201-1)*100</f>
        <v>0</v>
      </c>
      <c r="AJ201">
        <f>MAX(0,($B$13+$C$13*CJ201)/(1+$D$13*CJ201)*CC201/(CE201+273)*$E$13)</f>
        <v>0</v>
      </c>
      <c r="AK201" t="s">
        <v>292</v>
      </c>
      <c r="AL201" t="s">
        <v>292</v>
      </c>
      <c r="AM201">
        <v>0</v>
      </c>
      <c r="AN201">
        <v>0</v>
      </c>
      <c r="AO201">
        <f>1-AM201/AN201</f>
        <v>0</v>
      </c>
      <c r="AP201">
        <v>0</v>
      </c>
      <c r="AQ201" t="s">
        <v>292</v>
      </c>
      <c r="AR201" t="s">
        <v>292</v>
      </c>
      <c r="AS201">
        <v>0</v>
      </c>
      <c r="AT201">
        <v>0</v>
      </c>
      <c r="AU201">
        <f>1-AS201/AT201</f>
        <v>0</v>
      </c>
      <c r="AV201">
        <v>0.5</v>
      </c>
      <c r="AW201">
        <f>BN201</f>
        <v>0</v>
      </c>
      <c r="AX201">
        <f>K201</f>
        <v>0</v>
      </c>
      <c r="AY201">
        <f>AU201*AV201*AW201</f>
        <v>0</v>
      </c>
      <c r="AZ201">
        <f>(AX201-AP201)/AW201</f>
        <v>0</v>
      </c>
      <c r="BA201">
        <f>(AN201-AT201)/AT201</f>
        <v>0</v>
      </c>
      <c r="BB201">
        <f>AM201/(AO201+AM201/AT201)</f>
        <v>0</v>
      </c>
      <c r="BC201" t="s">
        <v>292</v>
      </c>
      <c r="BD201">
        <v>0</v>
      </c>
      <c r="BE201">
        <f>IF(BD201&lt;&gt;0, BD201, BB201)</f>
        <v>0</v>
      </c>
      <c r="BF201">
        <f>1-BE201/AT201</f>
        <v>0</v>
      </c>
      <c r="BG201">
        <f>(AT201-AS201)/(AT201-BE201)</f>
        <v>0</v>
      </c>
      <c r="BH201">
        <f>(AN201-AT201)/(AN201-BE201)</f>
        <v>0</v>
      </c>
      <c r="BI201">
        <f>(AT201-AS201)/(AT201-AM201)</f>
        <v>0</v>
      </c>
      <c r="BJ201">
        <f>(AN201-AT201)/(AN201-AM201)</f>
        <v>0</v>
      </c>
      <c r="BK201">
        <f>(BG201*BE201/AS201)</f>
        <v>0</v>
      </c>
      <c r="BL201">
        <f>(1-BK201)</f>
        <v>0</v>
      </c>
      <c r="BM201">
        <f>$B$11*CK201+$C$11*CL201+$F$11*CM201*(1-CP201)</f>
        <v>0</v>
      </c>
      <c r="BN201">
        <f>BM201*BO201</f>
        <v>0</v>
      </c>
      <c r="BO201">
        <f>($B$11*$D$9+$C$11*$D$9+$F$11*((CZ201+CR201)/MAX(CZ201+CR201+DA201, 0.1)*$I$9+DA201/MAX(CZ201+CR201+DA201, 0.1)*$J$9))/($B$11+$C$11+$F$11)</f>
        <v>0</v>
      </c>
      <c r="BP201">
        <f>($B$11*$K$9+$C$11*$K$9+$F$11*((CZ201+CR201)/MAX(CZ201+CR201+DA201, 0.1)*$P$9+DA201/MAX(CZ201+CR201+DA201, 0.1)*$Q$9))/($B$11+$C$11+$F$11)</f>
        <v>0</v>
      </c>
      <c r="BQ201">
        <v>6</v>
      </c>
      <c r="BR201">
        <v>0.5</v>
      </c>
      <c r="BS201" t="s">
        <v>293</v>
      </c>
      <c r="BT201">
        <v>2</v>
      </c>
      <c r="BU201">
        <v>1626465557</v>
      </c>
      <c r="BV201">
        <v>398.49</v>
      </c>
      <c r="BW201">
        <v>420.031</v>
      </c>
      <c r="BX201">
        <v>7.8684</v>
      </c>
      <c r="BY201">
        <v>3.60519333333333</v>
      </c>
      <c r="BZ201">
        <v>396.936666666667</v>
      </c>
      <c r="CA201">
        <v>7.92908333333333</v>
      </c>
      <c r="CB201">
        <v>900.086333333333</v>
      </c>
      <c r="CC201">
        <v>100.758333333333</v>
      </c>
      <c r="CD201">
        <v>0.100171</v>
      </c>
      <c r="CE201">
        <v>19.681</v>
      </c>
      <c r="CF201">
        <v>18.5401</v>
      </c>
      <c r="CG201">
        <v>999.9</v>
      </c>
      <c r="CH201">
        <v>0</v>
      </c>
      <c r="CI201">
        <v>0</v>
      </c>
      <c r="CJ201">
        <v>10017.1</v>
      </c>
      <c r="CK201">
        <v>0</v>
      </c>
      <c r="CL201">
        <v>0.221023</v>
      </c>
      <c r="CM201">
        <v>1460.04666666667</v>
      </c>
      <c r="CN201">
        <v>0.972996333333333</v>
      </c>
      <c r="CO201">
        <v>0.0270039</v>
      </c>
      <c r="CP201">
        <v>0</v>
      </c>
      <c r="CQ201">
        <v>874.715666666667</v>
      </c>
      <c r="CR201">
        <v>4.99999</v>
      </c>
      <c r="CS201">
        <v>12803.0333333333</v>
      </c>
      <c r="CT201">
        <v>12728.7333333333</v>
      </c>
      <c r="CU201">
        <v>38.958</v>
      </c>
      <c r="CV201">
        <v>41.125</v>
      </c>
      <c r="CW201">
        <v>40.125</v>
      </c>
      <c r="CX201">
        <v>40.437</v>
      </c>
      <c r="CY201">
        <v>40.75</v>
      </c>
      <c r="CZ201">
        <v>1415.75666666667</v>
      </c>
      <c r="DA201">
        <v>39.29</v>
      </c>
      <c r="DB201">
        <v>0</v>
      </c>
      <c r="DC201">
        <v>1626465569</v>
      </c>
      <c r="DD201">
        <v>0</v>
      </c>
      <c r="DE201">
        <v>875.107346153846</v>
      </c>
      <c r="DF201">
        <v>-3.4407179375718</v>
      </c>
      <c r="DG201">
        <v>-46.6256410358741</v>
      </c>
      <c r="DH201">
        <v>12807.3846153846</v>
      </c>
      <c r="DI201">
        <v>15</v>
      </c>
      <c r="DJ201">
        <v>1626465084.6</v>
      </c>
      <c r="DK201" t="s">
        <v>294</v>
      </c>
      <c r="DL201">
        <v>1626465076.6</v>
      </c>
      <c r="DM201">
        <v>1626465084.6</v>
      </c>
      <c r="DN201">
        <v>8</v>
      </c>
      <c r="DO201">
        <v>0.212</v>
      </c>
      <c r="DP201">
        <v>0.013</v>
      </c>
      <c r="DQ201">
        <v>1.588</v>
      </c>
      <c r="DR201">
        <v>-0.074</v>
      </c>
      <c r="DS201">
        <v>420</v>
      </c>
      <c r="DT201">
        <v>3</v>
      </c>
      <c r="DU201">
        <v>0.13</v>
      </c>
      <c r="DV201">
        <v>0.03</v>
      </c>
      <c r="DW201">
        <v>-21.4214975609756</v>
      </c>
      <c r="DX201">
        <v>-0.624670389545392</v>
      </c>
      <c r="DY201">
        <v>0.0644420991308679</v>
      </c>
      <c r="DZ201">
        <v>0</v>
      </c>
      <c r="EA201">
        <v>875.228794117647</v>
      </c>
      <c r="EB201">
        <v>-2.80037598696065</v>
      </c>
      <c r="EC201">
        <v>0.34504379768131</v>
      </c>
      <c r="ED201">
        <v>1</v>
      </c>
      <c r="EE201">
        <v>4.20094975609756</v>
      </c>
      <c r="EF201">
        <v>0.398254928086879</v>
      </c>
      <c r="EG201">
        <v>0.0391987096905489</v>
      </c>
      <c r="EH201">
        <v>0</v>
      </c>
      <c r="EI201">
        <v>1</v>
      </c>
      <c r="EJ201">
        <v>3</v>
      </c>
      <c r="EK201" t="s">
        <v>427</v>
      </c>
      <c r="EL201">
        <v>100</v>
      </c>
      <c r="EM201">
        <v>100</v>
      </c>
      <c r="EN201">
        <v>1.554</v>
      </c>
      <c r="EO201">
        <v>-0.0606</v>
      </c>
      <c r="EP201">
        <v>0.796380875196005</v>
      </c>
      <c r="EQ201">
        <v>0.00225868272383977</v>
      </c>
      <c r="ER201">
        <v>-9.96746185667655e-07</v>
      </c>
      <c r="ES201">
        <v>2.83711317370827e-10</v>
      </c>
      <c r="ET201">
        <v>-0.071317122073674</v>
      </c>
      <c r="EU201">
        <v>-0.00217948432402501</v>
      </c>
      <c r="EV201">
        <v>0.000453263451741206</v>
      </c>
      <c r="EW201">
        <v>-1.16319206543697e-06</v>
      </c>
      <c r="EX201">
        <v>-2</v>
      </c>
      <c r="EY201">
        <v>2196</v>
      </c>
      <c r="EZ201">
        <v>1</v>
      </c>
      <c r="FA201">
        <v>25</v>
      </c>
      <c r="FB201">
        <v>8</v>
      </c>
      <c r="FC201">
        <v>7.9</v>
      </c>
      <c r="FD201">
        <v>18</v>
      </c>
      <c r="FE201">
        <v>817.033</v>
      </c>
      <c r="FF201">
        <v>430.675</v>
      </c>
      <c r="FG201">
        <v>19.3061</v>
      </c>
      <c r="FH201">
        <v>25.3888</v>
      </c>
      <c r="FI201">
        <v>29.9995</v>
      </c>
      <c r="FJ201">
        <v>25.553</v>
      </c>
      <c r="FK201">
        <v>25.5956</v>
      </c>
      <c r="FL201">
        <v>25.013</v>
      </c>
      <c r="FM201">
        <v>70.9257</v>
      </c>
      <c r="FN201">
        <v>0</v>
      </c>
      <c r="FO201">
        <v>19.43</v>
      </c>
      <c r="FP201">
        <v>420</v>
      </c>
      <c r="FQ201">
        <v>3.68937</v>
      </c>
      <c r="FR201">
        <v>101.432</v>
      </c>
      <c r="FS201">
        <v>101.883</v>
      </c>
    </row>
    <row r="202" spans="1:175">
      <c r="A202">
        <v>186</v>
      </c>
      <c r="B202">
        <v>1626465560</v>
      </c>
      <c r="C202">
        <v>370.400000095367</v>
      </c>
      <c r="D202" t="s">
        <v>666</v>
      </c>
      <c r="E202" t="s">
        <v>667</v>
      </c>
      <c r="F202">
        <v>1</v>
      </c>
      <c r="G202" t="s">
        <v>291</v>
      </c>
      <c r="H202">
        <v>1626465559</v>
      </c>
      <c r="I202">
        <f>(J202)/1000</f>
        <v>0</v>
      </c>
      <c r="J202">
        <f>1000*CB202*AH202*(BX202-BY202)/(100*BQ202*(1000-AH202*BX202))</f>
        <v>0</v>
      </c>
      <c r="K202">
        <f>CB202*AH202*(BW202-BV202*(1000-AH202*BY202)/(1000-AH202*BX202))/(100*BQ202)</f>
        <v>0</v>
      </c>
      <c r="L202">
        <f>BV202 - IF(AH202&gt;1, K202*BQ202*100.0/(AJ202*CJ202), 0)</f>
        <v>0</v>
      </c>
      <c r="M202">
        <f>((S202-I202/2)*L202-K202)/(S202+I202/2)</f>
        <v>0</v>
      </c>
      <c r="N202">
        <f>M202*(CC202+CD202)/1000.0</f>
        <v>0</v>
      </c>
      <c r="O202">
        <f>(BV202 - IF(AH202&gt;1, K202*BQ202*100.0/(AJ202*CJ202), 0))*(CC202+CD202)/1000.0</f>
        <v>0</v>
      </c>
      <c r="P202">
        <f>2.0/((1/R202-1/Q202)+SIGN(R202)*SQRT((1/R202-1/Q202)*(1/R202-1/Q202) + 4*BR202/((BR202+1)*(BR202+1))*(2*1/R202*1/Q202-1/Q202*1/Q202)))</f>
        <v>0</v>
      </c>
      <c r="Q202">
        <f>IF(LEFT(BS202,1)&lt;&gt;"0",IF(LEFT(BS202,1)="1",3.0,BT202),$D$5+$E$5*(CJ202*CC202/($K$5*1000))+$F$5*(CJ202*CC202/($K$5*1000))*MAX(MIN(BQ202,$J$5),$I$5)*MAX(MIN(BQ202,$J$5),$I$5)+$G$5*MAX(MIN(BQ202,$J$5),$I$5)*(CJ202*CC202/($K$5*1000))+$H$5*(CJ202*CC202/($K$5*1000))*(CJ202*CC202/($K$5*1000)))</f>
        <v>0</v>
      </c>
      <c r="R202">
        <f>I202*(1000-(1000*0.61365*exp(17.502*V202/(240.97+V202))/(CC202+CD202)+BX202)/2)/(1000*0.61365*exp(17.502*V202/(240.97+V202))/(CC202+CD202)-BX202)</f>
        <v>0</v>
      </c>
      <c r="S202">
        <f>1/((BR202+1)/(P202/1.6)+1/(Q202/1.37)) + BR202/((BR202+1)/(P202/1.6) + BR202/(Q202/1.37))</f>
        <v>0</v>
      </c>
      <c r="T202">
        <f>(BM202*BP202)</f>
        <v>0</v>
      </c>
      <c r="U202">
        <f>(CE202+(T202+2*0.95*5.67E-8*(((CE202+$B$7)+273)^4-(CE202+273)^4)-44100*I202)/(1.84*29.3*Q202+8*0.95*5.67E-8*(CE202+273)^3))</f>
        <v>0</v>
      </c>
      <c r="V202">
        <f>($C$7*CF202+$D$7*CG202+$E$7*U202)</f>
        <v>0</v>
      </c>
      <c r="W202">
        <f>0.61365*exp(17.502*V202/(240.97+V202))</f>
        <v>0</v>
      </c>
      <c r="X202">
        <f>(Y202/Z202*100)</f>
        <v>0</v>
      </c>
      <c r="Y202">
        <f>BX202*(CC202+CD202)/1000</f>
        <v>0</v>
      </c>
      <c r="Z202">
        <f>0.61365*exp(17.502*CE202/(240.97+CE202))</f>
        <v>0</v>
      </c>
      <c r="AA202">
        <f>(W202-BX202*(CC202+CD202)/1000)</f>
        <v>0</v>
      </c>
      <c r="AB202">
        <f>(-I202*44100)</f>
        <v>0</v>
      </c>
      <c r="AC202">
        <f>2*29.3*Q202*0.92*(CE202-V202)</f>
        <v>0</v>
      </c>
      <c r="AD202">
        <f>2*0.95*5.67E-8*(((CE202+$B$7)+273)^4-(V202+273)^4)</f>
        <v>0</v>
      </c>
      <c r="AE202">
        <f>T202+AD202+AB202+AC202</f>
        <v>0</v>
      </c>
      <c r="AF202">
        <v>145</v>
      </c>
      <c r="AG202">
        <v>16</v>
      </c>
      <c r="AH202">
        <f>IF(AF202*$H$13&gt;=AJ202,1.0,(AJ202/(AJ202-AF202*$H$13)))</f>
        <v>0</v>
      </c>
      <c r="AI202">
        <f>(AH202-1)*100</f>
        <v>0</v>
      </c>
      <c r="AJ202">
        <f>MAX(0,($B$13+$C$13*CJ202)/(1+$D$13*CJ202)*CC202/(CE202+273)*$E$13)</f>
        <v>0</v>
      </c>
      <c r="AK202" t="s">
        <v>292</v>
      </c>
      <c r="AL202" t="s">
        <v>292</v>
      </c>
      <c r="AM202">
        <v>0</v>
      </c>
      <c r="AN202">
        <v>0</v>
      </c>
      <c r="AO202">
        <f>1-AM202/AN202</f>
        <v>0</v>
      </c>
      <c r="AP202">
        <v>0</v>
      </c>
      <c r="AQ202" t="s">
        <v>292</v>
      </c>
      <c r="AR202" t="s">
        <v>292</v>
      </c>
      <c r="AS202">
        <v>0</v>
      </c>
      <c r="AT202">
        <v>0</v>
      </c>
      <c r="AU202">
        <f>1-AS202/AT202</f>
        <v>0</v>
      </c>
      <c r="AV202">
        <v>0.5</v>
      </c>
      <c r="AW202">
        <f>BN202</f>
        <v>0</v>
      </c>
      <c r="AX202">
        <f>K202</f>
        <v>0</v>
      </c>
      <c r="AY202">
        <f>AU202*AV202*AW202</f>
        <v>0</v>
      </c>
      <c r="AZ202">
        <f>(AX202-AP202)/AW202</f>
        <v>0</v>
      </c>
      <c r="BA202">
        <f>(AN202-AT202)/AT202</f>
        <v>0</v>
      </c>
      <c r="BB202">
        <f>AM202/(AO202+AM202/AT202)</f>
        <v>0</v>
      </c>
      <c r="BC202" t="s">
        <v>292</v>
      </c>
      <c r="BD202">
        <v>0</v>
      </c>
      <c r="BE202">
        <f>IF(BD202&lt;&gt;0, BD202, BB202)</f>
        <v>0</v>
      </c>
      <c r="BF202">
        <f>1-BE202/AT202</f>
        <v>0</v>
      </c>
      <c r="BG202">
        <f>(AT202-AS202)/(AT202-BE202)</f>
        <v>0</v>
      </c>
      <c r="BH202">
        <f>(AN202-AT202)/(AN202-BE202)</f>
        <v>0</v>
      </c>
      <c r="BI202">
        <f>(AT202-AS202)/(AT202-AM202)</f>
        <v>0</v>
      </c>
      <c r="BJ202">
        <f>(AN202-AT202)/(AN202-AM202)</f>
        <v>0</v>
      </c>
      <c r="BK202">
        <f>(BG202*BE202/AS202)</f>
        <v>0</v>
      </c>
      <c r="BL202">
        <f>(1-BK202)</f>
        <v>0</v>
      </c>
      <c r="BM202">
        <f>$B$11*CK202+$C$11*CL202+$F$11*CM202*(1-CP202)</f>
        <v>0</v>
      </c>
      <c r="BN202">
        <f>BM202*BO202</f>
        <v>0</v>
      </c>
      <c r="BO202">
        <f>($B$11*$D$9+$C$11*$D$9+$F$11*((CZ202+CR202)/MAX(CZ202+CR202+DA202, 0.1)*$I$9+DA202/MAX(CZ202+CR202+DA202, 0.1)*$J$9))/($B$11+$C$11+$F$11)</f>
        <v>0</v>
      </c>
      <c r="BP202">
        <f>($B$11*$K$9+$C$11*$K$9+$F$11*((CZ202+CR202)/MAX(CZ202+CR202+DA202, 0.1)*$P$9+DA202/MAX(CZ202+CR202+DA202, 0.1)*$Q$9))/($B$11+$C$11+$F$11)</f>
        <v>0</v>
      </c>
      <c r="BQ202">
        <v>6</v>
      </c>
      <c r="BR202">
        <v>0.5</v>
      </c>
      <c r="BS202" t="s">
        <v>293</v>
      </c>
      <c r="BT202">
        <v>2</v>
      </c>
      <c r="BU202">
        <v>1626465559</v>
      </c>
      <c r="BV202">
        <v>398.458</v>
      </c>
      <c r="BW202">
        <v>419.987</v>
      </c>
      <c r="BX202">
        <v>7.88035333333333</v>
      </c>
      <c r="BY202">
        <v>3.60826666666667</v>
      </c>
      <c r="BZ202">
        <v>396.904333333333</v>
      </c>
      <c r="CA202">
        <v>7.94097666666667</v>
      </c>
      <c r="CB202">
        <v>900.051666666667</v>
      </c>
      <c r="CC202">
        <v>100.758333333333</v>
      </c>
      <c r="CD202">
        <v>0.100308</v>
      </c>
      <c r="CE202">
        <v>19.7149666666667</v>
      </c>
      <c r="CF202">
        <v>18.5776666666667</v>
      </c>
      <c r="CG202">
        <v>999.9</v>
      </c>
      <c r="CH202">
        <v>0</v>
      </c>
      <c r="CI202">
        <v>0</v>
      </c>
      <c r="CJ202">
        <v>10003.5333333333</v>
      </c>
      <c r="CK202">
        <v>0</v>
      </c>
      <c r="CL202">
        <v>0.221023</v>
      </c>
      <c r="CM202">
        <v>1460.04333333333</v>
      </c>
      <c r="CN202">
        <v>0.972994666666667</v>
      </c>
      <c r="CO202">
        <v>0.0270053666666667</v>
      </c>
      <c r="CP202">
        <v>0</v>
      </c>
      <c r="CQ202">
        <v>874.477</v>
      </c>
      <c r="CR202">
        <v>4.99999</v>
      </c>
      <c r="CS202">
        <v>12801.3</v>
      </c>
      <c r="CT202">
        <v>12728.6666666667</v>
      </c>
      <c r="CU202">
        <v>39</v>
      </c>
      <c r="CV202">
        <v>41.125</v>
      </c>
      <c r="CW202">
        <v>40.1456666666667</v>
      </c>
      <c r="CX202">
        <v>40.437</v>
      </c>
      <c r="CY202">
        <v>40.75</v>
      </c>
      <c r="CZ202">
        <v>1415.75</v>
      </c>
      <c r="DA202">
        <v>39.2933333333333</v>
      </c>
      <c r="DB202">
        <v>0</v>
      </c>
      <c r="DC202">
        <v>1626465571.4</v>
      </c>
      <c r="DD202">
        <v>0</v>
      </c>
      <c r="DE202">
        <v>874.940884615385</v>
      </c>
      <c r="DF202">
        <v>-3.40694015592872</v>
      </c>
      <c r="DG202">
        <v>-42.1846154622721</v>
      </c>
      <c r="DH202">
        <v>12805.5961538462</v>
      </c>
      <c r="DI202">
        <v>15</v>
      </c>
      <c r="DJ202">
        <v>1626465084.6</v>
      </c>
      <c r="DK202" t="s">
        <v>294</v>
      </c>
      <c r="DL202">
        <v>1626465076.6</v>
      </c>
      <c r="DM202">
        <v>1626465084.6</v>
      </c>
      <c r="DN202">
        <v>8</v>
      </c>
      <c r="DO202">
        <v>0.212</v>
      </c>
      <c r="DP202">
        <v>0.013</v>
      </c>
      <c r="DQ202">
        <v>1.588</v>
      </c>
      <c r="DR202">
        <v>-0.074</v>
      </c>
      <c r="DS202">
        <v>420</v>
      </c>
      <c r="DT202">
        <v>3</v>
      </c>
      <c r="DU202">
        <v>0.13</v>
      </c>
      <c r="DV202">
        <v>0.03</v>
      </c>
      <c r="DW202">
        <v>-21.4429512195122</v>
      </c>
      <c r="DX202">
        <v>-0.572002091479271</v>
      </c>
      <c r="DY202">
        <v>0.0590399497733905</v>
      </c>
      <c r="DZ202">
        <v>0</v>
      </c>
      <c r="EA202">
        <v>875.136264705882</v>
      </c>
      <c r="EB202">
        <v>-2.90895886189123</v>
      </c>
      <c r="EC202">
        <v>0.35801547032164</v>
      </c>
      <c r="ED202">
        <v>1</v>
      </c>
      <c r="EE202">
        <v>4.21369707317073</v>
      </c>
      <c r="EF202">
        <v>0.388484340260007</v>
      </c>
      <c r="EG202">
        <v>0.0381946030055392</v>
      </c>
      <c r="EH202">
        <v>0</v>
      </c>
      <c r="EI202">
        <v>1</v>
      </c>
      <c r="EJ202">
        <v>3</v>
      </c>
      <c r="EK202" t="s">
        <v>427</v>
      </c>
      <c r="EL202">
        <v>100</v>
      </c>
      <c r="EM202">
        <v>100</v>
      </c>
      <c r="EN202">
        <v>1.553</v>
      </c>
      <c r="EO202">
        <v>-0.0606</v>
      </c>
      <c r="EP202">
        <v>0.796380875196005</v>
      </c>
      <c r="EQ202">
        <v>0.00225868272383977</v>
      </c>
      <c r="ER202">
        <v>-9.96746185667655e-07</v>
      </c>
      <c r="ES202">
        <v>2.83711317370827e-10</v>
      </c>
      <c r="ET202">
        <v>-0.071317122073674</v>
      </c>
      <c r="EU202">
        <v>-0.00217948432402501</v>
      </c>
      <c r="EV202">
        <v>0.000453263451741206</v>
      </c>
      <c r="EW202">
        <v>-1.16319206543697e-06</v>
      </c>
      <c r="EX202">
        <v>-2</v>
      </c>
      <c r="EY202">
        <v>2196</v>
      </c>
      <c r="EZ202">
        <v>1</v>
      </c>
      <c r="FA202">
        <v>25</v>
      </c>
      <c r="FB202">
        <v>8.1</v>
      </c>
      <c r="FC202">
        <v>7.9</v>
      </c>
      <c r="FD202">
        <v>18</v>
      </c>
      <c r="FE202">
        <v>817.023</v>
      </c>
      <c r="FF202">
        <v>430.662</v>
      </c>
      <c r="FG202">
        <v>19.3739</v>
      </c>
      <c r="FH202">
        <v>25.3856</v>
      </c>
      <c r="FI202">
        <v>29.9995</v>
      </c>
      <c r="FJ202">
        <v>25.5508</v>
      </c>
      <c r="FK202">
        <v>25.594</v>
      </c>
      <c r="FL202">
        <v>25.0127</v>
      </c>
      <c r="FM202">
        <v>70.9257</v>
      </c>
      <c r="FN202">
        <v>0</v>
      </c>
      <c r="FO202">
        <v>19.43</v>
      </c>
      <c r="FP202">
        <v>420</v>
      </c>
      <c r="FQ202">
        <v>3.68556</v>
      </c>
      <c r="FR202">
        <v>101.432</v>
      </c>
      <c r="FS202">
        <v>101.884</v>
      </c>
    </row>
    <row r="203" spans="1:175">
      <c r="A203">
        <v>187</v>
      </c>
      <c r="B203">
        <v>1626465562</v>
      </c>
      <c r="C203">
        <v>372.400000095367</v>
      </c>
      <c r="D203" t="s">
        <v>668</v>
      </c>
      <c r="E203" t="s">
        <v>669</v>
      </c>
      <c r="F203">
        <v>1</v>
      </c>
      <c r="G203" t="s">
        <v>291</v>
      </c>
      <c r="H203">
        <v>1626465561</v>
      </c>
      <c r="I203">
        <f>(J203)/1000</f>
        <v>0</v>
      </c>
      <c r="J203">
        <f>1000*CB203*AH203*(BX203-BY203)/(100*BQ203*(1000-AH203*BX203))</f>
        <v>0</v>
      </c>
      <c r="K203">
        <f>CB203*AH203*(BW203-BV203*(1000-AH203*BY203)/(1000-AH203*BX203))/(100*BQ203)</f>
        <v>0</v>
      </c>
      <c r="L203">
        <f>BV203 - IF(AH203&gt;1, K203*BQ203*100.0/(AJ203*CJ203), 0)</f>
        <v>0</v>
      </c>
      <c r="M203">
        <f>((S203-I203/2)*L203-K203)/(S203+I203/2)</f>
        <v>0</v>
      </c>
      <c r="N203">
        <f>M203*(CC203+CD203)/1000.0</f>
        <v>0</v>
      </c>
      <c r="O203">
        <f>(BV203 - IF(AH203&gt;1, K203*BQ203*100.0/(AJ203*CJ203), 0))*(CC203+CD203)/1000.0</f>
        <v>0</v>
      </c>
      <c r="P203">
        <f>2.0/((1/R203-1/Q203)+SIGN(R203)*SQRT((1/R203-1/Q203)*(1/R203-1/Q203) + 4*BR203/((BR203+1)*(BR203+1))*(2*1/R203*1/Q203-1/Q203*1/Q203)))</f>
        <v>0</v>
      </c>
      <c r="Q203">
        <f>IF(LEFT(BS203,1)&lt;&gt;"0",IF(LEFT(BS203,1)="1",3.0,BT203),$D$5+$E$5*(CJ203*CC203/($K$5*1000))+$F$5*(CJ203*CC203/($K$5*1000))*MAX(MIN(BQ203,$J$5),$I$5)*MAX(MIN(BQ203,$J$5),$I$5)+$G$5*MAX(MIN(BQ203,$J$5),$I$5)*(CJ203*CC203/($K$5*1000))+$H$5*(CJ203*CC203/($K$5*1000))*(CJ203*CC203/($K$5*1000)))</f>
        <v>0</v>
      </c>
      <c r="R203">
        <f>I203*(1000-(1000*0.61365*exp(17.502*V203/(240.97+V203))/(CC203+CD203)+BX203)/2)/(1000*0.61365*exp(17.502*V203/(240.97+V203))/(CC203+CD203)-BX203)</f>
        <v>0</v>
      </c>
      <c r="S203">
        <f>1/((BR203+1)/(P203/1.6)+1/(Q203/1.37)) + BR203/((BR203+1)/(P203/1.6) + BR203/(Q203/1.37))</f>
        <v>0</v>
      </c>
      <c r="T203">
        <f>(BM203*BP203)</f>
        <v>0</v>
      </c>
      <c r="U203">
        <f>(CE203+(T203+2*0.95*5.67E-8*(((CE203+$B$7)+273)^4-(CE203+273)^4)-44100*I203)/(1.84*29.3*Q203+8*0.95*5.67E-8*(CE203+273)^3))</f>
        <v>0</v>
      </c>
      <c r="V203">
        <f>($C$7*CF203+$D$7*CG203+$E$7*U203)</f>
        <v>0</v>
      </c>
      <c r="W203">
        <f>0.61365*exp(17.502*V203/(240.97+V203))</f>
        <v>0</v>
      </c>
      <c r="X203">
        <f>(Y203/Z203*100)</f>
        <v>0</v>
      </c>
      <c r="Y203">
        <f>BX203*(CC203+CD203)/1000</f>
        <v>0</v>
      </c>
      <c r="Z203">
        <f>0.61365*exp(17.502*CE203/(240.97+CE203))</f>
        <v>0</v>
      </c>
      <c r="AA203">
        <f>(W203-BX203*(CC203+CD203)/1000)</f>
        <v>0</v>
      </c>
      <c r="AB203">
        <f>(-I203*44100)</f>
        <v>0</v>
      </c>
      <c r="AC203">
        <f>2*29.3*Q203*0.92*(CE203-V203)</f>
        <v>0</v>
      </c>
      <c r="AD203">
        <f>2*0.95*5.67E-8*(((CE203+$B$7)+273)^4-(V203+273)^4)</f>
        <v>0</v>
      </c>
      <c r="AE203">
        <f>T203+AD203+AB203+AC203</f>
        <v>0</v>
      </c>
      <c r="AF203">
        <v>145</v>
      </c>
      <c r="AG203">
        <v>16</v>
      </c>
      <c r="AH203">
        <f>IF(AF203*$H$13&gt;=AJ203,1.0,(AJ203/(AJ203-AF203*$H$13)))</f>
        <v>0</v>
      </c>
      <c r="AI203">
        <f>(AH203-1)*100</f>
        <v>0</v>
      </c>
      <c r="AJ203">
        <f>MAX(0,($B$13+$C$13*CJ203)/(1+$D$13*CJ203)*CC203/(CE203+273)*$E$13)</f>
        <v>0</v>
      </c>
      <c r="AK203" t="s">
        <v>292</v>
      </c>
      <c r="AL203" t="s">
        <v>292</v>
      </c>
      <c r="AM203">
        <v>0</v>
      </c>
      <c r="AN203">
        <v>0</v>
      </c>
      <c r="AO203">
        <f>1-AM203/AN203</f>
        <v>0</v>
      </c>
      <c r="AP203">
        <v>0</v>
      </c>
      <c r="AQ203" t="s">
        <v>292</v>
      </c>
      <c r="AR203" t="s">
        <v>292</v>
      </c>
      <c r="AS203">
        <v>0</v>
      </c>
      <c r="AT203">
        <v>0</v>
      </c>
      <c r="AU203">
        <f>1-AS203/AT203</f>
        <v>0</v>
      </c>
      <c r="AV203">
        <v>0.5</v>
      </c>
      <c r="AW203">
        <f>BN203</f>
        <v>0</v>
      </c>
      <c r="AX203">
        <f>K203</f>
        <v>0</v>
      </c>
      <c r="AY203">
        <f>AU203*AV203*AW203</f>
        <v>0</v>
      </c>
      <c r="AZ203">
        <f>(AX203-AP203)/AW203</f>
        <v>0</v>
      </c>
      <c r="BA203">
        <f>(AN203-AT203)/AT203</f>
        <v>0</v>
      </c>
      <c r="BB203">
        <f>AM203/(AO203+AM203/AT203)</f>
        <v>0</v>
      </c>
      <c r="BC203" t="s">
        <v>292</v>
      </c>
      <c r="BD203">
        <v>0</v>
      </c>
      <c r="BE203">
        <f>IF(BD203&lt;&gt;0, BD203, BB203)</f>
        <v>0</v>
      </c>
      <c r="BF203">
        <f>1-BE203/AT203</f>
        <v>0</v>
      </c>
      <c r="BG203">
        <f>(AT203-AS203)/(AT203-BE203)</f>
        <v>0</v>
      </c>
      <c r="BH203">
        <f>(AN203-AT203)/(AN203-BE203)</f>
        <v>0</v>
      </c>
      <c r="BI203">
        <f>(AT203-AS203)/(AT203-AM203)</f>
        <v>0</v>
      </c>
      <c r="BJ203">
        <f>(AN203-AT203)/(AN203-AM203)</f>
        <v>0</v>
      </c>
      <c r="BK203">
        <f>(BG203*BE203/AS203)</f>
        <v>0</v>
      </c>
      <c r="BL203">
        <f>(1-BK203)</f>
        <v>0</v>
      </c>
      <c r="BM203">
        <f>$B$11*CK203+$C$11*CL203+$F$11*CM203*(1-CP203)</f>
        <v>0</v>
      </c>
      <c r="BN203">
        <f>BM203*BO203</f>
        <v>0</v>
      </c>
      <c r="BO203">
        <f>($B$11*$D$9+$C$11*$D$9+$F$11*((CZ203+CR203)/MAX(CZ203+CR203+DA203, 0.1)*$I$9+DA203/MAX(CZ203+CR203+DA203, 0.1)*$J$9))/($B$11+$C$11+$F$11)</f>
        <v>0</v>
      </c>
      <c r="BP203">
        <f>($B$11*$K$9+$C$11*$K$9+$F$11*((CZ203+CR203)/MAX(CZ203+CR203+DA203, 0.1)*$P$9+DA203/MAX(CZ203+CR203+DA203, 0.1)*$Q$9))/($B$11+$C$11+$F$11)</f>
        <v>0</v>
      </c>
      <c r="BQ203">
        <v>6</v>
      </c>
      <c r="BR203">
        <v>0.5</v>
      </c>
      <c r="BS203" t="s">
        <v>293</v>
      </c>
      <c r="BT203">
        <v>2</v>
      </c>
      <c r="BU203">
        <v>1626465561</v>
      </c>
      <c r="BV203">
        <v>398.459333333333</v>
      </c>
      <c r="BW203">
        <v>419.986</v>
      </c>
      <c r="BX203">
        <v>7.89411666666667</v>
      </c>
      <c r="BY203">
        <v>3.61997666666667</v>
      </c>
      <c r="BZ203">
        <v>396.906</v>
      </c>
      <c r="CA203">
        <v>7.95467333333333</v>
      </c>
      <c r="CB203">
        <v>899.988</v>
      </c>
      <c r="CC203">
        <v>100.759333333333</v>
      </c>
      <c r="CD203">
        <v>0.100159</v>
      </c>
      <c r="CE203">
        <v>19.7495</v>
      </c>
      <c r="CF203">
        <v>18.6109</v>
      </c>
      <c r="CG203">
        <v>999.9</v>
      </c>
      <c r="CH203">
        <v>0</v>
      </c>
      <c r="CI203">
        <v>0</v>
      </c>
      <c r="CJ203">
        <v>10000.6166666667</v>
      </c>
      <c r="CK203">
        <v>0</v>
      </c>
      <c r="CL203">
        <v>0.221023</v>
      </c>
      <c r="CM203">
        <v>1459.95</v>
      </c>
      <c r="CN203">
        <v>0.973001333333333</v>
      </c>
      <c r="CO203">
        <v>0.0269986666666667</v>
      </c>
      <c r="CP203">
        <v>0</v>
      </c>
      <c r="CQ203">
        <v>874.453666666667</v>
      </c>
      <c r="CR203">
        <v>4.99999</v>
      </c>
      <c r="CS203">
        <v>12799.1333333333</v>
      </c>
      <c r="CT203">
        <v>12727.9</v>
      </c>
      <c r="CU203">
        <v>39</v>
      </c>
      <c r="CV203">
        <v>41.1663333333333</v>
      </c>
      <c r="CW203">
        <v>40.125</v>
      </c>
      <c r="CX203">
        <v>40.437</v>
      </c>
      <c r="CY203">
        <v>40.75</v>
      </c>
      <c r="CZ203">
        <v>1415.67</v>
      </c>
      <c r="DA203">
        <v>39.28</v>
      </c>
      <c r="DB203">
        <v>0</v>
      </c>
      <c r="DC203">
        <v>1626465573.2</v>
      </c>
      <c r="DD203">
        <v>0</v>
      </c>
      <c r="DE203">
        <v>874.825</v>
      </c>
      <c r="DF203">
        <v>-3.45746152333518</v>
      </c>
      <c r="DG203">
        <v>-45.1846154408739</v>
      </c>
      <c r="DH203">
        <v>12804.084</v>
      </c>
      <c r="DI203">
        <v>15</v>
      </c>
      <c r="DJ203">
        <v>1626465084.6</v>
      </c>
      <c r="DK203" t="s">
        <v>294</v>
      </c>
      <c r="DL203">
        <v>1626465076.6</v>
      </c>
      <c r="DM203">
        <v>1626465084.6</v>
      </c>
      <c r="DN203">
        <v>8</v>
      </c>
      <c r="DO203">
        <v>0.212</v>
      </c>
      <c r="DP203">
        <v>0.013</v>
      </c>
      <c r="DQ203">
        <v>1.588</v>
      </c>
      <c r="DR203">
        <v>-0.074</v>
      </c>
      <c r="DS203">
        <v>420</v>
      </c>
      <c r="DT203">
        <v>3</v>
      </c>
      <c r="DU203">
        <v>0.13</v>
      </c>
      <c r="DV203">
        <v>0.03</v>
      </c>
      <c r="DW203">
        <v>-21.4577097560976</v>
      </c>
      <c r="DX203">
        <v>-0.583435010484719</v>
      </c>
      <c r="DY203">
        <v>0.0598650018074324</v>
      </c>
      <c r="DZ203">
        <v>0</v>
      </c>
      <c r="EA203">
        <v>875.026147058824</v>
      </c>
      <c r="EB203">
        <v>-3.1328439033088</v>
      </c>
      <c r="EC203">
        <v>0.380206223635747</v>
      </c>
      <c r="ED203">
        <v>1</v>
      </c>
      <c r="EE203">
        <v>4.22604463414634</v>
      </c>
      <c r="EF203">
        <v>0.355640858358205</v>
      </c>
      <c r="EG203">
        <v>0.0349762295655528</v>
      </c>
      <c r="EH203">
        <v>0</v>
      </c>
      <c r="EI203">
        <v>1</v>
      </c>
      <c r="EJ203">
        <v>3</v>
      </c>
      <c r="EK203" t="s">
        <v>427</v>
      </c>
      <c r="EL203">
        <v>100</v>
      </c>
      <c r="EM203">
        <v>100</v>
      </c>
      <c r="EN203">
        <v>1.553</v>
      </c>
      <c r="EO203">
        <v>-0.0605</v>
      </c>
      <c r="EP203">
        <v>0.796380875196005</v>
      </c>
      <c r="EQ203">
        <v>0.00225868272383977</v>
      </c>
      <c r="ER203">
        <v>-9.96746185667655e-07</v>
      </c>
      <c r="ES203">
        <v>2.83711317370827e-10</v>
      </c>
      <c r="ET203">
        <v>-0.071317122073674</v>
      </c>
      <c r="EU203">
        <v>-0.00217948432402501</v>
      </c>
      <c r="EV203">
        <v>0.000453263451741206</v>
      </c>
      <c r="EW203">
        <v>-1.16319206543697e-06</v>
      </c>
      <c r="EX203">
        <v>-2</v>
      </c>
      <c r="EY203">
        <v>2196</v>
      </c>
      <c r="EZ203">
        <v>1</v>
      </c>
      <c r="FA203">
        <v>25</v>
      </c>
      <c r="FB203">
        <v>8.1</v>
      </c>
      <c r="FC203">
        <v>8</v>
      </c>
      <c r="FD203">
        <v>18</v>
      </c>
      <c r="FE203">
        <v>816.945</v>
      </c>
      <c r="FF203">
        <v>430.737</v>
      </c>
      <c r="FG203">
        <v>19.4407</v>
      </c>
      <c r="FH203">
        <v>25.3824</v>
      </c>
      <c r="FI203">
        <v>29.9996</v>
      </c>
      <c r="FJ203">
        <v>25.5486</v>
      </c>
      <c r="FK203">
        <v>25.5924</v>
      </c>
      <c r="FL203">
        <v>25.0134</v>
      </c>
      <c r="FM203">
        <v>70.9257</v>
      </c>
      <c r="FN203">
        <v>0</v>
      </c>
      <c r="FO203">
        <v>19.53</v>
      </c>
      <c r="FP203">
        <v>420</v>
      </c>
      <c r="FQ203">
        <v>3.73807</v>
      </c>
      <c r="FR203">
        <v>101.432</v>
      </c>
      <c r="FS203">
        <v>101.885</v>
      </c>
    </row>
    <row r="204" spans="1:175">
      <c r="A204">
        <v>188</v>
      </c>
      <c r="B204">
        <v>1626465564</v>
      </c>
      <c r="C204">
        <v>374.400000095367</v>
      </c>
      <c r="D204" t="s">
        <v>670</v>
      </c>
      <c r="E204" t="s">
        <v>671</v>
      </c>
      <c r="F204">
        <v>1</v>
      </c>
      <c r="G204" t="s">
        <v>291</v>
      </c>
      <c r="H204">
        <v>1626465563</v>
      </c>
      <c r="I204">
        <f>(J204)/1000</f>
        <v>0</v>
      </c>
      <c r="J204">
        <f>1000*CB204*AH204*(BX204-BY204)/(100*BQ204*(1000-AH204*BX204))</f>
        <v>0</v>
      </c>
      <c r="K204">
        <f>CB204*AH204*(BW204-BV204*(1000-AH204*BY204)/(1000-AH204*BX204))/(100*BQ204)</f>
        <v>0</v>
      </c>
      <c r="L204">
        <f>BV204 - IF(AH204&gt;1, K204*BQ204*100.0/(AJ204*CJ204), 0)</f>
        <v>0</v>
      </c>
      <c r="M204">
        <f>((S204-I204/2)*L204-K204)/(S204+I204/2)</f>
        <v>0</v>
      </c>
      <c r="N204">
        <f>M204*(CC204+CD204)/1000.0</f>
        <v>0</v>
      </c>
      <c r="O204">
        <f>(BV204 - IF(AH204&gt;1, K204*BQ204*100.0/(AJ204*CJ204), 0))*(CC204+CD204)/1000.0</f>
        <v>0</v>
      </c>
      <c r="P204">
        <f>2.0/((1/R204-1/Q204)+SIGN(R204)*SQRT((1/R204-1/Q204)*(1/R204-1/Q204) + 4*BR204/((BR204+1)*(BR204+1))*(2*1/R204*1/Q204-1/Q204*1/Q204)))</f>
        <v>0</v>
      </c>
      <c r="Q204">
        <f>IF(LEFT(BS204,1)&lt;&gt;"0",IF(LEFT(BS204,1)="1",3.0,BT204),$D$5+$E$5*(CJ204*CC204/($K$5*1000))+$F$5*(CJ204*CC204/($K$5*1000))*MAX(MIN(BQ204,$J$5),$I$5)*MAX(MIN(BQ204,$J$5),$I$5)+$G$5*MAX(MIN(BQ204,$J$5),$I$5)*(CJ204*CC204/($K$5*1000))+$H$5*(CJ204*CC204/($K$5*1000))*(CJ204*CC204/($K$5*1000)))</f>
        <v>0</v>
      </c>
      <c r="R204">
        <f>I204*(1000-(1000*0.61365*exp(17.502*V204/(240.97+V204))/(CC204+CD204)+BX204)/2)/(1000*0.61365*exp(17.502*V204/(240.97+V204))/(CC204+CD204)-BX204)</f>
        <v>0</v>
      </c>
      <c r="S204">
        <f>1/((BR204+1)/(P204/1.6)+1/(Q204/1.37)) + BR204/((BR204+1)/(P204/1.6) + BR204/(Q204/1.37))</f>
        <v>0</v>
      </c>
      <c r="T204">
        <f>(BM204*BP204)</f>
        <v>0</v>
      </c>
      <c r="U204">
        <f>(CE204+(T204+2*0.95*5.67E-8*(((CE204+$B$7)+273)^4-(CE204+273)^4)-44100*I204)/(1.84*29.3*Q204+8*0.95*5.67E-8*(CE204+273)^3))</f>
        <v>0</v>
      </c>
      <c r="V204">
        <f>($C$7*CF204+$D$7*CG204+$E$7*U204)</f>
        <v>0</v>
      </c>
      <c r="W204">
        <f>0.61365*exp(17.502*V204/(240.97+V204))</f>
        <v>0</v>
      </c>
      <c r="X204">
        <f>(Y204/Z204*100)</f>
        <v>0</v>
      </c>
      <c r="Y204">
        <f>BX204*(CC204+CD204)/1000</f>
        <v>0</v>
      </c>
      <c r="Z204">
        <f>0.61365*exp(17.502*CE204/(240.97+CE204))</f>
        <v>0</v>
      </c>
      <c r="AA204">
        <f>(W204-BX204*(CC204+CD204)/1000)</f>
        <v>0</v>
      </c>
      <c r="AB204">
        <f>(-I204*44100)</f>
        <v>0</v>
      </c>
      <c r="AC204">
        <f>2*29.3*Q204*0.92*(CE204-V204)</f>
        <v>0</v>
      </c>
      <c r="AD204">
        <f>2*0.95*5.67E-8*(((CE204+$B$7)+273)^4-(V204+273)^4)</f>
        <v>0</v>
      </c>
      <c r="AE204">
        <f>T204+AD204+AB204+AC204</f>
        <v>0</v>
      </c>
      <c r="AF204">
        <v>145</v>
      </c>
      <c r="AG204">
        <v>16</v>
      </c>
      <c r="AH204">
        <f>IF(AF204*$H$13&gt;=AJ204,1.0,(AJ204/(AJ204-AF204*$H$13)))</f>
        <v>0</v>
      </c>
      <c r="AI204">
        <f>(AH204-1)*100</f>
        <v>0</v>
      </c>
      <c r="AJ204">
        <f>MAX(0,($B$13+$C$13*CJ204)/(1+$D$13*CJ204)*CC204/(CE204+273)*$E$13)</f>
        <v>0</v>
      </c>
      <c r="AK204" t="s">
        <v>292</v>
      </c>
      <c r="AL204" t="s">
        <v>292</v>
      </c>
      <c r="AM204">
        <v>0</v>
      </c>
      <c r="AN204">
        <v>0</v>
      </c>
      <c r="AO204">
        <f>1-AM204/AN204</f>
        <v>0</v>
      </c>
      <c r="AP204">
        <v>0</v>
      </c>
      <c r="AQ204" t="s">
        <v>292</v>
      </c>
      <c r="AR204" t="s">
        <v>292</v>
      </c>
      <c r="AS204">
        <v>0</v>
      </c>
      <c r="AT204">
        <v>0</v>
      </c>
      <c r="AU204">
        <f>1-AS204/AT204</f>
        <v>0</v>
      </c>
      <c r="AV204">
        <v>0.5</v>
      </c>
      <c r="AW204">
        <f>BN204</f>
        <v>0</v>
      </c>
      <c r="AX204">
        <f>K204</f>
        <v>0</v>
      </c>
      <c r="AY204">
        <f>AU204*AV204*AW204</f>
        <v>0</v>
      </c>
      <c r="AZ204">
        <f>(AX204-AP204)/AW204</f>
        <v>0</v>
      </c>
      <c r="BA204">
        <f>(AN204-AT204)/AT204</f>
        <v>0</v>
      </c>
      <c r="BB204">
        <f>AM204/(AO204+AM204/AT204)</f>
        <v>0</v>
      </c>
      <c r="BC204" t="s">
        <v>292</v>
      </c>
      <c r="BD204">
        <v>0</v>
      </c>
      <c r="BE204">
        <f>IF(BD204&lt;&gt;0, BD204, BB204)</f>
        <v>0</v>
      </c>
      <c r="BF204">
        <f>1-BE204/AT204</f>
        <v>0</v>
      </c>
      <c r="BG204">
        <f>(AT204-AS204)/(AT204-BE204)</f>
        <v>0</v>
      </c>
      <c r="BH204">
        <f>(AN204-AT204)/(AN204-BE204)</f>
        <v>0</v>
      </c>
      <c r="BI204">
        <f>(AT204-AS204)/(AT204-AM204)</f>
        <v>0</v>
      </c>
      <c r="BJ204">
        <f>(AN204-AT204)/(AN204-AM204)</f>
        <v>0</v>
      </c>
      <c r="BK204">
        <f>(BG204*BE204/AS204)</f>
        <v>0</v>
      </c>
      <c r="BL204">
        <f>(1-BK204)</f>
        <v>0</v>
      </c>
      <c r="BM204">
        <f>$B$11*CK204+$C$11*CL204+$F$11*CM204*(1-CP204)</f>
        <v>0</v>
      </c>
      <c r="BN204">
        <f>BM204*BO204</f>
        <v>0</v>
      </c>
      <c r="BO204">
        <f>($B$11*$D$9+$C$11*$D$9+$F$11*((CZ204+CR204)/MAX(CZ204+CR204+DA204, 0.1)*$I$9+DA204/MAX(CZ204+CR204+DA204, 0.1)*$J$9))/($B$11+$C$11+$F$11)</f>
        <v>0</v>
      </c>
      <c r="BP204">
        <f>($B$11*$K$9+$C$11*$K$9+$F$11*((CZ204+CR204)/MAX(CZ204+CR204+DA204, 0.1)*$P$9+DA204/MAX(CZ204+CR204+DA204, 0.1)*$Q$9))/($B$11+$C$11+$F$11)</f>
        <v>0</v>
      </c>
      <c r="BQ204">
        <v>6</v>
      </c>
      <c r="BR204">
        <v>0.5</v>
      </c>
      <c r="BS204" t="s">
        <v>293</v>
      </c>
      <c r="BT204">
        <v>2</v>
      </c>
      <c r="BU204">
        <v>1626465563</v>
      </c>
      <c r="BV204">
        <v>398.459</v>
      </c>
      <c r="BW204">
        <v>420.001</v>
      </c>
      <c r="BX204">
        <v>7.90873</v>
      </c>
      <c r="BY204">
        <v>3.63142666666667</v>
      </c>
      <c r="BZ204">
        <v>396.905333333333</v>
      </c>
      <c r="CA204">
        <v>7.96921666666667</v>
      </c>
      <c r="CB204">
        <v>900.01</v>
      </c>
      <c r="CC204">
        <v>100.759</v>
      </c>
      <c r="CD204">
        <v>0.0997614333333333</v>
      </c>
      <c r="CE204">
        <v>19.7868333333333</v>
      </c>
      <c r="CF204">
        <v>18.6436</v>
      </c>
      <c r="CG204">
        <v>999.9</v>
      </c>
      <c r="CH204">
        <v>0</v>
      </c>
      <c r="CI204">
        <v>0</v>
      </c>
      <c r="CJ204">
        <v>9992.90666666667</v>
      </c>
      <c r="CK204">
        <v>0</v>
      </c>
      <c r="CL204">
        <v>0.221023</v>
      </c>
      <c r="CM204">
        <v>1460.03666666667</v>
      </c>
      <c r="CN204">
        <v>0.972993</v>
      </c>
      <c r="CO204">
        <v>0.0270068333333333</v>
      </c>
      <c r="CP204">
        <v>0</v>
      </c>
      <c r="CQ204">
        <v>874.523</v>
      </c>
      <c r="CR204">
        <v>4.99999</v>
      </c>
      <c r="CS204">
        <v>12798.4333333333</v>
      </c>
      <c r="CT204">
        <v>12728.7</v>
      </c>
      <c r="CU204">
        <v>38.979</v>
      </c>
      <c r="CV204">
        <v>41.125</v>
      </c>
      <c r="CW204">
        <v>40.187</v>
      </c>
      <c r="CX204">
        <v>40.437</v>
      </c>
      <c r="CY204">
        <v>40.75</v>
      </c>
      <c r="CZ204">
        <v>1415.74</v>
      </c>
      <c r="DA204">
        <v>39.2966666666667</v>
      </c>
      <c r="DB204">
        <v>0</v>
      </c>
      <c r="DC204">
        <v>1626465575</v>
      </c>
      <c r="DD204">
        <v>0</v>
      </c>
      <c r="DE204">
        <v>874.735730769231</v>
      </c>
      <c r="DF204">
        <v>-3.41268373751851</v>
      </c>
      <c r="DG204">
        <v>-43.7230768726816</v>
      </c>
      <c r="DH204">
        <v>12803.0346153846</v>
      </c>
      <c r="DI204">
        <v>15</v>
      </c>
      <c r="DJ204">
        <v>1626465084.6</v>
      </c>
      <c r="DK204" t="s">
        <v>294</v>
      </c>
      <c r="DL204">
        <v>1626465076.6</v>
      </c>
      <c r="DM204">
        <v>1626465084.6</v>
      </c>
      <c r="DN204">
        <v>8</v>
      </c>
      <c r="DO204">
        <v>0.212</v>
      </c>
      <c r="DP204">
        <v>0.013</v>
      </c>
      <c r="DQ204">
        <v>1.588</v>
      </c>
      <c r="DR204">
        <v>-0.074</v>
      </c>
      <c r="DS204">
        <v>420</v>
      </c>
      <c r="DT204">
        <v>3</v>
      </c>
      <c r="DU204">
        <v>0.13</v>
      </c>
      <c r="DV204">
        <v>0.03</v>
      </c>
      <c r="DW204">
        <v>-21.4725536585366</v>
      </c>
      <c r="DX204">
        <v>-0.564274909107623</v>
      </c>
      <c r="DY204">
        <v>0.0583961663357505</v>
      </c>
      <c r="DZ204">
        <v>0</v>
      </c>
      <c r="EA204">
        <v>874.911647058824</v>
      </c>
      <c r="EB204">
        <v>-3.32630251700123</v>
      </c>
      <c r="EC204">
        <v>0.380543333109005</v>
      </c>
      <c r="ED204">
        <v>1</v>
      </c>
      <c r="EE204">
        <v>4.23667487804878</v>
      </c>
      <c r="EF204">
        <v>0.318505614073107</v>
      </c>
      <c r="EG204">
        <v>0.0315418798736019</v>
      </c>
      <c r="EH204">
        <v>0</v>
      </c>
      <c r="EI204">
        <v>1</v>
      </c>
      <c r="EJ204">
        <v>3</v>
      </c>
      <c r="EK204" t="s">
        <v>427</v>
      </c>
      <c r="EL204">
        <v>100</v>
      </c>
      <c r="EM204">
        <v>100</v>
      </c>
      <c r="EN204">
        <v>1.554</v>
      </c>
      <c r="EO204">
        <v>-0.0604</v>
      </c>
      <c r="EP204">
        <v>0.796380875196005</v>
      </c>
      <c r="EQ204">
        <v>0.00225868272383977</v>
      </c>
      <c r="ER204">
        <v>-9.96746185667655e-07</v>
      </c>
      <c r="ES204">
        <v>2.83711317370827e-10</v>
      </c>
      <c r="ET204">
        <v>-0.071317122073674</v>
      </c>
      <c r="EU204">
        <v>-0.00217948432402501</v>
      </c>
      <c r="EV204">
        <v>0.000453263451741206</v>
      </c>
      <c r="EW204">
        <v>-1.16319206543697e-06</v>
      </c>
      <c r="EX204">
        <v>-2</v>
      </c>
      <c r="EY204">
        <v>2196</v>
      </c>
      <c r="EZ204">
        <v>1</v>
      </c>
      <c r="FA204">
        <v>25</v>
      </c>
      <c r="FB204">
        <v>8.1</v>
      </c>
      <c r="FC204">
        <v>8</v>
      </c>
      <c r="FD204">
        <v>18</v>
      </c>
      <c r="FE204">
        <v>816.958</v>
      </c>
      <c r="FF204">
        <v>431.047</v>
      </c>
      <c r="FG204">
        <v>19.5038</v>
      </c>
      <c r="FH204">
        <v>25.3797</v>
      </c>
      <c r="FI204">
        <v>29.9997</v>
      </c>
      <c r="FJ204">
        <v>25.5465</v>
      </c>
      <c r="FK204">
        <v>25.5902</v>
      </c>
      <c r="FL204">
        <v>25.0127</v>
      </c>
      <c r="FM204">
        <v>70.6322</v>
      </c>
      <c r="FN204">
        <v>0</v>
      </c>
      <c r="FO204">
        <v>19.63</v>
      </c>
      <c r="FP204">
        <v>420</v>
      </c>
      <c r="FQ204">
        <v>3.73619</v>
      </c>
      <c r="FR204">
        <v>101.432</v>
      </c>
      <c r="FS204">
        <v>101.885</v>
      </c>
    </row>
    <row r="205" spans="1:175">
      <c r="A205">
        <v>189</v>
      </c>
      <c r="B205">
        <v>1626465566</v>
      </c>
      <c r="C205">
        <v>376.400000095367</v>
      </c>
      <c r="D205" t="s">
        <v>672</v>
      </c>
      <c r="E205" t="s">
        <v>673</v>
      </c>
      <c r="F205">
        <v>1</v>
      </c>
      <c r="G205" t="s">
        <v>291</v>
      </c>
      <c r="H205">
        <v>1626465565</v>
      </c>
      <c r="I205">
        <f>(J205)/1000</f>
        <v>0</v>
      </c>
      <c r="J205">
        <f>1000*CB205*AH205*(BX205-BY205)/(100*BQ205*(1000-AH205*BX205))</f>
        <v>0</v>
      </c>
      <c r="K205">
        <f>CB205*AH205*(BW205-BV205*(1000-AH205*BY205)/(1000-AH205*BX205))/(100*BQ205)</f>
        <v>0</v>
      </c>
      <c r="L205">
        <f>BV205 - IF(AH205&gt;1, K205*BQ205*100.0/(AJ205*CJ205), 0)</f>
        <v>0</v>
      </c>
      <c r="M205">
        <f>((S205-I205/2)*L205-K205)/(S205+I205/2)</f>
        <v>0</v>
      </c>
      <c r="N205">
        <f>M205*(CC205+CD205)/1000.0</f>
        <v>0</v>
      </c>
      <c r="O205">
        <f>(BV205 - IF(AH205&gt;1, K205*BQ205*100.0/(AJ205*CJ205), 0))*(CC205+CD205)/1000.0</f>
        <v>0</v>
      </c>
      <c r="P205">
        <f>2.0/((1/R205-1/Q205)+SIGN(R205)*SQRT((1/R205-1/Q205)*(1/R205-1/Q205) + 4*BR205/((BR205+1)*(BR205+1))*(2*1/R205*1/Q205-1/Q205*1/Q205)))</f>
        <v>0</v>
      </c>
      <c r="Q205">
        <f>IF(LEFT(BS205,1)&lt;&gt;"0",IF(LEFT(BS205,1)="1",3.0,BT205),$D$5+$E$5*(CJ205*CC205/($K$5*1000))+$F$5*(CJ205*CC205/($K$5*1000))*MAX(MIN(BQ205,$J$5),$I$5)*MAX(MIN(BQ205,$J$5),$I$5)+$G$5*MAX(MIN(BQ205,$J$5),$I$5)*(CJ205*CC205/($K$5*1000))+$H$5*(CJ205*CC205/($K$5*1000))*(CJ205*CC205/($K$5*1000)))</f>
        <v>0</v>
      </c>
      <c r="R205">
        <f>I205*(1000-(1000*0.61365*exp(17.502*V205/(240.97+V205))/(CC205+CD205)+BX205)/2)/(1000*0.61365*exp(17.502*V205/(240.97+V205))/(CC205+CD205)-BX205)</f>
        <v>0</v>
      </c>
      <c r="S205">
        <f>1/((BR205+1)/(P205/1.6)+1/(Q205/1.37)) + BR205/((BR205+1)/(P205/1.6) + BR205/(Q205/1.37))</f>
        <v>0</v>
      </c>
      <c r="T205">
        <f>(BM205*BP205)</f>
        <v>0</v>
      </c>
      <c r="U205">
        <f>(CE205+(T205+2*0.95*5.67E-8*(((CE205+$B$7)+273)^4-(CE205+273)^4)-44100*I205)/(1.84*29.3*Q205+8*0.95*5.67E-8*(CE205+273)^3))</f>
        <v>0</v>
      </c>
      <c r="V205">
        <f>($C$7*CF205+$D$7*CG205+$E$7*U205)</f>
        <v>0</v>
      </c>
      <c r="W205">
        <f>0.61365*exp(17.502*V205/(240.97+V205))</f>
        <v>0</v>
      </c>
      <c r="X205">
        <f>(Y205/Z205*100)</f>
        <v>0</v>
      </c>
      <c r="Y205">
        <f>BX205*(CC205+CD205)/1000</f>
        <v>0</v>
      </c>
      <c r="Z205">
        <f>0.61365*exp(17.502*CE205/(240.97+CE205))</f>
        <v>0</v>
      </c>
      <c r="AA205">
        <f>(W205-BX205*(CC205+CD205)/1000)</f>
        <v>0</v>
      </c>
      <c r="AB205">
        <f>(-I205*44100)</f>
        <v>0</v>
      </c>
      <c r="AC205">
        <f>2*29.3*Q205*0.92*(CE205-V205)</f>
        <v>0</v>
      </c>
      <c r="AD205">
        <f>2*0.95*5.67E-8*(((CE205+$B$7)+273)^4-(V205+273)^4)</f>
        <v>0</v>
      </c>
      <c r="AE205">
        <f>T205+AD205+AB205+AC205</f>
        <v>0</v>
      </c>
      <c r="AF205">
        <v>145</v>
      </c>
      <c r="AG205">
        <v>16</v>
      </c>
      <c r="AH205">
        <f>IF(AF205*$H$13&gt;=AJ205,1.0,(AJ205/(AJ205-AF205*$H$13)))</f>
        <v>0</v>
      </c>
      <c r="AI205">
        <f>(AH205-1)*100</f>
        <v>0</v>
      </c>
      <c r="AJ205">
        <f>MAX(0,($B$13+$C$13*CJ205)/(1+$D$13*CJ205)*CC205/(CE205+273)*$E$13)</f>
        <v>0</v>
      </c>
      <c r="AK205" t="s">
        <v>292</v>
      </c>
      <c r="AL205" t="s">
        <v>292</v>
      </c>
      <c r="AM205">
        <v>0</v>
      </c>
      <c r="AN205">
        <v>0</v>
      </c>
      <c r="AO205">
        <f>1-AM205/AN205</f>
        <v>0</v>
      </c>
      <c r="AP205">
        <v>0</v>
      </c>
      <c r="AQ205" t="s">
        <v>292</v>
      </c>
      <c r="AR205" t="s">
        <v>292</v>
      </c>
      <c r="AS205">
        <v>0</v>
      </c>
      <c r="AT205">
        <v>0</v>
      </c>
      <c r="AU205">
        <f>1-AS205/AT205</f>
        <v>0</v>
      </c>
      <c r="AV205">
        <v>0.5</v>
      </c>
      <c r="AW205">
        <f>BN205</f>
        <v>0</v>
      </c>
      <c r="AX205">
        <f>K205</f>
        <v>0</v>
      </c>
      <c r="AY205">
        <f>AU205*AV205*AW205</f>
        <v>0</v>
      </c>
      <c r="AZ205">
        <f>(AX205-AP205)/AW205</f>
        <v>0</v>
      </c>
      <c r="BA205">
        <f>(AN205-AT205)/AT205</f>
        <v>0</v>
      </c>
      <c r="BB205">
        <f>AM205/(AO205+AM205/AT205)</f>
        <v>0</v>
      </c>
      <c r="BC205" t="s">
        <v>292</v>
      </c>
      <c r="BD205">
        <v>0</v>
      </c>
      <c r="BE205">
        <f>IF(BD205&lt;&gt;0, BD205, BB205)</f>
        <v>0</v>
      </c>
      <c r="BF205">
        <f>1-BE205/AT205</f>
        <v>0</v>
      </c>
      <c r="BG205">
        <f>(AT205-AS205)/(AT205-BE205)</f>
        <v>0</v>
      </c>
      <c r="BH205">
        <f>(AN205-AT205)/(AN205-BE205)</f>
        <v>0</v>
      </c>
      <c r="BI205">
        <f>(AT205-AS205)/(AT205-AM205)</f>
        <v>0</v>
      </c>
      <c r="BJ205">
        <f>(AN205-AT205)/(AN205-AM205)</f>
        <v>0</v>
      </c>
      <c r="BK205">
        <f>(BG205*BE205/AS205)</f>
        <v>0</v>
      </c>
      <c r="BL205">
        <f>(1-BK205)</f>
        <v>0</v>
      </c>
      <c r="BM205">
        <f>$B$11*CK205+$C$11*CL205+$F$11*CM205*(1-CP205)</f>
        <v>0</v>
      </c>
      <c r="BN205">
        <f>BM205*BO205</f>
        <v>0</v>
      </c>
      <c r="BO205">
        <f>($B$11*$D$9+$C$11*$D$9+$F$11*((CZ205+CR205)/MAX(CZ205+CR205+DA205, 0.1)*$I$9+DA205/MAX(CZ205+CR205+DA205, 0.1)*$J$9))/($B$11+$C$11+$F$11)</f>
        <v>0</v>
      </c>
      <c r="BP205">
        <f>($B$11*$K$9+$C$11*$K$9+$F$11*((CZ205+CR205)/MAX(CZ205+CR205+DA205, 0.1)*$P$9+DA205/MAX(CZ205+CR205+DA205, 0.1)*$Q$9))/($B$11+$C$11+$F$11)</f>
        <v>0</v>
      </c>
      <c r="BQ205">
        <v>6</v>
      </c>
      <c r="BR205">
        <v>0.5</v>
      </c>
      <c r="BS205" t="s">
        <v>293</v>
      </c>
      <c r="BT205">
        <v>2</v>
      </c>
      <c r="BU205">
        <v>1626465565</v>
      </c>
      <c r="BV205">
        <v>398.432666666667</v>
      </c>
      <c r="BW205">
        <v>419.994333333333</v>
      </c>
      <c r="BX205">
        <v>7.92579</v>
      </c>
      <c r="BY205">
        <v>3.63595666666667</v>
      </c>
      <c r="BZ205">
        <v>396.879</v>
      </c>
      <c r="CA205">
        <v>7.98619333333333</v>
      </c>
      <c r="CB205">
        <v>899.998666666667</v>
      </c>
      <c r="CC205">
        <v>100.758</v>
      </c>
      <c r="CD205">
        <v>0.0998077</v>
      </c>
      <c r="CE205">
        <v>19.8195</v>
      </c>
      <c r="CF205">
        <v>18.6672333333333</v>
      </c>
      <c r="CG205">
        <v>999.9</v>
      </c>
      <c r="CH205">
        <v>0</v>
      </c>
      <c r="CI205">
        <v>0</v>
      </c>
      <c r="CJ205">
        <v>9974.37333333333</v>
      </c>
      <c r="CK205">
        <v>0</v>
      </c>
      <c r="CL205">
        <v>0.221023</v>
      </c>
      <c r="CM205">
        <v>1459.94666666667</v>
      </c>
      <c r="CN205">
        <v>0.973001666666667</v>
      </c>
      <c r="CO205">
        <v>0.0269986</v>
      </c>
      <c r="CP205">
        <v>0</v>
      </c>
      <c r="CQ205">
        <v>874.245666666667</v>
      </c>
      <c r="CR205">
        <v>4.99999</v>
      </c>
      <c r="CS205">
        <v>12796.0333333333</v>
      </c>
      <c r="CT205">
        <v>12727.8666666667</v>
      </c>
      <c r="CU205">
        <v>39</v>
      </c>
      <c r="CV205">
        <v>41.125</v>
      </c>
      <c r="CW205">
        <v>40.1663333333333</v>
      </c>
      <c r="CX205">
        <v>40.437</v>
      </c>
      <c r="CY205">
        <v>40.75</v>
      </c>
      <c r="CZ205">
        <v>1415.66666666667</v>
      </c>
      <c r="DA205">
        <v>39.28</v>
      </c>
      <c r="DB205">
        <v>0</v>
      </c>
      <c r="DC205">
        <v>1626465577.4</v>
      </c>
      <c r="DD205">
        <v>0</v>
      </c>
      <c r="DE205">
        <v>874.621653846154</v>
      </c>
      <c r="DF205">
        <v>-3.7668034079547</v>
      </c>
      <c r="DG205">
        <v>-44.1948717496499</v>
      </c>
      <c r="DH205">
        <v>12801.0423076923</v>
      </c>
      <c r="DI205">
        <v>15</v>
      </c>
      <c r="DJ205">
        <v>1626465084.6</v>
      </c>
      <c r="DK205" t="s">
        <v>294</v>
      </c>
      <c r="DL205">
        <v>1626465076.6</v>
      </c>
      <c r="DM205">
        <v>1626465084.6</v>
      </c>
      <c r="DN205">
        <v>8</v>
      </c>
      <c r="DO205">
        <v>0.212</v>
      </c>
      <c r="DP205">
        <v>0.013</v>
      </c>
      <c r="DQ205">
        <v>1.588</v>
      </c>
      <c r="DR205">
        <v>-0.074</v>
      </c>
      <c r="DS205">
        <v>420</v>
      </c>
      <c r="DT205">
        <v>3</v>
      </c>
      <c r="DU205">
        <v>0.13</v>
      </c>
      <c r="DV205">
        <v>0.03</v>
      </c>
      <c r="DW205">
        <v>-21.4911658536585</v>
      </c>
      <c r="DX205">
        <v>-0.493235995314214</v>
      </c>
      <c r="DY205">
        <v>0.0513314509673903</v>
      </c>
      <c r="DZ205">
        <v>1</v>
      </c>
      <c r="EA205">
        <v>874.792735294118</v>
      </c>
      <c r="EB205">
        <v>-3.62304873119601</v>
      </c>
      <c r="EC205">
        <v>0.407922232267202</v>
      </c>
      <c r="ED205">
        <v>1</v>
      </c>
      <c r="EE205">
        <v>4.24646</v>
      </c>
      <c r="EF205">
        <v>0.294629072278278</v>
      </c>
      <c r="EG205">
        <v>0.0293376658755325</v>
      </c>
      <c r="EH205">
        <v>0</v>
      </c>
      <c r="EI205">
        <v>2</v>
      </c>
      <c r="EJ205">
        <v>3</v>
      </c>
      <c r="EK205" t="s">
        <v>354</v>
      </c>
      <c r="EL205">
        <v>100</v>
      </c>
      <c r="EM205">
        <v>100</v>
      </c>
      <c r="EN205">
        <v>1.553</v>
      </c>
      <c r="EO205">
        <v>-0.0604</v>
      </c>
      <c r="EP205">
        <v>0.796380875196005</v>
      </c>
      <c r="EQ205">
        <v>0.00225868272383977</v>
      </c>
      <c r="ER205">
        <v>-9.96746185667655e-07</v>
      </c>
      <c r="ES205">
        <v>2.83711317370827e-10</v>
      </c>
      <c r="ET205">
        <v>-0.071317122073674</v>
      </c>
      <c r="EU205">
        <v>-0.00217948432402501</v>
      </c>
      <c r="EV205">
        <v>0.000453263451741206</v>
      </c>
      <c r="EW205">
        <v>-1.16319206543697e-06</v>
      </c>
      <c r="EX205">
        <v>-2</v>
      </c>
      <c r="EY205">
        <v>2196</v>
      </c>
      <c r="EZ205">
        <v>1</v>
      </c>
      <c r="FA205">
        <v>25</v>
      </c>
      <c r="FB205">
        <v>8.2</v>
      </c>
      <c r="FC205">
        <v>8</v>
      </c>
      <c r="FD205">
        <v>18</v>
      </c>
      <c r="FE205">
        <v>816.995</v>
      </c>
      <c r="FF205">
        <v>431.149</v>
      </c>
      <c r="FG205">
        <v>19.5718</v>
      </c>
      <c r="FH205">
        <v>25.3765</v>
      </c>
      <c r="FI205">
        <v>29.9996</v>
      </c>
      <c r="FJ205">
        <v>25.5443</v>
      </c>
      <c r="FK205">
        <v>25.5881</v>
      </c>
      <c r="FL205">
        <v>25.0129</v>
      </c>
      <c r="FM205">
        <v>70.6322</v>
      </c>
      <c r="FN205">
        <v>0</v>
      </c>
      <c r="FO205">
        <v>19.63</v>
      </c>
      <c r="FP205">
        <v>420</v>
      </c>
      <c r="FQ205">
        <v>3.73692</v>
      </c>
      <c r="FR205">
        <v>101.432</v>
      </c>
      <c r="FS205">
        <v>101.886</v>
      </c>
    </row>
    <row r="206" spans="1:175">
      <c r="A206">
        <v>190</v>
      </c>
      <c r="B206">
        <v>1626465568</v>
      </c>
      <c r="C206">
        <v>378.400000095367</v>
      </c>
      <c r="D206" t="s">
        <v>674</v>
      </c>
      <c r="E206" t="s">
        <v>675</v>
      </c>
      <c r="F206">
        <v>1</v>
      </c>
      <c r="G206" t="s">
        <v>291</v>
      </c>
      <c r="H206">
        <v>1626465567</v>
      </c>
      <c r="I206">
        <f>(J206)/1000</f>
        <v>0</v>
      </c>
      <c r="J206">
        <f>1000*CB206*AH206*(BX206-BY206)/(100*BQ206*(1000-AH206*BX206))</f>
        <v>0</v>
      </c>
      <c r="K206">
        <f>CB206*AH206*(BW206-BV206*(1000-AH206*BY206)/(1000-AH206*BX206))/(100*BQ206)</f>
        <v>0</v>
      </c>
      <c r="L206">
        <f>BV206 - IF(AH206&gt;1, K206*BQ206*100.0/(AJ206*CJ206), 0)</f>
        <v>0</v>
      </c>
      <c r="M206">
        <f>((S206-I206/2)*L206-K206)/(S206+I206/2)</f>
        <v>0</v>
      </c>
      <c r="N206">
        <f>M206*(CC206+CD206)/1000.0</f>
        <v>0</v>
      </c>
      <c r="O206">
        <f>(BV206 - IF(AH206&gt;1, K206*BQ206*100.0/(AJ206*CJ206), 0))*(CC206+CD206)/1000.0</f>
        <v>0</v>
      </c>
      <c r="P206">
        <f>2.0/((1/R206-1/Q206)+SIGN(R206)*SQRT((1/R206-1/Q206)*(1/R206-1/Q206) + 4*BR206/((BR206+1)*(BR206+1))*(2*1/R206*1/Q206-1/Q206*1/Q206)))</f>
        <v>0</v>
      </c>
      <c r="Q206">
        <f>IF(LEFT(BS206,1)&lt;&gt;"0",IF(LEFT(BS206,1)="1",3.0,BT206),$D$5+$E$5*(CJ206*CC206/($K$5*1000))+$F$5*(CJ206*CC206/($K$5*1000))*MAX(MIN(BQ206,$J$5),$I$5)*MAX(MIN(BQ206,$J$5),$I$5)+$G$5*MAX(MIN(BQ206,$J$5),$I$5)*(CJ206*CC206/($K$5*1000))+$H$5*(CJ206*CC206/($K$5*1000))*(CJ206*CC206/($K$5*1000)))</f>
        <v>0</v>
      </c>
      <c r="R206">
        <f>I206*(1000-(1000*0.61365*exp(17.502*V206/(240.97+V206))/(CC206+CD206)+BX206)/2)/(1000*0.61365*exp(17.502*V206/(240.97+V206))/(CC206+CD206)-BX206)</f>
        <v>0</v>
      </c>
      <c r="S206">
        <f>1/((BR206+1)/(P206/1.6)+1/(Q206/1.37)) + BR206/((BR206+1)/(P206/1.6) + BR206/(Q206/1.37))</f>
        <v>0</v>
      </c>
      <c r="T206">
        <f>(BM206*BP206)</f>
        <v>0</v>
      </c>
      <c r="U206">
        <f>(CE206+(T206+2*0.95*5.67E-8*(((CE206+$B$7)+273)^4-(CE206+273)^4)-44100*I206)/(1.84*29.3*Q206+8*0.95*5.67E-8*(CE206+273)^3))</f>
        <v>0</v>
      </c>
      <c r="V206">
        <f>($C$7*CF206+$D$7*CG206+$E$7*U206)</f>
        <v>0</v>
      </c>
      <c r="W206">
        <f>0.61365*exp(17.502*V206/(240.97+V206))</f>
        <v>0</v>
      </c>
      <c r="X206">
        <f>(Y206/Z206*100)</f>
        <v>0</v>
      </c>
      <c r="Y206">
        <f>BX206*(CC206+CD206)/1000</f>
        <v>0</v>
      </c>
      <c r="Z206">
        <f>0.61365*exp(17.502*CE206/(240.97+CE206))</f>
        <v>0</v>
      </c>
      <c r="AA206">
        <f>(W206-BX206*(CC206+CD206)/1000)</f>
        <v>0</v>
      </c>
      <c r="AB206">
        <f>(-I206*44100)</f>
        <v>0</v>
      </c>
      <c r="AC206">
        <f>2*29.3*Q206*0.92*(CE206-V206)</f>
        <v>0</v>
      </c>
      <c r="AD206">
        <f>2*0.95*5.67E-8*(((CE206+$B$7)+273)^4-(V206+273)^4)</f>
        <v>0</v>
      </c>
      <c r="AE206">
        <f>T206+AD206+AB206+AC206</f>
        <v>0</v>
      </c>
      <c r="AF206">
        <v>145</v>
      </c>
      <c r="AG206">
        <v>16</v>
      </c>
      <c r="AH206">
        <f>IF(AF206*$H$13&gt;=AJ206,1.0,(AJ206/(AJ206-AF206*$H$13)))</f>
        <v>0</v>
      </c>
      <c r="AI206">
        <f>(AH206-1)*100</f>
        <v>0</v>
      </c>
      <c r="AJ206">
        <f>MAX(0,($B$13+$C$13*CJ206)/(1+$D$13*CJ206)*CC206/(CE206+273)*$E$13)</f>
        <v>0</v>
      </c>
      <c r="AK206" t="s">
        <v>292</v>
      </c>
      <c r="AL206" t="s">
        <v>292</v>
      </c>
      <c r="AM206">
        <v>0</v>
      </c>
      <c r="AN206">
        <v>0</v>
      </c>
      <c r="AO206">
        <f>1-AM206/AN206</f>
        <v>0</v>
      </c>
      <c r="AP206">
        <v>0</v>
      </c>
      <c r="AQ206" t="s">
        <v>292</v>
      </c>
      <c r="AR206" t="s">
        <v>292</v>
      </c>
      <c r="AS206">
        <v>0</v>
      </c>
      <c r="AT206">
        <v>0</v>
      </c>
      <c r="AU206">
        <f>1-AS206/AT206</f>
        <v>0</v>
      </c>
      <c r="AV206">
        <v>0.5</v>
      </c>
      <c r="AW206">
        <f>BN206</f>
        <v>0</v>
      </c>
      <c r="AX206">
        <f>K206</f>
        <v>0</v>
      </c>
      <c r="AY206">
        <f>AU206*AV206*AW206</f>
        <v>0</v>
      </c>
      <c r="AZ206">
        <f>(AX206-AP206)/AW206</f>
        <v>0</v>
      </c>
      <c r="BA206">
        <f>(AN206-AT206)/AT206</f>
        <v>0</v>
      </c>
      <c r="BB206">
        <f>AM206/(AO206+AM206/AT206)</f>
        <v>0</v>
      </c>
      <c r="BC206" t="s">
        <v>292</v>
      </c>
      <c r="BD206">
        <v>0</v>
      </c>
      <c r="BE206">
        <f>IF(BD206&lt;&gt;0, BD206, BB206)</f>
        <v>0</v>
      </c>
      <c r="BF206">
        <f>1-BE206/AT206</f>
        <v>0</v>
      </c>
      <c r="BG206">
        <f>(AT206-AS206)/(AT206-BE206)</f>
        <v>0</v>
      </c>
      <c r="BH206">
        <f>(AN206-AT206)/(AN206-BE206)</f>
        <v>0</v>
      </c>
      <c r="BI206">
        <f>(AT206-AS206)/(AT206-AM206)</f>
        <v>0</v>
      </c>
      <c r="BJ206">
        <f>(AN206-AT206)/(AN206-AM206)</f>
        <v>0</v>
      </c>
      <c r="BK206">
        <f>(BG206*BE206/AS206)</f>
        <v>0</v>
      </c>
      <c r="BL206">
        <f>(1-BK206)</f>
        <v>0</v>
      </c>
      <c r="BM206">
        <f>$B$11*CK206+$C$11*CL206+$F$11*CM206*(1-CP206)</f>
        <v>0</v>
      </c>
      <c r="BN206">
        <f>BM206*BO206</f>
        <v>0</v>
      </c>
      <c r="BO206">
        <f>($B$11*$D$9+$C$11*$D$9+$F$11*((CZ206+CR206)/MAX(CZ206+CR206+DA206, 0.1)*$I$9+DA206/MAX(CZ206+CR206+DA206, 0.1)*$J$9))/($B$11+$C$11+$F$11)</f>
        <v>0</v>
      </c>
      <c r="BP206">
        <f>($B$11*$K$9+$C$11*$K$9+$F$11*((CZ206+CR206)/MAX(CZ206+CR206+DA206, 0.1)*$P$9+DA206/MAX(CZ206+CR206+DA206, 0.1)*$Q$9))/($B$11+$C$11+$F$11)</f>
        <v>0</v>
      </c>
      <c r="BQ206">
        <v>6</v>
      </c>
      <c r="BR206">
        <v>0.5</v>
      </c>
      <c r="BS206" t="s">
        <v>293</v>
      </c>
      <c r="BT206">
        <v>2</v>
      </c>
      <c r="BU206">
        <v>1626465567</v>
      </c>
      <c r="BV206">
        <v>398.379333333333</v>
      </c>
      <c r="BW206">
        <v>419.983</v>
      </c>
      <c r="BX206">
        <v>7.94478</v>
      </c>
      <c r="BY206">
        <v>3.65475</v>
      </c>
      <c r="BZ206">
        <v>396.826333333333</v>
      </c>
      <c r="CA206">
        <v>8.00509666666666</v>
      </c>
      <c r="CB206">
        <v>900.008333333333</v>
      </c>
      <c r="CC206">
        <v>100.758333333333</v>
      </c>
      <c r="CD206">
        <v>0.10061</v>
      </c>
      <c r="CE206">
        <v>19.8542333333333</v>
      </c>
      <c r="CF206">
        <v>18.6978333333333</v>
      </c>
      <c r="CG206">
        <v>999.9</v>
      </c>
      <c r="CH206">
        <v>0</v>
      </c>
      <c r="CI206">
        <v>0</v>
      </c>
      <c r="CJ206">
        <v>9981.67</v>
      </c>
      <c r="CK206">
        <v>0</v>
      </c>
      <c r="CL206">
        <v>0.221023</v>
      </c>
      <c r="CM206">
        <v>1460.01666666667</v>
      </c>
      <c r="CN206">
        <v>0.973009666666667</v>
      </c>
      <c r="CO206">
        <v>0.0269900333333333</v>
      </c>
      <c r="CP206">
        <v>0</v>
      </c>
      <c r="CQ206">
        <v>874.052</v>
      </c>
      <c r="CR206">
        <v>4.99999</v>
      </c>
      <c r="CS206">
        <v>12795.1666666667</v>
      </c>
      <c r="CT206">
        <v>12728.5666666667</v>
      </c>
      <c r="CU206">
        <v>39</v>
      </c>
      <c r="CV206">
        <v>41.1663333333333</v>
      </c>
      <c r="CW206">
        <v>40.187</v>
      </c>
      <c r="CX206">
        <v>40.437</v>
      </c>
      <c r="CY206">
        <v>40.75</v>
      </c>
      <c r="CZ206">
        <v>1415.74666666667</v>
      </c>
      <c r="DA206">
        <v>39.27</v>
      </c>
      <c r="DB206">
        <v>0</v>
      </c>
      <c r="DC206">
        <v>1626465579.2</v>
      </c>
      <c r="DD206">
        <v>0</v>
      </c>
      <c r="DE206">
        <v>874.49656</v>
      </c>
      <c r="DF206">
        <v>-3.62869229509327</v>
      </c>
      <c r="DG206">
        <v>-47.3230768472826</v>
      </c>
      <c r="DH206">
        <v>12799.664</v>
      </c>
      <c r="DI206">
        <v>15</v>
      </c>
      <c r="DJ206">
        <v>1626465084.6</v>
      </c>
      <c r="DK206" t="s">
        <v>294</v>
      </c>
      <c r="DL206">
        <v>1626465076.6</v>
      </c>
      <c r="DM206">
        <v>1626465084.6</v>
      </c>
      <c r="DN206">
        <v>8</v>
      </c>
      <c r="DO206">
        <v>0.212</v>
      </c>
      <c r="DP206">
        <v>0.013</v>
      </c>
      <c r="DQ206">
        <v>1.588</v>
      </c>
      <c r="DR206">
        <v>-0.074</v>
      </c>
      <c r="DS206">
        <v>420</v>
      </c>
      <c r="DT206">
        <v>3</v>
      </c>
      <c r="DU206">
        <v>0.13</v>
      </c>
      <c r="DV206">
        <v>0.03</v>
      </c>
      <c r="DW206">
        <v>-21.5101634146341</v>
      </c>
      <c r="DX206">
        <v>-0.466736302178674</v>
      </c>
      <c r="DY206">
        <v>0.0485470440992989</v>
      </c>
      <c r="DZ206">
        <v>1</v>
      </c>
      <c r="EA206">
        <v>874.7014</v>
      </c>
      <c r="EB206">
        <v>-3.62463131014949</v>
      </c>
      <c r="EC206">
        <v>0.418199965839995</v>
      </c>
      <c r="ED206">
        <v>1</v>
      </c>
      <c r="EE206">
        <v>4.25577731707317</v>
      </c>
      <c r="EF206">
        <v>0.270415290869296</v>
      </c>
      <c r="EG206">
        <v>0.0270749563902439</v>
      </c>
      <c r="EH206">
        <v>0</v>
      </c>
      <c r="EI206">
        <v>2</v>
      </c>
      <c r="EJ206">
        <v>3</v>
      </c>
      <c r="EK206" t="s">
        <v>354</v>
      </c>
      <c r="EL206">
        <v>100</v>
      </c>
      <c r="EM206">
        <v>100</v>
      </c>
      <c r="EN206">
        <v>1.554</v>
      </c>
      <c r="EO206">
        <v>-0.0603</v>
      </c>
      <c r="EP206">
        <v>0.796380875196005</v>
      </c>
      <c r="EQ206">
        <v>0.00225868272383977</v>
      </c>
      <c r="ER206">
        <v>-9.96746185667655e-07</v>
      </c>
      <c r="ES206">
        <v>2.83711317370827e-10</v>
      </c>
      <c r="ET206">
        <v>-0.071317122073674</v>
      </c>
      <c r="EU206">
        <v>-0.00217948432402501</v>
      </c>
      <c r="EV206">
        <v>0.000453263451741206</v>
      </c>
      <c r="EW206">
        <v>-1.16319206543697e-06</v>
      </c>
      <c r="EX206">
        <v>-2</v>
      </c>
      <c r="EY206">
        <v>2196</v>
      </c>
      <c r="EZ206">
        <v>1</v>
      </c>
      <c r="FA206">
        <v>25</v>
      </c>
      <c r="FB206">
        <v>8.2</v>
      </c>
      <c r="FC206">
        <v>8.1</v>
      </c>
      <c r="FD206">
        <v>18</v>
      </c>
      <c r="FE206">
        <v>817.101</v>
      </c>
      <c r="FF206">
        <v>431.028</v>
      </c>
      <c r="FG206">
        <v>19.6417</v>
      </c>
      <c r="FH206">
        <v>25.3733</v>
      </c>
      <c r="FI206">
        <v>29.9995</v>
      </c>
      <c r="FJ206">
        <v>25.5422</v>
      </c>
      <c r="FK206">
        <v>25.5861</v>
      </c>
      <c r="FL206">
        <v>25.0144</v>
      </c>
      <c r="FM206">
        <v>70.6322</v>
      </c>
      <c r="FN206">
        <v>0</v>
      </c>
      <c r="FO206">
        <v>19.73</v>
      </c>
      <c r="FP206">
        <v>420</v>
      </c>
      <c r="FQ206">
        <v>3.72027</v>
      </c>
      <c r="FR206">
        <v>101.433</v>
      </c>
      <c r="FS206">
        <v>101.888</v>
      </c>
    </row>
    <row r="207" spans="1:175">
      <c r="A207">
        <v>191</v>
      </c>
      <c r="B207">
        <v>1626465570</v>
      </c>
      <c r="C207">
        <v>380.400000095367</v>
      </c>
      <c r="D207" t="s">
        <v>676</v>
      </c>
      <c r="E207" t="s">
        <v>677</v>
      </c>
      <c r="F207">
        <v>1</v>
      </c>
      <c r="G207" t="s">
        <v>291</v>
      </c>
      <c r="H207">
        <v>1626465569</v>
      </c>
      <c r="I207">
        <f>(J207)/1000</f>
        <v>0</v>
      </c>
      <c r="J207">
        <f>1000*CB207*AH207*(BX207-BY207)/(100*BQ207*(1000-AH207*BX207))</f>
        <v>0</v>
      </c>
      <c r="K207">
        <f>CB207*AH207*(BW207-BV207*(1000-AH207*BY207)/(1000-AH207*BX207))/(100*BQ207)</f>
        <v>0</v>
      </c>
      <c r="L207">
        <f>BV207 - IF(AH207&gt;1, K207*BQ207*100.0/(AJ207*CJ207), 0)</f>
        <v>0</v>
      </c>
      <c r="M207">
        <f>((S207-I207/2)*L207-K207)/(S207+I207/2)</f>
        <v>0</v>
      </c>
      <c r="N207">
        <f>M207*(CC207+CD207)/1000.0</f>
        <v>0</v>
      </c>
      <c r="O207">
        <f>(BV207 - IF(AH207&gt;1, K207*BQ207*100.0/(AJ207*CJ207), 0))*(CC207+CD207)/1000.0</f>
        <v>0</v>
      </c>
      <c r="P207">
        <f>2.0/((1/R207-1/Q207)+SIGN(R207)*SQRT((1/R207-1/Q207)*(1/R207-1/Q207) + 4*BR207/((BR207+1)*(BR207+1))*(2*1/R207*1/Q207-1/Q207*1/Q207)))</f>
        <v>0</v>
      </c>
      <c r="Q207">
        <f>IF(LEFT(BS207,1)&lt;&gt;"0",IF(LEFT(BS207,1)="1",3.0,BT207),$D$5+$E$5*(CJ207*CC207/($K$5*1000))+$F$5*(CJ207*CC207/($K$5*1000))*MAX(MIN(BQ207,$J$5),$I$5)*MAX(MIN(BQ207,$J$5),$I$5)+$G$5*MAX(MIN(BQ207,$J$5),$I$5)*(CJ207*CC207/($K$5*1000))+$H$5*(CJ207*CC207/($K$5*1000))*(CJ207*CC207/($K$5*1000)))</f>
        <v>0</v>
      </c>
      <c r="R207">
        <f>I207*(1000-(1000*0.61365*exp(17.502*V207/(240.97+V207))/(CC207+CD207)+BX207)/2)/(1000*0.61365*exp(17.502*V207/(240.97+V207))/(CC207+CD207)-BX207)</f>
        <v>0</v>
      </c>
      <c r="S207">
        <f>1/((BR207+1)/(P207/1.6)+1/(Q207/1.37)) + BR207/((BR207+1)/(P207/1.6) + BR207/(Q207/1.37))</f>
        <v>0</v>
      </c>
      <c r="T207">
        <f>(BM207*BP207)</f>
        <v>0</v>
      </c>
      <c r="U207">
        <f>(CE207+(T207+2*0.95*5.67E-8*(((CE207+$B$7)+273)^4-(CE207+273)^4)-44100*I207)/(1.84*29.3*Q207+8*0.95*5.67E-8*(CE207+273)^3))</f>
        <v>0</v>
      </c>
      <c r="V207">
        <f>($C$7*CF207+$D$7*CG207+$E$7*U207)</f>
        <v>0</v>
      </c>
      <c r="W207">
        <f>0.61365*exp(17.502*V207/(240.97+V207))</f>
        <v>0</v>
      </c>
      <c r="X207">
        <f>(Y207/Z207*100)</f>
        <v>0</v>
      </c>
      <c r="Y207">
        <f>BX207*(CC207+CD207)/1000</f>
        <v>0</v>
      </c>
      <c r="Z207">
        <f>0.61365*exp(17.502*CE207/(240.97+CE207))</f>
        <v>0</v>
      </c>
      <c r="AA207">
        <f>(W207-BX207*(CC207+CD207)/1000)</f>
        <v>0</v>
      </c>
      <c r="AB207">
        <f>(-I207*44100)</f>
        <v>0</v>
      </c>
      <c r="AC207">
        <f>2*29.3*Q207*0.92*(CE207-V207)</f>
        <v>0</v>
      </c>
      <c r="AD207">
        <f>2*0.95*5.67E-8*(((CE207+$B$7)+273)^4-(V207+273)^4)</f>
        <v>0</v>
      </c>
      <c r="AE207">
        <f>T207+AD207+AB207+AC207</f>
        <v>0</v>
      </c>
      <c r="AF207">
        <v>145</v>
      </c>
      <c r="AG207">
        <v>16</v>
      </c>
      <c r="AH207">
        <f>IF(AF207*$H$13&gt;=AJ207,1.0,(AJ207/(AJ207-AF207*$H$13)))</f>
        <v>0</v>
      </c>
      <c r="AI207">
        <f>(AH207-1)*100</f>
        <v>0</v>
      </c>
      <c r="AJ207">
        <f>MAX(0,($B$13+$C$13*CJ207)/(1+$D$13*CJ207)*CC207/(CE207+273)*$E$13)</f>
        <v>0</v>
      </c>
      <c r="AK207" t="s">
        <v>292</v>
      </c>
      <c r="AL207" t="s">
        <v>292</v>
      </c>
      <c r="AM207">
        <v>0</v>
      </c>
      <c r="AN207">
        <v>0</v>
      </c>
      <c r="AO207">
        <f>1-AM207/AN207</f>
        <v>0</v>
      </c>
      <c r="AP207">
        <v>0</v>
      </c>
      <c r="AQ207" t="s">
        <v>292</v>
      </c>
      <c r="AR207" t="s">
        <v>292</v>
      </c>
      <c r="AS207">
        <v>0</v>
      </c>
      <c r="AT207">
        <v>0</v>
      </c>
      <c r="AU207">
        <f>1-AS207/AT207</f>
        <v>0</v>
      </c>
      <c r="AV207">
        <v>0.5</v>
      </c>
      <c r="AW207">
        <f>BN207</f>
        <v>0</v>
      </c>
      <c r="AX207">
        <f>K207</f>
        <v>0</v>
      </c>
      <c r="AY207">
        <f>AU207*AV207*AW207</f>
        <v>0</v>
      </c>
      <c r="AZ207">
        <f>(AX207-AP207)/AW207</f>
        <v>0</v>
      </c>
      <c r="BA207">
        <f>(AN207-AT207)/AT207</f>
        <v>0</v>
      </c>
      <c r="BB207">
        <f>AM207/(AO207+AM207/AT207)</f>
        <v>0</v>
      </c>
      <c r="BC207" t="s">
        <v>292</v>
      </c>
      <c r="BD207">
        <v>0</v>
      </c>
      <c r="BE207">
        <f>IF(BD207&lt;&gt;0, BD207, BB207)</f>
        <v>0</v>
      </c>
      <c r="BF207">
        <f>1-BE207/AT207</f>
        <v>0</v>
      </c>
      <c r="BG207">
        <f>(AT207-AS207)/(AT207-BE207)</f>
        <v>0</v>
      </c>
      <c r="BH207">
        <f>(AN207-AT207)/(AN207-BE207)</f>
        <v>0</v>
      </c>
      <c r="BI207">
        <f>(AT207-AS207)/(AT207-AM207)</f>
        <v>0</v>
      </c>
      <c r="BJ207">
        <f>(AN207-AT207)/(AN207-AM207)</f>
        <v>0</v>
      </c>
      <c r="BK207">
        <f>(BG207*BE207/AS207)</f>
        <v>0</v>
      </c>
      <c r="BL207">
        <f>(1-BK207)</f>
        <v>0</v>
      </c>
      <c r="BM207">
        <f>$B$11*CK207+$C$11*CL207+$F$11*CM207*(1-CP207)</f>
        <v>0</v>
      </c>
      <c r="BN207">
        <f>BM207*BO207</f>
        <v>0</v>
      </c>
      <c r="BO207">
        <f>($B$11*$D$9+$C$11*$D$9+$F$11*((CZ207+CR207)/MAX(CZ207+CR207+DA207, 0.1)*$I$9+DA207/MAX(CZ207+CR207+DA207, 0.1)*$J$9))/($B$11+$C$11+$F$11)</f>
        <v>0</v>
      </c>
      <c r="BP207">
        <f>($B$11*$K$9+$C$11*$K$9+$F$11*((CZ207+CR207)/MAX(CZ207+CR207+DA207, 0.1)*$P$9+DA207/MAX(CZ207+CR207+DA207, 0.1)*$Q$9))/($B$11+$C$11+$F$11)</f>
        <v>0</v>
      </c>
      <c r="BQ207">
        <v>6</v>
      </c>
      <c r="BR207">
        <v>0.5</v>
      </c>
      <c r="BS207" t="s">
        <v>293</v>
      </c>
      <c r="BT207">
        <v>2</v>
      </c>
      <c r="BU207">
        <v>1626465569</v>
      </c>
      <c r="BV207">
        <v>398.322</v>
      </c>
      <c r="BW207">
        <v>419.961666666667</v>
      </c>
      <c r="BX207">
        <v>7.96917</v>
      </c>
      <c r="BY207">
        <v>3.68450333333333</v>
      </c>
      <c r="BZ207">
        <v>396.768333333333</v>
      </c>
      <c r="CA207">
        <v>8.02937</v>
      </c>
      <c r="CB207">
        <v>900.032333333333</v>
      </c>
      <c r="CC207">
        <v>100.76</v>
      </c>
      <c r="CD207">
        <v>0.100531</v>
      </c>
      <c r="CE207">
        <v>19.8937666666667</v>
      </c>
      <c r="CF207">
        <v>18.7293</v>
      </c>
      <c r="CG207">
        <v>999.9</v>
      </c>
      <c r="CH207">
        <v>0</v>
      </c>
      <c r="CI207">
        <v>0</v>
      </c>
      <c r="CJ207">
        <v>9990.20666666667</v>
      </c>
      <c r="CK207">
        <v>0</v>
      </c>
      <c r="CL207">
        <v>0.221023</v>
      </c>
      <c r="CM207">
        <v>1460.01666666667</v>
      </c>
      <c r="CN207">
        <v>0.973009666666667</v>
      </c>
      <c r="CO207">
        <v>0.0269900333333333</v>
      </c>
      <c r="CP207">
        <v>0</v>
      </c>
      <c r="CQ207">
        <v>874.210333333333</v>
      </c>
      <c r="CR207">
        <v>4.99999</v>
      </c>
      <c r="CS207">
        <v>12793.7</v>
      </c>
      <c r="CT207">
        <v>12728.5666666667</v>
      </c>
      <c r="CU207">
        <v>39</v>
      </c>
      <c r="CV207">
        <v>41.125</v>
      </c>
      <c r="CW207">
        <v>40.187</v>
      </c>
      <c r="CX207">
        <v>40.437</v>
      </c>
      <c r="CY207">
        <v>40.75</v>
      </c>
      <c r="CZ207">
        <v>1415.74666666667</v>
      </c>
      <c r="DA207">
        <v>39.27</v>
      </c>
      <c r="DB207">
        <v>0</v>
      </c>
      <c r="DC207">
        <v>1626465581</v>
      </c>
      <c r="DD207">
        <v>0</v>
      </c>
      <c r="DE207">
        <v>874.418153846154</v>
      </c>
      <c r="DF207">
        <v>-2.74133331831017</v>
      </c>
      <c r="DG207">
        <v>-45.9863246417764</v>
      </c>
      <c r="DH207">
        <v>12798.35</v>
      </c>
      <c r="DI207">
        <v>15</v>
      </c>
      <c r="DJ207">
        <v>1626465084.6</v>
      </c>
      <c r="DK207" t="s">
        <v>294</v>
      </c>
      <c r="DL207">
        <v>1626465076.6</v>
      </c>
      <c r="DM207">
        <v>1626465084.6</v>
      </c>
      <c r="DN207">
        <v>8</v>
      </c>
      <c r="DO207">
        <v>0.212</v>
      </c>
      <c r="DP207">
        <v>0.013</v>
      </c>
      <c r="DQ207">
        <v>1.588</v>
      </c>
      <c r="DR207">
        <v>-0.074</v>
      </c>
      <c r="DS207">
        <v>420</v>
      </c>
      <c r="DT207">
        <v>3</v>
      </c>
      <c r="DU207">
        <v>0.13</v>
      </c>
      <c r="DV207">
        <v>0.03</v>
      </c>
      <c r="DW207">
        <v>-21.5286926829268</v>
      </c>
      <c r="DX207">
        <v>-0.498042297676673</v>
      </c>
      <c r="DY207">
        <v>0.0519576675261033</v>
      </c>
      <c r="DZ207">
        <v>1</v>
      </c>
      <c r="EA207">
        <v>874.582529411765</v>
      </c>
      <c r="EB207">
        <v>-3.20392158997507</v>
      </c>
      <c r="EC207">
        <v>0.369905093972375</v>
      </c>
      <c r="ED207">
        <v>1</v>
      </c>
      <c r="EE207">
        <v>4.26351682926829</v>
      </c>
      <c r="EF207">
        <v>0.223837550922164</v>
      </c>
      <c r="EG207">
        <v>0.022952591164528</v>
      </c>
      <c r="EH207">
        <v>0</v>
      </c>
      <c r="EI207">
        <v>2</v>
      </c>
      <c r="EJ207">
        <v>3</v>
      </c>
      <c r="EK207" t="s">
        <v>354</v>
      </c>
      <c r="EL207">
        <v>100</v>
      </c>
      <c r="EM207">
        <v>100</v>
      </c>
      <c r="EN207">
        <v>1.554</v>
      </c>
      <c r="EO207">
        <v>-0.0601</v>
      </c>
      <c r="EP207">
        <v>0.796380875196005</v>
      </c>
      <c r="EQ207">
        <v>0.00225868272383977</v>
      </c>
      <c r="ER207">
        <v>-9.96746185667655e-07</v>
      </c>
      <c r="ES207">
        <v>2.83711317370827e-10</v>
      </c>
      <c r="ET207">
        <v>-0.071317122073674</v>
      </c>
      <c r="EU207">
        <v>-0.00217948432402501</v>
      </c>
      <c r="EV207">
        <v>0.000453263451741206</v>
      </c>
      <c r="EW207">
        <v>-1.16319206543697e-06</v>
      </c>
      <c r="EX207">
        <v>-2</v>
      </c>
      <c r="EY207">
        <v>2196</v>
      </c>
      <c r="EZ207">
        <v>1</v>
      </c>
      <c r="FA207">
        <v>25</v>
      </c>
      <c r="FB207">
        <v>8.2</v>
      </c>
      <c r="FC207">
        <v>8.1</v>
      </c>
      <c r="FD207">
        <v>18</v>
      </c>
      <c r="FE207">
        <v>817.139</v>
      </c>
      <c r="FF207">
        <v>430.941</v>
      </c>
      <c r="FG207">
        <v>19.703</v>
      </c>
      <c r="FH207">
        <v>25.3704</v>
      </c>
      <c r="FI207">
        <v>29.9996</v>
      </c>
      <c r="FJ207">
        <v>25.5401</v>
      </c>
      <c r="FK207">
        <v>25.5845</v>
      </c>
      <c r="FL207">
        <v>25.0161</v>
      </c>
      <c r="FM207">
        <v>70.6322</v>
      </c>
      <c r="FN207">
        <v>0</v>
      </c>
      <c r="FO207">
        <v>19.83</v>
      </c>
      <c r="FP207">
        <v>420</v>
      </c>
      <c r="FQ207">
        <v>3.71454</v>
      </c>
      <c r="FR207">
        <v>101.434</v>
      </c>
      <c r="FS207">
        <v>101.888</v>
      </c>
    </row>
    <row r="208" spans="1:175">
      <c r="A208">
        <v>192</v>
      </c>
      <c r="B208">
        <v>1626465572</v>
      </c>
      <c r="C208">
        <v>382.400000095367</v>
      </c>
      <c r="D208" t="s">
        <v>678</v>
      </c>
      <c r="E208" t="s">
        <v>679</v>
      </c>
      <c r="F208">
        <v>1</v>
      </c>
      <c r="G208" t="s">
        <v>291</v>
      </c>
      <c r="H208">
        <v>1626465571</v>
      </c>
      <c r="I208">
        <f>(J208)/1000</f>
        <v>0</v>
      </c>
      <c r="J208">
        <f>1000*CB208*AH208*(BX208-BY208)/(100*BQ208*(1000-AH208*BX208))</f>
        <v>0</v>
      </c>
      <c r="K208">
        <f>CB208*AH208*(BW208-BV208*(1000-AH208*BY208)/(1000-AH208*BX208))/(100*BQ208)</f>
        <v>0</v>
      </c>
      <c r="L208">
        <f>BV208 - IF(AH208&gt;1, K208*BQ208*100.0/(AJ208*CJ208), 0)</f>
        <v>0</v>
      </c>
      <c r="M208">
        <f>((S208-I208/2)*L208-K208)/(S208+I208/2)</f>
        <v>0</v>
      </c>
      <c r="N208">
        <f>M208*(CC208+CD208)/1000.0</f>
        <v>0</v>
      </c>
      <c r="O208">
        <f>(BV208 - IF(AH208&gt;1, K208*BQ208*100.0/(AJ208*CJ208), 0))*(CC208+CD208)/1000.0</f>
        <v>0</v>
      </c>
      <c r="P208">
        <f>2.0/((1/R208-1/Q208)+SIGN(R208)*SQRT((1/R208-1/Q208)*(1/R208-1/Q208) + 4*BR208/((BR208+1)*(BR208+1))*(2*1/R208*1/Q208-1/Q208*1/Q208)))</f>
        <v>0</v>
      </c>
      <c r="Q208">
        <f>IF(LEFT(BS208,1)&lt;&gt;"0",IF(LEFT(BS208,1)="1",3.0,BT208),$D$5+$E$5*(CJ208*CC208/($K$5*1000))+$F$5*(CJ208*CC208/($K$5*1000))*MAX(MIN(BQ208,$J$5),$I$5)*MAX(MIN(BQ208,$J$5),$I$5)+$G$5*MAX(MIN(BQ208,$J$5),$I$5)*(CJ208*CC208/($K$5*1000))+$H$5*(CJ208*CC208/($K$5*1000))*(CJ208*CC208/($K$5*1000)))</f>
        <v>0</v>
      </c>
      <c r="R208">
        <f>I208*(1000-(1000*0.61365*exp(17.502*V208/(240.97+V208))/(CC208+CD208)+BX208)/2)/(1000*0.61365*exp(17.502*V208/(240.97+V208))/(CC208+CD208)-BX208)</f>
        <v>0</v>
      </c>
      <c r="S208">
        <f>1/((BR208+1)/(P208/1.6)+1/(Q208/1.37)) + BR208/((BR208+1)/(P208/1.6) + BR208/(Q208/1.37))</f>
        <v>0</v>
      </c>
      <c r="T208">
        <f>(BM208*BP208)</f>
        <v>0</v>
      </c>
      <c r="U208">
        <f>(CE208+(T208+2*0.95*5.67E-8*(((CE208+$B$7)+273)^4-(CE208+273)^4)-44100*I208)/(1.84*29.3*Q208+8*0.95*5.67E-8*(CE208+273)^3))</f>
        <v>0</v>
      </c>
      <c r="V208">
        <f>($C$7*CF208+$D$7*CG208+$E$7*U208)</f>
        <v>0</v>
      </c>
      <c r="W208">
        <f>0.61365*exp(17.502*V208/(240.97+V208))</f>
        <v>0</v>
      </c>
      <c r="X208">
        <f>(Y208/Z208*100)</f>
        <v>0</v>
      </c>
      <c r="Y208">
        <f>BX208*(CC208+CD208)/1000</f>
        <v>0</v>
      </c>
      <c r="Z208">
        <f>0.61365*exp(17.502*CE208/(240.97+CE208))</f>
        <v>0</v>
      </c>
      <c r="AA208">
        <f>(W208-BX208*(CC208+CD208)/1000)</f>
        <v>0</v>
      </c>
      <c r="AB208">
        <f>(-I208*44100)</f>
        <v>0</v>
      </c>
      <c r="AC208">
        <f>2*29.3*Q208*0.92*(CE208-V208)</f>
        <v>0</v>
      </c>
      <c r="AD208">
        <f>2*0.95*5.67E-8*(((CE208+$B$7)+273)^4-(V208+273)^4)</f>
        <v>0</v>
      </c>
      <c r="AE208">
        <f>T208+AD208+AB208+AC208</f>
        <v>0</v>
      </c>
      <c r="AF208">
        <v>145</v>
      </c>
      <c r="AG208">
        <v>16</v>
      </c>
      <c r="AH208">
        <f>IF(AF208*$H$13&gt;=AJ208,1.0,(AJ208/(AJ208-AF208*$H$13)))</f>
        <v>0</v>
      </c>
      <c r="AI208">
        <f>(AH208-1)*100</f>
        <v>0</v>
      </c>
      <c r="AJ208">
        <f>MAX(0,($B$13+$C$13*CJ208)/(1+$D$13*CJ208)*CC208/(CE208+273)*$E$13)</f>
        <v>0</v>
      </c>
      <c r="AK208" t="s">
        <v>292</v>
      </c>
      <c r="AL208" t="s">
        <v>292</v>
      </c>
      <c r="AM208">
        <v>0</v>
      </c>
      <c r="AN208">
        <v>0</v>
      </c>
      <c r="AO208">
        <f>1-AM208/AN208</f>
        <v>0</v>
      </c>
      <c r="AP208">
        <v>0</v>
      </c>
      <c r="AQ208" t="s">
        <v>292</v>
      </c>
      <c r="AR208" t="s">
        <v>292</v>
      </c>
      <c r="AS208">
        <v>0</v>
      </c>
      <c r="AT208">
        <v>0</v>
      </c>
      <c r="AU208">
        <f>1-AS208/AT208</f>
        <v>0</v>
      </c>
      <c r="AV208">
        <v>0.5</v>
      </c>
      <c r="AW208">
        <f>BN208</f>
        <v>0</v>
      </c>
      <c r="AX208">
        <f>K208</f>
        <v>0</v>
      </c>
      <c r="AY208">
        <f>AU208*AV208*AW208</f>
        <v>0</v>
      </c>
      <c r="AZ208">
        <f>(AX208-AP208)/AW208</f>
        <v>0</v>
      </c>
      <c r="BA208">
        <f>(AN208-AT208)/AT208</f>
        <v>0</v>
      </c>
      <c r="BB208">
        <f>AM208/(AO208+AM208/AT208)</f>
        <v>0</v>
      </c>
      <c r="BC208" t="s">
        <v>292</v>
      </c>
      <c r="BD208">
        <v>0</v>
      </c>
      <c r="BE208">
        <f>IF(BD208&lt;&gt;0, BD208, BB208)</f>
        <v>0</v>
      </c>
      <c r="BF208">
        <f>1-BE208/AT208</f>
        <v>0</v>
      </c>
      <c r="BG208">
        <f>(AT208-AS208)/(AT208-BE208)</f>
        <v>0</v>
      </c>
      <c r="BH208">
        <f>(AN208-AT208)/(AN208-BE208)</f>
        <v>0</v>
      </c>
      <c r="BI208">
        <f>(AT208-AS208)/(AT208-AM208)</f>
        <v>0</v>
      </c>
      <c r="BJ208">
        <f>(AN208-AT208)/(AN208-AM208)</f>
        <v>0</v>
      </c>
      <c r="BK208">
        <f>(BG208*BE208/AS208)</f>
        <v>0</v>
      </c>
      <c r="BL208">
        <f>(1-BK208)</f>
        <v>0</v>
      </c>
      <c r="BM208">
        <f>$B$11*CK208+$C$11*CL208+$F$11*CM208*(1-CP208)</f>
        <v>0</v>
      </c>
      <c r="BN208">
        <f>BM208*BO208</f>
        <v>0</v>
      </c>
      <c r="BO208">
        <f>($B$11*$D$9+$C$11*$D$9+$F$11*((CZ208+CR208)/MAX(CZ208+CR208+DA208, 0.1)*$I$9+DA208/MAX(CZ208+CR208+DA208, 0.1)*$J$9))/($B$11+$C$11+$F$11)</f>
        <v>0</v>
      </c>
      <c r="BP208">
        <f>($B$11*$K$9+$C$11*$K$9+$F$11*((CZ208+CR208)/MAX(CZ208+CR208+DA208, 0.1)*$P$9+DA208/MAX(CZ208+CR208+DA208, 0.1)*$Q$9))/($B$11+$C$11+$F$11)</f>
        <v>0</v>
      </c>
      <c r="BQ208">
        <v>6</v>
      </c>
      <c r="BR208">
        <v>0.5</v>
      </c>
      <c r="BS208" t="s">
        <v>293</v>
      </c>
      <c r="BT208">
        <v>2</v>
      </c>
      <c r="BU208">
        <v>1626465571</v>
      </c>
      <c r="BV208">
        <v>398.310333333333</v>
      </c>
      <c r="BW208">
        <v>419.952666666667</v>
      </c>
      <c r="BX208">
        <v>7.99562333333333</v>
      </c>
      <c r="BY208">
        <v>3.70036666666667</v>
      </c>
      <c r="BZ208">
        <v>396.756666666667</v>
      </c>
      <c r="CA208">
        <v>8.05569333333333</v>
      </c>
      <c r="CB208">
        <v>900.003</v>
      </c>
      <c r="CC208">
        <v>100.76</v>
      </c>
      <c r="CD208">
        <v>0.1000342</v>
      </c>
      <c r="CE208">
        <v>19.9287</v>
      </c>
      <c r="CF208">
        <v>18.7611333333333</v>
      </c>
      <c r="CG208">
        <v>999.9</v>
      </c>
      <c r="CH208">
        <v>0</v>
      </c>
      <c r="CI208">
        <v>0</v>
      </c>
      <c r="CJ208">
        <v>9985.62</v>
      </c>
      <c r="CK208">
        <v>0</v>
      </c>
      <c r="CL208">
        <v>0.221023</v>
      </c>
      <c r="CM208">
        <v>1460.04333333333</v>
      </c>
      <c r="CN208">
        <v>0.972994666666667</v>
      </c>
      <c r="CO208">
        <v>0.0270053666666667</v>
      </c>
      <c r="CP208">
        <v>0</v>
      </c>
      <c r="CQ208">
        <v>873.965333333333</v>
      </c>
      <c r="CR208">
        <v>4.99999</v>
      </c>
      <c r="CS208">
        <v>12792.5</v>
      </c>
      <c r="CT208">
        <v>12728.7333333333</v>
      </c>
      <c r="CU208">
        <v>39</v>
      </c>
      <c r="CV208">
        <v>41.125</v>
      </c>
      <c r="CW208">
        <v>40.1663333333333</v>
      </c>
      <c r="CX208">
        <v>40.437</v>
      </c>
      <c r="CY208">
        <v>40.7706666666667</v>
      </c>
      <c r="CZ208">
        <v>1415.75</v>
      </c>
      <c r="DA208">
        <v>39.2933333333333</v>
      </c>
      <c r="DB208">
        <v>0</v>
      </c>
      <c r="DC208">
        <v>1626465583.4</v>
      </c>
      <c r="DD208">
        <v>0</v>
      </c>
      <c r="DE208">
        <v>874.285961538462</v>
      </c>
      <c r="DF208">
        <v>-2.57124785625364</v>
      </c>
      <c r="DG208">
        <v>-44.9743588587798</v>
      </c>
      <c r="DH208">
        <v>12796.7653846154</v>
      </c>
      <c r="DI208">
        <v>15</v>
      </c>
      <c r="DJ208">
        <v>1626465084.6</v>
      </c>
      <c r="DK208" t="s">
        <v>294</v>
      </c>
      <c r="DL208">
        <v>1626465076.6</v>
      </c>
      <c r="DM208">
        <v>1626465084.6</v>
      </c>
      <c r="DN208">
        <v>8</v>
      </c>
      <c r="DO208">
        <v>0.212</v>
      </c>
      <c r="DP208">
        <v>0.013</v>
      </c>
      <c r="DQ208">
        <v>1.588</v>
      </c>
      <c r="DR208">
        <v>-0.074</v>
      </c>
      <c r="DS208">
        <v>420</v>
      </c>
      <c r="DT208">
        <v>3</v>
      </c>
      <c r="DU208">
        <v>0.13</v>
      </c>
      <c r="DV208">
        <v>0.03</v>
      </c>
      <c r="DW208">
        <v>-21.5463536585366</v>
      </c>
      <c r="DX208">
        <v>-0.52314859490861</v>
      </c>
      <c r="DY208">
        <v>0.0544781052353121</v>
      </c>
      <c r="DZ208">
        <v>0</v>
      </c>
      <c r="EA208">
        <v>874.504470588235</v>
      </c>
      <c r="EB208">
        <v>-3.31530875032207</v>
      </c>
      <c r="EC208">
        <v>0.38028041010735</v>
      </c>
      <c r="ED208">
        <v>1</v>
      </c>
      <c r="EE208">
        <v>4.2702787804878</v>
      </c>
      <c r="EF208">
        <v>0.180920150556558</v>
      </c>
      <c r="EG208">
        <v>0.0189625372897196</v>
      </c>
      <c r="EH208">
        <v>0</v>
      </c>
      <c r="EI208">
        <v>1</v>
      </c>
      <c r="EJ208">
        <v>3</v>
      </c>
      <c r="EK208" t="s">
        <v>427</v>
      </c>
      <c r="EL208">
        <v>100</v>
      </c>
      <c r="EM208">
        <v>100</v>
      </c>
      <c r="EN208">
        <v>1.554</v>
      </c>
      <c r="EO208">
        <v>-0.06</v>
      </c>
      <c r="EP208">
        <v>0.796380875196005</v>
      </c>
      <c r="EQ208">
        <v>0.00225868272383977</v>
      </c>
      <c r="ER208">
        <v>-9.96746185667655e-07</v>
      </c>
      <c r="ES208">
        <v>2.83711317370827e-10</v>
      </c>
      <c r="ET208">
        <v>-0.071317122073674</v>
      </c>
      <c r="EU208">
        <v>-0.00217948432402501</v>
      </c>
      <c r="EV208">
        <v>0.000453263451741206</v>
      </c>
      <c r="EW208">
        <v>-1.16319206543697e-06</v>
      </c>
      <c r="EX208">
        <v>-2</v>
      </c>
      <c r="EY208">
        <v>2196</v>
      </c>
      <c r="EZ208">
        <v>1</v>
      </c>
      <c r="FA208">
        <v>25</v>
      </c>
      <c r="FB208">
        <v>8.3</v>
      </c>
      <c r="FC208">
        <v>8.1</v>
      </c>
      <c r="FD208">
        <v>18</v>
      </c>
      <c r="FE208">
        <v>817.152</v>
      </c>
      <c r="FF208">
        <v>431.135</v>
      </c>
      <c r="FG208">
        <v>19.7704</v>
      </c>
      <c r="FH208">
        <v>25.3675</v>
      </c>
      <c r="FI208">
        <v>29.9996</v>
      </c>
      <c r="FJ208">
        <v>25.5379</v>
      </c>
      <c r="FK208">
        <v>25.5827</v>
      </c>
      <c r="FL208">
        <v>25.0135</v>
      </c>
      <c r="FM208">
        <v>70.6322</v>
      </c>
      <c r="FN208">
        <v>0</v>
      </c>
      <c r="FO208">
        <v>19.83</v>
      </c>
      <c r="FP208">
        <v>420</v>
      </c>
      <c r="FQ208">
        <v>3.7604</v>
      </c>
      <c r="FR208">
        <v>101.437</v>
      </c>
      <c r="FS208">
        <v>101.887</v>
      </c>
    </row>
    <row r="209" spans="1:175">
      <c r="A209">
        <v>193</v>
      </c>
      <c r="B209">
        <v>1626465574</v>
      </c>
      <c r="C209">
        <v>384.400000095367</v>
      </c>
      <c r="D209" t="s">
        <v>680</v>
      </c>
      <c r="E209" t="s">
        <v>681</v>
      </c>
      <c r="F209">
        <v>1</v>
      </c>
      <c r="G209" t="s">
        <v>291</v>
      </c>
      <c r="H209">
        <v>1626465573</v>
      </c>
      <c r="I209">
        <f>(J209)/1000</f>
        <v>0</v>
      </c>
      <c r="J209">
        <f>1000*CB209*AH209*(BX209-BY209)/(100*BQ209*(1000-AH209*BX209))</f>
        <v>0</v>
      </c>
      <c r="K209">
        <f>CB209*AH209*(BW209-BV209*(1000-AH209*BY209)/(1000-AH209*BX209))/(100*BQ209)</f>
        <v>0</v>
      </c>
      <c r="L209">
        <f>BV209 - IF(AH209&gt;1, K209*BQ209*100.0/(AJ209*CJ209), 0)</f>
        <v>0</v>
      </c>
      <c r="M209">
        <f>((S209-I209/2)*L209-K209)/(S209+I209/2)</f>
        <v>0</v>
      </c>
      <c r="N209">
        <f>M209*(CC209+CD209)/1000.0</f>
        <v>0</v>
      </c>
      <c r="O209">
        <f>(BV209 - IF(AH209&gt;1, K209*BQ209*100.0/(AJ209*CJ209), 0))*(CC209+CD209)/1000.0</f>
        <v>0</v>
      </c>
      <c r="P209">
        <f>2.0/((1/R209-1/Q209)+SIGN(R209)*SQRT((1/R209-1/Q209)*(1/R209-1/Q209) + 4*BR209/((BR209+1)*(BR209+1))*(2*1/R209*1/Q209-1/Q209*1/Q209)))</f>
        <v>0</v>
      </c>
      <c r="Q209">
        <f>IF(LEFT(BS209,1)&lt;&gt;"0",IF(LEFT(BS209,1)="1",3.0,BT209),$D$5+$E$5*(CJ209*CC209/($K$5*1000))+$F$5*(CJ209*CC209/($K$5*1000))*MAX(MIN(BQ209,$J$5),$I$5)*MAX(MIN(BQ209,$J$5),$I$5)+$G$5*MAX(MIN(BQ209,$J$5),$I$5)*(CJ209*CC209/($K$5*1000))+$H$5*(CJ209*CC209/($K$5*1000))*(CJ209*CC209/($K$5*1000)))</f>
        <v>0</v>
      </c>
      <c r="R209">
        <f>I209*(1000-(1000*0.61365*exp(17.502*V209/(240.97+V209))/(CC209+CD209)+BX209)/2)/(1000*0.61365*exp(17.502*V209/(240.97+V209))/(CC209+CD209)-BX209)</f>
        <v>0</v>
      </c>
      <c r="S209">
        <f>1/((BR209+1)/(P209/1.6)+1/(Q209/1.37)) + BR209/((BR209+1)/(P209/1.6) + BR209/(Q209/1.37))</f>
        <v>0</v>
      </c>
      <c r="T209">
        <f>(BM209*BP209)</f>
        <v>0</v>
      </c>
      <c r="U209">
        <f>(CE209+(T209+2*0.95*5.67E-8*(((CE209+$B$7)+273)^4-(CE209+273)^4)-44100*I209)/(1.84*29.3*Q209+8*0.95*5.67E-8*(CE209+273)^3))</f>
        <v>0</v>
      </c>
      <c r="V209">
        <f>($C$7*CF209+$D$7*CG209+$E$7*U209)</f>
        <v>0</v>
      </c>
      <c r="W209">
        <f>0.61365*exp(17.502*V209/(240.97+V209))</f>
        <v>0</v>
      </c>
      <c r="X209">
        <f>(Y209/Z209*100)</f>
        <v>0</v>
      </c>
      <c r="Y209">
        <f>BX209*(CC209+CD209)/1000</f>
        <v>0</v>
      </c>
      <c r="Z209">
        <f>0.61365*exp(17.502*CE209/(240.97+CE209))</f>
        <v>0</v>
      </c>
      <c r="AA209">
        <f>(W209-BX209*(CC209+CD209)/1000)</f>
        <v>0</v>
      </c>
      <c r="AB209">
        <f>(-I209*44100)</f>
        <v>0</v>
      </c>
      <c r="AC209">
        <f>2*29.3*Q209*0.92*(CE209-V209)</f>
        <v>0</v>
      </c>
      <c r="AD209">
        <f>2*0.95*5.67E-8*(((CE209+$B$7)+273)^4-(V209+273)^4)</f>
        <v>0</v>
      </c>
      <c r="AE209">
        <f>T209+AD209+AB209+AC209</f>
        <v>0</v>
      </c>
      <c r="AF209">
        <v>145</v>
      </c>
      <c r="AG209">
        <v>16</v>
      </c>
      <c r="AH209">
        <f>IF(AF209*$H$13&gt;=AJ209,1.0,(AJ209/(AJ209-AF209*$H$13)))</f>
        <v>0</v>
      </c>
      <c r="AI209">
        <f>(AH209-1)*100</f>
        <v>0</v>
      </c>
      <c r="AJ209">
        <f>MAX(0,($B$13+$C$13*CJ209)/(1+$D$13*CJ209)*CC209/(CE209+273)*$E$13)</f>
        <v>0</v>
      </c>
      <c r="AK209" t="s">
        <v>292</v>
      </c>
      <c r="AL209" t="s">
        <v>292</v>
      </c>
      <c r="AM209">
        <v>0</v>
      </c>
      <c r="AN209">
        <v>0</v>
      </c>
      <c r="AO209">
        <f>1-AM209/AN209</f>
        <v>0</v>
      </c>
      <c r="AP209">
        <v>0</v>
      </c>
      <c r="AQ209" t="s">
        <v>292</v>
      </c>
      <c r="AR209" t="s">
        <v>292</v>
      </c>
      <c r="AS209">
        <v>0</v>
      </c>
      <c r="AT209">
        <v>0</v>
      </c>
      <c r="AU209">
        <f>1-AS209/AT209</f>
        <v>0</v>
      </c>
      <c r="AV209">
        <v>0.5</v>
      </c>
      <c r="AW209">
        <f>BN209</f>
        <v>0</v>
      </c>
      <c r="AX209">
        <f>K209</f>
        <v>0</v>
      </c>
      <c r="AY209">
        <f>AU209*AV209*AW209</f>
        <v>0</v>
      </c>
      <c r="AZ209">
        <f>(AX209-AP209)/AW209</f>
        <v>0</v>
      </c>
      <c r="BA209">
        <f>(AN209-AT209)/AT209</f>
        <v>0</v>
      </c>
      <c r="BB209">
        <f>AM209/(AO209+AM209/AT209)</f>
        <v>0</v>
      </c>
      <c r="BC209" t="s">
        <v>292</v>
      </c>
      <c r="BD209">
        <v>0</v>
      </c>
      <c r="BE209">
        <f>IF(BD209&lt;&gt;0, BD209, BB209)</f>
        <v>0</v>
      </c>
      <c r="BF209">
        <f>1-BE209/AT209</f>
        <v>0</v>
      </c>
      <c r="BG209">
        <f>(AT209-AS209)/(AT209-BE209)</f>
        <v>0</v>
      </c>
      <c r="BH209">
        <f>(AN209-AT209)/(AN209-BE209)</f>
        <v>0</v>
      </c>
      <c r="BI209">
        <f>(AT209-AS209)/(AT209-AM209)</f>
        <v>0</v>
      </c>
      <c r="BJ209">
        <f>(AN209-AT209)/(AN209-AM209)</f>
        <v>0</v>
      </c>
      <c r="BK209">
        <f>(BG209*BE209/AS209)</f>
        <v>0</v>
      </c>
      <c r="BL209">
        <f>(1-BK209)</f>
        <v>0</v>
      </c>
      <c r="BM209">
        <f>$B$11*CK209+$C$11*CL209+$F$11*CM209*(1-CP209)</f>
        <v>0</v>
      </c>
      <c r="BN209">
        <f>BM209*BO209</f>
        <v>0</v>
      </c>
      <c r="BO209">
        <f>($B$11*$D$9+$C$11*$D$9+$F$11*((CZ209+CR209)/MAX(CZ209+CR209+DA209, 0.1)*$I$9+DA209/MAX(CZ209+CR209+DA209, 0.1)*$J$9))/($B$11+$C$11+$F$11)</f>
        <v>0</v>
      </c>
      <c r="BP209">
        <f>($B$11*$K$9+$C$11*$K$9+$F$11*((CZ209+CR209)/MAX(CZ209+CR209+DA209, 0.1)*$P$9+DA209/MAX(CZ209+CR209+DA209, 0.1)*$Q$9))/($B$11+$C$11+$F$11)</f>
        <v>0</v>
      </c>
      <c r="BQ209">
        <v>6</v>
      </c>
      <c r="BR209">
        <v>0.5</v>
      </c>
      <c r="BS209" t="s">
        <v>293</v>
      </c>
      <c r="BT209">
        <v>2</v>
      </c>
      <c r="BU209">
        <v>1626465573</v>
      </c>
      <c r="BV209">
        <v>398.303</v>
      </c>
      <c r="BW209">
        <v>419.993</v>
      </c>
      <c r="BX209">
        <v>8.01745666666667</v>
      </c>
      <c r="BY209">
        <v>3.70360333333333</v>
      </c>
      <c r="BZ209">
        <v>396.749333333333</v>
      </c>
      <c r="CA209">
        <v>8.07741666666667</v>
      </c>
      <c r="CB209">
        <v>899.985333333333</v>
      </c>
      <c r="CC209">
        <v>100.76</v>
      </c>
      <c r="CD209">
        <v>0.0999549</v>
      </c>
      <c r="CE209">
        <v>19.9595</v>
      </c>
      <c r="CF209">
        <v>18.793</v>
      </c>
      <c r="CG209">
        <v>999.9</v>
      </c>
      <c r="CH209">
        <v>0</v>
      </c>
      <c r="CI209">
        <v>0</v>
      </c>
      <c r="CJ209">
        <v>9984.16666666667</v>
      </c>
      <c r="CK209">
        <v>0</v>
      </c>
      <c r="CL209">
        <v>0.221023</v>
      </c>
      <c r="CM209">
        <v>1459.85666666667</v>
      </c>
      <c r="CN209">
        <v>0.973006333333333</v>
      </c>
      <c r="CO209">
        <v>0.0269935</v>
      </c>
      <c r="CP209">
        <v>0</v>
      </c>
      <c r="CQ209">
        <v>873.674666666667</v>
      </c>
      <c r="CR209">
        <v>4.99999</v>
      </c>
      <c r="CS209">
        <v>12789.1333333333</v>
      </c>
      <c r="CT209">
        <v>12727.1666666667</v>
      </c>
      <c r="CU209">
        <v>39</v>
      </c>
      <c r="CV209">
        <v>41.187</v>
      </c>
      <c r="CW209">
        <v>40.187</v>
      </c>
      <c r="CX209">
        <v>40.437</v>
      </c>
      <c r="CY209">
        <v>40.7706666666667</v>
      </c>
      <c r="CZ209">
        <v>1415.58666666667</v>
      </c>
      <c r="DA209">
        <v>39.27</v>
      </c>
      <c r="DB209">
        <v>0</v>
      </c>
      <c r="DC209">
        <v>1626465585.2</v>
      </c>
      <c r="DD209">
        <v>0</v>
      </c>
      <c r="DE209">
        <v>874.1624</v>
      </c>
      <c r="DF209">
        <v>-2.8264615332171</v>
      </c>
      <c r="DG209">
        <v>-44.1769229265332</v>
      </c>
      <c r="DH209">
        <v>12795.024</v>
      </c>
      <c r="DI209">
        <v>15</v>
      </c>
      <c r="DJ209">
        <v>1626465084.6</v>
      </c>
      <c r="DK209" t="s">
        <v>294</v>
      </c>
      <c r="DL209">
        <v>1626465076.6</v>
      </c>
      <c r="DM209">
        <v>1626465084.6</v>
      </c>
      <c r="DN209">
        <v>8</v>
      </c>
      <c r="DO209">
        <v>0.212</v>
      </c>
      <c r="DP209">
        <v>0.013</v>
      </c>
      <c r="DQ209">
        <v>1.588</v>
      </c>
      <c r="DR209">
        <v>-0.074</v>
      </c>
      <c r="DS209">
        <v>420</v>
      </c>
      <c r="DT209">
        <v>3</v>
      </c>
      <c r="DU209">
        <v>0.13</v>
      </c>
      <c r="DV209">
        <v>0.03</v>
      </c>
      <c r="DW209">
        <v>-21.5667707317073</v>
      </c>
      <c r="DX209">
        <v>-0.552413937282244</v>
      </c>
      <c r="DY209">
        <v>0.0576590916567729</v>
      </c>
      <c r="DZ209">
        <v>0</v>
      </c>
      <c r="EA209">
        <v>874.407171428571</v>
      </c>
      <c r="EB209">
        <v>-3.24893264361615</v>
      </c>
      <c r="EC209">
        <v>0.37878961259813</v>
      </c>
      <c r="ED209">
        <v>1</v>
      </c>
      <c r="EE209">
        <v>4.27754365853658</v>
      </c>
      <c r="EF209">
        <v>0.166313101045301</v>
      </c>
      <c r="EG209">
        <v>0.0173031406646023</v>
      </c>
      <c r="EH209">
        <v>0</v>
      </c>
      <c r="EI209">
        <v>1</v>
      </c>
      <c r="EJ209">
        <v>3</v>
      </c>
      <c r="EK209" t="s">
        <v>427</v>
      </c>
      <c r="EL209">
        <v>100</v>
      </c>
      <c r="EM209">
        <v>100</v>
      </c>
      <c r="EN209">
        <v>1.553</v>
      </c>
      <c r="EO209">
        <v>-0.0599</v>
      </c>
      <c r="EP209">
        <v>0.796380875196005</v>
      </c>
      <c r="EQ209">
        <v>0.00225868272383977</v>
      </c>
      <c r="ER209">
        <v>-9.96746185667655e-07</v>
      </c>
      <c r="ES209">
        <v>2.83711317370827e-10</v>
      </c>
      <c r="ET209">
        <v>-0.071317122073674</v>
      </c>
      <c r="EU209">
        <v>-0.00217948432402501</v>
      </c>
      <c r="EV209">
        <v>0.000453263451741206</v>
      </c>
      <c r="EW209">
        <v>-1.16319206543697e-06</v>
      </c>
      <c r="EX209">
        <v>-2</v>
      </c>
      <c r="EY209">
        <v>2196</v>
      </c>
      <c r="EZ209">
        <v>1</v>
      </c>
      <c r="FA209">
        <v>25</v>
      </c>
      <c r="FB209">
        <v>8.3</v>
      </c>
      <c r="FC209">
        <v>8.2</v>
      </c>
      <c r="FD209">
        <v>18</v>
      </c>
      <c r="FE209">
        <v>817.166</v>
      </c>
      <c r="FF209">
        <v>431.356</v>
      </c>
      <c r="FG209">
        <v>19.8417</v>
      </c>
      <c r="FH209">
        <v>25.3643</v>
      </c>
      <c r="FI209">
        <v>29.9997</v>
      </c>
      <c r="FJ209">
        <v>25.5357</v>
      </c>
      <c r="FK209">
        <v>25.5806</v>
      </c>
      <c r="FL209">
        <v>25.0154</v>
      </c>
      <c r="FM209">
        <v>70.6322</v>
      </c>
      <c r="FN209">
        <v>0</v>
      </c>
      <c r="FO209">
        <v>19.93</v>
      </c>
      <c r="FP209">
        <v>420</v>
      </c>
      <c r="FQ209">
        <v>3.74898</v>
      </c>
      <c r="FR209">
        <v>101.438</v>
      </c>
      <c r="FS209">
        <v>101.888</v>
      </c>
    </row>
    <row r="210" spans="1:175">
      <c r="A210">
        <v>194</v>
      </c>
      <c r="B210">
        <v>1626465576</v>
      </c>
      <c r="C210">
        <v>386.400000095367</v>
      </c>
      <c r="D210" t="s">
        <v>682</v>
      </c>
      <c r="E210" t="s">
        <v>683</v>
      </c>
      <c r="F210">
        <v>1</v>
      </c>
      <c r="G210" t="s">
        <v>291</v>
      </c>
      <c r="H210">
        <v>1626465575</v>
      </c>
      <c r="I210">
        <f>(J210)/1000</f>
        <v>0</v>
      </c>
      <c r="J210">
        <f>1000*CB210*AH210*(BX210-BY210)/(100*BQ210*(1000-AH210*BX210))</f>
        <v>0</v>
      </c>
      <c r="K210">
        <f>CB210*AH210*(BW210-BV210*(1000-AH210*BY210)/(1000-AH210*BX210))/(100*BQ210)</f>
        <v>0</v>
      </c>
      <c r="L210">
        <f>BV210 - IF(AH210&gt;1, K210*BQ210*100.0/(AJ210*CJ210), 0)</f>
        <v>0</v>
      </c>
      <c r="M210">
        <f>((S210-I210/2)*L210-K210)/(S210+I210/2)</f>
        <v>0</v>
      </c>
      <c r="N210">
        <f>M210*(CC210+CD210)/1000.0</f>
        <v>0</v>
      </c>
      <c r="O210">
        <f>(BV210 - IF(AH210&gt;1, K210*BQ210*100.0/(AJ210*CJ210), 0))*(CC210+CD210)/1000.0</f>
        <v>0</v>
      </c>
      <c r="P210">
        <f>2.0/((1/R210-1/Q210)+SIGN(R210)*SQRT((1/R210-1/Q210)*(1/R210-1/Q210) + 4*BR210/((BR210+1)*(BR210+1))*(2*1/R210*1/Q210-1/Q210*1/Q210)))</f>
        <v>0</v>
      </c>
      <c r="Q210">
        <f>IF(LEFT(BS210,1)&lt;&gt;"0",IF(LEFT(BS210,1)="1",3.0,BT210),$D$5+$E$5*(CJ210*CC210/($K$5*1000))+$F$5*(CJ210*CC210/($K$5*1000))*MAX(MIN(BQ210,$J$5),$I$5)*MAX(MIN(BQ210,$J$5),$I$5)+$G$5*MAX(MIN(BQ210,$J$5),$I$5)*(CJ210*CC210/($K$5*1000))+$H$5*(CJ210*CC210/($K$5*1000))*(CJ210*CC210/($K$5*1000)))</f>
        <v>0</v>
      </c>
      <c r="R210">
        <f>I210*(1000-(1000*0.61365*exp(17.502*V210/(240.97+V210))/(CC210+CD210)+BX210)/2)/(1000*0.61365*exp(17.502*V210/(240.97+V210))/(CC210+CD210)-BX210)</f>
        <v>0</v>
      </c>
      <c r="S210">
        <f>1/((BR210+1)/(P210/1.6)+1/(Q210/1.37)) + BR210/((BR210+1)/(P210/1.6) + BR210/(Q210/1.37))</f>
        <v>0</v>
      </c>
      <c r="T210">
        <f>(BM210*BP210)</f>
        <v>0</v>
      </c>
      <c r="U210">
        <f>(CE210+(T210+2*0.95*5.67E-8*(((CE210+$B$7)+273)^4-(CE210+273)^4)-44100*I210)/(1.84*29.3*Q210+8*0.95*5.67E-8*(CE210+273)^3))</f>
        <v>0</v>
      </c>
      <c r="V210">
        <f>($C$7*CF210+$D$7*CG210+$E$7*U210)</f>
        <v>0</v>
      </c>
      <c r="W210">
        <f>0.61365*exp(17.502*V210/(240.97+V210))</f>
        <v>0</v>
      </c>
      <c r="X210">
        <f>(Y210/Z210*100)</f>
        <v>0</v>
      </c>
      <c r="Y210">
        <f>BX210*(CC210+CD210)/1000</f>
        <v>0</v>
      </c>
      <c r="Z210">
        <f>0.61365*exp(17.502*CE210/(240.97+CE210))</f>
        <v>0</v>
      </c>
      <c r="AA210">
        <f>(W210-BX210*(CC210+CD210)/1000)</f>
        <v>0</v>
      </c>
      <c r="AB210">
        <f>(-I210*44100)</f>
        <v>0</v>
      </c>
      <c r="AC210">
        <f>2*29.3*Q210*0.92*(CE210-V210)</f>
        <v>0</v>
      </c>
      <c r="AD210">
        <f>2*0.95*5.67E-8*(((CE210+$B$7)+273)^4-(V210+273)^4)</f>
        <v>0</v>
      </c>
      <c r="AE210">
        <f>T210+AD210+AB210+AC210</f>
        <v>0</v>
      </c>
      <c r="AF210">
        <v>145</v>
      </c>
      <c r="AG210">
        <v>16</v>
      </c>
      <c r="AH210">
        <f>IF(AF210*$H$13&gt;=AJ210,1.0,(AJ210/(AJ210-AF210*$H$13)))</f>
        <v>0</v>
      </c>
      <c r="AI210">
        <f>(AH210-1)*100</f>
        <v>0</v>
      </c>
      <c r="AJ210">
        <f>MAX(0,($B$13+$C$13*CJ210)/(1+$D$13*CJ210)*CC210/(CE210+273)*$E$13)</f>
        <v>0</v>
      </c>
      <c r="AK210" t="s">
        <v>292</v>
      </c>
      <c r="AL210" t="s">
        <v>292</v>
      </c>
      <c r="AM210">
        <v>0</v>
      </c>
      <c r="AN210">
        <v>0</v>
      </c>
      <c r="AO210">
        <f>1-AM210/AN210</f>
        <v>0</v>
      </c>
      <c r="AP210">
        <v>0</v>
      </c>
      <c r="AQ210" t="s">
        <v>292</v>
      </c>
      <c r="AR210" t="s">
        <v>292</v>
      </c>
      <c r="AS210">
        <v>0</v>
      </c>
      <c r="AT210">
        <v>0</v>
      </c>
      <c r="AU210">
        <f>1-AS210/AT210</f>
        <v>0</v>
      </c>
      <c r="AV210">
        <v>0.5</v>
      </c>
      <c r="AW210">
        <f>BN210</f>
        <v>0</v>
      </c>
      <c r="AX210">
        <f>K210</f>
        <v>0</v>
      </c>
      <c r="AY210">
        <f>AU210*AV210*AW210</f>
        <v>0</v>
      </c>
      <c r="AZ210">
        <f>(AX210-AP210)/AW210</f>
        <v>0</v>
      </c>
      <c r="BA210">
        <f>(AN210-AT210)/AT210</f>
        <v>0</v>
      </c>
      <c r="BB210">
        <f>AM210/(AO210+AM210/AT210)</f>
        <v>0</v>
      </c>
      <c r="BC210" t="s">
        <v>292</v>
      </c>
      <c r="BD210">
        <v>0</v>
      </c>
      <c r="BE210">
        <f>IF(BD210&lt;&gt;0, BD210, BB210)</f>
        <v>0</v>
      </c>
      <c r="BF210">
        <f>1-BE210/AT210</f>
        <v>0</v>
      </c>
      <c r="BG210">
        <f>(AT210-AS210)/(AT210-BE210)</f>
        <v>0</v>
      </c>
      <c r="BH210">
        <f>(AN210-AT210)/(AN210-BE210)</f>
        <v>0</v>
      </c>
      <c r="BI210">
        <f>(AT210-AS210)/(AT210-AM210)</f>
        <v>0</v>
      </c>
      <c r="BJ210">
        <f>(AN210-AT210)/(AN210-AM210)</f>
        <v>0</v>
      </c>
      <c r="BK210">
        <f>(BG210*BE210/AS210)</f>
        <v>0</v>
      </c>
      <c r="BL210">
        <f>(1-BK210)</f>
        <v>0</v>
      </c>
      <c r="BM210">
        <f>$B$11*CK210+$C$11*CL210+$F$11*CM210*(1-CP210)</f>
        <v>0</v>
      </c>
      <c r="BN210">
        <f>BM210*BO210</f>
        <v>0</v>
      </c>
      <c r="BO210">
        <f>($B$11*$D$9+$C$11*$D$9+$F$11*((CZ210+CR210)/MAX(CZ210+CR210+DA210, 0.1)*$I$9+DA210/MAX(CZ210+CR210+DA210, 0.1)*$J$9))/($B$11+$C$11+$F$11)</f>
        <v>0</v>
      </c>
      <c r="BP210">
        <f>($B$11*$K$9+$C$11*$K$9+$F$11*((CZ210+CR210)/MAX(CZ210+CR210+DA210, 0.1)*$P$9+DA210/MAX(CZ210+CR210+DA210, 0.1)*$Q$9))/($B$11+$C$11+$F$11)</f>
        <v>0</v>
      </c>
      <c r="BQ210">
        <v>6</v>
      </c>
      <c r="BR210">
        <v>0.5</v>
      </c>
      <c r="BS210" t="s">
        <v>293</v>
      </c>
      <c r="BT210">
        <v>2</v>
      </c>
      <c r="BU210">
        <v>1626465575</v>
      </c>
      <c r="BV210">
        <v>398.275</v>
      </c>
      <c r="BW210">
        <v>420.008</v>
      </c>
      <c r="BX210">
        <v>8.03835</v>
      </c>
      <c r="BY210">
        <v>3.70443333333333</v>
      </c>
      <c r="BZ210">
        <v>396.722</v>
      </c>
      <c r="CA210">
        <v>8.09821</v>
      </c>
      <c r="CB210">
        <v>900.012666666667</v>
      </c>
      <c r="CC210">
        <v>100.76</v>
      </c>
      <c r="CD210">
        <v>0.100213333333333</v>
      </c>
      <c r="CE210">
        <v>19.9991333333333</v>
      </c>
      <c r="CF210">
        <v>18.8230666666667</v>
      </c>
      <c r="CG210">
        <v>999.9</v>
      </c>
      <c r="CH210">
        <v>0</v>
      </c>
      <c r="CI210">
        <v>0</v>
      </c>
      <c r="CJ210">
        <v>9990.62666666667</v>
      </c>
      <c r="CK210">
        <v>0</v>
      </c>
      <c r="CL210">
        <v>0.221023</v>
      </c>
      <c r="CM210">
        <v>1460.03666666667</v>
      </c>
      <c r="CN210">
        <v>0.972993</v>
      </c>
      <c r="CO210">
        <v>0.0270068333333333</v>
      </c>
      <c r="CP210">
        <v>0</v>
      </c>
      <c r="CQ210">
        <v>873.295666666667</v>
      </c>
      <c r="CR210">
        <v>4.99999</v>
      </c>
      <c r="CS210">
        <v>12789.3666666667</v>
      </c>
      <c r="CT210">
        <v>12728.6333333333</v>
      </c>
      <c r="CU210">
        <v>39</v>
      </c>
      <c r="CV210">
        <v>41.1663333333333</v>
      </c>
      <c r="CW210">
        <v>40.187</v>
      </c>
      <c r="CX210">
        <v>40.437</v>
      </c>
      <c r="CY210">
        <v>40.7913333333333</v>
      </c>
      <c r="CZ210">
        <v>1415.74</v>
      </c>
      <c r="DA210">
        <v>39.2966666666667</v>
      </c>
      <c r="DB210">
        <v>0</v>
      </c>
      <c r="DC210">
        <v>1626465587</v>
      </c>
      <c r="DD210">
        <v>0</v>
      </c>
      <c r="DE210">
        <v>874.060153846154</v>
      </c>
      <c r="DF210">
        <v>-3.96519657608959</v>
      </c>
      <c r="DG210">
        <v>-42.7521365598827</v>
      </c>
      <c r="DH210">
        <v>12793.9576923077</v>
      </c>
      <c r="DI210">
        <v>15</v>
      </c>
      <c r="DJ210">
        <v>1626465084.6</v>
      </c>
      <c r="DK210" t="s">
        <v>294</v>
      </c>
      <c r="DL210">
        <v>1626465076.6</v>
      </c>
      <c r="DM210">
        <v>1626465084.6</v>
      </c>
      <c r="DN210">
        <v>8</v>
      </c>
      <c r="DO210">
        <v>0.212</v>
      </c>
      <c r="DP210">
        <v>0.013</v>
      </c>
      <c r="DQ210">
        <v>1.588</v>
      </c>
      <c r="DR210">
        <v>-0.074</v>
      </c>
      <c r="DS210">
        <v>420</v>
      </c>
      <c r="DT210">
        <v>3</v>
      </c>
      <c r="DU210">
        <v>0.13</v>
      </c>
      <c r="DV210">
        <v>0.03</v>
      </c>
      <c r="DW210">
        <v>-21.5908414634146</v>
      </c>
      <c r="DX210">
        <v>-0.640103832752604</v>
      </c>
      <c r="DY210">
        <v>0.0673141052721504</v>
      </c>
      <c r="DZ210">
        <v>0</v>
      </c>
      <c r="EA210">
        <v>874.243257142857</v>
      </c>
      <c r="EB210">
        <v>-3.52425661891511</v>
      </c>
      <c r="EC210">
        <v>0.409366433326783</v>
      </c>
      <c r="ED210">
        <v>1</v>
      </c>
      <c r="EE210">
        <v>4.2855256097561</v>
      </c>
      <c r="EF210">
        <v>0.180505296167236</v>
      </c>
      <c r="EG210">
        <v>0.019146792770819</v>
      </c>
      <c r="EH210">
        <v>0</v>
      </c>
      <c r="EI210">
        <v>1</v>
      </c>
      <c r="EJ210">
        <v>3</v>
      </c>
      <c r="EK210" t="s">
        <v>427</v>
      </c>
      <c r="EL210">
        <v>100</v>
      </c>
      <c r="EM210">
        <v>100</v>
      </c>
      <c r="EN210">
        <v>1.553</v>
      </c>
      <c r="EO210">
        <v>-0.0598</v>
      </c>
      <c r="EP210">
        <v>0.796380875196005</v>
      </c>
      <c r="EQ210">
        <v>0.00225868272383977</v>
      </c>
      <c r="ER210">
        <v>-9.96746185667655e-07</v>
      </c>
      <c r="ES210">
        <v>2.83711317370827e-10</v>
      </c>
      <c r="ET210">
        <v>-0.071317122073674</v>
      </c>
      <c r="EU210">
        <v>-0.00217948432402501</v>
      </c>
      <c r="EV210">
        <v>0.000453263451741206</v>
      </c>
      <c r="EW210">
        <v>-1.16319206543697e-06</v>
      </c>
      <c r="EX210">
        <v>-2</v>
      </c>
      <c r="EY210">
        <v>2196</v>
      </c>
      <c r="EZ210">
        <v>1</v>
      </c>
      <c r="FA210">
        <v>25</v>
      </c>
      <c r="FB210">
        <v>8.3</v>
      </c>
      <c r="FC210">
        <v>8.2</v>
      </c>
      <c r="FD210">
        <v>18</v>
      </c>
      <c r="FE210">
        <v>817.206</v>
      </c>
      <c r="FF210">
        <v>431.19</v>
      </c>
      <c r="FG210">
        <v>19.904</v>
      </c>
      <c r="FH210">
        <v>25.3611</v>
      </c>
      <c r="FI210">
        <v>29.9996</v>
      </c>
      <c r="FJ210">
        <v>25.5338</v>
      </c>
      <c r="FK210">
        <v>25.5784</v>
      </c>
      <c r="FL210">
        <v>25.0143</v>
      </c>
      <c r="FM210">
        <v>70.6322</v>
      </c>
      <c r="FN210">
        <v>0</v>
      </c>
      <c r="FO210">
        <v>20.03</v>
      </c>
      <c r="FP210">
        <v>420</v>
      </c>
      <c r="FQ210">
        <v>3.74795</v>
      </c>
      <c r="FR210">
        <v>101.438</v>
      </c>
      <c r="FS210">
        <v>101.888</v>
      </c>
    </row>
    <row r="211" spans="1:175">
      <c r="A211">
        <v>195</v>
      </c>
      <c r="B211">
        <v>1626465578</v>
      </c>
      <c r="C211">
        <v>388.400000095367</v>
      </c>
      <c r="D211" t="s">
        <v>684</v>
      </c>
      <c r="E211" t="s">
        <v>685</v>
      </c>
      <c r="F211">
        <v>1</v>
      </c>
      <c r="G211" t="s">
        <v>291</v>
      </c>
      <c r="H211">
        <v>1626465577</v>
      </c>
      <c r="I211">
        <f>(J211)/1000</f>
        <v>0</v>
      </c>
      <c r="J211">
        <f>1000*CB211*AH211*(BX211-BY211)/(100*BQ211*(1000-AH211*BX211))</f>
        <v>0</v>
      </c>
      <c r="K211">
        <f>CB211*AH211*(BW211-BV211*(1000-AH211*BY211)/(1000-AH211*BX211))/(100*BQ211)</f>
        <v>0</v>
      </c>
      <c r="L211">
        <f>BV211 - IF(AH211&gt;1, K211*BQ211*100.0/(AJ211*CJ211), 0)</f>
        <v>0</v>
      </c>
      <c r="M211">
        <f>((S211-I211/2)*L211-K211)/(S211+I211/2)</f>
        <v>0</v>
      </c>
      <c r="N211">
        <f>M211*(CC211+CD211)/1000.0</f>
        <v>0</v>
      </c>
      <c r="O211">
        <f>(BV211 - IF(AH211&gt;1, K211*BQ211*100.0/(AJ211*CJ211), 0))*(CC211+CD211)/1000.0</f>
        <v>0</v>
      </c>
      <c r="P211">
        <f>2.0/((1/R211-1/Q211)+SIGN(R211)*SQRT((1/R211-1/Q211)*(1/R211-1/Q211) + 4*BR211/((BR211+1)*(BR211+1))*(2*1/R211*1/Q211-1/Q211*1/Q211)))</f>
        <v>0</v>
      </c>
      <c r="Q211">
        <f>IF(LEFT(BS211,1)&lt;&gt;"0",IF(LEFT(BS211,1)="1",3.0,BT211),$D$5+$E$5*(CJ211*CC211/($K$5*1000))+$F$5*(CJ211*CC211/($K$5*1000))*MAX(MIN(BQ211,$J$5),$I$5)*MAX(MIN(BQ211,$J$5),$I$5)+$G$5*MAX(MIN(BQ211,$J$5),$I$5)*(CJ211*CC211/($K$5*1000))+$H$5*(CJ211*CC211/($K$5*1000))*(CJ211*CC211/($K$5*1000)))</f>
        <v>0</v>
      </c>
      <c r="R211">
        <f>I211*(1000-(1000*0.61365*exp(17.502*V211/(240.97+V211))/(CC211+CD211)+BX211)/2)/(1000*0.61365*exp(17.502*V211/(240.97+V211))/(CC211+CD211)-BX211)</f>
        <v>0</v>
      </c>
      <c r="S211">
        <f>1/((BR211+1)/(P211/1.6)+1/(Q211/1.37)) + BR211/((BR211+1)/(P211/1.6) + BR211/(Q211/1.37))</f>
        <v>0</v>
      </c>
      <c r="T211">
        <f>(BM211*BP211)</f>
        <v>0</v>
      </c>
      <c r="U211">
        <f>(CE211+(T211+2*0.95*5.67E-8*(((CE211+$B$7)+273)^4-(CE211+273)^4)-44100*I211)/(1.84*29.3*Q211+8*0.95*5.67E-8*(CE211+273)^3))</f>
        <v>0</v>
      </c>
      <c r="V211">
        <f>($C$7*CF211+$D$7*CG211+$E$7*U211)</f>
        <v>0</v>
      </c>
      <c r="W211">
        <f>0.61365*exp(17.502*V211/(240.97+V211))</f>
        <v>0</v>
      </c>
      <c r="X211">
        <f>(Y211/Z211*100)</f>
        <v>0</v>
      </c>
      <c r="Y211">
        <f>BX211*(CC211+CD211)/1000</f>
        <v>0</v>
      </c>
      <c r="Z211">
        <f>0.61365*exp(17.502*CE211/(240.97+CE211))</f>
        <v>0</v>
      </c>
      <c r="AA211">
        <f>(W211-BX211*(CC211+CD211)/1000)</f>
        <v>0</v>
      </c>
      <c r="AB211">
        <f>(-I211*44100)</f>
        <v>0</v>
      </c>
      <c r="AC211">
        <f>2*29.3*Q211*0.92*(CE211-V211)</f>
        <v>0</v>
      </c>
      <c r="AD211">
        <f>2*0.95*5.67E-8*(((CE211+$B$7)+273)^4-(V211+273)^4)</f>
        <v>0</v>
      </c>
      <c r="AE211">
        <f>T211+AD211+AB211+AC211</f>
        <v>0</v>
      </c>
      <c r="AF211">
        <v>145</v>
      </c>
      <c r="AG211">
        <v>16</v>
      </c>
      <c r="AH211">
        <f>IF(AF211*$H$13&gt;=AJ211,1.0,(AJ211/(AJ211-AF211*$H$13)))</f>
        <v>0</v>
      </c>
      <c r="AI211">
        <f>(AH211-1)*100</f>
        <v>0</v>
      </c>
      <c r="AJ211">
        <f>MAX(0,($B$13+$C$13*CJ211)/(1+$D$13*CJ211)*CC211/(CE211+273)*$E$13)</f>
        <v>0</v>
      </c>
      <c r="AK211" t="s">
        <v>292</v>
      </c>
      <c r="AL211" t="s">
        <v>292</v>
      </c>
      <c r="AM211">
        <v>0</v>
      </c>
      <c r="AN211">
        <v>0</v>
      </c>
      <c r="AO211">
        <f>1-AM211/AN211</f>
        <v>0</v>
      </c>
      <c r="AP211">
        <v>0</v>
      </c>
      <c r="AQ211" t="s">
        <v>292</v>
      </c>
      <c r="AR211" t="s">
        <v>292</v>
      </c>
      <c r="AS211">
        <v>0</v>
      </c>
      <c r="AT211">
        <v>0</v>
      </c>
      <c r="AU211">
        <f>1-AS211/AT211</f>
        <v>0</v>
      </c>
      <c r="AV211">
        <v>0.5</v>
      </c>
      <c r="AW211">
        <f>BN211</f>
        <v>0</v>
      </c>
      <c r="AX211">
        <f>K211</f>
        <v>0</v>
      </c>
      <c r="AY211">
        <f>AU211*AV211*AW211</f>
        <v>0</v>
      </c>
      <c r="AZ211">
        <f>(AX211-AP211)/AW211</f>
        <v>0</v>
      </c>
      <c r="BA211">
        <f>(AN211-AT211)/AT211</f>
        <v>0</v>
      </c>
      <c r="BB211">
        <f>AM211/(AO211+AM211/AT211)</f>
        <v>0</v>
      </c>
      <c r="BC211" t="s">
        <v>292</v>
      </c>
      <c r="BD211">
        <v>0</v>
      </c>
      <c r="BE211">
        <f>IF(BD211&lt;&gt;0, BD211, BB211)</f>
        <v>0</v>
      </c>
      <c r="BF211">
        <f>1-BE211/AT211</f>
        <v>0</v>
      </c>
      <c r="BG211">
        <f>(AT211-AS211)/(AT211-BE211)</f>
        <v>0</v>
      </c>
      <c r="BH211">
        <f>(AN211-AT211)/(AN211-BE211)</f>
        <v>0</v>
      </c>
      <c r="BI211">
        <f>(AT211-AS211)/(AT211-AM211)</f>
        <v>0</v>
      </c>
      <c r="BJ211">
        <f>(AN211-AT211)/(AN211-AM211)</f>
        <v>0</v>
      </c>
      <c r="BK211">
        <f>(BG211*BE211/AS211)</f>
        <v>0</v>
      </c>
      <c r="BL211">
        <f>(1-BK211)</f>
        <v>0</v>
      </c>
      <c r="BM211">
        <f>$B$11*CK211+$C$11*CL211+$F$11*CM211*(1-CP211)</f>
        <v>0</v>
      </c>
      <c r="BN211">
        <f>BM211*BO211</f>
        <v>0</v>
      </c>
      <c r="BO211">
        <f>($B$11*$D$9+$C$11*$D$9+$F$11*((CZ211+CR211)/MAX(CZ211+CR211+DA211, 0.1)*$I$9+DA211/MAX(CZ211+CR211+DA211, 0.1)*$J$9))/($B$11+$C$11+$F$11)</f>
        <v>0</v>
      </c>
      <c r="BP211">
        <f>($B$11*$K$9+$C$11*$K$9+$F$11*((CZ211+CR211)/MAX(CZ211+CR211+DA211, 0.1)*$P$9+DA211/MAX(CZ211+CR211+DA211, 0.1)*$Q$9))/($B$11+$C$11+$F$11)</f>
        <v>0</v>
      </c>
      <c r="BQ211">
        <v>6</v>
      </c>
      <c r="BR211">
        <v>0.5</v>
      </c>
      <c r="BS211" t="s">
        <v>293</v>
      </c>
      <c r="BT211">
        <v>2</v>
      </c>
      <c r="BU211">
        <v>1626465577</v>
      </c>
      <c r="BV211">
        <v>398.274666666667</v>
      </c>
      <c r="BW211">
        <v>419.999333333333</v>
      </c>
      <c r="BX211">
        <v>8.05479666666667</v>
      </c>
      <c r="BY211">
        <v>3.70691333333333</v>
      </c>
      <c r="BZ211">
        <v>396.721333333333</v>
      </c>
      <c r="CA211">
        <v>8.11457666666667</v>
      </c>
      <c r="CB211">
        <v>900.013333333333</v>
      </c>
      <c r="CC211">
        <v>100.760666666667</v>
      </c>
      <c r="CD211">
        <v>0.1002452</v>
      </c>
      <c r="CE211">
        <v>20.0383333333333</v>
      </c>
      <c r="CF211">
        <v>18.8594666666667</v>
      </c>
      <c r="CG211">
        <v>999.9</v>
      </c>
      <c r="CH211">
        <v>0</v>
      </c>
      <c r="CI211">
        <v>0</v>
      </c>
      <c r="CJ211">
        <v>9987.06666666667</v>
      </c>
      <c r="CK211">
        <v>0</v>
      </c>
      <c r="CL211">
        <v>0.221023</v>
      </c>
      <c r="CM211">
        <v>1460.01666666667</v>
      </c>
      <c r="CN211">
        <v>0.973008333333333</v>
      </c>
      <c r="CO211">
        <v>0.0269915666666667</v>
      </c>
      <c r="CP211">
        <v>0</v>
      </c>
      <c r="CQ211">
        <v>873.589</v>
      </c>
      <c r="CR211">
        <v>4.99999</v>
      </c>
      <c r="CS211">
        <v>12788.3333333333</v>
      </c>
      <c r="CT211">
        <v>12728.5333333333</v>
      </c>
      <c r="CU211">
        <v>39</v>
      </c>
      <c r="CV211">
        <v>41.125</v>
      </c>
      <c r="CW211">
        <v>40.187</v>
      </c>
      <c r="CX211">
        <v>40.437</v>
      </c>
      <c r="CY211">
        <v>40.7706666666667</v>
      </c>
      <c r="CZ211">
        <v>1415.74333333333</v>
      </c>
      <c r="DA211">
        <v>39.2733333333333</v>
      </c>
      <c r="DB211">
        <v>0</v>
      </c>
      <c r="DC211">
        <v>1626465589.4</v>
      </c>
      <c r="DD211">
        <v>0</v>
      </c>
      <c r="DE211">
        <v>873.949115384616</v>
      </c>
      <c r="DF211">
        <v>-3.75463247736235</v>
      </c>
      <c r="DG211">
        <v>-41.7948717054119</v>
      </c>
      <c r="DH211">
        <v>12792.4192307692</v>
      </c>
      <c r="DI211">
        <v>15</v>
      </c>
      <c r="DJ211">
        <v>1626465084.6</v>
      </c>
      <c r="DK211" t="s">
        <v>294</v>
      </c>
      <c r="DL211">
        <v>1626465076.6</v>
      </c>
      <c r="DM211">
        <v>1626465084.6</v>
      </c>
      <c r="DN211">
        <v>8</v>
      </c>
      <c r="DO211">
        <v>0.212</v>
      </c>
      <c r="DP211">
        <v>0.013</v>
      </c>
      <c r="DQ211">
        <v>1.588</v>
      </c>
      <c r="DR211">
        <v>-0.074</v>
      </c>
      <c r="DS211">
        <v>420</v>
      </c>
      <c r="DT211">
        <v>3</v>
      </c>
      <c r="DU211">
        <v>0.13</v>
      </c>
      <c r="DV211">
        <v>0.03</v>
      </c>
      <c r="DW211">
        <v>-21.6103414634146</v>
      </c>
      <c r="DX211">
        <v>-0.720286411149838</v>
      </c>
      <c r="DY211">
        <v>0.0737293269102527</v>
      </c>
      <c r="DZ211">
        <v>0</v>
      </c>
      <c r="EA211">
        <v>874.091666666667</v>
      </c>
      <c r="EB211">
        <v>-3.64477793189359</v>
      </c>
      <c r="EC211">
        <v>0.405990048143939</v>
      </c>
      <c r="ED211">
        <v>1</v>
      </c>
      <c r="EE211">
        <v>4.29392902439024</v>
      </c>
      <c r="EF211">
        <v>0.215287526132412</v>
      </c>
      <c r="EG211">
        <v>0.0231783910934805</v>
      </c>
      <c r="EH211">
        <v>0</v>
      </c>
      <c r="EI211">
        <v>1</v>
      </c>
      <c r="EJ211">
        <v>3</v>
      </c>
      <c r="EK211" t="s">
        <v>427</v>
      </c>
      <c r="EL211">
        <v>100</v>
      </c>
      <c r="EM211">
        <v>100</v>
      </c>
      <c r="EN211">
        <v>1.554</v>
      </c>
      <c r="EO211">
        <v>-0.0597</v>
      </c>
      <c r="EP211">
        <v>0.796380875196005</v>
      </c>
      <c r="EQ211">
        <v>0.00225868272383977</v>
      </c>
      <c r="ER211">
        <v>-9.96746185667655e-07</v>
      </c>
      <c r="ES211">
        <v>2.83711317370827e-10</v>
      </c>
      <c r="ET211">
        <v>-0.071317122073674</v>
      </c>
      <c r="EU211">
        <v>-0.00217948432402501</v>
      </c>
      <c r="EV211">
        <v>0.000453263451741206</v>
      </c>
      <c r="EW211">
        <v>-1.16319206543697e-06</v>
      </c>
      <c r="EX211">
        <v>-2</v>
      </c>
      <c r="EY211">
        <v>2196</v>
      </c>
      <c r="EZ211">
        <v>1</v>
      </c>
      <c r="FA211">
        <v>25</v>
      </c>
      <c r="FB211">
        <v>8.4</v>
      </c>
      <c r="FC211">
        <v>8.2</v>
      </c>
      <c r="FD211">
        <v>18</v>
      </c>
      <c r="FE211">
        <v>817.32</v>
      </c>
      <c r="FF211">
        <v>431.132</v>
      </c>
      <c r="FG211">
        <v>19.9714</v>
      </c>
      <c r="FH211">
        <v>25.3584</v>
      </c>
      <c r="FI211">
        <v>29.9996</v>
      </c>
      <c r="FJ211">
        <v>25.5322</v>
      </c>
      <c r="FK211">
        <v>25.5768</v>
      </c>
      <c r="FL211">
        <v>25.0153</v>
      </c>
      <c r="FM211">
        <v>70.6322</v>
      </c>
      <c r="FN211">
        <v>0</v>
      </c>
      <c r="FO211">
        <v>20.03</v>
      </c>
      <c r="FP211">
        <v>420</v>
      </c>
      <c r="FQ211">
        <v>3.73756</v>
      </c>
      <c r="FR211">
        <v>101.437</v>
      </c>
      <c r="FS211">
        <v>101.887</v>
      </c>
    </row>
    <row r="212" spans="1:175">
      <c r="A212">
        <v>196</v>
      </c>
      <c r="B212">
        <v>1626465580</v>
      </c>
      <c r="C212">
        <v>390.400000095367</v>
      </c>
      <c r="D212" t="s">
        <v>686</v>
      </c>
      <c r="E212" t="s">
        <v>687</v>
      </c>
      <c r="F212">
        <v>1</v>
      </c>
      <c r="G212" t="s">
        <v>291</v>
      </c>
      <c r="H212">
        <v>1626465579</v>
      </c>
      <c r="I212">
        <f>(J212)/1000</f>
        <v>0</v>
      </c>
      <c r="J212">
        <f>1000*CB212*AH212*(BX212-BY212)/(100*BQ212*(1000-AH212*BX212))</f>
        <v>0</v>
      </c>
      <c r="K212">
        <f>CB212*AH212*(BW212-BV212*(1000-AH212*BY212)/(1000-AH212*BX212))/(100*BQ212)</f>
        <v>0</v>
      </c>
      <c r="L212">
        <f>BV212 - IF(AH212&gt;1, K212*BQ212*100.0/(AJ212*CJ212), 0)</f>
        <v>0</v>
      </c>
      <c r="M212">
        <f>((S212-I212/2)*L212-K212)/(S212+I212/2)</f>
        <v>0</v>
      </c>
      <c r="N212">
        <f>M212*(CC212+CD212)/1000.0</f>
        <v>0</v>
      </c>
      <c r="O212">
        <f>(BV212 - IF(AH212&gt;1, K212*BQ212*100.0/(AJ212*CJ212), 0))*(CC212+CD212)/1000.0</f>
        <v>0</v>
      </c>
      <c r="P212">
        <f>2.0/((1/R212-1/Q212)+SIGN(R212)*SQRT((1/R212-1/Q212)*(1/R212-1/Q212) + 4*BR212/((BR212+1)*(BR212+1))*(2*1/R212*1/Q212-1/Q212*1/Q212)))</f>
        <v>0</v>
      </c>
      <c r="Q212">
        <f>IF(LEFT(BS212,1)&lt;&gt;"0",IF(LEFT(BS212,1)="1",3.0,BT212),$D$5+$E$5*(CJ212*CC212/($K$5*1000))+$F$5*(CJ212*CC212/($K$5*1000))*MAX(MIN(BQ212,$J$5),$I$5)*MAX(MIN(BQ212,$J$5),$I$5)+$G$5*MAX(MIN(BQ212,$J$5),$I$5)*(CJ212*CC212/($K$5*1000))+$H$5*(CJ212*CC212/($K$5*1000))*(CJ212*CC212/($K$5*1000)))</f>
        <v>0</v>
      </c>
      <c r="R212">
        <f>I212*(1000-(1000*0.61365*exp(17.502*V212/(240.97+V212))/(CC212+CD212)+BX212)/2)/(1000*0.61365*exp(17.502*V212/(240.97+V212))/(CC212+CD212)-BX212)</f>
        <v>0</v>
      </c>
      <c r="S212">
        <f>1/((BR212+1)/(P212/1.6)+1/(Q212/1.37)) + BR212/((BR212+1)/(P212/1.6) + BR212/(Q212/1.37))</f>
        <v>0</v>
      </c>
      <c r="T212">
        <f>(BM212*BP212)</f>
        <v>0</v>
      </c>
      <c r="U212">
        <f>(CE212+(T212+2*0.95*5.67E-8*(((CE212+$B$7)+273)^4-(CE212+273)^4)-44100*I212)/(1.84*29.3*Q212+8*0.95*5.67E-8*(CE212+273)^3))</f>
        <v>0</v>
      </c>
      <c r="V212">
        <f>($C$7*CF212+$D$7*CG212+$E$7*U212)</f>
        <v>0</v>
      </c>
      <c r="W212">
        <f>0.61365*exp(17.502*V212/(240.97+V212))</f>
        <v>0</v>
      </c>
      <c r="X212">
        <f>(Y212/Z212*100)</f>
        <v>0</v>
      </c>
      <c r="Y212">
        <f>BX212*(CC212+CD212)/1000</f>
        <v>0</v>
      </c>
      <c r="Z212">
        <f>0.61365*exp(17.502*CE212/(240.97+CE212))</f>
        <v>0</v>
      </c>
      <c r="AA212">
        <f>(W212-BX212*(CC212+CD212)/1000)</f>
        <v>0</v>
      </c>
      <c r="AB212">
        <f>(-I212*44100)</f>
        <v>0</v>
      </c>
      <c r="AC212">
        <f>2*29.3*Q212*0.92*(CE212-V212)</f>
        <v>0</v>
      </c>
      <c r="AD212">
        <f>2*0.95*5.67E-8*(((CE212+$B$7)+273)^4-(V212+273)^4)</f>
        <v>0</v>
      </c>
      <c r="AE212">
        <f>T212+AD212+AB212+AC212</f>
        <v>0</v>
      </c>
      <c r="AF212">
        <v>144</v>
      </c>
      <c r="AG212">
        <v>16</v>
      </c>
      <c r="AH212">
        <f>IF(AF212*$H$13&gt;=AJ212,1.0,(AJ212/(AJ212-AF212*$H$13)))</f>
        <v>0</v>
      </c>
      <c r="AI212">
        <f>(AH212-1)*100</f>
        <v>0</v>
      </c>
      <c r="AJ212">
        <f>MAX(0,($B$13+$C$13*CJ212)/(1+$D$13*CJ212)*CC212/(CE212+273)*$E$13)</f>
        <v>0</v>
      </c>
      <c r="AK212" t="s">
        <v>292</v>
      </c>
      <c r="AL212" t="s">
        <v>292</v>
      </c>
      <c r="AM212">
        <v>0</v>
      </c>
      <c r="AN212">
        <v>0</v>
      </c>
      <c r="AO212">
        <f>1-AM212/AN212</f>
        <v>0</v>
      </c>
      <c r="AP212">
        <v>0</v>
      </c>
      <c r="AQ212" t="s">
        <v>292</v>
      </c>
      <c r="AR212" t="s">
        <v>292</v>
      </c>
      <c r="AS212">
        <v>0</v>
      </c>
      <c r="AT212">
        <v>0</v>
      </c>
      <c r="AU212">
        <f>1-AS212/AT212</f>
        <v>0</v>
      </c>
      <c r="AV212">
        <v>0.5</v>
      </c>
      <c r="AW212">
        <f>BN212</f>
        <v>0</v>
      </c>
      <c r="AX212">
        <f>K212</f>
        <v>0</v>
      </c>
      <c r="AY212">
        <f>AU212*AV212*AW212</f>
        <v>0</v>
      </c>
      <c r="AZ212">
        <f>(AX212-AP212)/AW212</f>
        <v>0</v>
      </c>
      <c r="BA212">
        <f>(AN212-AT212)/AT212</f>
        <v>0</v>
      </c>
      <c r="BB212">
        <f>AM212/(AO212+AM212/AT212)</f>
        <v>0</v>
      </c>
      <c r="BC212" t="s">
        <v>292</v>
      </c>
      <c r="BD212">
        <v>0</v>
      </c>
      <c r="BE212">
        <f>IF(BD212&lt;&gt;0, BD212, BB212)</f>
        <v>0</v>
      </c>
      <c r="BF212">
        <f>1-BE212/AT212</f>
        <v>0</v>
      </c>
      <c r="BG212">
        <f>(AT212-AS212)/(AT212-BE212)</f>
        <v>0</v>
      </c>
      <c r="BH212">
        <f>(AN212-AT212)/(AN212-BE212)</f>
        <v>0</v>
      </c>
      <c r="BI212">
        <f>(AT212-AS212)/(AT212-AM212)</f>
        <v>0</v>
      </c>
      <c r="BJ212">
        <f>(AN212-AT212)/(AN212-AM212)</f>
        <v>0</v>
      </c>
      <c r="BK212">
        <f>(BG212*BE212/AS212)</f>
        <v>0</v>
      </c>
      <c r="BL212">
        <f>(1-BK212)</f>
        <v>0</v>
      </c>
      <c r="BM212">
        <f>$B$11*CK212+$C$11*CL212+$F$11*CM212*(1-CP212)</f>
        <v>0</v>
      </c>
      <c r="BN212">
        <f>BM212*BO212</f>
        <v>0</v>
      </c>
      <c r="BO212">
        <f>($B$11*$D$9+$C$11*$D$9+$F$11*((CZ212+CR212)/MAX(CZ212+CR212+DA212, 0.1)*$I$9+DA212/MAX(CZ212+CR212+DA212, 0.1)*$J$9))/($B$11+$C$11+$F$11)</f>
        <v>0</v>
      </c>
      <c r="BP212">
        <f>($B$11*$K$9+$C$11*$K$9+$F$11*((CZ212+CR212)/MAX(CZ212+CR212+DA212, 0.1)*$P$9+DA212/MAX(CZ212+CR212+DA212, 0.1)*$Q$9))/($B$11+$C$11+$F$11)</f>
        <v>0</v>
      </c>
      <c r="BQ212">
        <v>6</v>
      </c>
      <c r="BR212">
        <v>0.5</v>
      </c>
      <c r="BS212" t="s">
        <v>293</v>
      </c>
      <c r="BT212">
        <v>2</v>
      </c>
      <c r="BU212">
        <v>1626465579</v>
      </c>
      <c r="BV212">
        <v>398.259</v>
      </c>
      <c r="BW212">
        <v>420.007333333333</v>
      </c>
      <c r="BX212">
        <v>8.06929333333333</v>
      </c>
      <c r="BY212">
        <v>3.70899666666667</v>
      </c>
      <c r="BZ212">
        <v>396.705333333333</v>
      </c>
      <c r="CA212">
        <v>8.12900333333334</v>
      </c>
      <c r="CB212">
        <v>900.010666666667</v>
      </c>
      <c r="CC212">
        <v>100.759666666667</v>
      </c>
      <c r="CD212">
        <v>0.100289333333333</v>
      </c>
      <c r="CE212">
        <v>20.0682333333333</v>
      </c>
      <c r="CF212">
        <v>18.8966333333333</v>
      </c>
      <c r="CG212">
        <v>999.9</v>
      </c>
      <c r="CH212">
        <v>0</v>
      </c>
      <c r="CI212">
        <v>0</v>
      </c>
      <c r="CJ212">
        <v>9994.78</v>
      </c>
      <c r="CK212">
        <v>0</v>
      </c>
      <c r="CL212">
        <v>0.221023</v>
      </c>
      <c r="CM212">
        <v>1460.03</v>
      </c>
      <c r="CN212">
        <v>0.973003</v>
      </c>
      <c r="CO212">
        <v>0.0269969666666667</v>
      </c>
      <c r="CP212">
        <v>0</v>
      </c>
      <c r="CQ212">
        <v>873.712666666667</v>
      </c>
      <c r="CR212">
        <v>4.99999</v>
      </c>
      <c r="CS212">
        <v>12787.2333333333</v>
      </c>
      <c r="CT212">
        <v>12728.6333333333</v>
      </c>
      <c r="CU212">
        <v>39</v>
      </c>
      <c r="CV212">
        <v>41.1663333333333</v>
      </c>
      <c r="CW212">
        <v>40.187</v>
      </c>
      <c r="CX212">
        <v>40.437</v>
      </c>
      <c r="CY212">
        <v>40.812</v>
      </c>
      <c r="CZ212">
        <v>1415.75</v>
      </c>
      <c r="DA212">
        <v>39.28</v>
      </c>
      <c r="DB212">
        <v>0</v>
      </c>
      <c r="DC212">
        <v>1626465591.2</v>
      </c>
      <c r="DD212">
        <v>0</v>
      </c>
      <c r="DE212">
        <v>873.85856</v>
      </c>
      <c r="DF212">
        <v>-3.77261538765051</v>
      </c>
      <c r="DG212">
        <v>-38.2846153607266</v>
      </c>
      <c r="DH212">
        <v>12790.772</v>
      </c>
      <c r="DI212">
        <v>15</v>
      </c>
      <c r="DJ212">
        <v>1626465084.6</v>
      </c>
      <c r="DK212" t="s">
        <v>294</v>
      </c>
      <c r="DL212">
        <v>1626465076.6</v>
      </c>
      <c r="DM212">
        <v>1626465084.6</v>
      </c>
      <c r="DN212">
        <v>8</v>
      </c>
      <c r="DO212">
        <v>0.212</v>
      </c>
      <c r="DP212">
        <v>0.013</v>
      </c>
      <c r="DQ212">
        <v>1.588</v>
      </c>
      <c r="DR212">
        <v>-0.074</v>
      </c>
      <c r="DS212">
        <v>420</v>
      </c>
      <c r="DT212">
        <v>3</v>
      </c>
      <c r="DU212">
        <v>0.13</v>
      </c>
      <c r="DV212">
        <v>0.03</v>
      </c>
      <c r="DW212">
        <v>-21.6299536585366</v>
      </c>
      <c r="DX212">
        <v>-0.760582578397239</v>
      </c>
      <c r="DY212">
        <v>0.0767103042576291</v>
      </c>
      <c r="DZ212">
        <v>0</v>
      </c>
      <c r="EA212">
        <v>874.016848484848</v>
      </c>
      <c r="EB212">
        <v>-3.13395672333822</v>
      </c>
      <c r="EC212">
        <v>0.374531879228337</v>
      </c>
      <c r="ED212">
        <v>1</v>
      </c>
      <c r="EE212">
        <v>4.3025743902439</v>
      </c>
      <c r="EF212">
        <v>0.261041602787464</v>
      </c>
      <c r="EG212">
        <v>0.0277129619271297</v>
      </c>
      <c r="EH212">
        <v>0</v>
      </c>
      <c r="EI212">
        <v>1</v>
      </c>
      <c r="EJ212">
        <v>3</v>
      </c>
      <c r="EK212" t="s">
        <v>427</v>
      </c>
      <c r="EL212">
        <v>100</v>
      </c>
      <c r="EM212">
        <v>100</v>
      </c>
      <c r="EN212">
        <v>1.553</v>
      </c>
      <c r="EO212">
        <v>-0.0597</v>
      </c>
      <c r="EP212">
        <v>0.796380875196005</v>
      </c>
      <c r="EQ212">
        <v>0.00225868272383977</v>
      </c>
      <c r="ER212">
        <v>-9.96746185667655e-07</v>
      </c>
      <c r="ES212">
        <v>2.83711317370827e-10</v>
      </c>
      <c r="ET212">
        <v>-0.071317122073674</v>
      </c>
      <c r="EU212">
        <v>-0.00217948432402501</v>
      </c>
      <c r="EV212">
        <v>0.000453263451741206</v>
      </c>
      <c r="EW212">
        <v>-1.16319206543697e-06</v>
      </c>
      <c r="EX212">
        <v>-2</v>
      </c>
      <c r="EY212">
        <v>2196</v>
      </c>
      <c r="EZ212">
        <v>1</v>
      </c>
      <c r="FA212">
        <v>25</v>
      </c>
      <c r="FB212">
        <v>8.4</v>
      </c>
      <c r="FC212">
        <v>8.3</v>
      </c>
      <c r="FD212">
        <v>18</v>
      </c>
      <c r="FE212">
        <v>817.57</v>
      </c>
      <c r="FF212">
        <v>431.089</v>
      </c>
      <c r="FG212">
        <v>20.0425</v>
      </c>
      <c r="FH212">
        <v>25.3555</v>
      </c>
      <c r="FI212">
        <v>29.9996</v>
      </c>
      <c r="FJ212">
        <v>25.5304</v>
      </c>
      <c r="FK212">
        <v>25.5752</v>
      </c>
      <c r="FL212">
        <v>25.0136</v>
      </c>
      <c r="FM212">
        <v>70.6322</v>
      </c>
      <c r="FN212">
        <v>0</v>
      </c>
      <c r="FO212">
        <v>20.13</v>
      </c>
      <c r="FP212">
        <v>420</v>
      </c>
      <c r="FQ212">
        <v>3.78725</v>
      </c>
      <c r="FR212">
        <v>101.436</v>
      </c>
      <c r="FS212">
        <v>101.887</v>
      </c>
    </row>
    <row r="213" spans="1:175">
      <c r="A213">
        <v>197</v>
      </c>
      <c r="B213">
        <v>1626465582</v>
      </c>
      <c r="C213">
        <v>392.400000095367</v>
      </c>
      <c r="D213" t="s">
        <v>688</v>
      </c>
      <c r="E213" t="s">
        <v>689</v>
      </c>
      <c r="F213">
        <v>1</v>
      </c>
      <c r="G213" t="s">
        <v>291</v>
      </c>
      <c r="H213">
        <v>1626465581</v>
      </c>
      <c r="I213">
        <f>(J213)/1000</f>
        <v>0</v>
      </c>
      <c r="J213">
        <f>1000*CB213*AH213*(BX213-BY213)/(100*BQ213*(1000-AH213*BX213))</f>
        <v>0</v>
      </c>
      <c r="K213">
        <f>CB213*AH213*(BW213-BV213*(1000-AH213*BY213)/(1000-AH213*BX213))/(100*BQ213)</f>
        <v>0</v>
      </c>
      <c r="L213">
        <f>BV213 - IF(AH213&gt;1, K213*BQ213*100.0/(AJ213*CJ213), 0)</f>
        <v>0</v>
      </c>
      <c r="M213">
        <f>((S213-I213/2)*L213-K213)/(S213+I213/2)</f>
        <v>0</v>
      </c>
      <c r="N213">
        <f>M213*(CC213+CD213)/1000.0</f>
        <v>0</v>
      </c>
      <c r="O213">
        <f>(BV213 - IF(AH213&gt;1, K213*BQ213*100.0/(AJ213*CJ213), 0))*(CC213+CD213)/1000.0</f>
        <v>0</v>
      </c>
      <c r="P213">
        <f>2.0/((1/R213-1/Q213)+SIGN(R213)*SQRT((1/R213-1/Q213)*(1/R213-1/Q213) + 4*BR213/((BR213+1)*(BR213+1))*(2*1/R213*1/Q213-1/Q213*1/Q213)))</f>
        <v>0</v>
      </c>
      <c r="Q213">
        <f>IF(LEFT(BS213,1)&lt;&gt;"0",IF(LEFT(BS213,1)="1",3.0,BT213),$D$5+$E$5*(CJ213*CC213/($K$5*1000))+$F$5*(CJ213*CC213/($K$5*1000))*MAX(MIN(BQ213,$J$5),$I$5)*MAX(MIN(BQ213,$J$5),$I$5)+$G$5*MAX(MIN(BQ213,$J$5),$I$5)*(CJ213*CC213/($K$5*1000))+$H$5*(CJ213*CC213/($K$5*1000))*(CJ213*CC213/($K$5*1000)))</f>
        <v>0</v>
      </c>
      <c r="R213">
        <f>I213*(1000-(1000*0.61365*exp(17.502*V213/(240.97+V213))/(CC213+CD213)+BX213)/2)/(1000*0.61365*exp(17.502*V213/(240.97+V213))/(CC213+CD213)-BX213)</f>
        <v>0</v>
      </c>
      <c r="S213">
        <f>1/((BR213+1)/(P213/1.6)+1/(Q213/1.37)) + BR213/((BR213+1)/(P213/1.6) + BR213/(Q213/1.37))</f>
        <v>0</v>
      </c>
      <c r="T213">
        <f>(BM213*BP213)</f>
        <v>0</v>
      </c>
      <c r="U213">
        <f>(CE213+(T213+2*0.95*5.67E-8*(((CE213+$B$7)+273)^4-(CE213+273)^4)-44100*I213)/(1.84*29.3*Q213+8*0.95*5.67E-8*(CE213+273)^3))</f>
        <v>0</v>
      </c>
      <c r="V213">
        <f>($C$7*CF213+$D$7*CG213+$E$7*U213)</f>
        <v>0</v>
      </c>
      <c r="W213">
        <f>0.61365*exp(17.502*V213/(240.97+V213))</f>
        <v>0</v>
      </c>
      <c r="X213">
        <f>(Y213/Z213*100)</f>
        <v>0</v>
      </c>
      <c r="Y213">
        <f>BX213*(CC213+CD213)/1000</f>
        <v>0</v>
      </c>
      <c r="Z213">
        <f>0.61365*exp(17.502*CE213/(240.97+CE213))</f>
        <v>0</v>
      </c>
      <c r="AA213">
        <f>(W213-BX213*(CC213+CD213)/1000)</f>
        <v>0</v>
      </c>
      <c r="AB213">
        <f>(-I213*44100)</f>
        <v>0</v>
      </c>
      <c r="AC213">
        <f>2*29.3*Q213*0.92*(CE213-V213)</f>
        <v>0</v>
      </c>
      <c r="AD213">
        <f>2*0.95*5.67E-8*(((CE213+$B$7)+273)^4-(V213+273)^4)</f>
        <v>0</v>
      </c>
      <c r="AE213">
        <f>T213+AD213+AB213+AC213</f>
        <v>0</v>
      </c>
      <c r="AF213">
        <v>144</v>
      </c>
      <c r="AG213">
        <v>16</v>
      </c>
      <c r="AH213">
        <f>IF(AF213*$H$13&gt;=AJ213,1.0,(AJ213/(AJ213-AF213*$H$13)))</f>
        <v>0</v>
      </c>
      <c r="AI213">
        <f>(AH213-1)*100</f>
        <v>0</v>
      </c>
      <c r="AJ213">
        <f>MAX(0,($B$13+$C$13*CJ213)/(1+$D$13*CJ213)*CC213/(CE213+273)*$E$13)</f>
        <v>0</v>
      </c>
      <c r="AK213" t="s">
        <v>292</v>
      </c>
      <c r="AL213" t="s">
        <v>292</v>
      </c>
      <c r="AM213">
        <v>0</v>
      </c>
      <c r="AN213">
        <v>0</v>
      </c>
      <c r="AO213">
        <f>1-AM213/AN213</f>
        <v>0</v>
      </c>
      <c r="AP213">
        <v>0</v>
      </c>
      <c r="AQ213" t="s">
        <v>292</v>
      </c>
      <c r="AR213" t="s">
        <v>292</v>
      </c>
      <c r="AS213">
        <v>0</v>
      </c>
      <c r="AT213">
        <v>0</v>
      </c>
      <c r="AU213">
        <f>1-AS213/AT213</f>
        <v>0</v>
      </c>
      <c r="AV213">
        <v>0.5</v>
      </c>
      <c r="AW213">
        <f>BN213</f>
        <v>0</v>
      </c>
      <c r="AX213">
        <f>K213</f>
        <v>0</v>
      </c>
      <c r="AY213">
        <f>AU213*AV213*AW213</f>
        <v>0</v>
      </c>
      <c r="AZ213">
        <f>(AX213-AP213)/AW213</f>
        <v>0</v>
      </c>
      <c r="BA213">
        <f>(AN213-AT213)/AT213</f>
        <v>0</v>
      </c>
      <c r="BB213">
        <f>AM213/(AO213+AM213/AT213)</f>
        <v>0</v>
      </c>
      <c r="BC213" t="s">
        <v>292</v>
      </c>
      <c r="BD213">
        <v>0</v>
      </c>
      <c r="BE213">
        <f>IF(BD213&lt;&gt;0, BD213, BB213)</f>
        <v>0</v>
      </c>
      <c r="BF213">
        <f>1-BE213/AT213</f>
        <v>0</v>
      </c>
      <c r="BG213">
        <f>(AT213-AS213)/(AT213-BE213)</f>
        <v>0</v>
      </c>
      <c r="BH213">
        <f>(AN213-AT213)/(AN213-BE213)</f>
        <v>0</v>
      </c>
      <c r="BI213">
        <f>(AT213-AS213)/(AT213-AM213)</f>
        <v>0</v>
      </c>
      <c r="BJ213">
        <f>(AN213-AT213)/(AN213-AM213)</f>
        <v>0</v>
      </c>
      <c r="BK213">
        <f>(BG213*BE213/AS213)</f>
        <v>0</v>
      </c>
      <c r="BL213">
        <f>(1-BK213)</f>
        <v>0</v>
      </c>
      <c r="BM213">
        <f>$B$11*CK213+$C$11*CL213+$F$11*CM213*(1-CP213)</f>
        <v>0</v>
      </c>
      <c r="BN213">
        <f>BM213*BO213</f>
        <v>0</v>
      </c>
      <c r="BO213">
        <f>($B$11*$D$9+$C$11*$D$9+$F$11*((CZ213+CR213)/MAX(CZ213+CR213+DA213, 0.1)*$I$9+DA213/MAX(CZ213+CR213+DA213, 0.1)*$J$9))/($B$11+$C$11+$F$11)</f>
        <v>0</v>
      </c>
      <c r="BP213">
        <f>($B$11*$K$9+$C$11*$K$9+$F$11*((CZ213+CR213)/MAX(CZ213+CR213+DA213, 0.1)*$P$9+DA213/MAX(CZ213+CR213+DA213, 0.1)*$Q$9))/($B$11+$C$11+$F$11)</f>
        <v>0</v>
      </c>
      <c r="BQ213">
        <v>6</v>
      </c>
      <c r="BR213">
        <v>0.5</v>
      </c>
      <c r="BS213" t="s">
        <v>293</v>
      </c>
      <c r="BT213">
        <v>2</v>
      </c>
      <c r="BU213">
        <v>1626465581</v>
      </c>
      <c r="BV213">
        <v>398.239333333333</v>
      </c>
      <c r="BW213">
        <v>419.999666666667</v>
      </c>
      <c r="BX213">
        <v>8.08351333333333</v>
      </c>
      <c r="BY213">
        <v>3.70981</v>
      </c>
      <c r="BZ213">
        <v>396.685666666667</v>
      </c>
      <c r="CA213">
        <v>8.14315</v>
      </c>
      <c r="CB213">
        <v>899.98</v>
      </c>
      <c r="CC213">
        <v>100.759</v>
      </c>
      <c r="CD213">
        <v>0.0996571</v>
      </c>
      <c r="CE213">
        <v>20.1008</v>
      </c>
      <c r="CF213">
        <v>18.9239</v>
      </c>
      <c r="CG213">
        <v>999.9</v>
      </c>
      <c r="CH213">
        <v>0</v>
      </c>
      <c r="CI213">
        <v>0</v>
      </c>
      <c r="CJ213">
        <v>10009.7666666667</v>
      </c>
      <c r="CK213">
        <v>0</v>
      </c>
      <c r="CL213">
        <v>0.221023</v>
      </c>
      <c r="CM213">
        <v>1459.94</v>
      </c>
      <c r="CN213">
        <v>0.973001666666667</v>
      </c>
      <c r="CO213">
        <v>0.0269985</v>
      </c>
      <c r="CP213">
        <v>0</v>
      </c>
      <c r="CQ213">
        <v>873.341</v>
      </c>
      <c r="CR213">
        <v>4.99999</v>
      </c>
      <c r="CS213">
        <v>12785.2666666667</v>
      </c>
      <c r="CT213">
        <v>12727.8666666667</v>
      </c>
      <c r="CU213">
        <v>39</v>
      </c>
      <c r="CV213">
        <v>41.125</v>
      </c>
      <c r="CW213">
        <v>40.187</v>
      </c>
      <c r="CX213">
        <v>40.437</v>
      </c>
      <c r="CY213">
        <v>40.812</v>
      </c>
      <c r="CZ213">
        <v>1415.66</v>
      </c>
      <c r="DA213">
        <v>39.28</v>
      </c>
      <c r="DB213">
        <v>0</v>
      </c>
      <c r="DC213">
        <v>1626465593</v>
      </c>
      <c r="DD213">
        <v>0</v>
      </c>
      <c r="DE213">
        <v>873.753384615385</v>
      </c>
      <c r="DF213">
        <v>-3.42488888347917</v>
      </c>
      <c r="DG213">
        <v>-40.5025640267196</v>
      </c>
      <c r="DH213">
        <v>12789.8807692308</v>
      </c>
      <c r="DI213">
        <v>15</v>
      </c>
      <c r="DJ213">
        <v>1626465084.6</v>
      </c>
      <c r="DK213" t="s">
        <v>294</v>
      </c>
      <c r="DL213">
        <v>1626465076.6</v>
      </c>
      <c r="DM213">
        <v>1626465084.6</v>
      </c>
      <c r="DN213">
        <v>8</v>
      </c>
      <c r="DO213">
        <v>0.212</v>
      </c>
      <c r="DP213">
        <v>0.013</v>
      </c>
      <c r="DQ213">
        <v>1.588</v>
      </c>
      <c r="DR213">
        <v>-0.074</v>
      </c>
      <c r="DS213">
        <v>420</v>
      </c>
      <c r="DT213">
        <v>3</v>
      </c>
      <c r="DU213">
        <v>0.13</v>
      </c>
      <c r="DV213">
        <v>0.03</v>
      </c>
      <c r="DW213">
        <v>-21.652956097561</v>
      </c>
      <c r="DX213">
        <v>-0.782023693379817</v>
      </c>
      <c r="DY213">
        <v>0.0785290067544735</v>
      </c>
      <c r="DZ213">
        <v>0</v>
      </c>
      <c r="EA213">
        <v>873.933</v>
      </c>
      <c r="EB213">
        <v>-3.29327400824163</v>
      </c>
      <c r="EC213">
        <v>0.39562124744327</v>
      </c>
      <c r="ED213">
        <v>1</v>
      </c>
      <c r="EE213">
        <v>4.31190073170732</v>
      </c>
      <c r="EF213">
        <v>0.308579163763071</v>
      </c>
      <c r="EG213">
        <v>0.0320376480052533</v>
      </c>
      <c r="EH213">
        <v>0</v>
      </c>
      <c r="EI213">
        <v>1</v>
      </c>
      <c r="EJ213">
        <v>3</v>
      </c>
      <c r="EK213" t="s">
        <v>427</v>
      </c>
      <c r="EL213">
        <v>100</v>
      </c>
      <c r="EM213">
        <v>100</v>
      </c>
      <c r="EN213">
        <v>1.554</v>
      </c>
      <c r="EO213">
        <v>-0.0596</v>
      </c>
      <c r="EP213">
        <v>0.796380875196005</v>
      </c>
      <c r="EQ213">
        <v>0.00225868272383977</v>
      </c>
      <c r="ER213">
        <v>-9.96746185667655e-07</v>
      </c>
      <c r="ES213">
        <v>2.83711317370827e-10</v>
      </c>
      <c r="ET213">
        <v>-0.071317122073674</v>
      </c>
      <c r="EU213">
        <v>-0.00217948432402501</v>
      </c>
      <c r="EV213">
        <v>0.000453263451741206</v>
      </c>
      <c r="EW213">
        <v>-1.16319206543697e-06</v>
      </c>
      <c r="EX213">
        <v>-2</v>
      </c>
      <c r="EY213">
        <v>2196</v>
      </c>
      <c r="EZ213">
        <v>1</v>
      </c>
      <c r="FA213">
        <v>25</v>
      </c>
      <c r="FB213">
        <v>8.4</v>
      </c>
      <c r="FC213">
        <v>8.3</v>
      </c>
      <c r="FD213">
        <v>18</v>
      </c>
      <c r="FE213">
        <v>817.468</v>
      </c>
      <c r="FF213">
        <v>431.042</v>
      </c>
      <c r="FG213">
        <v>20.1048</v>
      </c>
      <c r="FH213">
        <v>25.3526</v>
      </c>
      <c r="FI213">
        <v>29.9995</v>
      </c>
      <c r="FJ213">
        <v>25.5282</v>
      </c>
      <c r="FK213">
        <v>25.5731</v>
      </c>
      <c r="FL213">
        <v>25.0147</v>
      </c>
      <c r="FM213">
        <v>70.6322</v>
      </c>
      <c r="FN213">
        <v>0</v>
      </c>
      <c r="FO213">
        <v>20.23</v>
      </c>
      <c r="FP213">
        <v>420</v>
      </c>
      <c r="FQ213">
        <v>3.79184</v>
      </c>
      <c r="FR213">
        <v>101.438</v>
      </c>
      <c r="FS213">
        <v>101.887</v>
      </c>
    </row>
    <row r="214" spans="1:175">
      <c r="A214">
        <v>198</v>
      </c>
      <c r="B214">
        <v>1626465584</v>
      </c>
      <c r="C214">
        <v>394.400000095367</v>
      </c>
      <c r="D214" t="s">
        <v>690</v>
      </c>
      <c r="E214" t="s">
        <v>691</v>
      </c>
      <c r="F214">
        <v>1</v>
      </c>
      <c r="G214" t="s">
        <v>291</v>
      </c>
      <c r="H214">
        <v>1626465583</v>
      </c>
      <c r="I214">
        <f>(J214)/1000</f>
        <v>0</v>
      </c>
      <c r="J214">
        <f>1000*CB214*AH214*(BX214-BY214)/(100*BQ214*(1000-AH214*BX214))</f>
        <v>0</v>
      </c>
      <c r="K214">
        <f>CB214*AH214*(BW214-BV214*(1000-AH214*BY214)/(1000-AH214*BX214))/(100*BQ214)</f>
        <v>0</v>
      </c>
      <c r="L214">
        <f>BV214 - IF(AH214&gt;1, K214*BQ214*100.0/(AJ214*CJ214), 0)</f>
        <v>0</v>
      </c>
      <c r="M214">
        <f>((S214-I214/2)*L214-K214)/(S214+I214/2)</f>
        <v>0</v>
      </c>
      <c r="N214">
        <f>M214*(CC214+CD214)/1000.0</f>
        <v>0</v>
      </c>
      <c r="O214">
        <f>(BV214 - IF(AH214&gt;1, K214*BQ214*100.0/(AJ214*CJ214), 0))*(CC214+CD214)/1000.0</f>
        <v>0</v>
      </c>
      <c r="P214">
        <f>2.0/((1/R214-1/Q214)+SIGN(R214)*SQRT((1/R214-1/Q214)*(1/R214-1/Q214) + 4*BR214/((BR214+1)*(BR214+1))*(2*1/R214*1/Q214-1/Q214*1/Q214)))</f>
        <v>0</v>
      </c>
      <c r="Q214">
        <f>IF(LEFT(BS214,1)&lt;&gt;"0",IF(LEFT(BS214,1)="1",3.0,BT214),$D$5+$E$5*(CJ214*CC214/($K$5*1000))+$F$5*(CJ214*CC214/($K$5*1000))*MAX(MIN(BQ214,$J$5),$I$5)*MAX(MIN(BQ214,$J$5),$I$5)+$G$5*MAX(MIN(BQ214,$J$5),$I$5)*(CJ214*CC214/($K$5*1000))+$H$5*(CJ214*CC214/($K$5*1000))*(CJ214*CC214/($K$5*1000)))</f>
        <v>0</v>
      </c>
      <c r="R214">
        <f>I214*(1000-(1000*0.61365*exp(17.502*V214/(240.97+V214))/(CC214+CD214)+BX214)/2)/(1000*0.61365*exp(17.502*V214/(240.97+V214))/(CC214+CD214)-BX214)</f>
        <v>0</v>
      </c>
      <c r="S214">
        <f>1/((BR214+1)/(P214/1.6)+1/(Q214/1.37)) + BR214/((BR214+1)/(P214/1.6) + BR214/(Q214/1.37))</f>
        <v>0</v>
      </c>
      <c r="T214">
        <f>(BM214*BP214)</f>
        <v>0</v>
      </c>
      <c r="U214">
        <f>(CE214+(T214+2*0.95*5.67E-8*(((CE214+$B$7)+273)^4-(CE214+273)^4)-44100*I214)/(1.84*29.3*Q214+8*0.95*5.67E-8*(CE214+273)^3))</f>
        <v>0</v>
      </c>
      <c r="V214">
        <f>($C$7*CF214+$D$7*CG214+$E$7*U214)</f>
        <v>0</v>
      </c>
      <c r="W214">
        <f>0.61365*exp(17.502*V214/(240.97+V214))</f>
        <v>0</v>
      </c>
      <c r="X214">
        <f>(Y214/Z214*100)</f>
        <v>0</v>
      </c>
      <c r="Y214">
        <f>BX214*(CC214+CD214)/1000</f>
        <v>0</v>
      </c>
      <c r="Z214">
        <f>0.61365*exp(17.502*CE214/(240.97+CE214))</f>
        <v>0</v>
      </c>
      <c r="AA214">
        <f>(W214-BX214*(CC214+CD214)/1000)</f>
        <v>0</v>
      </c>
      <c r="AB214">
        <f>(-I214*44100)</f>
        <v>0</v>
      </c>
      <c r="AC214">
        <f>2*29.3*Q214*0.92*(CE214-V214)</f>
        <v>0</v>
      </c>
      <c r="AD214">
        <f>2*0.95*5.67E-8*(((CE214+$B$7)+273)^4-(V214+273)^4)</f>
        <v>0</v>
      </c>
      <c r="AE214">
        <f>T214+AD214+AB214+AC214</f>
        <v>0</v>
      </c>
      <c r="AF214">
        <v>145</v>
      </c>
      <c r="AG214">
        <v>16</v>
      </c>
      <c r="AH214">
        <f>IF(AF214*$H$13&gt;=AJ214,1.0,(AJ214/(AJ214-AF214*$H$13)))</f>
        <v>0</v>
      </c>
      <c r="AI214">
        <f>(AH214-1)*100</f>
        <v>0</v>
      </c>
      <c r="AJ214">
        <f>MAX(0,($B$13+$C$13*CJ214)/(1+$D$13*CJ214)*CC214/(CE214+273)*$E$13)</f>
        <v>0</v>
      </c>
      <c r="AK214" t="s">
        <v>292</v>
      </c>
      <c r="AL214" t="s">
        <v>292</v>
      </c>
      <c r="AM214">
        <v>0</v>
      </c>
      <c r="AN214">
        <v>0</v>
      </c>
      <c r="AO214">
        <f>1-AM214/AN214</f>
        <v>0</v>
      </c>
      <c r="AP214">
        <v>0</v>
      </c>
      <c r="AQ214" t="s">
        <v>292</v>
      </c>
      <c r="AR214" t="s">
        <v>292</v>
      </c>
      <c r="AS214">
        <v>0</v>
      </c>
      <c r="AT214">
        <v>0</v>
      </c>
      <c r="AU214">
        <f>1-AS214/AT214</f>
        <v>0</v>
      </c>
      <c r="AV214">
        <v>0.5</v>
      </c>
      <c r="AW214">
        <f>BN214</f>
        <v>0</v>
      </c>
      <c r="AX214">
        <f>K214</f>
        <v>0</v>
      </c>
      <c r="AY214">
        <f>AU214*AV214*AW214</f>
        <v>0</v>
      </c>
      <c r="AZ214">
        <f>(AX214-AP214)/AW214</f>
        <v>0</v>
      </c>
      <c r="BA214">
        <f>(AN214-AT214)/AT214</f>
        <v>0</v>
      </c>
      <c r="BB214">
        <f>AM214/(AO214+AM214/AT214)</f>
        <v>0</v>
      </c>
      <c r="BC214" t="s">
        <v>292</v>
      </c>
      <c r="BD214">
        <v>0</v>
      </c>
      <c r="BE214">
        <f>IF(BD214&lt;&gt;0, BD214, BB214)</f>
        <v>0</v>
      </c>
      <c r="BF214">
        <f>1-BE214/AT214</f>
        <v>0</v>
      </c>
      <c r="BG214">
        <f>(AT214-AS214)/(AT214-BE214)</f>
        <v>0</v>
      </c>
      <c r="BH214">
        <f>(AN214-AT214)/(AN214-BE214)</f>
        <v>0</v>
      </c>
      <c r="BI214">
        <f>(AT214-AS214)/(AT214-AM214)</f>
        <v>0</v>
      </c>
      <c r="BJ214">
        <f>(AN214-AT214)/(AN214-AM214)</f>
        <v>0</v>
      </c>
      <c r="BK214">
        <f>(BG214*BE214/AS214)</f>
        <v>0</v>
      </c>
      <c r="BL214">
        <f>(1-BK214)</f>
        <v>0</v>
      </c>
      <c r="BM214">
        <f>$B$11*CK214+$C$11*CL214+$F$11*CM214*(1-CP214)</f>
        <v>0</v>
      </c>
      <c r="BN214">
        <f>BM214*BO214</f>
        <v>0</v>
      </c>
      <c r="BO214">
        <f>($B$11*$D$9+$C$11*$D$9+$F$11*((CZ214+CR214)/MAX(CZ214+CR214+DA214, 0.1)*$I$9+DA214/MAX(CZ214+CR214+DA214, 0.1)*$J$9))/($B$11+$C$11+$F$11)</f>
        <v>0</v>
      </c>
      <c r="BP214">
        <f>($B$11*$K$9+$C$11*$K$9+$F$11*((CZ214+CR214)/MAX(CZ214+CR214+DA214, 0.1)*$P$9+DA214/MAX(CZ214+CR214+DA214, 0.1)*$Q$9))/($B$11+$C$11+$F$11)</f>
        <v>0</v>
      </c>
      <c r="BQ214">
        <v>6</v>
      </c>
      <c r="BR214">
        <v>0.5</v>
      </c>
      <c r="BS214" t="s">
        <v>293</v>
      </c>
      <c r="BT214">
        <v>2</v>
      </c>
      <c r="BU214">
        <v>1626465583</v>
      </c>
      <c r="BV214">
        <v>398.232333333333</v>
      </c>
      <c r="BW214">
        <v>419.992666666667</v>
      </c>
      <c r="BX214">
        <v>8.09365333333333</v>
      </c>
      <c r="BY214">
        <v>3.71088333333333</v>
      </c>
      <c r="BZ214">
        <v>396.679333333333</v>
      </c>
      <c r="CA214">
        <v>8.15324</v>
      </c>
      <c r="CB214">
        <v>899.99</v>
      </c>
      <c r="CC214">
        <v>100.760666666667</v>
      </c>
      <c r="CD214">
        <v>0.0994109333333333</v>
      </c>
      <c r="CE214">
        <v>20.138</v>
      </c>
      <c r="CF214">
        <v>18.9538333333333</v>
      </c>
      <c r="CG214">
        <v>999.9</v>
      </c>
      <c r="CH214">
        <v>0</v>
      </c>
      <c r="CI214">
        <v>0</v>
      </c>
      <c r="CJ214">
        <v>9988.75</v>
      </c>
      <c r="CK214">
        <v>0</v>
      </c>
      <c r="CL214">
        <v>0.221023</v>
      </c>
      <c r="CM214">
        <v>1460.12333333333</v>
      </c>
      <c r="CN214">
        <v>0.972997666666667</v>
      </c>
      <c r="CO214">
        <v>0.0270023666666667</v>
      </c>
      <c r="CP214">
        <v>0</v>
      </c>
      <c r="CQ214">
        <v>873.181666666667</v>
      </c>
      <c r="CR214">
        <v>4.99999</v>
      </c>
      <c r="CS214">
        <v>12786.3666666667</v>
      </c>
      <c r="CT214">
        <v>12729.4333333333</v>
      </c>
      <c r="CU214">
        <v>39</v>
      </c>
      <c r="CV214">
        <v>41.187</v>
      </c>
      <c r="CW214">
        <v>40.187</v>
      </c>
      <c r="CX214">
        <v>40.437</v>
      </c>
      <c r="CY214">
        <v>40.812</v>
      </c>
      <c r="CZ214">
        <v>1415.83333333333</v>
      </c>
      <c r="DA214">
        <v>39.29</v>
      </c>
      <c r="DB214">
        <v>0</v>
      </c>
      <c r="DC214">
        <v>1626465595.4</v>
      </c>
      <c r="DD214">
        <v>0</v>
      </c>
      <c r="DE214">
        <v>873.605192307693</v>
      </c>
      <c r="DF214">
        <v>-3.50758974007574</v>
      </c>
      <c r="DG214">
        <v>-36.0615384651232</v>
      </c>
      <c r="DH214">
        <v>12788.5307692308</v>
      </c>
      <c r="DI214">
        <v>15</v>
      </c>
      <c r="DJ214">
        <v>1626465084.6</v>
      </c>
      <c r="DK214" t="s">
        <v>294</v>
      </c>
      <c r="DL214">
        <v>1626465076.6</v>
      </c>
      <c r="DM214">
        <v>1626465084.6</v>
      </c>
      <c r="DN214">
        <v>8</v>
      </c>
      <c r="DO214">
        <v>0.212</v>
      </c>
      <c r="DP214">
        <v>0.013</v>
      </c>
      <c r="DQ214">
        <v>1.588</v>
      </c>
      <c r="DR214">
        <v>-0.074</v>
      </c>
      <c r="DS214">
        <v>420</v>
      </c>
      <c r="DT214">
        <v>3</v>
      </c>
      <c r="DU214">
        <v>0.13</v>
      </c>
      <c r="DV214">
        <v>0.03</v>
      </c>
      <c r="DW214">
        <v>-21.6755487804878</v>
      </c>
      <c r="DX214">
        <v>-0.724082926829244</v>
      </c>
      <c r="DY214">
        <v>0.0735496020514552</v>
      </c>
      <c r="DZ214">
        <v>0</v>
      </c>
      <c r="EA214">
        <v>873.822617647059</v>
      </c>
      <c r="EB214">
        <v>-3.45347510295698</v>
      </c>
      <c r="EC214">
        <v>0.402337655583401</v>
      </c>
      <c r="ED214">
        <v>1</v>
      </c>
      <c r="EE214">
        <v>4.32212780487805</v>
      </c>
      <c r="EF214">
        <v>0.342899581881546</v>
      </c>
      <c r="EG214">
        <v>0.0350788091485302</v>
      </c>
      <c r="EH214">
        <v>0</v>
      </c>
      <c r="EI214">
        <v>1</v>
      </c>
      <c r="EJ214">
        <v>3</v>
      </c>
      <c r="EK214" t="s">
        <v>427</v>
      </c>
      <c r="EL214">
        <v>100</v>
      </c>
      <c r="EM214">
        <v>100</v>
      </c>
      <c r="EN214">
        <v>1.553</v>
      </c>
      <c r="EO214">
        <v>-0.0595</v>
      </c>
      <c r="EP214">
        <v>0.796380875196005</v>
      </c>
      <c r="EQ214">
        <v>0.00225868272383977</v>
      </c>
      <c r="ER214">
        <v>-9.96746185667655e-07</v>
      </c>
      <c r="ES214">
        <v>2.83711317370827e-10</v>
      </c>
      <c r="ET214">
        <v>-0.071317122073674</v>
      </c>
      <c r="EU214">
        <v>-0.00217948432402501</v>
      </c>
      <c r="EV214">
        <v>0.000453263451741206</v>
      </c>
      <c r="EW214">
        <v>-1.16319206543697e-06</v>
      </c>
      <c r="EX214">
        <v>-2</v>
      </c>
      <c r="EY214">
        <v>2196</v>
      </c>
      <c r="EZ214">
        <v>1</v>
      </c>
      <c r="FA214">
        <v>25</v>
      </c>
      <c r="FB214">
        <v>8.5</v>
      </c>
      <c r="FC214">
        <v>8.3</v>
      </c>
      <c r="FD214">
        <v>18</v>
      </c>
      <c r="FE214">
        <v>817.32</v>
      </c>
      <c r="FF214">
        <v>431.025</v>
      </c>
      <c r="FG214">
        <v>20.1708</v>
      </c>
      <c r="FH214">
        <v>25.3499</v>
      </c>
      <c r="FI214">
        <v>29.9996</v>
      </c>
      <c r="FJ214">
        <v>25.5261</v>
      </c>
      <c r="FK214">
        <v>25.5709</v>
      </c>
      <c r="FL214">
        <v>25.0146</v>
      </c>
      <c r="FM214">
        <v>70.6322</v>
      </c>
      <c r="FN214">
        <v>0</v>
      </c>
      <c r="FO214">
        <v>20.23</v>
      </c>
      <c r="FP214">
        <v>420</v>
      </c>
      <c r="FQ214">
        <v>3.79101</v>
      </c>
      <c r="FR214">
        <v>101.439</v>
      </c>
      <c r="FS214">
        <v>101.888</v>
      </c>
    </row>
    <row r="215" spans="1:175">
      <c r="A215">
        <v>199</v>
      </c>
      <c r="B215">
        <v>1626465586</v>
      </c>
      <c r="C215">
        <v>396.400000095367</v>
      </c>
      <c r="D215" t="s">
        <v>692</v>
      </c>
      <c r="E215" t="s">
        <v>693</v>
      </c>
      <c r="F215">
        <v>1</v>
      </c>
      <c r="G215" t="s">
        <v>291</v>
      </c>
      <c r="H215">
        <v>1626465585</v>
      </c>
      <c r="I215">
        <f>(J215)/1000</f>
        <v>0</v>
      </c>
      <c r="J215">
        <f>1000*CB215*AH215*(BX215-BY215)/(100*BQ215*(1000-AH215*BX215))</f>
        <v>0</v>
      </c>
      <c r="K215">
        <f>CB215*AH215*(BW215-BV215*(1000-AH215*BY215)/(1000-AH215*BX215))/(100*BQ215)</f>
        <v>0</v>
      </c>
      <c r="L215">
        <f>BV215 - IF(AH215&gt;1, K215*BQ215*100.0/(AJ215*CJ215), 0)</f>
        <v>0</v>
      </c>
      <c r="M215">
        <f>((S215-I215/2)*L215-K215)/(S215+I215/2)</f>
        <v>0</v>
      </c>
      <c r="N215">
        <f>M215*(CC215+CD215)/1000.0</f>
        <v>0</v>
      </c>
      <c r="O215">
        <f>(BV215 - IF(AH215&gt;1, K215*BQ215*100.0/(AJ215*CJ215), 0))*(CC215+CD215)/1000.0</f>
        <v>0</v>
      </c>
      <c r="P215">
        <f>2.0/((1/R215-1/Q215)+SIGN(R215)*SQRT((1/R215-1/Q215)*(1/R215-1/Q215) + 4*BR215/((BR215+1)*(BR215+1))*(2*1/R215*1/Q215-1/Q215*1/Q215)))</f>
        <v>0</v>
      </c>
      <c r="Q215">
        <f>IF(LEFT(BS215,1)&lt;&gt;"0",IF(LEFT(BS215,1)="1",3.0,BT215),$D$5+$E$5*(CJ215*CC215/($K$5*1000))+$F$5*(CJ215*CC215/($K$5*1000))*MAX(MIN(BQ215,$J$5),$I$5)*MAX(MIN(BQ215,$J$5),$I$5)+$G$5*MAX(MIN(BQ215,$J$5),$I$5)*(CJ215*CC215/($K$5*1000))+$H$5*(CJ215*CC215/($K$5*1000))*(CJ215*CC215/($K$5*1000)))</f>
        <v>0</v>
      </c>
      <c r="R215">
        <f>I215*(1000-(1000*0.61365*exp(17.502*V215/(240.97+V215))/(CC215+CD215)+BX215)/2)/(1000*0.61365*exp(17.502*V215/(240.97+V215))/(CC215+CD215)-BX215)</f>
        <v>0</v>
      </c>
      <c r="S215">
        <f>1/((BR215+1)/(P215/1.6)+1/(Q215/1.37)) + BR215/((BR215+1)/(P215/1.6) + BR215/(Q215/1.37))</f>
        <v>0</v>
      </c>
      <c r="T215">
        <f>(BM215*BP215)</f>
        <v>0</v>
      </c>
      <c r="U215">
        <f>(CE215+(T215+2*0.95*5.67E-8*(((CE215+$B$7)+273)^4-(CE215+273)^4)-44100*I215)/(1.84*29.3*Q215+8*0.95*5.67E-8*(CE215+273)^3))</f>
        <v>0</v>
      </c>
      <c r="V215">
        <f>($C$7*CF215+$D$7*CG215+$E$7*U215)</f>
        <v>0</v>
      </c>
      <c r="W215">
        <f>0.61365*exp(17.502*V215/(240.97+V215))</f>
        <v>0</v>
      </c>
      <c r="X215">
        <f>(Y215/Z215*100)</f>
        <v>0</v>
      </c>
      <c r="Y215">
        <f>BX215*(CC215+CD215)/1000</f>
        <v>0</v>
      </c>
      <c r="Z215">
        <f>0.61365*exp(17.502*CE215/(240.97+CE215))</f>
        <v>0</v>
      </c>
      <c r="AA215">
        <f>(W215-BX215*(CC215+CD215)/1000)</f>
        <v>0</v>
      </c>
      <c r="AB215">
        <f>(-I215*44100)</f>
        <v>0</v>
      </c>
      <c r="AC215">
        <f>2*29.3*Q215*0.92*(CE215-V215)</f>
        <v>0</v>
      </c>
      <c r="AD215">
        <f>2*0.95*5.67E-8*(((CE215+$B$7)+273)^4-(V215+273)^4)</f>
        <v>0</v>
      </c>
      <c r="AE215">
        <f>T215+AD215+AB215+AC215</f>
        <v>0</v>
      </c>
      <c r="AF215">
        <v>145</v>
      </c>
      <c r="AG215">
        <v>16</v>
      </c>
      <c r="AH215">
        <f>IF(AF215*$H$13&gt;=AJ215,1.0,(AJ215/(AJ215-AF215*$H$13)))</f>
        <v>0</v>
      </c>
      <c r="AI215">
        <f>(AH215-1)*100</f>
        <v>0</v>
      </c>
      <c r="AJ215">
        <f>MAX(0,($B$13+$C$13*CJ215)/(1+$D$13*CJ215)*CC215/(CE215+273)*$E$13)</f>
        <v>0</v>
      </c>
      <c r="AK215" t="s">
        <v>292</v>
      </c>
      <c r="AL215" t="s">
        <v>292</v>
      </c>
      <c r="AM215">
        <v>0</v>
      </c>
      <c r="AN215">
        <v>0</v>
      </c>
      <c r="AO215">
        <f>1-AM215/AN215</f>
        <v>0</v>
      </c>
      <c r="AP215">
        <v>0</v>
      </c>
      <c r="AQ215" t="s">
        <v>292</v>
      </c>
      <c r="AR215" t="s">
        <v>292</v>
      </c>
      <c r="AS215">
        <v>0</v>
      </c>
      <c r="AT215">
        <v>0</v>
      </c>
      <c r="AU215">
        <f>1-AS215/AT215</f>
        <v>0</v>
      </c>
      <c r="AV215">
        <v>0.5</v>
      </c>
      <c r="AW215">
        <f>BN215</f>
        <v>0</v>
      </c>
      <c r="AX215">
        <f>K215</f>
        <v>0</v>
      </c>
      <c r="AY215">
        <f>AU215*AV215*AW215</f>
        <v>0</v>
      </c>
      <c r="AZ215">
        <f>(AX215-AP215)/AW215</f>
        <v>0</v>
      </c>
      <c r="BA215">
        <f>(AN215-AT215)/AT215</f>
        <v>0</v>
      </c>
      <c r="BB215">
        <f>AM215/(AO215+AM215/AT215)</f>
        <v>0</v>
      </c>
      <c r="BC215" t="s">
        <v>292</v>
      </c>
      <c r="BD215">
        <v>0</v>
      </c>
      <c r="BE215">
        <f>IF(BD215&lt;&gt;0, BD215, BB215)</f>
        <v>0</v>
      </c>
      <c r="BF215">
        <f>1-BE215/AT215</f>
        <v>0</v>
      </c>
      <c r="BG215">
        <f>(AT215-AS215)/(AT215-BE215)</f>
        <v>0</v>
      </c>
      <c r="BH215">
        <f>(AN215-AT215)/(AN215-BE215)</f>
        <v>0</v>
      </c>
      <c r="BI215">
        <f>(AT215-AS215)/(AT215-AM215)</f>
        <v>0</v>
      </c>
      <c r="BJ215">
        <f>(AN215-AT215)/(AN215-AM215)</f>
        <v>0</v>
      </c>
      <c r="BK215">
        <f>(BG215*BE215/AS215)</f>
        <v>0</v>
      </c>
      <c r="BL215">
        <f>(1-BK215)</f>
        <v>0</v>
      </c>
      <c r="BM215">
        <f>$B$11*CK215+$C$11*CL215+$F$11*CM215*(1-CP215)</f>
        <v>0</v>
      </c>
      <c r="BN215">
        <f>BM215*BO215</f>
        <v>0</v>
      </c>
      <c r="BO215">
        <f>($B$11*$D$9+$C$11*$D$9+$F$11*((CZ215+CR215)/MAX(CZ215+CR215+DA215, 0.1)*$I$9+DA215/MAX(CZ215+CR215+DA215, 0.1)*$J$9))/($B$11+$C$11+$F$11)</f>
        <v>0</v>
      </c>
      <c r="BP215">
        <f>($B$11*$K$9+$C$11*$K$9+$F$11*((CZ215+CR215)/MAX(CZ215+CR215+DA215, 0.1)*$P$9+DA215/MAX(CZ215+CR215+DA215, 0.1)*$Q$9))/($B$11+$C$11+$F$11)</f>
        <v>0</v>
      </c>
      <c r="BQ215">
        <v>6</v>
      </c>
      <c r="BR215">
        <v>0.5</v>
      </c>
      <c r="BS215" t="s">
        <v>293</v>
      </c>
      <c r="BT215">
        <v>2</v>
      </c>
      <c r="BU215">
        <v>1626465585</v>
      </c>
      <c r="BV215">
        <v>398.198333333333</v>
      </c>
      <c r="BW215">
        <v>420.007333333333</v>
      </c>
      <c r="BX215">
        <v>8.10711</v>
      </c>
      <c r="BY215">
        <v>3.71089333333333</v>
      </c>
      <c r="BZ215">
        <v>396.645</v>
      </c>
      <c r="CA215">
        <v>8.16663</v>
      </c>
      <c r="CB215">
        <v>900.034666666667</v>
      </c>
      <c r="CC215">
        <v>100.76</v>
      </c>
      <c r="CD215">
        <v>0.100344</v>
      </c>
      <c r="CE215">
        <v>20.1771333333333</v>
      </c>
      <c r="CF215">
        <v>18.9843</v>
      </c>
      <c r="CG215">
        <v>999.9</v>
      </c>
      <c r="CH215">
        <v>0</v>
      </c>
      <c r="CI215">
        <v>0</v>
      </c>
      <c r="CJ215">
        <v>9997.07333333333</v>
      </c>
      <c r="CK215">
        <v>0</v>
      </c>
      <c r="CL215">
        <v>0.221023</v>
      </c>
      <c r="CM215">
        <v>1460.02</v>
      </c>
      <c r="CN215">
        <v>0.973008333333333</v>
      </c>
      <c r="CO215">
        <v>0.0269915666666667</v>
      </c>
      <c r="CP215">
        <v>0</v>
      </c>
      <c r="CQ215">
        <v>873.43</v>
      </c>
      <c r="CR215">
        <v>4.99999</v>
      </c>
      <c r="CS215">
        <v>12783.9666666667</v>
      </c>
      <c r="CT215">
        <v>12728.5333333333</v>
      </c>
      <c r="CU215">
        <v>39</v>
      </c>
      <c r="CV215">
        <v>41.1663333333333</v>
      </c>
      <c r="CW215">
        <v>40.187</v>
      </c>
      <c r="CX215">
        <v>40.437</v>
      </c>
      <c r="CY215">
        <v>40.812</v>
      </c>
      <c r="CZ215">
        <v>1415.74666666667</v>
      </c>
      <c r="DA215">
        <v>39.2733333333333</v>
      </c>
      <c r="DB215">
        <v>0</v>
      </c>
      <c r="DC215">
        <v>1626465597.2</v>
      </c>
      <c r="DD215">
        <v>0</v>
      </c>
      <c r="DE215">
        <v>873.52084</v>
      </c>
      <c r="DF215">
        <v>-1.82038460807665</v>
      </c>
      <c r="DG215">
        <v>-31.6692308095733</v>
      </c>
      <c r="DH215">
        <v>12787.148</v>
      </c>
      <c r="DI215">
        <v>15</v>
      </c>
      <c r="DJ215">
        <v>1626465084.6</v>
      </c>
      <c r="DK215" t="s">
        <v>294</v>
      </c>
      <c r="DL215">
        <v>1626465076.6</v>
      </c>
      <c r="DM215">
        <v>1626465084.6</v>
      </c>
      <c r="DN215">
        <v>8</v>
      </c>
      <c r="DO215">
        <v>0.212</v>
      </c>
      <c r="DP215">
        <v>0.013</v>
      </c>
      <c r="DQ215">
        <v>1.588</v>
      </c>
      <c r="DR215">
        <v>-0.074</v>
      </c>
      <c r="DS215">
        <v>420</v>
      </c>
      <c r="DT215">
        <v>3</v>
      </c>
      <c r="DU215">
        <v>0.13</v>
      </c>
      <c r="DV215">
        <v>0.03</v>
      </c>
      <c r="DW215">
        <v>-21.6984414634146</v>
      </c>
      <c r="DX215">
        <v>-0.661459233449495</v>
      </c>
      <c r="DY215">
        <v>0.0678255796613267</v>
      </c>
      <c r="DZ215">
        <v>0</v>
      </c>
      <c r="EA215">
        <v>873.726181818182</v>
      </c>
      <c r="EB215">
        <v>-3.41087002111223</v>
      </c>
      <c r="EC215">
        <v>0.395712357619082</v>
      </c>
      <c r="ED215">
        <v>1</v>
      </c>
      <c r="EE215">
        <v>4.33278975609756</v>
      </c>
      <c r="EF215">
        <v>0.373008501742169</v>
      </c>
      <c r="EG215">
        <v>0.0376537822080951</v>
      </c>
      <c r="EH215">
        <v>0</v>
      </c>
      <c r="EI215">
        <v>1</v>
      </c>
      <c r="EJ215">
        <v>3</v>
      </c>
      <c r="EK215" t="s">
        <v>427</v>
      </c>
      <c r="EL215">
        <v>100</v>
      </c>
      <c r="EM215">
        <v>100</v>
      </c>
      <c r="EN215">
        <v>1.553</v>
      </c>
      <c r="EO215">
        <v>-0.0595</v>
      </c>
      <c r="EP215">
        <v>0.796380875196005</v>
      </c>
      <c r="EQ215">
        <v>0.00225868272383977</v>
      </c>
      <c r="ER215">
        <v>-9.96746185667655e-07</v>
      </c>
      <c r="ES215">
        <v>2.83711317370827e-10</v>
      </c>
      <c r="ET215">
        <v>-0.071317122073674</v>
      </c>
      <c r="EU215">
        <v>-0.00217948432402501</v>
      </c>
      <c r="EV215">
        <v>0.000453263451741206</v>
      </c>
      <c r="EW215">
        <v>-1.16319206543697e-06</v>
      </c>
      <c r="EX215">
        <v>-2</v>
      </c>
      <c r="EY215">
        <v>2196</v>
      </c>
      <c r="EZ215">
        <v>1</v>
      </c>
      <c r="FA215">
        <v>25</v>
      </c>
      <c r="FB215">
        <v>8.5</v>
      </c>
      <c r="FC215">
        <v>8.4</v>
      </c>
      <c r="FD215">
        <v>18</v>
      </c>
      <c r="FE215">
        <v>817.357</v>
      </c>
      <c r="FF215">
        <v>431.246</v>
      </c>
      <c r="FG215">
        <v>20.2404</v>
      </c>
      <c r="FH215">
        <v>25.3469</v>
      </c>
      <c r="FI215">
        <v>29.9996</v>
      </c>
      <c r="FJ215">
        <v>25.5239</v>
      </c>
      <c r="FK215">
        <v>25.569</v>
      </c>
      <c r="FL215">
        <v>25.0153</v>
      </c>
      <c r="FM215">
        <v>70.345</v>
      </c>
      <c r="FN215">
        <v>0</v>
      </c>
      <c r="FO215">
        <v>20.33</v>
      </c>
      <c r="FP215">
        <v>420</v>
      </c>
      <c r="FQ215">
        <v>3.79297</v>
      </c>
      <c r="FR215">
        <v>101.439</v>
      </c>
      <c r="FS215">
        <v>101.889</v>
      </c>
    </row>
    <row r="216" spans="1:175">
      <c r="A216">
        <v>200</v>
      </c>
      <c r="B216">
        <v>1626465588</v>
      </c>
      <c r="C216">
        <v>398.400000095367</v>
      </c>
      <c r="D216" t="s">
        <v>694</v>
      </c>
      <c r="E216" t="s">
        <v>695</v>
      </c>
      <c r="F216">
        <v>1</v>
      </c>
      <c r="G216" t="s">
        <v>291</v>
      </c>
      <c r="H216">
        <v>1626465587</v>
      </c>
      <c r="I216">
        <f>(J216)/1000</f>
        <v>0</v>
      </c>
      <c r="J216">
        <f>1000*CB216*AH216*(BX216-BY216)/(100*BQ216*(1000-AH216*BX216))</f>
        <v>0</v>
      </c>
      <c r="K216">
        <f>CB216*AH216*(BW216-BV216*(1000-AH216*BY216)/(1000-AH216*BX216))/(100*BQ216)</f>
        <v>0</v>
      </c>
      <c r="L216">
        <f>BV216 - IF(AH216&gt;1, K216*BQ216*100.0/(AJ216*CJ216), 0)</f>
        <v>0</v>
      </c>
      <c r="M216">
        <f>((S216-I216/2)*L216-K216)/(S216+I216/2)</f>
        <v>0</v>
      </c>
      <c r="N216">
        <f>M216*(CC216+CD216)/1000.0</f>
        <v>0</v>
      </c>
      <c r="O216">
        <f>(BV216 - IF(AH216&gt;1, K216*BQ216*100.0/(AJ216*CJ216), 0))*(CC216+CD216)/1000.0</f>
        <v>0</v>
      </c>
      <c r="P216">
        <f>2.0/((1/R216-1/Q216)+SIGN(R216)*SQRT((1/R216-1/Q216)*(1/R216-1/Q216) + 4*BR216/((BR216+1)*(BR216+1))*(2*1/R216*1/Q216-1/Q216*1/Q216)))</f>
        <v>0</v>
      </c>
      <c r="Q216">
        <f>IF(LEFT(BS216,1)&lt;&gt;"0",IF(LEFT(BS216,1)="1",3.0,BT216),$D$5+$E$5*(CJ216*CC216/($K$5*1000))+$F$5*(CJ216*CC216/($K$5*1000))*MAX(MIN(BQ216,$J$5),$I$5)*MAX(MIN(BQ216,$J$5),$I$5)+$G$5*MAX(MIN(BQ216,$J$5),$I$5)*(CJ216*CC216/($K$5*1000))+$H$5*(CJ216*CC216/($K$5*1000))*(CJ216*CC216/($K$5*1000)))</f>
        <v>0</v>
      </c>
      <c r="R216">
        <f>I216*(1000-(1000*0.61365*exp(17.502*V216/(240.97+V216))/(CC216+CD216)+BX216)/2)/(1000*0.61365*exp(17.502*V216/(240.97+V216))/(CC216+CD216)-BX216)</f>
        <v>0</v>
      </c>
      <c r="S216">
        <f>1/((BR216+1)/(P216/1.6)+1/(Q216/1.37)) + BR216/((BR216+1)/(P216/1.6) + BR216/(Q216/1.37))</f>
        <v>0</v>
      </c>
      <c r="T216">
        <f>(BM216*BP216)</f>
        <v>0</v>
      </c>
      <c r="U216">
        <f>(CE216+(T216+2*0.95*5.67E-8*(((CE216+$B$7)+273)^4-(CE216+273)^4)-44100*I216)/(1.84*29.3*Q216+8*0.95*5.67E-8*(CE216+273)^3))</f>
        <v>0</v>
      </c>
      <c r="V216">
        <f>($C$7*CF216+$D$7*CG216+$E$7*U216)</f>
        <v>0</v>
      </c>
      <c r="W216">
        <f>0.61365*exp(17.502*V216/(240.97+V216))</f>
        <v>0</v>
      </c>
      <c r="X216">
        <f>(Y216/Z216*100)</f>
        <v>0</v>
      </c>
      <c r="Y216">
        <f>BX216*(CC216+CD216)/1000</f>
        <v>0</v>
      </c>
      <c r="Z216">
        <f>0.61365*exp(17.502*CE216/(240.97+CE216))</f>
        <v>0</v>
      </c>
      <c r="AA216">
        <f>(W216-BX216*(CC216+CD216)/1000)</f>
        <v>0</v>
      </c>
      <c r="AB216">
        <f>(-I216*44100)</f>
        <v>0</v>
      </c>
      <c r="AC216">
        <f>2*29.3*Q216*0.92*(CE216-V216)</f>
        <v>0</v>
      </c>
      <c r="AD216">
        <f>2*0.95*5.67E-8*(((CE216+$B$7)+273)^4-(V216+273)^4)</f>
        <v>0</v>
      </c>
      <c r="AE216">
        <f>T216+AD216+AB216+AC216</f>
        <v>0</v>
      </c>
      <c r="AF216">
        <v>144</v>
      </c>
      <c r="AG216">
        <v>16</v>
      </c>
      <c r="AH216">
        <f>IF(AF216*$H$13&gt;=AJ216,1.0,(AJ216/(AJ216-AF216*$H$13)))</f>
        <v>0</v>
      </c>
      <c r="AI216">
        <f>(AH216-1)*100</f>
        <v>0</v>
      </c>
      <c r="AJ216">
        <f>MAX(0,($B$13+$C$13*CJ216)/(1+$D$13*CJ216)*CC216/(CE216+273)*$E$13)</f>
        <v>0</v>
      </c>
      <c r="AK216" t="s">
        <v>292</v>
      </c>
      <c r="AL216" t="s">
        <v>292</v>
      </c>
      <c r="AM216">
        <v>0</v>
      </c>
      <c r="AN216">
        <v>0</v>
      </c>
      <c r="AO216">
        <f>1-AM216/AN216</f>
        <v>0</v>
      </c>
      <c r="AP216">
        <v>0</v>
      </c>
      <c r="AQ216" t="s">
        <v>292</v>
      </c>
      <c r="AR216" t="s">
        <v>292</v>
      </c>
      <c r="AS216">
        <v>0</v>
      </c>
      <c r="AT216">
        <v>0</v>
      </c>
      <c r="AU216">
        <f>1-AS216/AT216</f>
        <v>0</v>
      </c>
      <c r="AV216">
        <v>0.5</v>
      </c>
      <c r="AW216">
        <f>BN216</f>
        <v>0</v>
      </c>
      <c r="AX216">
        <f>K216</f>
        <v>0</v>
      </c>
      <c r="AY216">
        <f>AU216*AV216*AW216</f>
        <v>0</v>
      </c>
      <c r="AZ216">
        <f>(AX216-AP216)/AW216</f>
        <v>0</v>
      </c>
      <c r="BA216">
        <f>(AN216-AT216)/AT216</f>
        <v>0</v>
      </c>
      <c r="BB216">
        <f>AM216/(AO216+AM216/AT216)</f>
        <v>0</v>
      </c>
      <c r="BC216" t="s">
        <v>292</v>
      </c>
      <c r="BD216">
        <v>0</v>
      </c>
      <c r="BE216">
        <f>IF(BD216&lt;&gt;0, BD216, BB216)</f>
        <v>0</v>
      </c>
      <c r="BF216">
        <f>1-BE216/AT216</f>
        <v>0</v>
      </c>
      <c r="BG216">
        <f>(AT216-AS216)/(AT216-BE216)</f>
        <v>0</v>
      </c>
      <c r="BH216">
        <f>(AN216-AT216)/(AN216-BE216)</f>
        <v>0</v>
      </c>
      <c r="BI216">
        <f>(AT216-AS216)/(AT216-AM216)</f>
        <v>0</v>
      </c>
      <c r="BJ216">
        <f>(AN216-AT216)/(AN216-AM216)</f>
        <v>0</v>
      </c>
      <c r="BK216">
        <f>(BG216*BE216/AS216)</f>
        <v>0</v>
      </c>
      <c r="BL216">
        <f>(1-BK216)</f>
        <v>0</v>
      </c>
      <c r="BM216">
        <f>$B$11*CK216+$C$11*CL216+$F$11*CM216*(1-CP216)</f>
        <v>0</v>
      </c>
      <c r="BN216">
        <f>BM216*BO216</f>
        <v>0</v>
      </c>
      <c r="BO216">
        <f>($B$11*$D$9+$C$11*$D$9+$F$11*((CZ216+CR216)/MAX(CZ216+CR216+DA216, 0.1)*$I$9+DA216/MAX(CZ216+CR216+DA216, 0.1)*$J$9))/($B$11+$C$11+$F$11)</f>
        <v>0</v>
      </c>
      <c r="BP216">
        <f>($B$11*$K$9+$C$11*$K$9+$F$11*((CZ216+CR216)/MAX(CZ216+CR216+DA216, 0.1)*$P$9+DA216/MAX(CZ216+CR216+DA216, 0.1)*$Q$9))/($B$11+$C$11+$F$11)</f>
        <v>0</v>
      </c>
      <c r="BQ216">
        <v>6</v>
      </c>
      <c r="BR216">
        <v>0.5</v>
      </c>
      <c r="BS216" t="s">
        <v>293</v>
      </c>
      <c r="BT216">
        <v>2</v>
      </c>
      <c r="BU216">
        <v>1626465587</v>
      </c>
      <c r="BV216">
        <v>398.189333333333</v>
      </c>
      <c r="BW216">
        <v>419.988333333333</v>
      </c>
      <c r="BX216">
        <v>8.12144333333333</v>
      </c>
      <c r="BY216">
        <v>3.71455333333333</v>
      </c>
      <c r="BZ216">
        <v>396.636333333333</v>
      </c>
      <c r="CA216">
        <v>8.18089666666667</v>
      </c>
      <c r="CB216">
        <v>900.039666666667</v>
      </c>
      <c r="CC216">
        <v>100.759</v>
      </c>
      <c r="CD216">
        <v>0.100428333333333</v>
      </c>
      <c r="CE216">
        <v>20.2127333333333</v>
      </c>
      <c r="CF216">
        <v>19.0146333333333</v>
      </c>
      <c r="CG216">
        <v>999.9</v>
      </c>
      <c r="CH216">
        <v>0</v>
      </c>
      <c r="CI216">
        <v>0</v>
      </c>
      <c r="CJ216">
        <v>10009.3666666667</v>
      </c>
      <c r="CK216">
        <v>0</v>
      </c>
      <c r="CL216">
        <v>0.221023</v>
      </c>
      <c r="CM216">
        <v>1459.94333333333</v>
      </c>
      <c r="CN216">
        <v>0.973001666666667</v>
      </c>
      <c r="CO216">
        <v>0.0269986</v>
      </c>
      <c r="CP216">
        <v>0</v>
      </c>
      <c r="CQ216">
        <v>873.293666666667</v>
      </c>
      <c r="CR216">
        <v>4.99999</v>
      </c>
      <c r="CS216">
        <v>12782.1333333333</v>
      </c>
      <c r="CT216">
        <v>12727.9</v>
      </c>
      <c r="CU216">
        <v>39</v>
      </c>
      <c r="CV216">
        <v>41.1456666666667</v>
      </c>
      <c r="CW216">
        <v>40.187</v>
      </c>
      <c r="CX216">
        <v>40.437</v>
      </c>
      <c r="CY216">
        <v>40.812</v>
      </c>
      <c r="CZ216">
        <v>1415.66333333333</v>
      </c>
      <c r="DA216">
        <v>39.28</v>
      </c>
      <c r="DB216">
        <v>0</v>
      </c>
      <c r="DC216">
        <v>1626465599</v>
      </c>
      <c r="DD216">
        <v>0</v>
      </c>
      <c r="DE216">
        <v>873.463538461539</v>
      </c>
      <c r="DF216">
        <v>-1.40307691382665</v>
      </c>
      <c r="DG216">
        <v>-32.3863248297838</v>
      </c>
      <c r="DH216">
        <v>12786.25</v>
      </c>
      <c r="DI216">
        <v>15</v>
      </c>
      <c r="DJ216">
        <v>1626465084.6</v>
      </c>
      <c r="DK216" t="s">
        <v>294</v>
      </c>
      <c r="DL216">
        <v>1626465076.6</v>
      </c>
      <c r="DM216">
        <v>1626465084.6</v>
      </c>
      <c r="DN216">
        <v>8</v>
      </c>
      <c r="DO216">
        <v>0.212</v>
      </c>
      <c r="DP216">
        <v>0.013</v>
      </c>
      <c r="DQ216">
        <v>1.588</v>
      </c>
      <c r="DR216">
        <v>-0.074</v>
      </c>
      <c r="DS216">
        <v>420</v>
      </c>
      <c r="DT216">
        <v>3</v>
      </c>
      <c r="DU216">
        <v>0.13</v>
      </c>
      <c r="DV216">
        <v>0.03</v>
      </c>
      <c r="DW216">
        <v>-21.7205317073171</v>
      </c>
      <c r="DX216">
        <v>-0.606547735191649</v>
      </c>
      <c r="DY216">
        <v>0.0623950531146709</v>
      </c>
      <c r="DZ216">
        <v>0</v>
      </c>
      <c r="EA216">
        <v>873.653857142857</v>
      </c>
      <c r="EB216">
        <v>-2.57931118710149</v>
      </c>
      <c r="EC216">
        <v>0.346424111900606</v>
      </c>
      <c r="ED216">
        <v>1</v>
      </c>
      <c r="EE216">
        <v>4.34369268292683</v>
      </c>
      <c r="EF216">
        <v>0.406416585365857</v>
      </c>
      <c r="EG216">
        <v>0.0403691817992806</v>
      </c>
      <c r="EH216">
        <v>0</v>
      </c>
      <c r="EI216">
        <v>1</v>
      </c>
      <c r="EJ216">
        <v>3</v>
      </c>
      <c r="EK216" t="s">
        <v>427</v>
      </c>
      <c r="EL216">
        <v>100</v>
      </c>
      <c r="EM216">
        <v>100</v>
      </c>
      <c r="EN216">
        <v>1.553</v>
      </c>
      <c r="EO216">
        <v>-0.0594</v>
      </c>
      <c r="EP216">
        <v>0.796380875196005</v>
      </c>
      <c r="EQ216">
        <v>0.00225868272383977</v>
      </c>
      <c r="ER216">
        <v>-9.96746185667655e-07</v>
      </c>
      <c r="ES216">
        <v>2.83711317370827e-10</v>
      </c>
      <c r="ET216">
        <v>-0.071317122073674</v>
      </c>
      <c r="EU216">
        <v>-0.00217948432402501</v>
      </c>
      <c r="EV216">
        <v>0.000453263451741206</v>
      </c>
      <c r="EW216">
        <v>-1.16319206543697e-06</v>
      </c>
      <c r="EX216">
        <v>-2</v>
      </c>
      <c r="EY216">
        <v>2196</v>
      </c>
      <c r="EZ216">
        <v>1</v>
      </c>
      <c r="FA216">
        <v>25</v>
      </c>
      <c r="FB216">
        <v>8.5</v>
      </c>
      <c r="FC216">
        <v>8.4</v>
      </c>
      <c r="FD216">
        <v>18</v>
      </c>
      <c r="FE216">
        <v>817.556</v>
      </c>
      <c r="FF216">
        <v>431.352</v>
      </c>
      <c r="FG216">
        <v>20.3026</v>
      </c>
      <c r="FH216">
        <v>25.344</v>
      </c>
      <c r="FI216">
        <v>29.9996</v>
      </c>
      <c r="FJ216">
        <v>25.5218</v>
      </c>
      <c r="FK216">
        <v>25.5673</v>
      </c>
      <c r="FL216">
        <v>25.0148</v>
      </c>
      <c r="FM216">
        <v>70.345</v>
      </c>
      <c r="FN216">
        <v>0</v>
      </c>
      <c r="FO216">
        <v>20.44</v>
      </c>
      <c r="FP216">
        <v>420</v>
      </c>
      <c r="FQ216">
        <v>3.78776</v>
      </c>
      <c r="FR216">
        <v>101.44</v>
      </c>
      <c r="FS216">
        <v>101.89</v>
      </c>
    </row>
    <row r="217" spans="1:175">
      <c r="A217">
        <v>201</v>
      </c>
      <c r="B217">
        <v>1626465590</v>
      </c>
      <c r="C217">
        <v>400.400000095367</v>
      </c>
      <c r="D217" t="s">
        <v>696</v>
      </c>
      <c r="E217" t="s">
        <v>697</v>
      </c>
      <c r="F217">
        <v>1</v>
      </c>
      <c r="G217" t="s">
        <v>291</v>
      </c>
      <c r="H217">
        <v>1626465589</v>
      </c>
      <c r="I217">
        <f>(J217)/1000</f>
        <v>0</v>
      </c>
      <c r="J217">
        <f>1000*CB217*AH217*(BX217-BY217)/(100*BQ217*(1000-AH217*BX217))</f>
        <v>0</v>
      </c>
      <c r="K217">
        <f>CB217*AH217*(BW217-BV217*(1000-AH217*BY217)/(1000-AH217*BX217))/(100*BQ217)</f>
        <v>0</v>
      </c>
      <c r="L217">
        <f>BV217 - IF(AH217&gt;1, K217*BQ217*100.0/(AJ217*CJ217), 0)</f>
        <v>0</v>
      </c>
      <c r="M217">
        <f>((S217-I217/2)*L217-K217)/(S217+I217/2)</f>
        <v>0</v>
      </c>
      <c r="N217">
        <f>M217*(CC217+CD217)/1000.0</f>
        <v>0</v>
      </c>
      <c r="O217">
        <f>(BV217 - IF(AH217&gt;1, K217*BQ217*100.0/(AJ217*CJ217), 0))*(CC217+CD217)/1000.0</f>
        <v>0</v>
      </c>
      <c r="P217">
        <f>2.0/((1/R217-1/Q217)+SIGN(R217)*SQRT((1/R217-1/Q217)*(1/R217-1/Q217) + 4*BR217/((BR217+1)*(BR217+1))*(2*1/R217*1/Q217-1/Q217*1/Q217)))</f>
        <v>0</v>
      </c>
      <c r="Q217">
        <f>IF(LEFT(BS217,1)&lt;&gt;"0",IF(LEFT(BS217,1)="1",3.0,BT217),$D$5+$E$5*(CJ217*CC217/($K$5*1000))+$F$5*(CJ217*CC217/($K$5*1000))*MAX(MIN(BQ217,$J$5),$I$5)*MAX(MIN(BQ217,$J$5),$I$5)+$G$5*MAX(MIN(BQ217,$J$5),$I$5)*(CJ217*CC217/($K$5*1000))+$H$5*(CJ217*CC217/($K$5*1000))*(CJ217*CC217/($K$5*1000)))</f>
        <v>0</v>
      </c>
      <c r="R217">
        <f>I217*(1000-(1000*0.61365*exp(17.502*V217/(240.97+V217))/(CC217+CD217)+BX217)/2)/(1000*0.61365*exp(17.502*V217/(240.97+V217))/(CC217+CD217)-BX217)</f>
        <v>0</v>
      </c>
      <c r="S217">
        <f>1/((BR217+1)/(P217/1.6)+1/(Q217/1.37)) + BR217/((BR217+1)/(P217/1.6) + BR217/(Q217/1.37))</f>
        <v>0</v>
      </c>
      <c r="T217">
        <f>(BM217*BP217)</f>
        <v>0</v>
      </c>
      <c r="U217">
        <f>(CE217+(T217+2*0.95*5.67E-8*(((CE217+$B$7)+273)^4-(CE217+273)^4)-44100*I217)/(1.84*29.3*Q217+8*0.95*5.67E-8*(CE217+273)^3))</f>
        <v>0</v>
      </c>
      <c r="V217">
        <f>($C$7*CF217+$D$7*CG217+$E$7*U217)</f>
        <v>0</v>
      </c>
      <c r="W217">
        <f>0.61365*exp(17.502*V217/(240.97+V217))</f>
        <v>0</v>
      </c>
      <c r="X217">
        <f>(Y217/Z217*100)</f>
        <v>0</v>
      </c>
      <c r="Y217">
        <f>BX217*(CC217+CD217)/1000</f>
        <v>0</v>
      </c>
      <c r="Z217">
        <f>0.61365*exp(17.502*CE217/(240.97+CE217))</f>
        <v>0</v>
      </c>
      <c r="AA217">
        <f>(W217-BX217*(CC217+CD217)/1000)</f>
        <v>0</v>
      </c>
      <c r="AB217">
        <f>(-I217*44100)</f>
        <v>0</v>
      </c>
      <c r="AC217">
        <f>2*29.3*Q217*0.92*(CE217-V217)</f>
        <v>0</v>
      </c>
      <c r="AD217">
        <f>2*0.95*5.67E-8*(((CE217+$B$7)+273)^4-(V217+273)^4)</f>
        <v>0</v>
      </c>
      <c r="AE217">
        <f>T217+AD217+AB217+AC217</f>
        <v>0</v>
      </c>
      <c r="AF217">
        <v>144</v>
      </c>
      <c r="AG217">
        <v>16</v>
      </c>
      <c r="AH217">
        <f>IF(AF217*$H$13&gt;=AJ217,1.0,(AJ217/(AJ217-AF217*$H$13)))</f>
        <v>0</v>
      </c>
      <c r="AI217">
        <f>(AH217-1)*100</f>
        <v>0</v>
      </c>
      <c r="AJ217">
        <f>MAX(0,($B$13+$C$13*CJ217)/(1+$D$13*CJ217)*CC217/(CE217+273)*$E$13)</f>
        <v>0</v>
      </c>
      <c r="AK217" t="s">
        <v>292</v>
      </c>
      <c r="AL217" t="s">
        <v>292</v>
      </c>
      <c r="AM217">
        <v>0</v>
      </c>
      <c r="AN217">
        <v>0</v>
      </c>
      <c r="AO217">
        <f>1-AM217/AN217</f>
        <v>0</v>
      </c>
      <c r="AP217">
        <v>0</v>
      </c>
      <c r="AQ217" t="s">
        <v>292</v>
      </c>
      <c r="AR217" t="s">
        <v>292</v>
      </c>
      <c r="AS217">
        <v>0</v>
      </c>
      <c r="AT217">
        <v>0</v>
      </c>
      <c r="AU217">
        <f>1-AS217/AT217</f>
        <v>0</v>
      </c>
      <c r="AV217">
        <v>0.5</v>
      </c>
      <c r="AW217">
        <f>BN217</f>
        <v>0</v>
      </c>
      <c r="AX217">
        <f>K217</f>
        <v>0</v>
      </c>
      <c r="AY217">
        <f>AU217*AV217*AW217</f>
        <v>0</v>
      </c>
      <c r="AZ217">
        <f>(AX217-AP217)/AW217</f>
        <v>0</v>
      </c>
      <c r="BA217">
        <f>(AN217-AT217)/AT217</f>
        <v>0</v>
      </c>
      <c r="BB217">
        <f>AM217/(AO217+AM217/AT217)</f>
        <v>0</v>
      </c>
      <c r="BC217" t="s">
        <v>292</v>
      </c>
      <c r="BD217">
        <v>0</v>
      </c>
      <c r="BE217">
        <f>IF(BD217&lt;&gt;0, BD217, BB217)</f>
        <v>0</v>
      </c>
      <c r="BF217">
        <f>1-BE217/AT217</f>
        <v>0</v>
      </c>
      <c r="BG217">
        <f>(AT217-AS217)/(AT217-BE217)</f>
        <v>0</v>
      </c>
      <c r="BH217">
        <f>(AN217-AT217)/(AN217-BE217)</f>
        <v>0</v>
      </c>
      <c r="BI217">
        <f>(AT217-AS217)/(AT217-AM217)</f>
        <v>0</v>
      </c>
      <c r="BJ217">
        <f>(AN217-AT217)/(AN217-AM217)</f>
        <v>0</v>
      </c>
      <c r="BK217">
        <f>(BG217*BE217/AS217)</f>
        <v>0</v>
      </c>
      <c r="BL217">
        <f>(1-BK217)</f>
        <v>0</v>
      </c>
      <c r="BM217">
        <f>$B$11*CK217+$C$11*CL217+$F$11*CM217*(1-CP217)</f>
        <v>0</v>
      </c>
      <c r="BN217">
        <f>BM217*BO217</f>
        <v>0</v>
      </c>
      <c r="BO217">
        <f>($B$11*$D$9+$C$11*$D$9+$F$11*((CZ217+CR217)/MAX(CZ217+CR217+DA217, 0.1)*$I$9+DA217/MAX(CZ217+CR217+DA217, 0.1)*$J$9))/($B$11+$C$11+$F$11)</f>
        <v>0</v>
      </c>
      <c r="BP217">
        <f>($B$11*$K$9+$C$11*$K$9+$F$11*((CZ217+CR217)/MAX(CZ217+CR217+DA217, 0.1)*$P$9+DA217/MAX(CZ217+CR217+DA217, 0.1)*$Q$9))/($B$11+$C$11+$F$11)</f>
        <v>0</v>
      </c>
      <c r="BQ217">
        <v>6</v>
      </c>
      <c r="BR217">
        <v>0.5</v>
      </c>
      <c r="BS217" t="s">
        <v>293</v>
      </c>
      <c r="BT217">
        <v>2</v>
      </c>
      <c r="BU217">
        <v>1626465589</v>
      </c>
      <c r="BV217">
        <v>398.179666666667</v>
      </c>
      <c r="BW217">
        <v>419.960333333333</v>
      </c>
      <c r="BX217">
        <v>8.13464666666667</v>
      </c>
      <c r="BY217">
        <v>3.72777333333333</v>
      </c>
      <c r="BZ217">
        <v>396.626</v>
      </c>
      <c r="CA217">
        <v>8.19403</v>
      </c>
      <c r="CB217">
        <v>899.974666666667</v>
      </c>
      <c r="CC217">
        <v>100.759666666667</v>
      </c>
      <c r="CD217">
        <v>0.100004066666667</v>
      </c>
      <c r="CE217">
        <v>20.2439333333333</v>
      </c>
      <c r="CF217">
        <v>19.0589333333333</v>
      </c>
      <c r="CG217">
        <v>999.9</v>
      </c>
      <c r="CH217">
        <v>0</v>
      </c>
      <c r="CI217">
        <v>0</v>
      </c>
      <c r="CJ217">
        <v>9999.17333333333</v>
      </c>
      <c r="CK217">
        <v>0</v>
      </c>
      <c r="CL217">
        <v>0.221023</v>
      </c>
      <c r="CM217">
        <v>1460.04</v>
      </c>
      <c r="CN217">
        <v>0.972994666666667</v>
      </c>
      <c r="CO217">
        <v>0.0270053666666667</v>
      </c>
      <c r="CP217">
        <v>0</v>
      </c>
      <c r="CQ217">
        <v>873.066</v>
      </c>
      <c r="CR217">
        <v>4.99999</v>
      </c>
      <c r="CS217">
        <v>12781.7333333333</v>
      </c>
      <c r="CT217">
        <v>12728.6666666667</v>
      </c>
      <c r="CU217">
        <v>39</v>
      </c>
      <c r="CV217">
        <v>41.187</v>
      </c>
      <c r="CW217">
        <v>40.187</v>
      </c>
      <c r="CX217">
        <v>40.5</v>
      </c>
      <c r="CY217">
        <v>40.812</v>
      </c>
      <c r="CZ217">
        <v>1415.74666666667</v>
      </c>
      <c r="DA217">
        <v>39.2933333333333</v>
      </c>
      <c r="DB217">
        <v>0</v>
      </c>
      <c r="DC217">
        <v>1626465601.4</v>
      </c>
      <c r="DD217">
        <v>0</v>
      </c>
      <c r="DE217">
        <v>873.390730769231</v>
      </c>
      <c r="DF217">
        <v>-1.36557263607163</v>
      </c>
      <c r="DG217">
        <v>-34.4752138216322</v>
      </c>
      <c r="DH217">
        <v>12785.1230769231</v>
      </c>
      <c r="DI217">
        <v>15</v>
      </c>
      <c r="DJ217">
        <v>1626465084.6</v>
      </c>
      <c r="DK217" t="s">
        <v>294</v>
      </c>
      <c r="DL217">
        <v>1626465076.6</v>
      </c>
      <c r="DM217">
        <v>1626465084.6</v>
      </c>
      <c r="DN217">
        <v>8</v>
      </c>
      <c r="DO217">
        <v>0.212</v>
      </c>
      <c r="DP217">
        <v>0.013</v>
      </c>
      <c r="DQ217">
        <v>1.588</v>
      </c>
      <c r="DR217">
        <v>-0.074</v>
      </c>
      <c r="DS217">
        <v>420</v>
      </c>
      <c r="DT217">
        <v>3</v>
      </c>
      <c r="DU217">
        <v>0.13</v>
      </c>
      <c r="DV217">
        <v>0.03</v>
      </c>
      <c r="DW217">
        <v>-21.737243902439</v>
      </c>
      <c r="DX217">
        <v>-0.499496864111555</v>
      </c>
      <c r="DY217">
        <v>0.0534627431193361</v>
      </c>
      <c r="DZ217">
        <v>1</v>
      </c>
      <c r="EA217">
        <v>873.540705882353</v>
      </c>
      <c r="EB217">
        <v>-2.54974037018604</v>
      </c>
      <c r="EC217">
        <v>0.337851127100454</v>
      </c>
      <c r="ED217">
        <v>1</v>
      </c>
      <c r="EE217">
        <v>4.35538146341464</v>
      </c>
      <c r="EF217">
        <v>0.399302090592331</v>
      </c>
      <c r="EG217">
        <v>0.0397484793733366</v>
      </c>
      <c r="EH217">
        <v>0</v>
      </c>
      <c r="EI217">
        <v>2</v>
      </c>
      <c r="EJ217">
        <v>3</v>
      </c>
      <c r="EK217" t="s">
        <v>354</v>
      </c>
      <c r="EL217">
        <v>100</v>
      </c>
      <c r="EM217">
        <v>100</v>
      </c>
      <c r="EN217">
        <v>1.554</v>
      </c>
      <c r="EO217">
        <v>-0.0594</v>
      </c>
      <c r="EP217">
        <v>0.796380875196005</v>
      </c>
      <c r="EQ217">
        <v>0.00225868272383977</v>
      </c>
      <c r="ER217">
        <v>-9.96746185667655e-07</v>
      </c>
      <c r="ES217">
        <v>2.83711317370827e-10</v>
      </c>
      <c r="ET217">
        <v>-0.071317122073674</v>
      </c>
      <c r="EU217">
        <v>-0.00217948432402501</v>
      </c>
      <c r="EV217">
        <v>0.000453263451741206</v>
      </c>
      <c r="EW217">
        <v>-1.16319206543697e-06</v>
      </c>
      <c r="EX217">
        <v>-2</v>
      </c>
      <c r="EY217">
        <v>2196</v>
      </c>
      <c r="EZ217">
        <v>1</v>
      </c>
      <c r="FA217">
        <v>25</v>
      </c>
      <c r="FB217">
        <v>8.6</v>
      </c>
      <c r="FC217">
        <v>8.4</v>
      </c>
      <c r="FD217">
        <v>18</v>
      </c>
      <c r="FE217">
        <v>817.755</v>
      </c>
      <c r="FF217">
        <v>431.249</v>
      </c>
      <c r="FG217">
        <v>20.3702</v>
      </c>
      <c r="FH217">
        <v>25.3413</v>
      </c>
      <c r="FI217">
        <v>29.9997</v>
      </c>
      <c r="FJ217">
        <v>25.5196</v>
      </c>
      <c r="FK217">
        <v>25.5655</v>
      </c>
      <c r="FL217">
        <v>25.0156</v>
      </c>
      <c r="FM217">
        <v>70.345</v>
      </c>
      <c r="FN217">
        <v>0</v>
      </c>
      <c r="FO217">
        <v>20.44</v>
      </c>
      <c r="FP217">
        <v>420</v>
      </c>
      <c r="FQ217">
        <v>3.84406</v>
      </c>
      <c r="FR217">
        <v>101.441</v>
      </c>
      <c r="FS217">
        <v>101.889</v>
      </c>
    </row>
    <row r="218" spans="1:175">
      <c r="A218">
        <v>202</v>
      </c>
      <c r="B218">
        <v>1626465592</v>
      </c>
      <c r="C218">
        <v>402.400000095367</v>
      </c>
      <c r="D218" t="s">
        <v>698</v>
      </c>
      <c r="E218" t="s">
        <v>699</v>
      </c>
      <c r="F218">
        <v>1</v>
      </c>
      <c r="G218" t="s">
        <v>291</v>
      </c>
      <c r="H218">
        <v>1626465591</v>
      </c>
      <c r="I218">
        <f>(J218)/1000</f>
        <v>0</v>
      </c>
      <c r="J218">
        <f>1000*CB218*AH218*(BX218-BY218)/(100*BQ218*(1000-AH218*BX218))</f>
        <v>0</v>
      </c>
      <c r="K218">
        <f>CB218*AH218*(BW218-BV218*(1000-AH218*BY218)/(1000-AH218*BX218))/(100*BQ218)</f>
        <v>0</v>
      </c>
      <c r="L218">
        <f>BV218 - IF(AH218&gt;1, K218*BQ218*100.0/(AJ218*CJ218), 0)</f>
        <v>0</v>
      </c>
      <c r="M218">
        <f>((S218-I218/2)*L218-K218)/(S218+I218/2)</f>
        <v>0</v>
      </c>
      <c r="N218">
        <f>M218*(CC218+CD218)/1000.0</f>
        <v>0</v>
      </c>
      <c r="O218">
        <f>(BV218 - IF(AH218&gt;1, K218*BQ218*100.0/(AJ218*CJ218), 0))*(CC218+CD218)/1000.0</f>
        <v>0</v>
      </c>
      <c r="P218">
        <f>2.0/((1/R218-1/Q218)+SIGN(R218)*SQRT((1/R218-1/Q218)*(1/R218-1/Q218) + 4*BR218/((BR218+1)*(BR218+1))*(2*1/R218*1/Q218-1/Q218*1/Q218)))</f>
        <v>0</v>
      </c>
      <c r="Q218">
        <f>IF(LEFT(BS218,1)&lt;&gt;"0",IF(LEFT(BS218,1)="1",3.0,BT218),$D$5+$E$5*(CJ218*CC218/($K$5*1000))+$F$5*(CJ218*CC218/($K$5*1000))*MAX(MIN(BQ218,$J$5),$I$5)*MAX(MIN(BQ218,$J$5),$I$5)+$G$5*MAX(MIN(BQ218,$J$5),$I$5)*(CJ218*CC218/($K$5*1000))+$H$5*(CJ218*CC218/($K$5*1000))*(CJ218*CC218/($K$5*1000)))</f>
        <v>0</v>
      </c>
      <c r="R218">
        <f>I218*(1000-(1000*0.61365*exp(17.502*V218/(240.97+V218))/(CC218+CD218)+BX218)/2)/(1000*0.61365*exp(17.502*V218/(240.97+V218))/(CC218+CD218)-BX218)</f>
        <v>0</v>
      </c>
      <c r="S218">
        <f>1/((BR218+1)/(P218/1.6)+1/(Q218/1.37)) + BR218/((BR218+1)/(P218/1.6) + BR218/(Q218/1.37))</f>
        <v>0</v>
      </c>
      <c r="T218">
        <f>(BM218*BP218)</f>
        <v>0</v>
      </c>
      <c r="U218">
        <f>(CE218+(T218+2*0.95*5.67E-8*(((CE218+$B$7)+273)^4-(CE218+273)^4)-44100*I218)/(1.84*29.3*Q218+8*0.95*5.67E-8*(CE218+273)^3))</f>
        <v>0</v>
      </c>
      <c r="V218">
        <f>($C$7*CF218+$D$7*CG218+$E$7*U218)</f>
        <v>0</v>
      </c>
      <c r="W218">
        <f>0.61365*exp(17.502*V218/(240.97+V218))</f>
        <v>0</v>
      </c>
      <c r="X218">
        <f>(Y218/Z218*100)</f>
        <v>0</v>
      </c>
      <c r="Y218">
        <f>BX218*(CC218+CD218)/1000</f>
        <v>0</v>
      </c>
      <c r="Z218">
        <f>0.61365*exp(17.502*CE218/(240.97+CE218))</f>
        <v>0</v>
      </c>
      <c r="AA218">
        <f>(W218-BX218*(CC218+CD218)/1000)</f>
        <v>0</v>
      </c>
      <c r="AB218">
        <f>(-I218*44100)</f>
        <v>0</v>
      </c>
      <c r="AC218">
        <f>2*29.3*Q218*0.92*(CE218-V218)</f>
        <v>0</v>
      </c>
      <c r="AD218">
        <f>2*0.95*5.67E-8*(((CE218+$B$7)+273)^4-(V218+273)^4)</f>
        <v>0</v>
      </c>
      <c r="AE218">
        <f>T218+AD218+AB218+AC218</f>
        <v>0</v>
      </c>
      <c r="AF218">
        <v>144</v>
      </c>
      <c r="AG218">
        <v>16</v>
      </c>
      <c r="AH218">
        <f>IF(AF218*$H$13&gt;=AJ218,1.0,(AJ218/(AJ218-AF218*$H$13)))</f>
        <v>0</v>
      </c>
      <c r="AI218">
        <f>(AH218-1)*100</f>
        <v>0</v>
      </c>
      <c r="AJ218">
        <f>MAX(0,($B$13+$C$13*CJ218)/(1+$D$13*CJ218)*CC218/(CE218+273)*$E$13)</f>
        <v>0</v>
      </c>
      <c r="AK218" t="s">
        <v>292</v>
      </c>
      <c r="AL218" t="s">
        <v>292</v>
      </c>
      <c r="AM218">
        <v>0</v>
      </c>
      <c r="AN218">
        <v>0</v>
      </c>
      <c r="AO218">
        <f>1-AM218/AN218</f>
        <v>0</v>
      </c>
      <c r="AP218">
        <v>0</v>
      </c>
      <c r="AQ218" t="s">
        <v>292</v>
      </c>
      <c r="AR218" t="s">
        <v>292</v>
      </c>
      <c r="AS218">
        <v>0</v>
      </c>
      <c r="AT218">
        <v>0</v>
      </c>
      <c r="AU218">
        <f>1-AS218/AT218</f>
        <v>0</v>
      </c>
      <c r="AV218">
        <v>0.5</v>
      </c>
      <c r="AW218">
        <f>BN218</f>
        <v>0</v>
      </c>
      <c r="AX218">
        <f>K218</f>
        <v>0</v>
      </c>
      <c r="AY218">
        <f>AU218*AV218*AW218</f>
        <v>0</v>
      </c>
      <c r="AZ218">
        <f>(AX218-AP218)/AW218</f>
        <v>0</v>
      </c>
      <c r="BA218">
        <f>(AN218-AT218)/AT218</f>
        <v>0</v>
      </c>
      <c r="BB218">
        <f>AM218/(AO218+AM218/AT218)</f>
        <v>0</v>
      </c>
      <c r="BC218" t="s">
        <v>292</v>
      </c>
      <c r="BD218">
        <v>0</v>
      </c>
      <c r="BE218">
        <f>IF(BD218&lt;&gt;0, BD218, BB218)</f>
        <v>0</v>
      </c>
      <c r="BF218">
        <f>1-BE218/AT218</f>
        <v>0</v>
      </c>
      <c r="BG218">
        <f>(AT218-AS218)/(AT218-BE218)</f>
        <v>0</v>
      </c>
      <c r="BH218">
        <f>(AN218-AT218)/(AN218-BE218)</f>
        <v>0</v>
      </c>
      <c r="BI218">
        <f>(AT218-AS218)/(AT218-AM218)</f>
        <v>0</v>
      </c>
      <c r="BJ218">
        <f>(AN218-AT218)/(AN218-AM218)</f>
        <v>0</v>
      </c>
      <c r="BK218">
        <f>(BG218*BE218/AS218)</f>
        <v>0</v>
      </c>
      <c r="BL218">
        <f>(1-BK218)</f>
        <v>0</v>
      </c>
      <c r="BM218">
        <f>$B$11*CK218+$C$11*CL218+$F$11*CM218*(1-CP218)</f>
        <v>0</v>
      </c>
      <c r="BN218">
        <f>BM218*BO218</f>
        <v>0</v>
      </c>
      <c r="BO218">
        <f>($B$11*$D$9+$C$11*$D$9+$F$11*((CZ218+CR218)/MAX(CZ218+CR218+DA218, 0.1)*$I$9+DA218/MAX(CZ218+CR218+DA218, 0.1)*$J$9))/($B$11+$C$11+$F$11)</f>
        <v>0</v>
      </c>
      <c r="BP218">
        <f>($B$11*$K$9+$C$11*$K$9+$F$11*((CZ218+CR218)/MAX(CZ218+CR218+DA218, 0.1)*$P$9+DA218/MAX(CZ218+CR218+DA218, 0.1)*$Q$9))/($B$11+$C$11+$F$11)</f>
        <v>0</v>
      </c>
      <c r="BQ218">
        <v>6</v>
      </c>
      <c r="BR218">
        <v>0.5</v>
      </c>
      <c r="BS218" t="s">
        <v>293</v>
      </c>
      <c r="BT218">
        <v>2</v>
      </c>
      <c r="BU218">
        <v>1626465591</v>
      </c>
      <c r="BV218">
        <v>398.147333333333</v>
      </c>
      <c r="BW218">
        <v>419.975333333333</v>
      </c>
      <c r="BX218">
        <v>8.15077333333333</v>
      </c>
      <c r="BY218">
        <v>3.73970333333333</v>
      </c>
      <c r="BZ218">
        <v>396.594333333333</v>
      </c>
      <c r="CA218">
        <v>8.21008</v>
      </c>
      <c r="CB218">
        <v>899.968333333333</v>
      </c>
      <c r="CC218">
        <v>100.76</v>
      </c>
      <c r="CD218">
        <v>0.0998631</v>
      </c>
      <c r="CE218">
        <v>20.2763666666667</v>
      </c>
      <c r="CF218">
        <v>19.0904</v>
      </c>
      <c r="CG218">
        <v>999.9</v>
      </c>
      <c r="CH218">
        <v>0</v>
      </c>
      <c r="CI218">
        <v>0</v>
      </c>
      <c r="CJ218">
        <v>9996.88</v>
      </c>
      <c r="CK218">
        <v>0</v>
      </c>
      <c r="CL218">
        <v>0.221023</v>
      </c>
      <c r="CM218">
        <v>1460.04333333333</v>
      </c>
      <c r="CN218">
        <v>0.972996333333333</v>
      </c>
      <c r="CO218">
        <v>0.0270039</v>
      </c>
      <c r="CP218">
        <v>0</v>
      </c>
      <c r="CQ218">
        <v>873.135</v>
      </c>
      <c r="CR218">
        <v>4.99999</v>
      </c>
      <c r="CS218">
        <v>12780.5</v>
      </c>
      <c r="CT218">
        <v>12728.7</v>
      </c>
      <c r="CU218">
        <v>39</v>
      </c>
      <c r="CV218">
        <v>41.187</v>
      </c>
      <c r="CW218">
        <v>40.187</v>
      </c>
      <c r="CX218">
        <v>40.5</v>
      </c>
      <c r="CY218">
        <v>40.812</v>
      </c>
      <c r="CZ218">
        <v>1415.75333333333</v>
      </c>
      <c r="DA218">
        <v>39.29</v>
      </c>
      <c r="DB218">
        <v>0</v>
      </c>
      <c r="DC218">
        <v>1626465603.2</v>
      </c>
      <c r="DD218">
        <v>0</v>
      </c>
      <c r="DE218">
        <v>873.33684</v>
      </c>
      <c r="DF218">
        <v>-2.63323074894129</v>
      </c>
      <c r="DG218">
        <v>-35.4923078708197</v>
      </c>
      <c r="DH218">
        <v>12783.776</v>
      </c>
      <c r="DI218">
        <v>15</v>
      </c>
      <c r="DJ218">
        <v>1626465084.6</v>
      </c>
      <c r="DK218" t="s">
        <v>294</v>
      </c>
      <c r="DL218">
        <v>1626465076.6</v>
      </c>
      <c r="DM218">
        <v>1626465084.6</v>
      </c>
      <c r="DN218">
        <v>8</v>
      </c>
      <c r="DO218">
        <v>0.212</v>
      </c>
      <c r="DP218">
        <v>0.013</v>
      </c>
      <c r="DQ218">
        <v>1.588</v>
      </c>
      <c r="DR218">
        <v>-0.074</v>
      </c>
      <c r="DS218">
        <v>420</v>
      </c>
      <c r="DT218">
        <v>3</v>
      </c>
      <c r="DU218">
        <v>0.13</v>
      </c>
      <c r="DV218">
        <v>0.03</v>
      </c>
      <c r="DW218">
        <v>-21.7538731707317</v>
      </c>
      <c r="DX218">
        <v>-0.420865505226529</v>
      </c>
      <c r="DY218">
        <v>0.0457252933388301</v>
      </c>
      <c r="DZ218">
        <v>1</v>
      </c>
      <c r="EA218">
        <v>873.443939393939</v>
      </c>
      <c r="EB218">
        <v>-1.87815588128022</v>
      </c>
      <c r="EC218">
        <v>0.279309531718357</v>
      </c>
      <c r="ED218">
        <v>1</v>
      </c>
      <c r="EE218">
        <v>4.36726048780488</v>
      </c>
      <c r="EF218">
        <v>0.351102229965162</v>
      </c>
      <c r="EG218">
        <v>0.0353000402785108</v>
      </c>
      <c r="EH218">
        <v>0</v>
      </c>
      <c r="EI218">
        <v>2</v>
      </c>
      <c r="EJ218">
        <v>3</v>
      </c>
      <c r="EK218" t="s">
        <v>354</v>
      </c>
      <c r="EL218">
        <v>100</v>
      </c>
      <c r="EM218">
        <v>100</v>
      </c>
      <c r="EN218">
        <v>1.553</v>
      </c>
      <c r="EO218">
        <v>-0.0593</v>
      </c>
      <c r="EP218">
        <v>0.796380875196005</v>
      </c>
      <c r="EQ218">
        <v>0.00225868272383977</v>
      </c>
      <c r="ER218">
        <v>-9.96746185667655e-07</v>
      </c>
      <c r="ES218">
        <v>2.83711317370827e-10</v>
      </c>
      <c r="ET218">
        <v>-0.071317122073674</v>
      </c>
      <c r="EU218">
        <v>-0.00217948432402501</v>
      </c>
      <c r="EV218">
        <v>0.000453263451741206</v>
      </c>
      <c r="EW218">
        <v>-1.16319206543697e-06</v>
      </c>
      <c r="EX218">
        <v>-2</v>
      </c>
      <c r="EY218">
        <v>2196</v>
      </c>
      <c r="EZ218">
        <v>1</v>
      </c>
      <c r="FA218">
        <v>25</v>
      </c>
      <c r="FB218">
        <v>8.6</v>
      </c>
      <c r="FC218">
        <v>8.5</v>
      </c>
      <c r="FD218">
        <v>18</v>
      </c>
      <c r="FE218">
        <v>817.514</v>
      </c>
      <c r="FF218">
        <v>431.425</v>
      </c>
      <c r="FG218">
        <v>20.4446</v>
      </c>
      <c r="FH218">
        <v>25.3384</v>
      </c>
      <c r="FI218">
        <v>29.9996</v>
      </c>
      <c r="FJ218">
        <v>25.5175</v>
      </c>
      <c r="FK218">
        <v>25.5634</v>
      </c>
      <c r="FL218">
        <v>25.0151</v>
      </c>
      <c r="FM218">
        <v>70.0682</v>
      </c>
      <c r="FN218">
        <v>0</v>
      </c>
      <c r="FO218">
        <v>20.54</v>
      </c>
      <c r="FP218">
        <v>420</v>
      </c>
      <c r="FQ218">
        <v>3.84164</v>
      </c>
      <c r="FR218">
        <v>101.441</v>
      </c>
      <c r="FS218">
        <v>101.889</v>
      </c>
    </row>
    <row r="219" spans="1:175">
      <c r="A219">
        <v>203</v>
      </c>
      <c r="B219">
        <v>1626465594</v>
      </c>
      <c r="C219">
        <v>404.400000095367</v>
      </c>
      <c r="D219" t="s">
        <v>700</v>
      </c>
      <c r="E219" t="s">
        <v>701</v>
      </c>
      <c r="F219">
        <v>1</v>
      </c>
      <c r="G219" t="s">
        <v>291</v>
      </c>
      <c r="H219">
        <v>1626465593</v>
      </c>
      <c r="I219">
        <f>(J219)/1000</f>
        <v>0</v>
      </c>
      <c r="J219">
        <f>1000*CB219*AH219*(BX219-BY219)/(100*BQ219*(1000-AH219*BX219))</f>
        <v>0</v>
      </c>
      <c r="K219">
        <f>CB219*AH219*(BW219-BV219*(1000-AH219*BY219)/(1000-AH219*BX219))/(100*BQ219)</f>
        <v>0</v>
      </c>
      <c r="L219">
        <f>BV219 - IF(AH219&gt;1, K219*BQ219*100.0/(AJ219*CJ219), 0)</f>
        <v>0</v>
      </c>
      <c r="M219">
        <f>((S219-I219/2)*L219-K219)/(S219+I219/2)</f>
        <v>0</v>
      </c>
      <c r="N219">
        <f>M219*(CC219+CD219)/1000.0</f>
        <v>0</v>
      </c>
      <c r="O219">
        <f>(BV219 - IF(AH219&gt;1, K219*BQ219*100.0/(AJ219*CJ219), 0))*(CC219+CD219)/1000.0</f>
        <v>0</v>
      </c>
      <c r="P219">
        <f>2.0/((1/R219-1/Q219)+SIGN(R219)*SQRT((1/R219-1/Q219)*(1/R219-1/Q219) + 4*BR219/((BR219+1)*(BR219+1))*(2*1/R219*1/Q219-1/Q219*1/Q219)))</f>
        <v>0</v>
      </c>
      <c r="Q219">
        <f>IF(LEFT(BS219,1)&lt;&gt;"0",IF(LEFT(BS219,1)="1",3.0,BT219),$D$5+$E$5*(CJ219*CC219/($K$5*1000))+$F$5*(CJ219*CC219/($K$5*1000))*MAX(MIN(BQ219,$J$5),$I$5)*MAX(MIN(BQ219,$J$5),$I$5)+$G$5*MAX(MIN(BQ219,$J$5),$I$5)*(CJ219*CC219/($K$5*1000))+$H$5*(CJ219*CC219/($K$5*1000))*(CJ219*CC219/($K$5*1000)))</f>
        <v>0</v>
      </c>
      <c r="R219">
        <f>I219*(1000-(1000*0.61365*exp(17.502*V219/(240.97+V219))/(CC219+CD219)+BX219)/2)/(1000*0.61365*exp(17.502*V219/(240.97+V219))/(CC219+CD219)-BX219)</f>
        <v>0</v>
      </c>
      <c r="S219">
        <f>1/((BR219+1)/(P219/1.6)+1/(Q219/1.37)) + BR219/((BR219+1)/(P219/1.6) + BR219/(Q219/1.37))</f>
        <v>0</v>
      </c>
      <c r="T219">
        <f>(BM219*BP219)</f>
        <v>0</v>
      </c>
      <c r="U219">
        <f>(CE219+(T219+2*0.95*5.67E-8*(((CE219+$B$7)+273)^4-(CE219+273)^4)-44100*I219)/(1.84*29.3*Q219+8*0.95*5.67E-8*(CE219+273)^3))</f>
        <v>0</v>
      </c>
      <c r="V219">
        <f>($C$7*CF219+$D$7*CG219+$E$7*U219)</f>
        <v>0</v>
      </c>
      <c r="W219">
        <f>0.61365*exp(17.502*V219/(240.97+V219))</f>
        <v>0</v>
      </c>
      <c r="X219">
        <f>(Y219/Z219*100)</f>
        <v>0</v>
      </c>
      <c r="Y219">
        <f>BX219*(CC219+CD219)/1000</f>
        <v>0</v>
      </c>
      <c r="Z219">
        <f>0.61365*exp(17.502*CE219/(240.97+CE219))</f>
        <v>0</v>
      </c>
      <c r="AA219">
        <f>(W219-BX219*(CC219+CD219)/1000)</f>
        <v>0</v>
      </c>
      <c r="AB219">
        <f>(-I219*44100)</f>
        <v>0</v>
      </c>
      <c r="AC219">
        <f>2*29.3*Q219*0.92*(CE219-V219)</f>
        <v>0</v>
      </c>
      <c r="AD219">
        <f>2*0.95*5.67E-8*(((CE219+$B$7)+273)^4-(V219+273)^4)</f>
        <v>0</v>
      </c>
      <c r="AE219">
        <f>T219+AD219+AB219+AC219</f>
        <v>0</v>
      </c>
      <c r="AF219">
        <v>145</v>
      </c>
      <c r="AG219">
        <v>16</v>
      </c>
      <c r="AH219">
        <f>IF(AF219*$H$13&gt;=AJ219,1.0,(AJ219/(AJ219-AF219*$H$13)))</f>
        <v>0</v>
      </c>
      <c r="AI219">
        <f>(AH219-1)*100</f>
        <v>0</v>
      </c>
      <c r="AJ219">
        <f>MAX(0,($B$13+$C$13*CJ219)/(1+$D$13*CJ219)*CC219/(CE219+273)*$E$13)</f>
        <v>0</v>
      </c>
      <c r="AK219" t="s">
        <v>292</v>
      </c>
      <c r="AL219" t="s">
        <v>292</v>
      </c>
      <c r="AM219">
        <v>0</v>
      </c>
      <c r="AN219">
        <v>0</v>
      </c>
      <c r="AO219">
        <f>1-AM219/AN219</f>
        <v>0</v>
      </c>
      <c r="AP219">
        <v>0</v>
      </c>
      <c r="AQ219" t="s">
        <v>292</v>
      </c>
      <c r="AR219" t="s">
        <v>292</v>
      </c>
      <c r="AS219">
        <v>0</v>
      </c>
      <c r="AT219">
        <v>0</v>
      </c>
      <c r="AU219">
        <f>1-AS219/AT219</f>
        <v>0</v>
      </c>
      <c r="AV219">
        <v>0.5</v>
      </c>
      <c r="AW219">
        <f>BN219</f>
        <v>0</v>
      </c>
      <c r="AX219">
        <f>K219</f>
        <v>0</v>
      </c>
      <c r="AY219">
        <f>AU219*AV219*AW219</f>
        <v>0</v>
      </c>
      <c r="AZ219">
        <f>(AX219-AP219)/AW219</f>
        <v>0</v>
      </c>
      <c r="BA219">
        <f>(AN219-AT219)/AT219</f>
        <v>0</v>
      </c>
      <c r="BB219">
        <f>AM219/(AO219+AM219/AT219)</f>
        <v>0</v>
      </c>
      <c r="BC219" t="s">
        <v>292</v>
      </c>
      <c r="BD219">
        <v>0</v>
      </c>
      <c r="BE219">
        <f>IF(BD219&lt;&gt;0, BD219, BB219)</f>
        <v>0</v>
      </c>
      <c r="BF219">
        <f>1-BE219/AT219</f>
        <v>0</v>
      </c>
      <c r="BG219">
        <f>(AT219-AS219)/(AT219-BE219)</f>
        <v>0</v>
      </c>
      <c r="BH219">
        <f>(AN219-AT219)/(AN219-BE219)</f>
        <v>0</v>
      </c>
      <c r="BI219">
        <f>(AT219-AS219)/(AT219-AM219)</f>
        <v>0</v>
      </c>
      <c r="BJ219">
        <f>(AN219-AT219)/(AN219-AM219)</f>
        <v>0</v>
      </c>
      <c r="BK219">
        <f>(BG219*BE219/AS219)</f>
        <v>0</v>
      </c>
      <c r="BL219">
        <f>(1-BK219)</f>
        <v>0</v>
      </c>
      <c r="BM219">
        <f>$B$11*CK219+$C$11*CL219+$F$11*CM219*(1-CP219)</f>
        <v>0</v>
      </c>
      <c r="BN219">
        <f>BM219*BO219</f>
        <v>0</v>
      </c>
      <c r="BO219">
        <f>($B$11*$D$9+$C$11*$D$9+$F$11*((CZ219+CR219)/MAX(CZ219+CR219+DA219, 0.1)*$I$9+DA219/MAX(CZ219+CR219+DA219, 0.1)*$J$9))/($B$11+$C$11+$F$11)</f>
        <v>0</v>
      </c>
      <c r="BP219">
        <f>($B$11*$K$9+$C$11*$K$9+$F$11*((CZ219+CR219)/MAX(CZ219+CR219+DA219, 0.1)*$P$9+DA219/MAX(CZ219+CR219+DA219, 0.1)*$Q$9))/($B$11+$C$11+$F$11)</f>
        <v>0</v>
      </c>
      <c r="BQ219">
        <v>6</v>
      </c>
      <c r="BR219">
        <v>0.5</v>
      </c>
      <c r="BS219" t="s">
        <v>293</v>
      </c>
      <c r="BT219">
        <v>2</v>
      </c>
      <c r="BU219">
        <v>1626465593</v>
      </c>
      <c r="BV219">
        <v>398.115333333333</v>
      </c>
      <c r="BW219">
        <v>419.996</v>
      </c>
      <c r="BX219">
        <v>8.17012333333333</v>
      </c>
      <c r="BY219">
        <v>3.74415666666667</v>
      </c>
      <c r="BZ219">
        <v>396.562333333333</v>
      </c>
      <c r="CA219">
        <v>8.22933</v>
      </c>
      <c r="CB219">
        <v>900.043666666667</v>
      </c>
      <c r="CC219">
        <v>100.761</v>
      </c>
      <c r="CD219">
        <v>0.0999472666666667</v>
      </c>
      <c r="CE219">
        <v>20.3132666666667</v>
      </c>
      <c r="CF219">
        <v>19.1091</v>
      </c>
      <c r="CG219">
        <v>999.9</v>
      </c>
      <c r="CH219">
        <v>0</v>
      </c>
      <c r="CI219">
        <v>0</v>
      </c>
      <c r="CJ219">
        <v>9998.31666666667</v>
      </c>
      <c r="CK219">
        <v>0</v>
      </c>
      <c r="CL219">
        <v>0.221023</v>
      </c>
      <c r="CM219">
        <v>1459.94666666667</v>
      </c>
      <c r="CN219">
        <v>0.973001666666667</v>
      </c>
      <c r="CO219">
        <v>0.0269985</v>
      </c>
      <c r="CP219">
        <v>0</v>
      </c>
      <c r="CQ219">
        <v>873.149</v>
      </c>
      <c r="CR219">
        <v>4.99999</v>
      </c>
      <c r="CS219">
        <v>12778</v>
      </c>
      <c r="CT219">
        <v>12727.9</v>
      </c>
      <c r="CU219">
        <v>39</v>
      </c>
      <c r="CV219">
        <v>41.1663333333333</v>
      </c>
      <c r="CW219">
        <v>40.187</v>
      </c>
      <c r="CX219">
        <v>40.5</v>
      </c>
      <c r="CY219">
        <v>40.812</v>
      </c>
      <c r="CZ219">
        <v>1415.66666666667</v>
      </c>
      <c r="DA219">
        <v>39.28</v>
      </c>
      <c r="DB219">
        <v>0</v>
      </c>
      <c r="DC219">
        <v>1626465605</v>
      </c>
      <c r="DD219">
        <v>0</v>
      </c>
      <c r="DE219">
        <v>873.274269230769</v>
      </c>
      <c r="DF219">
        <v>-1.75299143757679</v>
      </c>
      <c r="DG219">
        <v>-36.0512821353134</v>
      </c>
      <c r="DH219">
        <v>12782.7423076923</v>
      </c>
      <c r="DI219">
        <v>15</v>
      </c>
      <c r="DJ219">
        <v>1626465084.6</v>
      </c>
      <c r="DK219" t="s">
        <v>294</v>
      </c>
      <c r="DL219">
        <v>1626465076.6</v>
      </c>
      <c r="DM219">
        <v>1626465084.6</v>
      </c>
      <c r="DN219">
        <v>8</v>
      </c>
      <c r="DO219">
        <v>0.212</v>
      </c>
      <c r="DP219">
        <v>0.013</v>
      </c>
      <c r="DQ219">
        <v>1.588</v>
      </c>
      <c r="DR219">
        <v>-0.074</v>
      </c>
      <c r="DS219">
        <v>420</v>
      </c>
      <c r="DT219">
        <v>3</v>
      </c>
      <c r="DU219">
        <v>0.13</v>
      </c>
      <c r="DV219">
        <v>0.03</v>
      </c>
      <c r="DW219">
        <v>-21.7740195121951</v>
      </c>
      <c r="DX219">
        <v>-0.418532404181149</v>
      </c>
      <c r="DY219">
        <v>0.0454787123587601</v>
      </c>
      <c r="DZ219">
        <v>1</v>
      </c>
      <c r="EA219">
        <v>873.355176470588</v>
      </c>
      <c r="EB219">
        <v>-1.90869888289117</v>
      </c>
      <c r="EC219">
        <v>0.284102246568367</v>
      </c>
      <c r="ED219">
        <v>1</v>
      </c>
      <c r="EE219">
        <v>4.37877073170732</v>
      </c>
      <c r="EF219">
        <v>0.310621881533111</v>
      </c>
      <c r="EG219">
        <v>0.0312111614174413</v>
      </c>
      <c r="EH219">
        <v>0</v>
      </c>
      <c r="EI219">
        <v>2</v>
      </c>
      <c r="EJ219">
        <v>3</v>
      </c>
      <c r="EK219" t="s">
        <v>354</v>
      </c>
      <c r="EL219">
        <v>100</v>
      </c>
      <c r="EM219">
        <v>100</v>
      </c>
      <c r="EN219">
        <v>1.553</v>
      </c>
      <c r="EO219">
        <v>-0.0592</v>
      </c>
      <c r="EP219">
        <v>0.796380875196005</v>
      </c>
      <c r="EQ219">
        <v>0.00225868272383977</v>
      </c>
      <c r="ER219">
        <v>-9.96746185667655e-07</v>
      </c>
      <c r="ES219">
        <v>2.83711317370827e-10</v>
      </c>
      <c r="ET219">
        <v>-0.071317122073674</v>
      </c>
      <c r="EU219">
        <v>-0.00217948432402501</v>
      </c>
      <c r="EV219">
        <v>0.000453263451741206</v>
      </c>
      <c r="EW219">
        <v>-1.16319206543697e-06</v>
      </c>
      <c r="EX219">
        <v>-2</v>
      </c>
      <c r="EY219">
        <v>2196</v>
      </c>
      <c r="EZ219">
        <v>1</v>
      </c>
      <c r="FA219">
        <v>25</v>
      </c>
      <c r="FB219">
        <v>8.6</v>
      </c>
      <c r="FC219">
        <v>8.5</v>
      </c>
      <c r="FD219">
        <v>18</v>
      </c>
      <c r="FE219">
        <v>817.389</v>
      </c>
      <c r="FF219">
        <v>431.542</v>
      </c>
      <c r="FG219">
        <v>20.5113</v>
      </c>
      <c r="FH219">
        <v>25.3355</v>
      </c>
      <c r="FI219">
        <v>29.9996</v>
      </c>
      <c r="FJ219">
        <v>25.5153</v>
      </c>
      <c r="FK219">
        <v>25.5613</v>
      </c>
      <c r="FL219">
        <v>25.0174</v>
      </c>
      <c r="FM219">
        <v>70.0682</v>
      </c>
      <c r="FN219">
        <v>0</v>
      </c>
      <c r="FO219">
        <v>20.64</v>
      </c>
      <c r="FP219">
        <v>420</v>
      </c>
      <c r="FQ219">
        <v>3.83967</v>
      </c>
      <c r="FR219">
        <v>101.44</v>
      </c>
      <c r="FS219">
        <v>101.889</v>
      </c>
    </row>
    <row r="220" spans="1:175">
      <c r="A220">
        <v>204</v>
      </c>
      <c r="B220">
        <v>1626465596</v>
      </c>
      <c r="C220">
        <v>406.400000095367</v>
      </c>
      <c r="D220" t="s">
        <v>702</v>
      </c>
      <c r="E220" t="s">
        <v>703</v>
      </c>
      <c r="F220">
        <v>1</v>
      </c>
      <c r="G220" t="s">
        <v>291</v>
      </c>
      <c r="H220">
        <v>1626465595</v>
      </c>
      <c r="I220">
        <f>(J220)/1000</f>
        <v>0</v>
      </c>
      <c r="J220">
        <f>1000*CB220*AH220*(BX220-BY220)/(100*BQ220*(1000-AH220*BX220))</f>
        <v>0</v>
      </c>
      <c r="K220">
        <f>CB220*AH220*(BW220-BV220*(1000-AH220*BY220)/(1000-AH220*BX220))/(100*BQ220)</f>
        <v>0</v>
      </c>
      <c r="L220">
        <f>BV220 - IF(AH220&gt;1, K220*BQ220*100.0/(AJ220*CJ220), 0)</f>
        <v>0</v>
      </c>
      <c r="M220">
        <f>((S220-I220/2)*L220-K220)/(S220+I220/2)</f>
        <v>0</v>
      </c>
      <c r="N220">
        <f>M220*(CC220+CD220)/1000.0</f>
        <v>0</v>
      </c>
      <c r="O220">
        <f>(BV220 - IF(AH220&gt;1, K220*BQ220*100.0/(AJ220*CJ220), 0))*(CC220+CD220)/1000.0</f>
        <v>0</v>
      </c>
      <c r="P220">
        <f>2.0/((1/R220-1/Q220)+SIGN(R220)*SQRT((1/R220-1/Q220)*(1/R220-1/Q220) + 4*BR220/((BR220+1)*(BR220+1))*(2*1/R220*1/Q220-1/Q220*1/Q220)))</f>
        <v>0</v>
      </c>
      <c r="Q220">
        <f>IF(LEFT(BS220,1)&lt;&gt;"0",IF(LEFT(BS220,1)="1",3.0,BT220),$D$5+$E$5*(CJ220*CC220/($K$5*1000))+$F$5*(CJ220*CC220/($K$5*1000))*MAX(MIN(BQ220,$J$5),$I$5)*MAX(MIN(BQ220,$J$5),$I$5)+$G$5*MAX(MIN(BQ220,$J$5),$I$5)*(CJ220*CC220/($K$5*1000))+$H$5*(CJ220*CC220/($K$5*1000))*(CJ220*CC220/($K$5*1000)))</f>
        <v>0</v>
      </c>
      <c r="R220">
        <f>I220*(1000-(1000*0.61365*exp(17.502*V220/(240.97+V220))/(CC220+CD220)+BX220)/2)/(1000*0.61365*exp(17.502*V220/(240.97+V220))/(CC220+CD220)-BX220)</f>
        <v>0</v>
      </c>
      <c r="S220">
        <f>1/((BR220+1)/(P220/1.6)+1/(Q220/1.37)) + BR220/((BR220+1)/(P220/1.6) + BR220/(Q220/1.37))</f>
        <v>0</v>
      </c>
      <c r="T220">
        <f>(BM220*BP220)</f>
        <v>0</v>
      </c>
      <c r="U220">
        <f>(CE220+(T220+2*0.95*5.67E-8*(((CE220+$B$7)+273)^4-(CE220+273)^4)-44100*I220)/(1.84*29.3*Q220+8*0.95*5.67E-8*(CE220+273)^3))</f>
        <v>0</v>
      </c>
      <c r="V220">
        <f>($C$7*CF220+$D$7*CG220+$E$7*U220)</f>
        <v>0</v>
      </c>
      <c r="W220">
        <f>0.61365*exp(17.502*V220/(240.97+V220))</f>
        <v>0</v>
      </c>
      <c r="X220">
        <f>(Y220/Z220*100)</f>
        <v>0</v>
      </c>
      <c r="Y220">
        <f>BX220*(CC220+CD220)/1000</f>
        <v>0</v>
      </c>
      <c r="Z220">
        <f>0.61365*exp(17.502*CE220/(240.97+CE220))</f>
        <v>0</v>
      </c>
      <c r="AA220">
        <f>(W220-BX220*(CC220+CD220)/1000)</f>
        <v>0</v>
      </c>
      <c r="AB220">
        <f>(-I220*44100)</f>
        <v>0</v>
      </c>
      <c r="AC220">
        <f>2*29.3*Q220*0.92*(CE220-V220)</f>
        <v>0</v>
      </c>
      <c r="AD220">
        <f>2*0.95*5.67E-8*(((CE220+$B$7)+273)^4-(V220+273)^4)</f>
        <v>0</v>
      </c>
      <c r="AE220">
        <f>T220+AD220+AB220+AC220</f>
        <v>0</v>
      </c>
      <c r="AF220">
        <v>144</v>
      </c>
      <c r="AG220">
        <v>16</v>
      </c>
      <c r="AH220">
        <f>IF(AF220*$H$13&gt;=AJ220,1.0,(AJ220/(AJ220-AF220*$H$13)))</f>
        <v>0</v>
      </c>
      <c r="AI220">
        <f>(AH220-1)*100</f>
        <v>0</v>
      </c>
      <c r="AJ220">
        <f>MAX(0,($B$13+$C$13*CJ220)/(1+$D$13*CJ220)*CC220/(CE220+273)*$E$13)</f>
        <v>0</v>
      </c>
      <c r="AK220" t="s">
        <v>292</v>
      </c>
      <c r="AL220" t="s">
        <v>292</v>
      </c>
      <c r="AM220">
        <v>0</v>
      </c>
      <c r="AN220">
        <v>0</v>
      </c>
      <c r="AO220">
        <f>1-AM220/AN220</f>
        <v>0</v>
      </c>
      <c r="AP220">
        <v>0</v>
      </c>
      <c r="AQ220" t="s">
        <v>292</v>
      </c>
      <c r="AR220" t="s">
        <v>292</v>
      </c>
      <c r="AS220">
        <v>0</v>
      </c>
      <c r="AT220">
        <v>0</v>
      </c>
      <c r="AU220">
        <f>1-AS220/AT220</f>
        <v>0</v>
      </c>
      <c r="AV220">
        <v>0.5</v>
      </c>
      <c r="AW220">
        <f>BN220</f>
        <v>0</v>
      </c>
      <c r="AX220">
        <f>K220</f>
        <v>0</v>
      </c>
      <c r="AY220">
        <f>AU220*AV220*AW220</f>
        <v>0</v>
      </c>
      <c r="AZ220">
        <f>(AX220-AP220)/AW220</f>
        <v>0</v>
      </c>
      <c r="BA220">
        <f>(AN220-AT220)/AT220</f>
        <v>0</v>
      </c>
      <c r="BB220">
        <f>AM220/(AO220+AM220/AT220)</f>
        <v>0</v>
      </c>
      <c r="BC220" t="s">
        <v>292</v>
      </c>
      <c r="BD220">
        <v>0</v>
      </c>
      <c r="BE220">
        <f>IF(BD220&lt;&gt;0, BD220, BB220)</f>
        <v>0</v>
      </c>
      <c r="BF220">
        <f>1-BE220/AT220</f>
        <v>0</v>
      </c>
      <c r="BG220">
        <f>(AT220-AS220)/(AT220-BE220)</f>
        <v>0</v>
      </c>
      <c r="BH220">
        <f>(AN220-AT220)/(AN220-BE220)</f>
        <v>0</v>
      </c>
      <c r="BI220">
        <f>(AT220-AS220)/(AT220-AM220)</f>
        <v>0</v>
      </c>
      <c r="BJ220">
        <f>(AN220-AT220)/(AN220-AM220)</f>
        <v>0</v>
      </c>
      <c r="BK220">
        <f>(BG220*BE220/AS220)</f>
        <v>0</v>
      </c>
      <c r="BL220">
        <f>(1-BK220)</f>
        <v>0</v>
      </c>
      <c r="BM220">
        <f>$B$11*CK220+$C$11*CL220+$F$11*CM220*(1-CP220)</f>
        <v>0</v>
      </c>
      <c r="BN220">
        <f>BM220*BO220</f>
        <v>0</v>
      </c>
      <c r="BO220">
        <f>($B$11*$D$9+$C$11*$D$9+$F$11*((CZ220+CR220)/MAX(CZ220+CR220+DA220, 0.1)*$I$9+DA220/MAX(CZ220+CR220+DA220, 0.1)*$J$9))/($B$11+$C$11+$F$11)</f>
        <v>0</v>
      </c>
      <c r="BP220">
        <f>($B$11*$K$9+$C$11*$K$9+$F$11*((CZ220+CR220)/MAX(CZ220+CR220+DA220, 0.1)*$P$9+DA220/MAX(CZ220+CR220+DA220, 0.1)*$Q$9))/($B$11+$C$11+$F$11)</f>
        <v>0</v>
      </c>
      <c r="BQ220">
        <v>6</v>
      </c>
      <c r="BR220">
        <v>0.5</v>
      </c>
      <c r="BS220" t="s">
        <v>293</v>
      </c>
      <c r="BT220">
        <v>2</v>
      </c>
      <c r="BU220">
        <v>1626465595</v>
      </c>
      <c r="BV220">
        <v>398.118</v>
      </c>
      <c r="BW220">
        <v>419.967</v>
      </c>
      <c r="BX220">
        <v>8.19022333333333</v>
      </c>
      <c r="BY220">
        <v>3.76269</v>
      </c>
      <c r="BZ220">
        <v>396.565</v>
      </c>
      <c r="CA220">
        <v>8.24933</v>
      </c>
      <c r="CB220">
        <v>899.981333333333</v>
      </c>
      <c r="CC220">
        <v>100.760333333333</v>
      </c>
      <c r="CD220">
        <v>0.0998006333333333</v>
      </c>
      <c r="CE220">
        <v>20.3518</v>
      </c>
      <c r="CF220">
        <v>19.143</v>
      </c>
      <c r="CG220">
        <v>999.9</v>
      </c>
      <c r="CH220">
        <v>0</v>
      </c>
      <c r="CI220">
        <v>0</v>
      </c>
      <c r="CJ220">
        <v>10009.1666666667</v>
      </c>
      <c r="CK220">
        <v>0</v>
      </c>
      <c r="CL220">
        <v>0.221023</v>
      </c>
      <c r="CM220">
        <v>1460.12</v>
      </c>
      <c r="CN220">
        <v>0.972996</v>
      </c>
      <c r="CO220">
        <v>0.0270038333333333</v>
      </c>
      <c r="CP220">
        <v>0</v>
      </c>
      <c r="CQ220">
        <v>872.843333333333</v>
      </c>
      <c r="CR220">
        <v>4.99999</v>
      </c>
      <c r="CS220">
        <v>12779.3333333333</v>
      </c>
      <c r="CT220">
        <v>12729.4</v>
      </c>
      <c r="CU220">
        <v>39</v>
      </c>
      <c r="CV220">
        <v>41.1663333333333</v>
      </c>
      <c r="CW220">
        <v>40.187</v>
      </c>
      <c r="CX220">
        <v>40.458</v>
      </c>
      <c r="CY220">
        <v>40.812</v>
      </c>
      <c r="CZ220">
        <v>1415.82666666667</v>
      </c>
      <c r="DA220">
        <v>39.2933333333333</v>
      </c>
      <c r="DB220">
        <v>0</v>
      </c>
      <c r="DC220">
        <v>1626465607.4</v>
      </c>
      <c r="DD220">
        <v>0</v>
      </c>
      <c r="DE220">
        <v>873.172653846154</v>
      </c>
      <c r="DF220">
        <v>-2.09494015768279</v>
      </c>
      <c r="DG220">
        <v>-36.5299146720207</v>
      </c>
      <c r="DH220">
        <v>12781.6269230769</v>
      </c>
      <c r="DI220">
        <v>15</v>
      </c>
      <c r="DJ220">
        <v>1626465084.6</v>
      </c>
      <c r="DK220" t="s">
        <v>294</v>
      </c>
      <c r="DL220">
        <v>1626465076.6</v>
      </c>
      <c r="DM220">
        <v>1626465084.6</v>
      </c>
      <c r="DN220">
        <v>8</v>
      </c>
      <c r="DO220">
        <v>0.212</v>
      </c>
      <c r="DP220">
        <v>0.013</v>
      </c>
      <c r="DQ220">
        <v>1.588</v>
      </c>
      <c r="DR220">
        <v>-0.074</v>
      </c>
      <c r="DS220">
        <v>420</v>
      </c>
      <c r="DT220">
        <v>3</v>
      </c>
      <c r="DU220">
        <v>0.13</v>
      </c>
      <c r="DV220">
        <v>0.03</v>
      </c>
      <c r="DW220">
        <v>-21.7880292682927</v>
      </c>
      <c r="DX220">
        <v>-0.432673170731705</v>
      </c>
      <c r="DY220">
        <v>0.0466349457784319</v>
      </c>
      <c r="DZ220">
        <v>1</v>
      </c>
      <c r="EA220">
        <v>873.299058823529</v>
      </c>
      <c r="EB220">
        <v>-1.86318521490832</v>
      </c>
      <c r="EC220">
        <v>0.288373118309118</v>
      </c>
      <c r="ED220">
        <v>1</v>
      </c>
      <c r="EE220">
        <v>4.38924682926829</v>
      </c>
      <c r="EF220">
        <v>0.279747386759586</v>
      </c>
      <c r="EG220">
        <v>0.0280349579196441</v>
      </c>
      <c r="EH220">
        <v>0</v>
      </c>
      <c r="EI220">
        <v>2</v>
      </c>
      <c r="EJ220">
        <v>3</v>
      </c>
      <c r="EK220" t="s">
        <v>354</v>
      </c>
      <c r="EL220">
        <v>100</v>
      </c>
      <c r="EM220">
        <v>100</v>
      </c>
      <c r="EN220">
        <v>1.553</v>
      </c>
      <c r="EO220">
        <v>-0.059</v>
      </c>
      <c r="EP220">
        <v>0.796380875196005</v>
      </c>
      <c r="EQ220">
        <v>0.00225868272383977</v>
      </c>
      <c r="ER220">
        <v>-9.96746185667655e-07</v>
      </c>
      <c r="ES220">
        <v>2.83711317370827e-10</v>
      </c>
      <c r="ET220">
        <v>-0.071317122073674</v>
      </c>
      <c r="EU220">
        <v>-0.00217948432402501</v>
      </c>
      <c r="EV220">
        <v>0.000453263451741206</v>
      </c>
      <c r="EW220">
        <v>-1.16319206543697e-06</v>
      </c>
      <c r="EX220">
        <v>-2</v>
      </c>
      <c r="EY220">
        <v>2196</v>
      </c>
      <c r="EZ220">
        <v>1</v>
      </c>
      <c r="FA220">
        <v>25</v>
      </c>
      <c r="FB220">
        <v>8.7</v>
      </c>
      <c r="FC220">
        <v>8.5</v>
      </c>
      <c r="FD220">
        <v>18</v>
      </c>
      <c r="FE220">
        <v>817.518</v>
      </c>
      <c r="FF220">
        <v>431.435</v>
      </c>
      <c r="FG220">
        <v>20.5783</v>
      </c>
      <c r="FH220">
        <v>25.3328</v>
      </c>
      <c r="FI220">
        <v>29.9996</v>
      </c>
      <c r="FJ220">
        <v>25.5132</v>
      </c>
      <c r="FK220">
        <v>25.5592</v>
      </c>
      <c r="FL220">
        <v>25.0167</v>
      </c>
      <c r="FM220">
        <v>70.0682</v>
      </c>
      <c r="FN220">
        <v>0</v>
      </c>
      <c r="FO220">
        <v>20.64</v>
      </c>
      <c r="FP220">
        <v>420</v>
      </c>
      <c r="FQ220">
        <v>3.82562</v>
      </c>
      <c r="FR220">
        <v>101.442</v>
      </c>
      <c r="FS220">
        <v>101.889</v>
      </c>
    </row>
    <row r="221" spans="1:175">
      <c r="A221">
        <v>205</v>
      </c>
      <c r="B221">
        <v>1626465598</v>
      </c>
      <c r="C221">
        <v>408.400000095367</v>
      </c>
      <c r="D221" t="s">
        <v>704</v>
      </c>
      <c r="E221" t="s">
        <v>705</v>
      </c>
      <c r="F221">
        <v>1</v>
      </c>
      <c r="G221" t="s">
        <v>291</v>
      </c>
      <c r="H221">
        <v>1626465597</v>
      </c>
      <c r="I221">
        <f>(J221)/1000</f>
        <v>0</v>
      </c>
      <c r="J221">
        <f>1000*CB221*AH221*(BX221-BY221)/(100*BQ221*(1000-AH221*BX221))</f>
        <v>0</v>
      </c>
      <c r="K221">
        <f>CB221*AH221*(BW221-BV221*(1000-AH221*BY221)/(1000-AH221*BX221))/(100*BQ221)</f>
        <v>0</v>
      </c>
      <c r="L221">
        <f>BV221 - IF(AH221&gt;1, K221*BQ221*100.0/(AJ221*CJ221), 0)</f>
        <v>0</v>
      </c>
      <c r="M221">
        <f>((S221-I221/2)*L221-K221)/(S221+I221/2)</f>
        <v>0</v>
      </c>
      <c r="N221">
        <f>M221*(CC221+CD221)/1000.0</f>
        <v>0</v>
      </c>
      <c r="O221">
        <f>(BV221 - IF(AH221&gt;1, K221*BQ221*100.0/(AJ221*CJ221), 0))*(CC221+CD221)/1000.0</f>
        <v>0</v>
      </c>
      <c r="P221">
        <f>2.0/((1/R221-1/Q221)+SIGN(R221)*SQRT((1/R221-1/Q221)*(1/R221-1/Q221) + 4*BR221/((BR221+1)*(BR221+1))*(2*1/R221*1/Q221-1/Q221*1/Q221)))</f>
        <v>0</v>
      </c>
      <c r="Q221">
        <f>IF(LEFT(BS221,1)&lt;&gt;"0",IF(LEFT(BS221,1)="1",3.0,BT221),$D$5+$E$5*(CJ221*CC221/($K$5*1000))+$F$5*(CJ221*CC221/($K$5*1000))*MAX(MIN(BQ221,$J$5),$I$5)*MAX(MIN(BQ221,$J$5),$I$5)+$G$5*MAX(MIN(BQ221,$J$5),$I$5)*(CJ221*CC221/($K$5*1000))+$H$5*(CJ221*CC221/($K$5*1000))*(CJ221*CC221/($K$5*1000)))</f>
        <v>0</v>
      </c>
      <c r="R221">
        <f>I221*(1000-(1000*0.61365*exp(17.502*V221/(240.97+V221))/(CC221+CD221)+BX221)/2)/(1000*0.61365*exp(17.502*V221/(240.97+V221))/(CC221+CD221)-BX221)</f>
        <v>0</v>
      </c>
      <c r="S221">
        <f>1/((BR221+1)/(P221/1.6)+1/(Q221/1.37)) + BR221/((BR221+1)/(P221/1.6) + BR221/(Q221/1.37))</f>
        <v>0</v>
      </c>
      <c r="T221">
        <f>(BM221*BP221)</f>
        <v>0</v>
      </c>
      <c r="U221">
        <f>(CE221+(T221+2*0.95*5.67E-8*(((CE221+$B$7)+273)^4-(CE221+273)^4)-44100*I221)/(1.84*29.3*Q221+8*0.95*5.67E-8*(CE221+273)^3))</f>
        <v>0</v>
      </c>
      <c r="V221">
        <f>($C$7*CF221+$D$7*CG221+$E$7*U221)</f>
        <v>0</v>
      </c>
      <c r="W221">
        <f>0.61365*exp(17.502*V221/(240.97+V221))</f>
        <v>0</v>
      </c>
      <c r="X221">
        <f>(Y221/Z221*100)</f>
        <v>0</v>
      </c>
      <c r="Y221">
        <f>BX221*(CC221+CD221)/1000</f>
        <v>0</v>
      </c>
      <c r="Z221">
        <f>0.61365*exp(17.502*CE221/(240.97+CE221))</f>
        <v>0</v>
      </c>
      <c r="AA221">
        <f>(W221-BX221*(CC221+CD221)/1000)</f>
        <v>0</v>
      </c>
      <c r="AB221">
        <f>(-I221*44100)</f>
        <v>0</v>
      </c>
      <c r="AC221">
        <f>2*29.3*Q221*0.92*(CE221-V221)</f>
        <v>0</v>
      </c>
      <c r="AD221">
        <f>2*0.95*5.67E-8*(((CE221+$B$7)+273)^4-(V221+273)^4)</f>
        <v>0</v>
      </c>
      <c r="AE221">
        <f>T221+AD221+AB221+AC221</f>
        <v>0</v>
      </c>
      <c r="AF221">
        <v>144</v>
      </c>
      <c r="AG221">
        <v>16</v>
      </c>
      <c r="AH221">
        <f>IF(AF221*$H$13&gt;=AJ221,1.0,(AJ221/(AJ221-AF221*$H$13)))</f>
        <v>0</v>
      </c>
      <c r="AI221">
        <f>(AH221-1)*100</f>
        <v>0</v>
      </c>
      <c r="AJ221">
        <f>MAX(0,($B$13+$C$13*CJ221)/(1+$D$13*CJ221)*CC221/(CE221+273)*$E$13)</f>
        <v>0</v>
      </c>
      <c r="AK221" t="s">
        <v>292</v>
      </c>
      <c r="AL221" t="s">
        <v>292</v>
      </c>
      <c r="AM221">
        <v>0</v>
      </c>
      <c r="AN221">
        <v>0</v>
      </c>
      <c r="AO221">
        <f>1-AM221/AN221</f>
        <v>0</v>
      </c>
      <c r="AP221">
        <v>0</v>
      </c>
      <c r="AQ221" t="s">
        <v>292</v>
      </c>
      <c r="AR221" t="s">
        <v>292</v>
      </c>
      <c r="AS221">
        <v>0</v>
      </c>
      <c r="AT221">
        <v>0</v>
      </c>
      <c r="AU221">
        <f>1-AS221/AT221</f>
        <v>0</v>
      </c>
      <c r="AV221">
        <v>0.5</v>
      </c>
      <c r="AW221">
        <f>BN221</f>
        <v>0</v>
      </c>
      <c r="AX221">
        <f>K221</f>
        <v>0</v>
      </c>
      <c r="AY221">
        <f>AU221*AV221*AW221</f>
        <v>0</v>
      </c>
      <c r="AZ221">
        <f>(AX221-AP221)/AW221</f>
        <v>0</v>
      </c>
      <c r="BA221">
        <f>(AN221-AT221)/AT221</f>
        <v>0</v>
      </c>
      <c r="BB221">
        <f>AM221/(AO221+AM221/AT221)</f>
        <v>0</v>
      </c>
      <c r="BC221" t="s">
        <v>292</v>
      </c>
      <c r="BD221">
        <v>0</v>
      </c>
      <c r="BE221">
        <f>IF(BD221&lt;&gt;0, BD221, BB221)</f>
        <v>0</v>
      </c>
      <c r="BF221">
        <f>1-BE221/AT221</f>
        <v>0</v>
      </c>
      <c r="BG221">
        <f>(AT221-AS221)/(AT221-BE221)</f>
        <v>0</v>
      </c>
      <c r="BH221">
        <f>(AN221-AT221)/(AN221-BE221)</f>
        <v>0</v>
      </c>
      <c r="BI221">
        <f>(AT221-AS221)/(AT221-AM221)</f>
        <v>0</v>
      </c>
      <c r="BJ221">
        <f>(AN221-AT221)/(AN221-AM221)</f>
        <v>0</v>
      </c>
      <c r="BK221">
        <f>(BG221*BE221/AS221)</f>
        <v>0</v>
      </c>
      <c r="BL221">
        <f>(1-BK221)</f>
        <v>0</v>
      </c>
      <c r="BM221">
        <f>$B$11*CK221+$C$11*CL221+$F$11*CM221*(1-CP221)</f>
        <v>0</v>
      </c>
      <c r="BN221">
        <f>BM221*BO221</f>
        <v>0</v>
      </c>
      <c r="BO221">
        <f>($B$11*$D$9+$C$11*$D$9+$F$11*((CZ221+CR221)/MAX(CZ221+CR221+DA221, 0.1)*$I$9+DA221/MAX(CZ221+CR221+DA221, 0.1)*$J$9))/($B$11+$C$11+$F$11)</f>
        <v>0</v>
      </c>
      <c r="BP221">
        <f>($B$11*$K$9+$C$11*$K$9+$F$11*((CZ221+CR221)/MAX(CZ221+CR221+DA221, 0.1)*$P$9+DA221/MAX(CZ221+CR221+DA221, 0.1)*$Q$9))/($B$11+$C$11+$F$11)</f>
        <v>0</v>
      </c>
      <c r="BQ221">
        <v>6</v>
      </c>
      <c r="BR221">
        <v>0.5</v>
      </c>
      <c r="BS221" t="s">
        <v>293</v>
      </c>
      <c r="BT221">
        <v>2</v>
      </c>
      <c r="BU221">
        <v>1626465597</v>
      </c>
      <c r="BV221">
        <v>398.110666666667</v>
      </c>
      <c r="BW221">
        <v>419.956666666667</v>
      </c>
      <c r="BX221">
        <v>8.21352</v>
      </c>
      <c r="BY221">
        <v>3.79237666666667</v>
      </c>
      <c r="BZ221">
        <v>396.557666666667</v>
      </c>
      <c r="CA221">
        <v>8.27250666666667</v>
      </c>
      <c r="CB221">
        <v>899.98</v>
      </c>
      <c r="CC221">
        <v>100.761</v>
      </c>
      <c r="CD221">
        <v>0.0999900333333333</v>
      </c>
      <c r="CE221">
        <v>20.3878666666667</v>
      </c>
      <c r="CF221">
        <v>19.1762666666667</v>
      </c>
      <c r="CG221">
        <v>999.9</v>
      </c>
      <c r="CH221">
        <v>0</v>
      </c>
      <c r="CI221">
        <v>0</v>
      </c>
      <c r="CJ221">
        <v>10012.9333333333</v>
      </c>
      <c r="CK221">
        <v>0</v>
      </c>
      <c r="CL221">
        <v>0.221023</v>
      </c>
      <c r="CM221">
        <v>1460.01666666667</v>
      </c>
      <c r="CN221">
        <v>0.973008333333333</v>
      </c>
      <c r="CO221">
        <v>0.0269915666666667</v>
      </c>
      <c r="CP221">
        <v>0</v>
      </c>
      <c r="CQ221">
        <v>872.781</v>
      </c>
      <c r="CR221">
        <v>4.99999</v>
      </c>
      <c r="CS221">
        <v>12777.4666666667</v>
      </c>
      <c r="CT221">
        <v>12728.5333333333</v>
      </c>
      <c r="CU221">
        <v>39</v>
      </c>
      <c r="CV221">
        <v>41.125</v>
      </c>
      <c r="CW221">
        <v>40.187</v>
      </c>
      <c r="CX221">
        <v>40.458</v>
      </c>
      <c r="CY221">
        <v>40.812</v>
      </c>
      <c r="CZ221">
        <v>1415.74333333333</v>
      </c>
      <c r="DA221">
        <v>39.2733333333333</v>
      </c>
      <c r="DB221">
        <v>0</v>
      </c>
      <c r="DC221">
        <v>1626465609.2</v>
      </c>
      <c r="DD221">
        <v>0</v>
      </c>
      <c r="DE221">
        <v>873.10736</v>
      </c>
      <c r="DF221">
        <v>-2.52538460324838</v>
      </c>
      <c r="DG221">
        <v>-33.4846155337891</v>
      </c>
      <c r="DH221">
        <v>12780.38</v>
      </c>
      <c r="DI221">
        <v>15</v>
      </c>
      <c r="DJ221">
        <v>1626465084.6</v>
      </c>
      <c r="DK221" t="s">
        <v>294</v>
      </c>
      <c r="DL221">
        <v>1626465076.6</v>
      </c>
      <c r="DM221">
        <v>1626465084.6</v>
      </c>
      <c r="DN221">
        <v>8</v>
      </c>
      <c r="DO221">
        <v>0.212</v>
      </c>
      <c r="DP221">
        <v>0.013</v>
      </c>
      <c r="DQ221">
        <v>1.588</v>
      </c>
      <c r="DR221">
        <v>-0.074</v>
      </c>
      <c r="DS221">
        <v>420</v>
      </c>
      <c r="DT221">
        <v>3</v>
      </c>
      <c r="DU221">
        <v>0.13</v>
      </c>
      <c r="DV221">
        <v>0.03</v>
      </c>
      <c r="DW221">
        <v>-21.7993609756098</v>
      </c>
      <c r="DX221">
        <v>-0.403319163763073</v>
      </c>
      <c r="DY221">
        <v>0.0444555951541715</v>
      </c>
      <c r="DZ221">
        <v>1</v>
      </c>
      <c r="EA221">
        <v>873.24003030303</v>
      </c>
      <c r="EB221">
        <v>-2.57533837333543</v>
      </c>
      <c r="EC221">
        <v>0.32071628969491</v>
      </c>
      <c r="ED221">
        <v>1</v>
      </c>
      <c r="EE221">
        <v>4.39742024390244</v>
      </c>
      <c r="EF221">
        <v>0.23830891986063</v>
      </c>
      <c r="EG221">
        <v>0.0242911952821016</v>
      </c>
      <c r="EH221">
        <v>0</v>
      </c>
      <c r="EI221">
        <v>2</v>
      </c>
      <c r="EJ221">
        <v>3</v>
      </c>
      <c r="EK221" t="s">
        <v>354</v>
      </c>
      <c r="EL221">
        <v>100</v>
      </c>
      <c r="EM221">
        <v>100</v>
      </c>
      <c r="EN221">
        <v>1.553</v>
      </c>
      <c r="EO221">
        <v>-0.0589</v>
      </c>
      <c r="EP221">
        <v>0.796380875196005</v>
      </c>
      <c r="EQ221">
        <v>0.00225868272383977</v>
      </c>
      <c r="ER221">
        <v>-9.96746185667655e-07</v>
      </c>
      <c r="ES221">
        <v>2.83711317370827e-10</v>
      </c>
      <c r="ET221">
        <v>-0.071317122073674</v>
      </c>
      <c r="EU221">
        <v>-0.00217948432402501</v>
      </c>
      <c r="EV221">
        <v>0.000453263451741206</v>
      </c>
      <c r="EW221">
        <v>-1.16319206543697e-06</v>
      </c>
      <c r="EX221">
        <v>-2</v>
      </c>
      <c r="EY221">
        <v>2196</v>
      </c>
      <c r="EZ221">
        <v>1</v>
      </c>
      <c r="FA221">
        <v>25</v>
      </c>
      <c r="FB221">
        <v>8.7</v>
      </c>
      <c r="FC221">
        <v>8.6</v>
      </c>
      <c r="FD221">
        <v>18</v>
      </c>
      <c r="FE221">
        <v>817.748</v>
      </c>
      <c r="FF221">
        <v>431.392</v>
      </c>
      <c r="FG221">
        <v>20.6488</v>
      </c>
      <c r="FH221">
        <v>25.3299</v>
      </c>
      <c r="FI221">
        <v>29.9996</v>
      </c>
      <c r="FJ221">
        <v>25.5116</v>
      </c>
      <c r="FK221">
        <v>25.5575</v>
      </c>
      <c r="FL221">
        <v>25.0163</v>
      </c>
      <c r="FM221">
        <v>70.0682</v>
      </c>
      <c r="FN221">
        <v>0</v>
      </c>
      <c r="FO221">
        <v>20.74</v>
      </c>
      <c r="FP221">
        <v>420</v>
      </c>
      <c r="FQ221">
        <v>3.86415</v>
      </c>
      <c r="FR221">
        <v>101.442</v>
      </c>
      <c r="FS221">
        <v>101.889</v>
      </c>
    </row>
    <row r="222" spans="1:175">
      <c r="A222">
        <v>206</v>
      </c>
      <c r="B222">
        <v>1626465600</v>
      </c>
      <c r="C222">
        <v>410.400000095367</v>
      </c>
      <c r="D222" t="s">
        <v>706</v>
      </c>
      <c r="E222" t="s">
        <v>707</v>
      </c>
      <c r="F222">
        <v>1</v>
      </c>
      <c r="G222" t="s">
        <v>291</v>
      </c>
      <c r="H222">
        <v>1626465599</v>
      </c>
      <c r="I222">
        <f>(J222)/1000</f>
        <v>0</v>
      </c>
      <c r="J222">
        <f>1000*CB222*AH222*(BX222-BY222)/(100*BQ222*(1000-AH222*BX222))</f>
        <v>0</v>
      </c>
      <c r="K222">
        <f>CB222*AH222*(BW222-BV222*(1000-AH222*BY222)/(1000-AH222*BX222))/(100*BQ222)</f>
        <v>0</v>
      </c>
      <c r="L222">
        <f>BV222 - IF(AH222&gt;1, K222*BQ222*100.0/(AJ222*CJ222), 0)</f>
        <v>0</v>
      </c>
      <c r="M222">
        <f>((S222-I222/2)*L222-K222)/(S222+I222/2)</f>
        <v>0</v>
      </c>
      <c r="N222">
        <f>M222*(CC222+CD222)/1000.0</f>
        <v>0</v>
      </c>
      <c r="O222">
        <f>(BV222 - IF(AH222&gt;1, K222*BQ222*100.0/(AJ222*CJ222), 0))*(CC222+CD222)/1000.0</f>
        <v>0</v>
      </c>
      <c r="P222">
        <f>2.0/((1/R222-1/Q222)+SIGN(R222)*SQRT((1/R222-1/Q222)*(1/R222-1/Q222) + 4*BR222/((BR222+1)*(BR222+1))*(2*1/R222*1/Q222-1/Q222*1/Q222)))</f>
        <v>0</v>
      </c>
      <c r="Q222">
        <f>IF(LEFT(BS222,1)&lt;&gt;"0",IF(LEFT(BS222,1)="1",3.0,BT222),$D$5+$E$5*(CJ222*CC222/($K$5*1000))+$F$5*(CJ222*CC222/($K$5*1000))*MAX(MIN(BQ222,$J$5),$I$5)*MAX(MIN(BQ222,$J$5),$I$5)+$G$5*MAX(MIN(BQ222,$J$5),$I$5)*(CJ222*CC222/($K$5*1000))+$H$5*(CJ222*CC222/($K$5*1000))*(CJ222*CC222/($K$5*1000)))</f>
        <v>0</v>
      </c>
      <c r="R222">
        <f>I222*(1000-(1000*0.61365*exp(17.502*V222/(240.97+V222))/(CC222+CD222)+BX222)/2)/(1000*0.61365*exp(17.502*V222/(240.97+V222))/(CC222+CD222)-BX222)</f>
        <v>0</v>
      </c>
      <c r="S222">
        <f>1/((BR222+1)/(P222/1.6)+1/(Q222/1.37)) + BR222/((BR222+1)/(P222/1.6) + BR222/(Q222/1.37))</f>
        <v>0</v>
      </c>
      <c r="T222">
        <f>(BM222*BP222)</f>
        <v>0</v>
      </c>
      <c r="U222">
        <f>(CE222+(T222+2*0.95*5.67E-8*(((CE222+$B$7)+273)^4-(CE222+273)^4)-44100*I222)/(1.84*29.3*Q222+8*0.95*5.67E-8*(CE222+273)^3))</f>
        <v>0</v>
      </c>
      <c r="V222">
        <f>($C$7*CF222+$D$7*CG222+$E$7*U222)</f>
        <v>0</v>
      </c>
      <c r="W222">
        <f>0.61365*exp(17.502*V222/(240.97+V222))</f>
        <v>0</v>
      </c>
      <c r="X222">
        <f>(Y222/Z222*100)</f>
        <v>0</v>
      </c>
      <c r="Y222">
        <f>BX222*(CC222+CD222)/1000</f>
        <v>0</v>
      </c>
      <c r="Z222">
        <f>0.61365*exp(17.502*CE222/(240.97+CE222))</f>
        <v>0</v>
      </c>
      <c r="AA222">
        <f>(W222-BX222*(CC222+CD222)/1000)</f>
        <v>0</v>
      </c>
      <c r="AB222">
        <f>(-I222*44100)</f>
        <v>0</v>
      </c>
      <c r="AC222">
        <f>2*29.3*Q222*0.92*(CE222-V222)</f>
        <v>0</v>
      </c>
      <c r="AD222">
        <f>2*0.95*5.67E-8*(((CE222+$B$7)+273)^4-(V222+273)^4)</f>
        <v>0</v>
      </c>
      <c r="AE222">
        <f>T222+AD222+AB222+AC222</f>
        <v>0</v>
      </c>
      <c r="AF222">
        <v>144</v>
      </c>
      <c r="AG222">
        <v>16</v>
      </c>
      <c r="AH222">
        <f>IF(AF222*$H$13&gt;=AJ222,1.0,(AJ222/(AJ222-AF222*$H$13)))</f>
        <v>0</v>
      </c>
      <c r="AI222">
        <f>(AH222-1)*100</f>
        <v>0</v>
      </c>
      <c r="AJ222">
        <f>MAX(0,($B$13+$C$13*CJ222)/(1+$D$13*CJ222)*CC222/(CE222+273)*$E$13)</f>
        <v>0</v>
      </c>
      <c r="AK222" t="s">
        <v>292</v>
      </c>
      <c r="AL222" t="s">
        <v>292</v>
      </c>
      <c r="AM222">
        <v>0</v>
      </c>
      <c r="AN222">
        <v>0</v>
      </c>
      <c r="AO222">
        <f>1-AM222/AN222</f>
        <v>0</v>
      </c>
      <c r="AP222">
        <v>0</v>
      </c>
      <c r="AQ222" t="s">
        <v>292</v>
      </c>
      <c r="AR222" t="s">
        <v>292</v>
      </c>
      <c r="AS222">
        <v>0</v>
      </c>
      <c r="AT222">
        <v>0</v>
      </c>
      <c r="AU222">
        <f>1-AS222/AT222</f>
        <v>0</v>
      </c>
      <c r="AV222">
        <v>0.5</v>
      </c>
      <c r="AW222">
        <f>BN222</f>
        <v>0</v>
      </c>
      <c r="AX222">
        <f>K222</f>
        <v>0</v>
      </c>
      <c r="AY222">
        <f>AU222*AV222*AW222</f>
        <v>0</v>
      </c>
      <c r="AZ222">
        <f>(AX222-AP222)/AW222</f>
        <v>0</v>
      </c>
      <c r="BA222">
        <f>(AN222-AT222)/AT222</f>
        <v>0</v>
      </c>
      <c r="BB222">
        <f>AM222/(AO222+AM222/AT222)</f>
        <v>0</v>
      </c>
      <c r="BC222" t="s">
        <v>292</v>
      </c>
      <c r="BD222">
        <v>0</v>
      </c>
      <c r="BE222">
        <f>IF(BD222&lt;&gt;0, BD222, BB222)</f>
        <v>0</v>
      </c>
      <c r="BF222">
        <f>1-BE222/AT222</f>
        <v>0</v>
      </c>
      <c r="BG222">
        <f>(AT222-AS222)/(AT222-BE222)</f>
        <v>0</v>
      </c>
      <c r="BH222">
        <f>(AN222-AT222)/(AN222-BE222)</f>
        <v>0</v>
      </c>
      <c r="BI222">
        <f>(AT222-AS222)/(AT222-AM222)</f>
        <v>0</v>
      </c>
      <c r="BJ222">
        <f>(AN222-AT222)/(AN222-AM222)</f>
        <v>0</v>
      </c>
      <c r="BK222">
        <f>(BG222*BE222/AS222)</f>
        <v>0</v>
      </c>
      <c r="BL222">
        <f>(1-BK222)</f>
        <v>0</v>
      </c>
      <c r="BM222">
        <f>$B$11*CK222+$C$11*CL222+$F$11*CM222*(1-CP222)</f>
        <v>0</v>
      </c>
      <c r="BN222">
        <f>BM222*BO222</f>
        <v>0</v>
      </c>
      <c r="BO222">
        <f>($B$11*$D$9+$C$11*$D$9+$F$11*((CZ222+CR222)/MAX(CZ222+CR222+DA222, 0.1)*$I$9+DA222/MAX(CZ222+CR222+DA222, 0.1)*$J$9))/($B$11+$C$11+$F$11)</f>
        <v>0</v>
      </c>
      <c r="BP222">
        <f>($B$11*$K$9+$C$11*$K$9+$F$11*((CZ222+CR222)/MAX(CZ222+CR222+DA222, 0.1)*$P$9+DA222/MAX(CZ222+CR222+DA222, 0.1)*$Q$9))/($B$11+$C$11+$F$11)</f>
        <v>0</v>
      </c>
      <c r="BQ222">
        <v>6</v>
      </c>
      <c r="BR222">
        <v>0.5</v>
      </c>
      <c r="BS222" t="s">
        <v>293</v>
      </c>
      <c r="BT222">
        <v>2</v>
      </c>
      <c r="BU222">
        <v>1626465599</v>
      </c>
      <c r="BV222">
        <v>398.063333333333</v>
      </c>
      <c r="BW222">
        <v>420.001666666667</v>
      </c>
      <c r="BX222">
        <v>8.24191333333333</v>
      </c>
      <c r="BY222">
        <v>3.80749666666667</v>
      </c>
      <c r="BZ222">
        <v>396.510333333333</v>
      </c>
      <c r="CA222">
        <v>8.30075333333333</v>
      </c>
      <c r="CB222">
        <v>900.008</v>
      </c>
      <c r="CC222">
        <v>100.761</v>
      </c>
      <c r="CD222">
        <v>0.0997874</v>
      </c>
      <c r="CE222">
        <v>20.4249</v>
      </c>
      <c r="CF222">
        <v>19.2096333333333</v>
      </c>
      <c r="CG222">
        <v>999.9</v>
      </c>
      <c r="CH222">
        <v>0</v>
      </c>
      <c r="CI222">
        <v>0</v>
      </c>
      <c r="CJ222">
        <v>10006.2666666667</v>
      </c>
      <c r="CK222">
        <v>0</v>
      </c>
      <c r="CL222">
        <v>0.221023</v>
      </c>
      <c r="CM222">
        <v>1459.94</v>
      </c>
      <c r="CN222">
        <v>0.973001666666667</v>
      </c>
      <c r="CO222">
        <v>0.0269986</v>
      </c>
      <c r="CP222">
        <v>0</v>
      </c>
      <c r="CQ222">
        <v>872.701333333333</v>
      </c>
      <c r="CR222">
        <v>4.99999</v>
      </c>
      <c r="CS222">
        <v>12775.3333333333</v>
      </c>
      <c r="CT222">
        <v>12727.8333333333</v>
      </c>
      <c r="CU222">
        <v>39</v>
      </c>
      <c r="CV222">
        <v>41.187</v>
      </c>
      <c r="CW222">
        <v>40.187</v>
      </c>
      <c r="CX222">
        <v>40.5</v>
      </c>
      <c r="CY222">
        <v>40.812</v>
      </c>
      <c r="CZ222">
        <v>1415.66</v>
      </c>
      <c r="DA222">
        <v>39.28</v>
      </c>
      <c r="DB222">
        <v>0</v>
      </c>
      <c r="DC222">
        <v>1626465611</v>
      </c>
      <c r="DD222">
        <v>0</v>
      </c>
      <c r="DE222">
        <v>873.060076923077</v>
      </c>
      <c r="DF222">
        <v>-3.19897434182822</v>
      </c>
      <c r="DG222">
        <v>-34.3589744394561</v>
      </c>
      <c r="DH222">
        <v>12779.5</v>
      </c>
      <c r="DI222">
        <v>15</v>
      </c>
      <c r="DJ222">
        <v>1626465084.6</v>
      </c>
      <c r="DK222" t="s">
        <v>294</v>
      </c>
      <c r="DL222">
        <v>1626465076.6</v>
      </c>
      <c r="DM222">
        <v>1626465084.6</v>
      </c>
      <c r="DN222">
        <v>8</v>
      </c>
      <c r="DO222">
        <v>0.212</v>
      </c>
      <c r="DP222">
        <v>0.013</v>
      </c>
      <c r="DQ222">
        <v>1.588</v>
      </c>
      <c r="DR222">
        <v>-0.074</v>
      </c>
      <c r="DS222">
        <v>420</v>
      </c>
      <c r="DT222">
        <v>3</v>
      </c>
      <c r="DU222">
        <v>0.13</v>
      </c>
      <c r="DV222">
        <v>0.03</v>
      </c>
      <c r="DW222">
        <v>-21.8167317073171</v>
      </c>
      <c r="DX222">
        <v>-0.432165156794502</v>
      </c>
      <c r="DY222">
        <v>0.0485472283955527</v>
      </c>
      <c r="DZ222">
        <v>1</v>
      </c>
      <c r="EA222">
        <v>873.155371428571</v>
      </c>
      <c r="EB222">
        <v>-2.25458849503187</v>
      </c>
      <c r="EC222">
        <v>0.29906254345531</v>
      </c>
      <c r="ED222">
        <v>1</v>
      </c>
      <c r="EE222">
        <v>4.40471536585366</v>
      </c>
      <c r="EF222">
        <v>0.200974494773513</v>
      </c>
      <c r="EG222">
        <v>0.0207815813264325</v>
      </c>
      <c r="EH222">
        <v>0</v>
      </c>
      <c r="EI222">
        <v>2</v>
      </c>
      <c r="EJ222">
        <v>3</v>
      </c>
      <c r="EK222" t="s">
        <v>354</v>
      </c>
      <c r="EL222">
        <v>100</v>
      </c>
      <c r="EM222">
        <v>100</v>
      </c>
      <c r="EN222">
        <v>1.553</v>
      </c>
      <c r="EO222">
        <v>-0.0588</v>
      </c>
      <c r="EP222">
        <v>0.796380875196005</v>
      </c>
      <c r="EQ222">
        <v>0.00225868272383977</v>
      </c>
      <c r="ER222">
        <v>-9.96746185667655e-07</v>
      </c>
      <c r="ES222">
        <v>2.83711317370827e-10</v>
      </c>
      <c r="ET222">
        <v>-0.071317122073674</v>
      </c>
      <c r="EU222">
        <v>-0.00217948432402501</v>
      </c>
      <c r="EV222">
        <v>0.000453263451741206</v>
      </c>
      <c r="EW222">
        <v>-1.16319206543697e-06</v>
      </c>
      <c r="EX222">
        <v>-2</v>
      </c>
      <c r="EY222">
        <v>2196</v>
      </c>
      <c r="EZ222">
        <v>1</v>
      </c>
      <c r="FA222">
        <v>25</v>
      </c>
      <c r="FB222">
        <v>8.7</v>
      </c>
      <c r="FC222">
        <v>8.6</v>
      </c>
      <c r="FD222">
        <v>18</v>
      </c>
      <c r="FE222">
        <v>817.654</v>
      </c>
      <c r="FF222">
        <v>431.394</v>
      </c>
      <c r="FG222">
        <v>20.7129</v>
      </c>
      <c r="FH222">
        <v>25.327</v>
      </c>
      <c r="FI222">
        <v>29.9996</v>
      </c>
      <c r="FJ222">
        <v>25.51</v>
      </c>
      <c r="FK222">
        <v>25.5559</v>
      </c>
      <c r="FL222">
        <v>25.0172</v>
      </c>
      <c r="FM222">
        <v>70.0682</v>
      </c>
      <c r="FN222">
        <v>0</v>
      </c>
      <c r="FO222">
        <v>20.84</v>
      </c>
      <c r="FP222">
        <v>420</v>
      </c>
      <c r="FQ222">
        <v>3.86709</v>
      </c>
      <c r="FR222">
        <v>101.442</v>
      </c>
      <c r="FS222">
        <v>101.89</v>
      </c>
    </row>
    <row r="223" spans="1:175">
      <c r="A223">
        <v>207</v>
      </c>
      <c r="B223">
        <v>1626465602</v>
      </c>
      <c r="C223">
        <v>412.400000095367</v>
      </c>
      <c r="D223" t="s">
        <v>708</v>
      </c>
      <c r="E223" t="s">
        <v>709</v>
      </c>
      <c r="F223">
        <v>1</v>
      </c>
      <c r="G223" t="s">
        <v>291</v>
      </c>
      <c r="H223">
        <v>1626465601</v>
      </c>
      <c r="I223">
        <f>(J223)/1000</f>
        <v>0</v>
      </c>
      <c r="J223">
        <f>1000*CB223*AH223*(BX223-BY223)/(100*BQ223*(1000-AH223*BX223))</f>
        <v>0</v>
      </c>
      <c r="K223">
        <f>CB223*AH223*(BW223-BV223*(1000-AH223*BY223)/(1000-AH223*BX223))/(100*BQ223)</f>
        <v>0</v>
      </c>
      <c r="L223">
        <f>BV223 - IF(AH223&gt;1, K223*BQ223*100.0/(AJ223*CJ223), 0)</f>
        <v>0</v>
      </c>
      <c r="M223">
        <f>((S223-I223/2)*L223-K223)/(S223+I223/2)</f>
        <v>0</v>
      </c>
      <c r="N223">
        <f>M223*(CC223+CD223)/1000.0</f>
        <v>0</v>
      </c>
      <c r="O223">
        <f>(BV223 - IF(AH223&gt;1, K223*BQ223*100.0/(AJ223*CJ223), 0))*(CC223+CD223)/1000.0</f>
        <v>0</v>
      </c>
      <c r="P223">
        <f>2.0/((1/R223-1/Q223)+SIGN(R223)*SQRT((1/R223-1/Q223)*(1/R223-1/Q223) + 4*BR223/((BR223+1)*(BR223+1))*(2*1/R223*1/Q223-1/Q223*1/Q223)))</f>
        <v>0</v>
      </c>
      <c r="Q223">
        <f>IF(LEFT(BS223,1)&lt;&gt;"0",IF(LEFT(BS223,1)="1",3.0,BT223),$D$5+$E$5*(CJ223*CC223/($K$5*1000))+$F$5*(CJ223*CC223/($K$5*1000))*MAX(MIN(BQ223,$J$5),$I$5)*MAX(MIN(BQ223,$J$5),$I$5)+$G$5*MAX(MIN(BQ223,$J$5),$I$5)*(CJ223*CC223/($K$5*1000))+$H$5*(CJ223*CC223/($K$5*1000))*(CJ223*CC223/($K$5*1000)))</f>
        <v>0</v>
      </c>
      <c r="R223">
        <f>I223*(1000-(1000*0.61365*exp(17.502*V223/(240.97+V223))/(CC223+CD223)+BX223)/2)/(1000*0.61365*exp(17.502*V223/(240.97+V223))/(CC223+CD223)-BX223)</f>
        <v>0</v>
      </c>
      <c r="S223">
        <f>1/((BR223+1)/(P223/1.6)+1/(Q223/1.37)) + BR223/((BR223+1)/(P223/1.6) + BR223/(Q223/1.37))</f>
        <v>0</v>
      </c>
      <c r="T223">
        <f>(BM223*BP223)</f>
        <v>0</v>
      </c>
      <c r="U223">
        <f>(CE223+(T223+2*0.95*5.67E-8*(((CE223+$B$7)+273)^4-(CE223+273)^4)-44100*I223)/(1.84*29.3*Q223+8*0.95*5.67E-8*(CE223+273)^3))</f>
        <v>0</v>
      </c>
      <c r="V223">
        <f>($C$7*CF223+$D$7*CG223+$E$7*U223)</f>
        <v>0</v>
      </c>
      <c r="W223">
        <f>0.61365*exp(17.502*V223/(240.97+V223))</f>
        <v>0</v>
      </c>
      <c r="X223">
        <f>(Y223/Z223*100)</f>
        <v>0</v>
      </c>
      <c r="Y223">
        <f>BX223*(CC223+CD223)/1000</f>
        <v>0</v>
      </c>
      <c r="Z223">
        <f>0.61365*exp(17.502*CE223/(240.97+CE223))</f>
        <v>0</v>
      </c>
      <c r="AA223">
        <f>(W223-BX223*(CC223+CD223)/1000)</f>
        <v>0</v>
      </c>
      <c r="AB223">
        <f>(-I223*44100)</f>
        <v>0</v>
      </c>
      <c r="AC223">
        <f>2*29.3*Q223*0.92*(CE223-V223)</f>
        <v>0</v>
      </c>
      <c r="AD223">
        <f>2*0.95*5.67E-8*(((CE223+$B$7)+273)^4-(V223+273)^4)</f>
        <v>0</v>
      </c>
      <c r="AE223">
        <f>T223+AD223+AB223+AC223</f>
        <v>0</v>
      </c>
      <c r="AF223">
        <v>144</v>
      </c>
      <c r="AG223">
        <v>16</v>
      </c>
      <c r="AH223">
        <f>IF(AF223*$H$13&gt;=AJ223,1.0,(AJ223/(AJ223-AF223*$H$13)))</f>
        <v>0</v>
      </c>
      <c r="AI223">
        <f>(AH223-1)*100</f>
        <v>0</v>
      </c>
      <c r="AJ223">
        <f>MAX(0,($B$13+$C$13*CJ223)/(1+$D$13*CJ223)*CC223/(CE223+273)*$E$13)</f>
        <v>0</v>
      </c>
      <c r="AK223" t="s">
        <v>292</v>
      </c>
      <c r="AL223" t="s">
        <v>292</v>
      </c>
      <c r="AM223">
        <v>0</v>
      </c>
      <c r="AN223">
        <v>0</v>
      </c>
      <c r="AO223">
        <f>1-AM223/AN223</f>
        <v>0</v>
      </c>
      <c r="AP223">
        <v>0</v>
      </c>
      <c r="AQ223" t="s">
        <v>292</v>
      </c>
      <c r="AR223" t="s">
        <v>292</v>
      </c>
      <c r="AS223">
        <v>0</v>
      </c>
      <c r="AT223">
        <v>0</v>
      </c>
      <c r="AU223">
        <f>1-AS223/AT223</f>
        <v>0</v>
      </c>
      <c r="AV223">
        <v>0.5</v>
      </c>
      <c r="AW223">
        <f>BN223</f>
        <v>0</v>
      </c>
      <c r="AX223">
        <f>K223</f>
        <v>0</v>
      </c>
      <c r="AY223">
        <f>AU223*AV223*AW223</f>
        <v>0</v>
      </c>
      <c r="AZ223">
        <f>(AX223-AP223)/AW223</f>
        <v>0</v>
      </c>
      <c r="BA223">
        <f>(AN223-AT223)/AT223</f>
        <v>0</v>
      </c>
      <c r="BB223">
        <f>AM223/(AO223+AM223/AT223)</f>
        <v>0</v>
      </c>
      <c r="BC223" t="s">
        <v>292</v>
      </c>
      <c r="BD223">
        <v>0</v>
      </c>
      <c r="BE223">
        <f>IF(BD223&lt;&gt;0, BD223, BB223)</f>
        <v>0</v>
      </c>
      <c r="BF223">
        <f>1-BE223/AT223</f>
        <v>0</v>
      </c>
      <c r="BG223">
        <f>(AT223-AS223)/(AT223-BE223)</f>
        <v>0</v>
      </c>
      <c r="BH223">
        <f>(AN223-AT223)/(AN223-BE223)</f>
        <v>0</v>
      </c>
      <c r="BI223">
        <f>(AT223-AS223)/(AT223-AM223)</f>
        <v>0</v>
      </c>
      <c r="BJ223">
        <f>(AN223-AT223)/(AN223-AM223)</f>
        <v>0</v>
      </c>
      <c r="BK223">
        <f>(BG223*BE223/AS223)</f>
        <v>0</v>
      </c>
      <c r="BL223">
        <f>(1-BK223)</f>
        <v>0</v>
      </c>
      <c r="BM223">
        <f>$B$11*CK223+$C$11*CL223+$F$11*CM223*(1-CP223)</f>
        <v>0</v>
      </c>
      <c r="BN223">
        <f>BM223*BO223</f>
        <v>0</v>
      </c>
      <c r="BO223">
        <f>($B$11*$D$9+$C$11*$D$9+$F$11*((CZ223+CR223)/MAX(CZ223+CR223+DA223, 0.1)*$I$9+DA223/MAX(CZ223+CR223+DA223, 0.1)*$J$9))/($B$11+$C$11+$F$11)</f>
        <v>0</v>
      </c>
      <c r="BP223">
        <f>($B$11*$K$9+$C$11*$K$9+$F$11*((CZ223+CR223)/MAX(CZ223+CR223+DA223, 0.1)*$P$9+DA223/MAX(CZ223+CR223+DA223, 0.1)*$Q$9))/($B$11+$C$11+$F$11)</f>
        <v>0</v>
      </c>
      <c r="BQ223">
        <v>6</v>
      </c>
      <c r="BR223">
        <v>0.5</v>
      </c>
      <c r="BS223" t="s">
        <v>293</v>
      </c>
      <c r="BT223">
        <v>2</v>
      </c>
      <c r="BU223">
        <v>1626465601</v>
      </c>
      <c r="BV223">
        <v>398.025666666667</v>
      </c>
      <c r="BW223">
        <v>419.984</v>
      </c>
      <c r="BX223">
        <v>8.26491333333333</v>
      </c>
      <c r="BY223">
        <v>3.81115</v>
      </c>
      <c r="BZ223">
        <v>396.472666666667</v>
      </c>
      <c r="CA223">
        <v>8.32364</v>
      </c>
      <c r="CB223">
        <v>899.976</v>
      </c>
      <c r="CC223">
        <v>100.759666666667</v>
      </c>
      <c r="CD223">
        <v>0.0991905</v>
      </c>
      <c r="CE223">
        <v>20.4586</v>
      </c>
      <c r="CF223">
        <v>19.2463666666667</v>
      </c>
      <c r="CG223">
        <v>999.9</v>
      </c>
      <c r="CH223">
        <v>0</v>
      </c>
      <c r="CI223">
        <v>0</v>
      </c>
      <c r="CJ223">
        <v>10032.4666666667</v>
      </c>
      <c r="CK223">
        <v>0</v>
      </c>
      <c r="CL223">
        <v>0.221023</v>
      </c>
      <c r="CM223">
        <v>1460.02</v>
      </c>
      <c r="CN223">
        <v>0.973003</v>
      </c>
      <c r="CO223">
        <v>0.0269969666666667</v>
      </c>
      <c r="CP223">
        <v>0</v>
      </c>
      <c r="CQ223">
        <v>872.57</v>
      </c>
      <c r="CR223">
        <v>4.99999</v>
      </c>
      <c r="CS223">
        <v>12775.6333333333</v>
      </c>
      <c r="CT223">
        <v>12728.5333333333</v>
      </c>
      <c r="CU223">
        <v>39</v>
      </c>
      <c r="CV223">
        <v>41.187</v>
      </c>
      <c r="CW223">
        <v>40.187</v>
      </c>
      <c r="CX223">
        <v>40.5</v>
      </c>
      <c r="CY223">
        <v>40.875</v>
      </c>
      <c r="CZ223">
        <v>1415.74</v>
      </c>
      <c r="DA223">
        <v>39.28</v>
      </c>
      <c r="DB223">
        <v>0</v>
      </c>
      <c r="DC223">
        <v>1626465613.4</v>
      </c>
      <c r="DD223">
        <v>0</v>
      </c>
      <c r="DE223">
        <v>872.919461538461</v>
      </c>
      <c r="DF223">
        <v>-2.74126494414202</v>
      </c>
      <c r="DG223">
        <v>-30.7247864377684</v>
      </c>
      <c r="DH223">
        <v>12778.15</v>
      </c>
      <c r="DI223">
        <v>15</v>
      </c>
      <c r="DJ223">
        <v>1626465084.6</v>
      </c>
      <c r="DK223" t="s">
        <v>294</v>
      </c>
      <c r="DL223">
        <v>1626465076.6</v>
      </c>
      <c r="DM223">
        <v>1626465084.6</v>
      </c>
      <c r="DN223">
        <v>8</v>
      </c>
      <c r="DO223">
        <v>0.212</v>
      </c>
      <c r="DP223">
        <v>0.013</v>
      </c>
      <c r="DQ223">
        <v>1.588</v>
      </c>
      <c r="DR223">
        <v>-0.074</v>
      </c>
      <c r="DS223">
        <v>420</v>
      </c>
      <c r="DT223">
        <v>3</v>
      </c>
      <c r="DU223">
        <v>0.13</v>
      </c>
      <c r="DV223">
        <v>0.03</v>
      </c>
      <c r="DW223">
        <v>-21.8355</v>
      </c>
      <c r="DX223">
        <v>-0.544996515679432</v>
      </c>
      <c r="DY223">
        <v>0.0600044226012327</v>
      </c>
      <c r="DZ223">
        <v>0</v>
      </c>
      <c r="EA223">
        <v>873.067029411765</v>
      </c>
      <c r="EB223">
        <v>-2.40412073866472</v>
      </c>
      <c r="EC223">
        <v>0.305506665499063</v>
      </c>
      <c r="ED223">
        <v>1</v>
      </c>
      <c r="EE223">
        <v>4.41264268292683</v>
      </c>
      <c r="EF223">
        <v>0.191802439024392</v>
      </c>
      <c r="EG223">
        <v>0.0197528844481361</v>
      </c>
      <c r="EH223">
        <v>0</v>
      </c>
      <c r="EI223">
        <v>1</v>
      </c>
      <c r="EJ223">
        <v>3</v>
      </c>
      <c r="EK223" t="s">
        <v>427</v>
      </c>
      <c r="EL223">
        <v>100</v>
      </c>
      <c r="EM223">
        <v>100</v>
      </c>
      <c r="EN223">
        <v>1.553</v>
      </c>
      <c r="EO223">
        <v>-0.0587</v>
      </c>
      <c r="EP223">
        <v>0.796380875196005</v>
      </c>
      <c r="EQ223">
        <v>0.00225868272383977</v>
      </c>
      <c r="ER223">
        <v>-9.96746185667655e-07</v>
      </c>
      <c r="ES223">
        <v>2.83711317370827e-10</v>
      </c>
      <c r="ET223">
        <v>-0.071317122073674</v>
      </c>
      <c r="EU223">
        <v>-0.00217948432402501</v>
      </c>
      <c r="EV223">
        <v>0.000453263451741206</v>
      </c>
      <c r="EW223">
        <v>-1.16319206543697e-06</v>
      </c>
      <c r="EX223">
        <v>-2</v>
      </c>
      <c r="EY223">
        <v>2196</v>
      </c>
      <c r="EZ223">
        <v>1</v>
      </c>
      <c r="FA223">
        <v>25</v>
      </c>
      <c r="FB223">
        <v>8.8</v>
      </c>
      <c r="FC223">
        <v>8.6</v>
      </c>
      <c r="FD223">
        <v>18</v>
      </c>
      <c r="FE223">
        <v>817.529</v>
      </c>
      <c r="FF223">
        <v>431.391</v>
      </c>
      <c r="FG223">
        <v>20.7792</v>
      </c>
      <c r="FH223">
        <v>25.3243</v>
      </c>
      <c r="FI223">
        <v>29.9995</v>
      </c>
      <c r="FJ223">
        <v>25.5078</v>
      </c>
      <c r="FK223">
        <v>25.5538</v>
      </c>
      <c r="FL223">
        <v>25.0172</v>
      </c>
      <c r="FM223">
        <v>70.0682</v>
      </c>
      <c r="FN223">
        <v>0</v>
      </c>
      <c r="FO223">
        <v>20.84</v>
      </c>
      <c r="FP223">
        <v>420</v>
      </c>
      <c r="FQ223">
        <v>3.86025</v>
      </c>
      <c r="FR223">
        <v>101.441</v>
      </c>
      <c r="FS223">
        <v>101.89</v>
      </c>
    </row>
    <row r="224" spans="1:175">
      <c r="A224">
        <v>208</v>
      </c>
      <c r="B224">
        <v>1626465604</v>
      </c>
      <c r="C224">
        <v>414.400000095367</v>
      </c>
      <c r="D224" t="s">
        <v>710</v>
      </c>
      <c r="E224" t="s">
        <v>711</v>
      </c>
      <c r="F224">
        <v>1</v>
      </c>
      <c r="G224" t="s">
        <v>291</v>
      </c>
      <c r="H224">
        <v>1626465603</v>
      </c>
      <c r="I224">
        <f>(J224)/1000</f>
        <v>0</v>
      </c>
      <c r="J224">
        <f>1000*CB224*AH224*(BX224-BY224)/(100*BQ224*(1000-AH224*BX224))</f>
        <v>0</v>
      </c>
      <c r="K224">
        <f>CB224*AH224*(BW224-BV224*(1000-AH224*BY224)/(1000-AH224*BX224))/(100*BQ224)</f>
        <v>0</v>
      </c>
      <c r="L224">
        <f>BV224 - IF(AH224&gt;1, K224*BQ224*100.0/(AJ224*CJ224), 0)</f>
        <v>0</v>
      </c>
      <c r="M224">
        <f>((S224-I224/2)*L224-K224)/(S224+I224/2)</f>
        <v>0</v>
      </c>
      <c r="N224">
        <f>M224*(CC224+CD224)/1000.0</f>
        <v>0</v>
      </c>
      <c r="O224">
        <f>(BV224 - IF(AH224&gt;1, K224*BQ224*100.0/(AJ224*CJ224), 0))*(CC224+CD224)/1000.0</f>
        <v>0</v>
      </c>
      <c r="P224">
        <f>2.0/((1/R224-1/Q224)+SIGN(R224)*SQRT((1/R224-1/Q224)*(1/R224-1/Q224) + 4*BR224/((BR224+1)*(BR224+1))*(2*1/R224*1/Q224-1/Q224*1/Q224)))</f>
        <v>0</v>
      </c>
      <c r="Q224">
        <f>IF(LEFT(BS224,1)&lt;&gt;"0",IF(LEFT(BS224,1)="1",3.0,BT224),$D$5+$E$5*(CJ224*CC224/($K$5*1000))+$F$5*(CJ224*CC224/($K$5*1000))*MAX(MIN(BQ224,$J$5),$I$5)*MAX(MIN(BQ224,$J$5),$I$5)+$G$5*MAX(MIN(BQ224,$J$5),$I$5)*(CJ224*CC224/($K$5*1000))+$H$5*(CJ224*CC224/($K$5*1000))*(CJ224*CC224/($K$5*1000)))</f>
        <v>0</v>
      </c>
      <c r="R224">
        <f>I224*(1000-(1000*0.61365*exp(17.502*V224/(240.97+V224))/(CC224+CD224)+BX224)/2)/(1000*0.61365*exp(17.502*V224/(240.97+V224))/(CC224+CD224)-BX224)</f>
        <v>0</v>
      </c>
      <c r="S224">
        <f>1/((BR224+1)/(P224/1.6)+1/(Q224/1.37)) + BR224/((BR224+1)/(P224/1.6) + BR224/(Q224/1.37))</f>
        <v>0</v>
      </c>
      <c r="T224">
        <f>(BM224*BP224)</f>
        <v>0</v>
      </c>
      <c r="U224">
        <f>(CE224+(T224+2*0.95*5.67E-8*(((CE224+$B$7)+273)^4-(CE224+273)^4)-44100*I224)/(1.84*29.3*Q224+8*0.95*5.67E-8*(CE224+273)^3))</f>
        <v>0</v>
      </c>
      <c r="V224">
        <f>($C$7*CF224+$D$7*CG224+$E$7*U224)</f>
        <v>0</v>
      </c>
      <c r="W224">
        <f>0.61365*exp(17.502*V224/(240.97+V224))</f>
        <v>0</v>
      </c>
      <c r="X224">
        <f>(Y224/Z224*100)</f>
        <v>0</v>
      </c>
      <c r="Y224">
        <f>BX224*(CC224+CD224)/1000</f>
        <v>0</v>
      </c>
      <c r="Z224">
        <f>0.61365*exp(17.502*CE224/(240.97+CE224))</f>
        <v>0</v>
      </c>
      <c r="AA224">
        <f>(W224-BX224*(CC224+CD224)/1000)</f>
        <v>0</v>
      </c>
      <c r="AB224">
        <f>(-I224*44100)</f>
        <v>0</v>
      </c>
      <c r="AC224">
        <f>2*29.3*Q224*0.92*(CE224-V224)</f>
        <v>0</v>
      </c>
      <c r="AD224">
        <f>2*0.95*5.67E-8*(((CE224+$B$7)+273)^4-(V224+273)^4)</f>
        <v>0</v>
      </c>
      <c r="AE224">
        <f>T224+AD224+AB224+AC224</f>
        <v>0</v>
      </c>
      <c r="AF224">
        <v>144</v>
      </c>
      <c r="AG224">
        <v>16</v>
      </c>
      <c r="AH224">
        <f>IF(AF224*$H$13&gt;=AJ224,1.0,(AJ224/(AJ224-AF224*$H$13)))</f>
        <v>0</v>
      </c>
      <c r="AI224">
        <f>(AH224-1)*100</f>
        <v>0</v>
      </c>
      <c r="AJ224">
        <f>MAX(0,($B$13+$C$13*CJ224)/(1+$D$13*CJ224)*CC224/(CE224+273)*$E$13)</f>
        <v>0</v>
      </c>
      <c r="AK224" t="s">
        <v>292</v>
      </c>
      <c r="AL224" t="s">
        <v>292</v>
      </c>
      <c r="AM224">
        <v>0</v>
      </c>
      <c r="AN224">
        <v>0</v>
      </c>
      <c r="AO224">
        <f>1-AM224/AN224</f>
        <v>0</v>
      </c>
      <c r="AP224">
        <v>0</v>
      </c>
      <c r="AQ224" t="s">
        <v>292</v>
      </c>
      <c r="AR224" t="s">
        <v>292</v>
      </c>
      <c r="AS224">
        <v>0</v>
      </c>
      <c r="AT224">
        <v>0</v>
      </c>
      <c r="AU224">
        <f>1-AS224/AT224</f>
        <v>0</v>
      </c>
      <c r="AV224">
        <v>0.5</v>
      </c>
      <c r="AW224">
        <f>BN224</f>
        <v>0</v>
      </c>
      <c r="AX224">
        <f>K224</f>
        <v>0</v>
      </c>
      <c r="AY224">
        <f>AU224*AV224*AW224</f>
        <v>0</v>
      </c>
      <c r="AZ224">
        <f>(AX224-AP224)/AW224</f>
        <v>0</v>
      </c>
      <c r="BA224">
        <f>(AN224-AT224)/AT224</f>
        <v>0</v>
      </c>
      <c r="BB224">
        <f>AM224/(AO224+AM224/AT224)</f>
        <v>0</v>
      </c>
      <c r="BC224" t="s">
        <v>292</v>
      </c>
      <c r="BD224">
        <v>0</v>
      </c>
      <c r="BE224">
        <f>IF(BD224&lt;&gt;0, BD224, BB224)</f>
        <v>0</v>
      </c>
      <c r="BF224">
        <f>1-BE224/AT224</f>
        <v>0</v>
      </c>
      <c r="BG224">
        <f>(AT224-AS224)/(AT224-BE224)</f>
        <v>0</v>
      </c>
      <c r="BH224">
        <f>(AN224-AT224)/(AN224-BE224)</f>
        <v>0</v>
      </c>
      <c r="BI224">
        <f>(AT224-AS224)/(AT224-AM224)</f>
        <v>0</v>
      </c>
      <c r="BJ224">
        <f>(AN224-AT224)/(AN224-AM224)</f>
        <v>0</v>
      </c>
      <c r="BK224">
        <f>(BG224*BE224/AS224)</f>
        <v>0</v>
      </c>
      <c r="BL224">
        <f>(1-BK224)</f>
        <v>0</v>
      </c>
      <c r="BM224">
        <f>$B$11*CK224+$C$11*CL224+$F$11*CM224*(1-CP224)</f>
        <v>0</v>
      </c>
      <c r="BN224">
        <f>BM224*BO224</f>
        <v>0</v>
      </c>
      <c r="BO224">
        <f>($B$11*$D$9+$C$11*$D$9+$F$11*((CZ224+CR224)/MAX(CZ224+CR224+DA224, 0.1)*$I$9+DA224/MAX(CZ224+CR224+DA224, 0.1)*$J$9))/($B$11+$C$11+$F$11)</f>
        <v>0</v>
      </c>
      <c r="BP224">
        <f>($B$11*$K$9+$C$11*$K$9+$F$11*((CZ224+CR224)/MAX(CZ224+CR224+DA224, 0.1)*$P$9+DA224/MAX(CZ224+CR224+DA224, 0.1)*$Q$9))/($B$11+$C$11+$F$11)</f>
        <v>0</v>
      </c>
      <c r="BQ224">
        <v>6</v>
      </c>
      <c r="BR224">
        <v>0.5</v>
      </c>
      <c r="BS224" t="s">
        <v>293</v>
      </c>
      <c r="BT224">
        <v>2</v>
      </c>
      <c r="BU224">
        <v>1626465603</v>
      </c>
      <c r="BV224">
        <v>398.013333333333</v>
      </c>
      <c r="BW224">
        <v>420.002</v>
      </c>
      <c r="BX224">
        <v>8.28324666666667</v>
      </c>
      <c r="BY224">
        <v>3.81360666666667</v>
      </c>
      <c r="BZ224">
        <v>396.460333333333</v>
      </c>
      <c r="CA224">
        <v>8.34188</v>
      </c>
      <c r="CB224">
        <v>900.054333333333</v>
      </c>
      <c r="CC224">
        <v>100.759333333333</v>
      </c>
      <c r="CD224">
        <v>0.0999468333333333</v>
      </c>
      <c r="CE224">
        <v>20.4972666666667</v>
      </c>
      <c r="CF224">
        <v>19.2769</v>
      </c>
      <c r="CG224">
        <v>999.9</v>
      </c>
      <c r="CH224">
        <v>0</v>
      </c>
      <c r="CI224">
        <v>0</v>
      </c>
      <c r="CJ224">
        <v>10026.0333333333</v>
      </c>
      <c r="CK224">
        <v>0</v>
      </c>
      <c r="CL224">
        <v>0.221023</v>
      </c>
      <c r="CM224">
        <v>1459.84</v>
      </c>
      <c r="CN224">
        <v>0.973007</v>
      </c>
      <c r="CO224">
        <v>0.0269931</v>
      </c>
      <c r="CP224">
        <v>0</v>
      </c>
      <c r="CQ224">
        <v>872.669</v>
      </c>
      <c r="CR224">
        <v>4.99999</v>
      </c>
      <c r="CS224">
        <v>12772.6333333333</v>
      </c>
      <c r="CT224">
        <v>12727</v>
      </c>
      <c r="CU224">
        <v>39</v>
      </c>
      <c r="CV224">
        <v>41.187</v>
      </c>
      <c r="CW224">
        <v>40.187</v>
      </c>
      <c r="CX224">
        <v>40.5</v>
      </c>
      <c r="CY224">
        <v>40.812</v>
      </c>
      <c r="CZ224">
        <v>1415.57</v>
      </c>
      <c r="DA224">
        <v>39.27</v>
      </c>
      <c r="DB224">
        <v>0</v>
      </c>
      <c r="DC224">
        <v>1626465615.2</v>
      </c>
      <c r="DD224">
        <v>0</v>
      </c>
      <c r="DE224">
        <v>872.8458</v>
      </c>
      <c r="DF224">
        <v>-2.72176922171536</v>
      </c>
      <c r="DG224">
        <v>-30.0692308254362</v>
      </c>
      <c r="DH224">
        <v>12777.22</v>
      </c>
      <c r="DI224">
        <v>15</v>
      </c>
      <c r="DJ224">
        <v>1626465084.6</v>
      </c>
      <c r="DK224" t="s">
        <v>294</v>
      </c>
      <c r="DL224">
        <v>1626465076.6</v>
      </c>
      <c r="DM224">
        <v>1626465084.6</v>
      </c>
      <c r="DN224">
        <v>8</v>
      </c>
      <c r="DO224">
        <v>0.212</v>
      </c>
      <c r="DP224">
        <v>0.013</v>
      </c>
      <c r="DQ224">
        <v>1.588</v>
      </c>
      <c r="DR224">
        <v>-0.074</v>
      </c>
      <c r="DS224">
        <v>420</v>
      </c>
      <c r="DT224">
        <v>3</v>
      </c>
      <c r="DU224">
        <v>0.13</v>
      </c>
      <c r="DV224">
        <v>0.03</v>
      </c>
      <c r="DW224">
        <v>-21.8565170731707</v>
      </c>
      <c r="DX224">
        <v>-0.627727526132483</v>
      </c>
      <c r="DY224">
        <v>0.0679092073301861</v>
      </c>
      <c r="DZ224">
        <v>0</v>
      </c>
      <c r="EA224">
        <v>872.980588235294</v>
      </c>
      <c r="EB224">
        <v>-2.69089636486665</v>
      </c>
      <c r="EC224">
        <v>0.32180091741607</v>
      </c>
      <c r="ED224">
        <v>1</v>
      </c>
      <c r="EE224">
        <v>4.42106853658537</v>
      </c>
      <c r="EF224">
        <v>0.204415609756104</v>
      </c>
      <c r="EG224">
        <v>0.021272833650385</v>
      </c>
      <c r="EH224">
        <v>0</v>
      </c>
      <c r="EI224">
        <v>1</v>
      </c>
      <c r="EJ224">
        <v>3</v>
      </c>
      <c r="EK224" t="s">
        <v>427</v>
      </c>
      <c r="EL224">
        <v>100</v>
      </c>
      <c r="EM224">
        <v>100</v>
      </c>
      <c r="EN224">
        <v>1.553</v>
      </c>
      <c r="EO224">
        <v>-0.0586</v>
      </c>
      <c r="EP224">
        <v>0.796380875196005</v>
      </c>
      <c r="EQ224">
        <v>0.00225868272383977</v>
      </c>
      <c r="ER224">
        <v>-9.96746185667655e-07</v>
      </c>
      <c r="ES224">
        <v>2.83711317370827e-10</v>
      </c>
      <c r="ET224">
        <v>-0.071317122073674</v>
      </c>
      <c r="EU224">
        <v>-0.00217948432402501</v>
      </c>
      <c r="EV224">
        <v>0.000453263451741206</v>
      </c>
      <c r="EW224">
        <v>-1.16319206543697e-06</v>
      </c>
      <c r="EX224">
        <v>-2</v>
      </c>
      <c r="EY224">
        <v>2196</v>
      </c>
      <c r="EZ224">
        <v>1</v>
      </c>
      <c r="FA224">
        <v>25</v>
      </c>
      <c r="FB224">
        <v>8.8</v>
      </c>
      <c r="FC224">
        <v>8.7</v>
      </c>
      <c r="FD224">
        <v>18</v>
      </c>
      <c r="FE224">
        <v>817.427</v>
      </c>
      <c r="FF224">
        <v>431.567</v>
      </c>
      <c r="FG224">
        <v>20.8488</v>
      </c>
      <c r="FH224">
        <v>25.3214</v>
      </c>
      <c r="FI224">
        <v>29.9996</v>
      </c>
      <c r="FJ224">
        <v>25.5057</v>
      </c>
      <c r="FK224">
        <v>25.5516</v>
      </c>
      <c r="FL224">
        <v>25.0167</v>
      </c>
      <c r="FM224">
        <v>70.0682</v>
      </c>
      <c r="FN224">
        <v>0</v>
      </c>
      <c r="FO224">
        <v>20.94</v>
      </c>
      <c r="FP224">
        <v>420</v>
      </c>
      <c r="FQ224">
        <v>3.85135</v>
      </c>
      <c r="FR224">
        <v>101.441</v>
      </c>
      <c r="FS224">
        <v>101.89</v>
      </c>
    </row>
    <row r="225" spans="1:175">
      <c r="A225">
        <v>209</v>
      </c>
      <c r="B225">
        <v>1626465606</v>
      </c>
      <c r="C225">
        <v>416.400000095367</v>
      </c>
      <c r="D225" t="s">
        <v>712</v>
      </c>
      <c r="E225" t="s">
        <v>713</v>
      </c>
      <c r="F225">
        <v>1</v>
      </c>
      <c r="G225" t="s">
        <v>291</v>
      </c>
      <c r="H225">
        <v>1626465605</v>
      </c>
      <c r="I225">
        <f>(J225)/1000</f>
        <v>0</v>
      </c>
      <c r="J225">
        <f>1000*CB225*AH225*(BX225-BY225)/(100*BQ225*(1000-AH225*BX225))</f>
        <v>0</v>
      </c>
      <c r="K225">
        <f>CB225*AH225*(BW225-BV225*(1000-AH225*BY225)/(1000-AH225*BX225))/(100*BQ225)</f>
        <v>0</v>
      </c>
      <c r="L225">
        <f>BV225 - IF(AH225&gt;1, K225*BQ225*100.0/(AJ225*CJ225), 0)</f>
        <v>0</v>
      </c>
      <c r="M225">
        <f>((S225-I225/2)*L225-K225)/(S225+I225/2)</f>
        <v>0</v>
      </c>
      <c r="N225">
        <f>M225*(CC225+CD225)/1000.0</f>
        <v>0</v>
      </c>
      <c r="O225">
        <f>(BV225 - IF(AH225&gt;1, K225*BQ225*100.0/(AJ225*CJ225), 0))*(CC225+CD225)/1000.0</f>
        <v>0</v>
      </c>
      <c r="P225">
        <f>2.0/((1/R225-1/Q225)+SIGN(R225)*SQRT((1/R225-1/Q225)*(1/R225-1/Q225) + 4*BR225/((BR225+1)*(BR225+1))*(2*1/R225*1/Q225-1/Q225*1/Q225)))</f>
        <v>0</v>
      </c>
      <c r="Q225">
        <f>IF(LEFT(BS225,1)&lt;&gt;"0",IF(LEFT(BS225,1)="1",3.0,BT225),$D$5+$E$5*(CJ225*CC225/($K$5*1000))+$F$5*(CJ225*CC225/($K$5*1000))*MAX(MIN(BQ225,$J$5),$I$5)*MAX(MIN(BQ225,$J$5),$I$5)+$G$5*MAX(MIN(BQ225,$J$5),$I$5)*(CJ225*CC225/($K$5*1000))+$H$5*(CJ225*CC225/($K$5*1000))*(CJ225*CC225/($K$5*1000)))</f>
        <v>0</v>
      </c>
      <c r="R225">
        <f>I225*(1000-(1000*0.61365*exp(17.502*V225/(240.97+V225))/(CC225+CD225)+BX225)/2)/(1000*0.61365*exp(17.502*V225/(240.97+V225))/(CC225+CD225)-BX225)</f>
        <v>0</v>
      </c>
      <c r="S225">
        <f>1/((BR225+1)/(P225/1.6)+1/(Q225/1.37)) + BR225/((BR225+1)/(P225/1.6) + BR225/(Q225/1.37))</f>
        <v>0</v>
      </c>
      <c r="T225">
        <f>(BM225*BP225)</f>
        <v>0</v>
      </c>
      <c r="U225">
        <f>(CE225+(T225+2*0.95*5.67E-8*(((CE225+$B$7)+273)^4-(CE225+273)^4)-44100*I225)/(1.84*29.3*Q225+8*0.95*5.67E-8*(CE225+273)^3))</f>
        <v>0</v>
      </c>
      <c r="V225">
        <f>($C$7*CF225+$D$7*CG225+$E$7*U225)</f>
        <v>0</v>
      </c>
      <c r="W225">
        <f>0.61365*exp(17.502*V225/(240.97+V225))</f>
        <v>0</v>
      </c>
      <c r="X225">
        <f>(Y225/Z225*100)</f>
        <v>0</v>
      </c>
      <c r="Y225">
        <f>BX225*(CC225+CD225)/1000</f>
        <v>0</v>
      </c>
      <c r="Z225">
        <f>0.61365*exp(17.502*CE225/(240.97+CE225))</f>
        <v>0</v>
      </c>
      <c r="AA225">
        <f>(W225-BX225*(CC225+CD225)/1000)</f>
        <v>0</v>
      </c>
      <c r="AB225">
        <f>(-I225*44100)</f>
        <v>0</v>
      </c>
      <c r="AC225">
        <f>2*29.3*Q225*0.92*(CE225-V225)</f>
        <v>0</v>
      </c>
      <c r="AD225">
        <f>2*0.95*5.67E-8*(((CE225+$B$7)+273)^4-(V225+273)^4)</f>
        <v>0</v>
      </c>
      <c r="AE225">
        <f>T225+AD225+AB225+AC225</f>
        <v>0</v>
      </c>
      <c r="AF225">
        <v>144</v>
      </c>
      <c r="AG225">
        <v>16</v>
      </c>
      <c r="AH225">
        <f>IF(AF225*$H$13&gt;=AJ225,1.0,(AJ225/(AJ225-AF225*$H$13)))</f>
        <v>0</v>
      </c>
      <c r="AI225">
        <f>(AH225-1)*100</f>
        <v>0</v>
      </c>
      <c r="AJ225">
        <f>MAX(0,($B$13+$C$13*CJ225)/(1+$D$13*CJ225)*CC225/(CE225+273)*$E$13)</f>
        <v>0</v>
      </c>
      <c r="AK225" t="s">
        <v>292</v>
      </c>
      <c r="AL225" t="s">
        <v>292</v>
      </c>
      <c r="AM225">
        <v>0</v>
      </c>
      <c r="AN225">
        <v>0</v>
      </c>
      <c r="AO225">
        <f>1-AM225/AN225</f>
        <v>0</v>
      </c>
      <c r="AP225">
        <v>0</v>
      </c>
      <c r="AQ225" t="s">
        <v>292</v>
      </c>
      <c r="AR225" t="s">
        <v>292</v>
      </c>
      <c r="AS225">
        <v>0</v>
      </c>
      <c r="AT225">
        <v>0</v>
      </c>
      <c r="AU225">
        <f>1-AS225/AT225</f>
        <v>0</v>
      </c>
      <c r="AV225">
        <v>0.5</v>
      </c>
      <c r="AW225">
        <f>BN225</f>
        <v>0</v>
      </c>
      <c r="AX225">
        <f>K225</f>
        <v>0</v>
      </c>
      <c r="AY225">
        <f>AU225*AV225*AW225</f>
        <v>0</v>
      </c>
      <c r="AZ225">
        <f>(AX225-AP225)/AW225</f>
        <v>0</v>
      </c>
      <c r="BA225">
        <f>(AN225-AT225)/AT225</f>
        <v>0</v>
      </c>
      <c r="BB225">
        <f>AM225/(AO225+AM225/AT225)</f>
        <v>0</v>
      </c>
      <c r="BC225" t="s">
        <v>292</v>
      </c>
      <c r="BD225">
        <v>0</v>
      </c>
      <c r="BE225">
        <f>IF(BD225&lt;&gt;0, BD225, BB225)</f>
        <v>0</v>
      </c>
      <c r="BF225">
        <f>1-BE225/AT225</f>
        <v>0</v>
      </c>
      <c r="BG225">
        <f>(AT225-AS225)/(AT225-BE225)</f>
        <v>0</v>
      </c>
      <c r="BH225">
        <f>(AN225-AT225)/(AN225-BE225)</f>
        <v>0</v>
      </c>
      <c r="BI225">
        <f>(AT225-AS225)/(AT225-AM225)</f>
        <v>0</v>
      </c>
      <c r="BJ225">
        <f>(AN225-AT225)/(AN225-AM225)</f>
        <v>0</v>
      </c>
      <c r="BK225">
        <f>(BG225*BE225/AS225)</f>
        <v>0</v>
      </c>
      <c r="BL225">
        <f>(1-BK225)</f>
        <v>0</v>
      </c>
      <c r="BM225">
        <f>$B$11*CK225+$C$11*CL225+$F$11*CM225*(1-CP225)</f>
        <v>0</v>
      </c>
      <c r="BN225">
        <f>BM225*BO225</f>
        <v>0</v>
      </c>
      <c r="BO225">
        <f>($B$11*$D$9+$C$11*$D$9+$F$11*((CZ225+CR225)/MAX(CZ225+CR225+DA225, 0.1)*$I$9+DA225/MAX(CZ225+CR225+DA225, 0.1)*$J$9))/($B$11+$C$11+$F$11)</f>
        <v>0</v>
      </c>
      <c r="BP225">
        <f>($B$11*$K$9+$C$11*$K$9+$F$11*((CZ225+CR225)/MAX(CZ225+CR225+DA225, 0.1)*$P$9+DA225/MAX(CZ225+CR225+DA225, 0.1)*$Q$9))/($B$11+$C$11+$F$11)</f>
        <v>0</v>
      </c>
      <c r="BQ225">
        <v>6</v>
      </c>
      <c r="BR225">
        <v>0.5</v>
      </c>
      <c r="BS225" t="s">
        <v>293</v>
      </c>
      <c r="BT225">
        <v>2</v>
      </c>
      <c r="BU225">
        <v>1626465605</v>
      </c>
      <c r="BV225">
        <v>398.018333333333</v>
      </c>
      <c r="BW225">
        <v>420.024666666667</v>
      </c>
      <c r="BX225">
        <v>8.30097</v>
      </c>
      <c r="BY225">
        <v>3.81496666666667</v>
      </c>
      <c r="BZ225">
        <v>396.465333333333</v>
      </c>
      <c r="CA225">
        <v>8.35951333333333</v>
      </c>
      <c r="CB225">
        <v>900.037666666667</v>
      </c>
      <c r="CC225">
        <v>100.76</v>
      </c>
      <c r="CD225">
        <v>0.100101666666667</v>
      </c>
      <c r="CE225">
        <v>20.5345</v>
      </c>
      <c r="CF225">
        <v>19.3076666666667</v>
      </c>
      <c r="CG225">
        <v>999.9</v>
      </c>
      <c r="CH225">
        <v>0</v>
      </c>
      <c r="CI225">
        <v>0</v>
      </c>
      <c r="CJ225">
        <v>10006.6666666667</v>
      </c>
      <c r="CK225">
        <v>0</v>
      </c>
      <c r="CL225">
        <v>0.221023</v>
      </c>
      <c r="CM225">
        <v>1460.01666666667</v>
      </c>
      <c r="CN225">
        <v>0.973003</v>
      </c>
      <c r="CO225">
        <v>0.0269969666666667</v>
      </c>
      <c r="CP225">
        <v>0</v>
      </c>
      <c r="CQ225">
        <v>872.160333333333</v>
      </c>
      <c r="CR225">
        <v>4.99999</v>
      </c>
      <c r="CS225">
        <v>12773.8</v>
      </c>
      <c r="CT225">
        <v>12728.5333333333</v>
      </c>
      <c r="CU225">
        <v>39.0206666666667</v>
      </c>
      <c r="CV225">
        <v>41.187</v>
      </c>
      <c r="CW225">
        <v>40.187</v>
      </c>
      <c r="CX225">
        <v>40.5</v>
      </c>
      <c r="CY225">
        <v>40.875</v>
      </c>
      <c r="CZ225">
        <v>1415.73666666667</v>
      </c>
      <c r="DA225">
        <v>39.28</v>
      </c>
      <c r="DB225">
        <v>0</v>
      </c>
      <c r="DC225">
        <v>1626465617</v>
      </c>
      <c r="DD225">
        <v>0</v>
      </c>
      <c r="DE225">
        <v>872.729769230769</v>
      </c>
      <c r="DF225">
        <v>-3.10700854041044</v>
      </c>
      <c r="DG225">
        <v>-25.9760683907411</v>
      </c>
      <c r="DH225">
        <v>12776.4615384615</v>
      </c>
      <c r="DI225">
        <v>15</v>
      </c>
      <c r="DJ225">
        <v>1626465084.6</v>
      </c>
      <c r="DK225" t="s">
        <v>294</v>
      </c>
      <c r="DL225">
        <v>1626465076.6</v>
      </c>
      <c r="DM225">
        <v>1626465084.6</v>
      </c>
      <c r="DN225">
        <v>8</v>
      </c>
      <c r="DO225">
        <v>0.212</v>
      </c>
      <c r="DP225">
        <v>0.013</v>
      </c>
      <c r="DQ225">
        <v>1.588</v>
      </c>
      <c r="DR225">
        <v>-0.074</v>
      </c>
      <c r="DS225">
        <v>420</v>
      </c>
      <c r="DT225">
        <v>3</v>
      </c>
      <c r="DU225">
        <v>0.13</v>
      </c>
      <c r="DV225">
        <v>0.03</v>
      </c>
      <c r="DW225">
        <v>-21.8787926829268</v>
      </c>
      <c r="DX225">
        <v>-0.68549268292685</v>
      </c>
      <c r="DY225">
        <v>0.0732240477300502</v>
      </c>
      <c r="DZ225">
        <v>0</v>
      </c>
      <c r="EA225">
        <v>872.911314285714</v>
      </c>
      <c r="EB225">
        <v>-3.32767681982365</v>
      </c>
      <c r="EC225">
        <v>0.382618554656384</v>
      </c>
      <c r="ED225">
        <v>1</v>
      </c>
      <c r="EE225">
        <v>4.43009243902439</v>
      </c>
      <c r="EF225">
        <v>0.232532195121956</v>
      </c>
      <c r="EG225">
        <v>0.0245105731073583</v>
      </c>
      <c r="EH225">
        <v>0</v>
      </c>
      <c r="EI225">
        <v>1</v>
      </c>
      <c r="EJ225">
        <v>3</v>
      </c>
      <c r="EK225" t="s">
        <v>427</v>
      </c>
      <c r="EL225">
        <v>100</v>
      </c>
      <c r="EM225">
        <v>100</v>
      </c>
      <c r="EN225">
        <v>1.553</v>
      </c>
      <c r="EO225">
        <v>-0.0585</v>
      </c>
      <c r="EP225">
        <v>0.796380875196005</v>
      </c>
      <c r="EQ225">
        <v>0.00225868272383977</v>
      </c>
      <c r="ER225">
        <v>-9.96746185667655e-07</v>
      </c>
      <c r="ES225">
        <v>2.83711317370827e-10</v>
      </c>
      <c r="ET225">
        <v>-0.071317122073674</v>
      </c>
      <c r="EU225">
        <v>-0.00217948432402501</v>
      </c>
      <c r="EV225">
        <v>0.000453263451741206</v>
      </c>
      <c r="EW225">
        <v>-1.16319206543697e-06</v>
      </c>
      <c r="EX225">
        <v>-2</v>
      </c>
      <c r="EY225">
        <v>2196</v>
      </c>
      <c r="EZ225">
        <v>1</v>
      </c>
      <c r="FA225">
        <v>25</v>
      </c>
      <c r="FB225">
        <v>8.8</v>
      </c>
      <c r="FC225">
        <v>8.7</v>
      </c>
      <c r="FD225">
        <v>18</v>
      </c>
      <c r="FE225">
        <v>817.533</v>
      </c>
      <c r="FF225">
        <v>431.416</v>
      </c>
      <c r="FG225">
        <v>20.9116</v>
      </c>
      <c r="FH225">
        <v>25.3184</v>
      </c>
      <c r="FI225">
        <v>29.9996</v>
      </c>
      <c r="FJ225">
        <v>25.5035</v>
      </c>
      <c r="FK225">
        <v>25.5495</v>
      </c>
      <c r="FL225">
        <v>25.0172</v>
      </c>
      <c r="FM225">
        <v>70.0682</v>
      </c>
      <c r="FN225">
        <v>0</v>
      </c>
      <c r="FO225">
        <v>21.04</v>
      </c>
      <c r="FP225">
        <v>420</v>
      </c>
      <c r="FQ225">
        <v>3.84631</v>
      </c>
      <c r="FR225">
        <v>101.442</v>
      </c>
      <c r="FS225">
        <v>101.89</v>
      </c>
    </row>
    <row r="226" spans="1:175">
      <c r="A226">
        <v>210</v>
      </c>
      <c r="B226">
        <v>1626465608</v>
      </c>
      <c r="C226">
        <v>418.400000095367</v>
      </c>
      <c r="D226" t="s">
        <v>714</v>
      </c>
      <c r="E226" t="s">
        <v>715</v>
      </c>
      <c r="F226">
        <v>1</v>
      </c>
      <c r="G226" t="s">
        <v>291</v>
      </c>
      <c r="H226">
        <v>1626465607</v>
      </c>
      <c r="I226">
        <f>(J226)/1000</f>
        <v>0</v>
      </c>
      <c r="J226">
        <f>1000*CB226*AH226*(BX226-BY226)/(100*BQ226*(1000-AH226*BX226))</f>
        <v>0</v>
      </c>
      <c r="K226">
        <f>CB226*AH226*(BW226-BV226*(1000-AH226*BY226)/(1000-AH226*BX226))/(100*BQ226)</f>
        <v>0</v>
      </c>
      <c r="L226">
        <f>BV226 - IF(AH226&gt;1, K226*BQ226*100.0/(AJ226*CJ226), 0)</f>
        <v>0</v>
      </c>
      <c r="M226">
        <f>((S226-I226/2)*L226-K226)/(S226+I226/2)</f>
        <v>0</v>
      </c>
      <c r="N226">
        <f>M226*(CC226+CD226)/1000.0</f>
        <v>0</v>
      </c>
      <c r="O226">
        <f>(BV226 - IF(AH226&gt;1, K226*BQ226*100.0/(AJ226*CJ226), 0))*(CC226+CD226)/1000.0</f>
        <v>0</v>
      </c>
      <c r="P226">
        <f>2.0/((1/R226-1/Q226)+SIGN(R226)*SQRT((1/R226-1/Q226)*(1/R226-1/Q226) + 4*BR226/((BR226+1)*(BR226+1))*(2*1/R226*1/Q226-1/Q226*1/Q226)))</f>
        <v>0</v>
      </c>
      <c r="Q226">
        <f>IF(LEFT(BS226,1)&lt;&gt;"0",IF(LEFT(BS226,1)="1",3.0,BT226),$D$5+$E$5*(CJ226*CC226/($K$5*1000))+$F$5*(CJ226*CC226/($K$5*1000))*MAX(MIN(BQ226,$J$5),$I$5)*MAX(MIN(BQ226,$J$5),$I$5)+$G$5*MAX(MIN(BQ226,$J$5),$I$5)*(CJ226*CC226/($K$5*1000))+$H$5*(CJ226*CC226/($K$5*1000))*(CJ226*CC226/($K$5*1000)))</f>
        <v>0</v>
      </c>
      <c r="R226">
        <f>I226*(1000-(1000*0.61365*exp(17.502*V226/(240.97+V226))/(CC226+CD226)+BX226)/2)/(1000*0.61365*exp(17.502*V226/(240.97+V226))/(CC226+CD226)-BX226)</f>
        <v>0</v>
      </c>
      <c r="S226">
        <f>1/((BR226+1)/(P226/1.6)+1/(Q226/1.37)) + BR226/((BR226+1)/(P226/1.6) + BR226/(Q226/1.37))</f>
        <v>0</v>
      </c>
      <c r="T226">
        <f>(BM226*BP226)</f>
        <v>0</v>
      </c>
      <c r="U226">
        <f>(CE226+(T226+2*0.95*5.67E-8*(((CE226+$B$7)+273)^4-(CE226+273)^4)-44100*I226)/(1.84*29.3*Q226+8*0.95*5.67E-8*(CE226+273)^3))</f>
        <v>0</v>
      </c>
      <c r="V226">
        <f>($C$7*CF226+$D$7*CG226+$E$7*U226)</f>
        <v>0</v>
      </c>
      <c r="W226">
        <f>0.61365*exp(17.502*V226/(240.97+V226))</f>
        <v>0</v>
      </c>
      <c r="X226">
        <f>(Y226/Z226*100)</f>
        <v>0</v>
      </c>
      <c r="Y226">
        <f>BX226*(CC226+CD226)/1000</f>
        <v>0</v>
      </c>
      <c r="Z226">
        <f>0.61365*exp(17.502*CE226/(240.97+CE226))</f>
        <v>0</v>
      </c>
      <c r="AA226">
        <f>(W226-BX226*(CC226+CD226)/1000)</f>
        <v>0</v>
      </c>
      <c r="AB226">
        <f>(-I226*44100)</f>
        <v>0</v>
      </c>
      <c r="AC226">
        <f>2*29.3*Q226*0.92*(CE226-V226)</f>
        <v>0</v>
      </c>
      <c r="AD226">
        <f>2*0.95*5.67E-8*(((CE226+$B$7)+273)^4-(V226+273)^4)</f>
        <v>0</v>
      </c>
      <c r="AE226">
        <f>T226+AD226+AB226+AC226</f>
        <v>0</v>
      </c>
      <c r="AF226">
        <v>144</v>
      </c>
      <c r="AG226">
        <v>16</v>
      </c>
      <c r="AH226">
        <f>IF(AF226*$H$13&gt;=AJ226,1.0,(AJ226/(AJ226-AF226*$H$13)))</f>
        <v>0</v>
      </c>
      <c r="AI226">
        <f>(AH226-1)*100</f>
        <v>0</v>
      </c>
      <c r="AJ226">
        <f>MAX(0,($B$13+$C$13*CJ226)/(1+$D$13*CJ226)*CC226/(CE226+273)*$E$13)</f>
        <v>0</v>
      </c>
      <c r="AK226" t="s">
        <v>292</v>
      </c>
      <c r="AL226" t="s">
        <v>292</v>
      </c>
      <c r="AM226">
        <v>0</v>
      </c>
      <c r="AN226">
        <v>0</v>
      </c>
      <c r="AO226">
        <f>1-AM226/AN226</f>
        <v>0</v>
      </c>
      <c r="AP226">
        <v>0</v>
      </c>
      <c r="AQ226" t="s">
        <v>292</v>
      </c>
      <c r="AR226" t="s">
        <v>292</v>
      </c>
      <c r="AS226">
        <v>0</v>
      </c>
      <c r="AT226">
        <v>0</v>
      </c>
      <c r="AU226">
        <f>1-AS226/AT226</f>
        <v>0</v>
      </c>
      <c r="AV226">
        <v>0.5</v>
      </c>
      <c r="AW226">
        <f>BN226</f>
        <v>0</v>
      </c>
      <c r="AX226">
        <f>K226</f>
        <v>0</v>
      </c>
      <c r="AY226">
        <f>AU226*AV226*AW226</f>
        <v>0</v>
      </c>
      <c r="AZ226">
        <f>(AX226-AP226)/AW226</f>
        <v>0</v>
      </c>
      <c r="BA226">
        <f>(AN226-AT226)/AT226</f>
        <v>0</v>
      </c>
      <c r="BB226">
        <f>AM226/(AO226+AM226/AT226)</f>
        <v>0</v>
      </c>
      <c r="BC226" t="s">
        <v>292</v>
      </c>
      <c r="BD226">
        <v>0</v>
      </c>
      <c r="BE226">
        <f>IF(BD226&lt;&gt;0, BD226, BB226)</f>
        <v>0</v>
      </c>
      <c r="BF226">
        <f>1-BE226/AT226</f>
        <v>0</v>
      </c>
      <c r="BG226">
        <f>(AT226-AS226)/(AT226-BE226)</f>
        <v>0</v>
      </c>
      <c r="BH226">
        <f>(AN226-AT226)/(AN226-BE226)</f>
        <v>0</v>
      </c>
      <c r="BI226">
        <f>(AT226-AS226)/(AT226-AM226)</f>
        <v>0</v>
      </c>
      <c r="BJ226">
        <f>(AN226-AT226)/(AN226-AM226)</f>
        <v>0</v>
      </c>
      <c r="BK226">
        <f>(BG226*BE226/AS226)</f>
        <v>0</v>
      </c>
      <c r="BL226">
        <f>(1-BK226)</f>
        <v>0</v>
      </c>
      <c r="BM226">
        <f>$B$11*CK226+$C$11*CL226+$F$11*CM226*(1-CP226)</f>
        <v>0</v>
      </c>
      <c r="BN226">
        <f>BM226*BO226</f>
        <v>0</v>
      </c>
      <c r="BO226">
        <f>($B$11*$D$9+$C$11*$D$9+$F$11*((CZ226+CR226)/MAX(CZ226+CR226+DA226, 0.1)*$I$9+DA226/MAX(CZ226+CR226+DA226, 0.1)*$J$9))/($B$11+$C$11+$F$11)</f>
        <v>0</v>
      </c>
      <c r="BP226">
        <f>($B$11*$K$9+$C$11*$K$9+$F$11*((CZ226+CR226)/MAX(CZ226+CR226+DA226, 0.1)*$P$9+DA226/MAX(CZ226+CR226+DA226, 0.1)*$Q$9))/($B$11+$C$11+$F$11)</f>
        <v>0</v>
      </c>
      <c r="BQ226">
        <v>6</v>
      </c>
      <c r="BR226">
        <v>0.5</v>
      </c>
      <c r="BS226" t="s">
        <v>293</v>
      </c>
      <c r="BT226">
        <v>2</v>
      </c>
      <c r="BU226">
        <v>1626465607</v>
      </c>
      <c r="BV226">
        <v>397.981</v>
      </c>
      <c r="BW226">
        <v>420.004666666667</v>
      </c>
      <c r="BX226">
        <v>8.31682333333333</v>
      </c>
      <c r="BY226">
        <v>3.81578</v>
      </c>
      <c r="BZ226">
        <v>396.428</v>
      </c>
      <c r="CA226">
        <v>8.37528666666667</v>
      </c>
      <c r="CB226">
        <v>899.944333333333</v>
      </c>
      <c r="CC226">
        <v>100.759666666667</v>
      </c>
      <c r="CD226">
        <v>0.0994087</v>
      </c>
      <c r="CE226">
        <v>20.5720666666667</v>
      </c>
      <c r="CF226">
        <v>19.3360666666667</v>
      </c>
      <c r="CG226">
        <v>999.9</v>
      </c>
      <c r="CH226">
        <v>0</v>
      </c>
      <c r="CI226">
        <v>0</v>
      </c>
      <c r="CJ226">
        <v>10041.0666666667</v>
      </c>
      <c r="CK226">
        <v>0</v>
      </c>
      <c r="CL226">
        <v>0.221023</v>
      </c>
      <c r="CM226">
        <v>1460.03666666667</v>
      </c>
      <c r="CN226">
        <v>0.972994666666667</v>
      </c>
      <c r="CO226">
        <v>0.0270053666666667</v>
      </c>
      <c r="CP226">
        <v>0</v>
      </c>
      <c r="CQ226">
        <v>872.386666666667</v>
      </c>
      <c r="CR226">
        <v>4.99999</v>
      </c>
      <c r="CS226">
        <v>12772.5666666667</v>
      </c>
      <c r="CT226">
        <v>12728.6</v>
      </c>
      <c r="CU226">
        <v>39.0206666666667</v>
      </c>
      <c r="CV226">
        <v>41.125</v>
      </c>
      <c r="CW226">
        <v>40.187</v>
      </c>
      <c r="CX226">
        <v>40.5</v>
      </c>
      <c r="CY226">
        <v>40.875</v>
      </c>
      <c r="CZ226">
        <v>1415.74333333333</v>
      </c>
      <c r="DA226">
        <v>39.2933333333333</v>
      </c>
      <c r="DB226">
        <v>0</v>
      </c>
      <c r="DC226">
        <v>1626465619.4</v>
      </c>
      <c r="DD226">
        <v>0</v>
      </c>
      <c r="DE226">
        <v>872.6435</v>
      </c>
      <c r="DF226">
        <v>-2.78082050777203</v>
      </c>
      <c r="DG226">
        <v>-28.2051282266318</v>
      </c>
      <c r="DH226">
        <v>12775.5307692308</v>
      </c>
      <c r="DI226">
        <v>15</v>
      </c>
      <c r="DJ226">
        <v>1626465084.6</v>
      </c>
      <c r="DK226" t="s">
        <v>294</v>
      </c>
      <c r="DL226">
        <v>1626465076.6</v>
      </c>
      <c r="DM226">
        <v>1626465084.6</v>
      </c>
      <c r="DN226">
        <v>8</v>
      </c>
      <c r="DO226">
        <v>0.212</v>
      </c>
      <c r="DP226">
        <v>0.013</v>
      </c>
      <c r="DQ226">
        <v>1.588</v>
      </c>
      <c r="DR226">
        <v>-0.074</v>
      </c>
      <c r="DS226">
        <v>420</v>
      </c>
      <c r="DT226">
        <v>3</v>
      </c>
      <c r="DU226">
        <v>0.13</v>
      </c>
      <c r="DV226">
        <v>0.03</v>
      </c>
      <c r="DW226">
        <v>-21.8983512195122</v>
      </c>
      <c r="DX226">
        <v>-0.770717770034881</v>
      </c>
      <c r="DY226">
        <v>0.0795474520815039</v>
      </c>
      <c r="DZ226">
        <v>0</v>
      </c>
      <c r="EA226">
        <v>872.800588235294</v>
      </c>
      <c r="EB226">
        <v>-2.87349473526265</v>
      </c>
      <c r="EC226">
        <v>0.335822442375077</v>
      </c>
      <c r="ED226">
        <v>1</v>
      </c>
      <c r="EE226">
        <v>4.43934121951219</v>
      </c>
      <c r="EF226">
        <v>0.279287038327529</v>
      </c>
      <c r="EG226">
        <v>0.0292089629741452</v>
      </c>
      <c r="EH226">
        <v>0</v>
      </c>
      <c r="EI226">
        <v>1</v>
      </c>
      <c r="EJ226">
        <v>3</v>
      </c>
      <c r="EK226" t="s">
        <v>427</v>
      </c>
      <c r="EL226">
        <v>100</v>
      </c>
      <c r="EM226">
        <v>100</v>
      </c>
      <c r="EN226">
        <v>1.552</v>
      </c>
      <c r="EO226">
        <v>-0.0584</v>
      </c>
      <c r="EP226">
        <v>0.796380875196005</v>
      </c>
      <c r="EQ226">
        <v>0.00225868272383977</v>
      </c>
      <c r="ER226">
        <v>-9.96746185667655e-07</v>
      </c>
      <c r="ES226">
        <v>2.83711317370827e-10</v>
      </c>
      <c r="ET226">
        <v>-0.071317122073674</v>
      </c>
      <c r="EU226">
        <v>-0.00217948432402501</v>
      </c>
      <c r="EV226">
        <v>0.000453263451741206</v>
      </c>
      <c r="EW226">
        <v>-1.16319206543697e-06</v>
      </c>
      <c r="EX226">
        <v>-2</v>
      </c>
      <c r="EY226">
        <v>2196</v>
      </c>
      <c r="EZ226">
        <v>1</v>
      </c>
      <c r="FA226">
        <v>25</v>
      </c>
      <c r="FB226">
        <v>8.9</v>
      </c>
      <c r="FC226">
        <v>8.7</v>
      </c>
      <c r="FD226">
        <v>18</v>
      </c>
      <c r="FE226">
        <v>817.57</v>
      </c>
      <c r="FF226">
        <v>431.34</v>
      </c>
      <c r="FG226">
        <v>20.9767</v>
      </c>
      <c r="FH226">
        <v>25.3158</v>
      </c>
      <c r="FI226">
        <v>29.9996</v>
      </c>
      <c r="FJ226">
        <v>25.5014</v>
      </c>
      <c r="FK226">
        <v>25.5475</v>
      </c>
      <c r="FL226">
        <v>25.0163</v>
      </c>
      <c r="FM226">
        <v>70.0682</v>
      </c>
      <c r="FN226">
        <v>0</v>
      </c>
      <c r="FO226">
        <v>21.04</v>
      </c>
      <c r="FP226">
        <v>420</v>
      </c>
      <c r="FQ226">
        <v>3.89833</v>
      </c>
      <c r="FR226">
        <v>101.441</v>
      </c>
      <c r="FS226">
        <v>101.891</v>
      </c>
    </row>
    <row r="227" spans="1:175">
      <c r="A227">
        <v>211</v>
      </c>
      <c r="B227">
        <v>1626465610</v>
      </c>
      <c r="C227">
        <v>420.400000095367</v>
      </c>
      <c r="D227" t="s">
        <v>716</v>
      </c>
      <c r="E227" t="s">
        <v>717</v>
      </c>
      <c r="F227">
        <v>1</v>
      </c>
      <c r="G227" t="s">
        <v>291</v>
      </c>
      <c r="H227">
        <v>1626465609</v>
      </c>
      <c r="I227">
        <f>(J227)/1000</f>
        <v>0</v>
      </c>
      <c r="J227">
        <f>1000*CB227*AH227*(BX227-BY227)/(100*BQ227*(1000-AH227*BX227))</f>
        <v>0</v>
      </c>
      <c r="K227">
        <f>CB227*AH227*(BW227-BV227*(1000-AH227*BY227)/(1000-AH227*BX227))/(100*BQ227)</f>
        <v>0</v>
      </c>
      <c r="L227">
        <f>BV227 - IF(AH227&gt;1, K227*BQ227*100.0/(AJ227*CJ227), 0)</f>
        <v>0</v>
      </c>
      <c r="M227">
        <f>((S227-I227/2)*L227-K227)/(S227+I227/2)</f>
        <v>0</v>
      </c>
      <c r="N227">
        <f>M227*(CC227+CD227)/1000.0</f>
        <v>0</v>
      </c>
      <c r="O227">
        <f>(BV227 - IF(AH227&gt;1, K227*BQ227*100.0/(AJ227*CJ227), 0))*(CC227+CD227)/1000.0</f>
        <v>0</v>
      </c>
      <c r="P227">
        <f>2.0/((1/R227-1/Q227)+SIGN(R227)*SQRT((1/R227-1/Q227)*(1/R227-1/Q227) + 4*BR227/((BR227+1)*(BR227+1))*(2*1/R227*1/Q227-1/Q227*1/Q227)))</f>
        <v>0</v>
      </c>
      <c r="Q227">
        <f>IF(LEFT(BS227,1)&lt;&gt;"0",IF(LEFT(BS227,1)="1",3.0,BT227),$D$5+$E$5*(CJ227*CC227/($K$5*1000))+$F$5*(CJ227*CC227/($K$5*1000))*MAX(MIN(BQ227,$J$5),$I$5)*MAX(MIN(BQ227,$J$5),$I$5)+$G$5*MAX(MIN(BQ227,$J$5),$I$5)*(CJ227*CC227/($K$5*1000))+$H$5*(CJ227*CC227/($K$5*1000))*(CJ227*CC227/($K$5*1000)))</f>
        <v>0</v>
      </c>
      <c r="R227">
        <f>I227*(1000-(1000*0.61365*exp(17.502*V227/(240.97+V227))/(CC227+CD227)+BX227)/2)/(1000*0.61365*exp(17.502*V227/(240.97+V227))/(CC227+CD227)-BX227)</f>
        <v>0</v>
      </c>
      <c r="S227">
        <f>1/((BR227+1)/(P227/1.6)+1/(Q227/1.37)) + BR227/((BR227+1)/(P227/1.6) + BR227/(Q227/1.37))</f>
        <v>0</v>
      </c>
      <c r="T227">
        <f>(BM227*BP227)</f>
        <v>0</v>
      </c>
      <c r="U227">
        <f>(CE227+(T227+2*0.95*5.67E-8*(((CE227+$B$7)+273)^4-(CE227+273)^4)-44100*I227)/(1.84*29.3*Q227+8*0.95*5.67E-8*(CE227+273)^3))</f>
        <v>0</v>
      </c>
      <c r="V227">
        <f>($C$7*CF227+$D$7*CG227+$E$7*U227)</f>
        <v>0</v>
      </c>
      <c r="W227">
        <f>0.61365*exp(17.502*V227/(240.97+V227))</f>
        <v>0</v>
      </c>
      <c r="X227">
        <f>(Y227/Z227*100)</f>
        <v>0</v>
      </c>
      <c r="Y227">
        <f>BX227*(CC227+CD227)/1000</f>
        <v>0</v>
      </c>
      <c r="Z227">
        <f>0.61365*exp(17.502*CE227/(240.97+CE227))</f>
        <v>0</v>
      </c>
      <c r="AA227">
        <f>(W227-BX227*(CC227+CD227)/1000)</f>
        <v>0</v>
      </c>
      <c r="AB227">
        <f>(-I227*44100)</f>
        <v>0</v>
      </c>
      <c r="AC227">
        <f>2*29.3*Q227*0.92*(CE227-V227)</f>
        <v>0</v>
      </c>
      <c r="AD227">
        <f>2*0.95*5.67E-8*(((CE227+$B$7)+273)^4-(V227+273)^4)</f>
        <v>0</v>
      </c>
      <c r="AE227">
        <f>T227+AD227+AB227+AC227</f>
        <v>0</v>
      </c>
      <c r="AF227">
        <v>145</v>
      </c>
      <c r="AG227">
        <v>16</v>
      </c>
      <c r="AH227">
        <f>IF(AF227*$H$13&gt;=AJ227,1.0,(AJ227/(AJ227-AF227*$H$13)))</f>
        <v>0</v>
      </c>
      <c r="AI227">
        <f>(AH227-1)*100</f>
        <v>0</v>
      </c>
      <c r="AJ227">
        <f>MAX(0,($B$13+$C$13*CJ227)/(1+$D$13*CJ227)*CC227/(CE227+273)*$E$13)</f>
        <v>0</v>
      </c>
      <c r="AK227" t="s">
        <v>292</v>
      </c>
      <c r="AL227" t="s">
        <v>292</v>
      </c>
      <c r="AM227">
        <v>0</v>
      </c>
      <c r="AN227">
        <v>0</v>
      </c>
      <c r="AO227">
        <f>1-AM227/AN227</f>
        <v>0</v>
      </c>
      <c r="AP227">
        <v>0</v>
      </c>
      <c r="AQ227" t="s">
        <v>292</v>
      </c>
      <c r="AR227" t="s">
        <v>292</v>
      </c>
      <c r="AS227">
        <v>0</v>
      </c>
      <c r="AT227">
        <v>0</v>
      </c>
      <c r="AU227">
        <f>1-AS227/AT227</f>
        <v>0</v>
      </c>
      <c r="AV227">
        <v>0.5</v>
      </c>
      <c r="AW227">
        <f>BN227</f>
        <v>0</v>
      </c>
      <c r="AX227">
        <f>K227</f>
        <v>0</v>
      </c>
      <c r="AY227">
        <f>AU227*AV227*AW227</f>
        <v>0</v>
      </c>
      <c r="AZ227">
        <f>(AX227-AP227)/AW227</f>
        <v>0</v>
      </c>
      <c r="BA227">
        <f>(AN227-AT227)/AT227</f>
        <v>0</v>
      </c>
      <c r="BB227">
        <f>AM227/(AO227+AM227/AT227)</f>
        <v>0</v>
      </c>
      <c r="BC227" t="s">
        <v>292</v>
      </c>
      <c r="BD227">
        <v>0</v>
      </c>
      <c r="BE227">
        <f>IF(BD227&lt;&gt;0, BD227, BB227)</f>
        <v>0</v>
      </c>
      <c r="BF227">
        <f>1-BE227/AT227</f>
        <v>0</v>
      </c>
      <c r="BG227">
        <f>(AT227-AS227)/(AT227-BE227)</f>
        <v>0</v>
      </c>
      <c r="BH227">
        <f>(AN227-AT227)/(AN227-BE227)</f>
        <v>0</v>
      </c>
      <c r="BI227">
        <f>(AT227-AS227)/(AT227-AM227)</f>
        <v>0</v>
      </c>
      <c r="BJ227">
        <f>(AN227-AT227)/(AN227-AM227)</f>
        <v>0</v>
      </c>
      <c r="BK227">
        <f>(BG227*BE227/AS227)</f>
        <v>0</v>
      </c>
      <c r="BL227">
        <f>(1-BK227)</f>
        <v>0</v>
      </c>
      <c r="BM227">
        <f>$B$11*CK227+$C$11*CL227+$F$11*CM227*(1-CP227)</f>
        <v>0</v>
      </c>
      <c r="BN227">
        <f>BM227*BO227</f>
        <v>0</v>
      </c>
      <c r="BO227">
        <f>($B$11*$D$9+$C$11*$D$9+$F$11*((CZ227+CR227)/MAX(CZ227+CR227+DA227, 0.1)*$I$9+DA227/MAX(CZ227+CR227+DA227, 0.1)*$J$9))/($B$11+$C$11+$F$11)</f>
        <v>0</v>
      </c>
      <c r="BP227">
        <f>($B$11*$K$9+$C$11*$K$9+$F$11*((CZ227+CR227)/MAX(CZ227+CR227+DA227, 0.1)*$P$9+DA227/MAX(CZ227+CR227+DA227, 0.1)*$Q$9))/($B$11+$C$11+$F$11)</f>
        <v>0</v>
      </c>
      <c r="BQ227">
        <v>6</v>
      </c>
      <c r="BR227">
        <v>0.5</v>
      </c>
      <c r="BS227" t="s">
        <v>293</v>
      </c>
      <c r="BT227">
        <v>2</v>
      </c>
      <c r="BU227">
        <v>1626465609</v>
      </c>
      <c r="BV227">
        <v>397.953</v>
      </c>
      <c r="BW227">
        <v>420.013333333333</v>
      </c>
      <c r="BX227">
        <v>8.33132666666667</v>
      </c>
      <c r="BY227">
        <v>3.81717</v>
      </c>
      <c r="BZ227">
        <v>396.400333333333</v>
      </c>
      <c r="CA227">
        <v>8.38971333333333</v>
      </c>
      <c r="CB227">
        <v>899.977</v>
      </c>
      <c r="CC227">
        <v>100.759</v>
      </c>
      <c r="CD227">
        <v>0.0990422666666667</v>
      </c>
      <c r="CE227">
        <v>20.6099</v>
      </c>
      <c r="CF227">
        <v>19.3619333333333</v>
      </c>
      <c r="CG227">
        <v>999.9</v>
      </c>
      <c r="CH227">
        <v>0</v>
      </c>
      <c r="CI227">
        <v>0</v>
      </c>
      <c r="CJ227">
        <v>10048.3333333333</v>
      </c>
      <c r="CK227">
        <v>0</v>
      </c>
      <c r="CL227">
        <v>0.221023</v>
      </c>
      <c r="CM227">
        <v>1459.93666666667</v>
      </c>
      <c r="CN227">
        <v>0.973001333333333</v>
      </c>
      <c r="CO227">
        <v>0.0269987</v>
      </c>
      <c r="CP227">
        <v>0</v>
      </c>
      <c r="CQ227">
        <v>872.541</v>
      </c>
      <c r="CR227">
        <v>4.99999</v>
      </c>
      <c r="CS227">
        <v>12771.1</v>
      </c>
      <c r="CT227">
        <v>12727.8</v>
      </c>
      <c r="CU227">
        <v>39.0206666666667</v>
      </c>
      <c r="CV227">
        <v>41.187</v>
      </c>
      <c r="CW227">
        <v>40.187</v>
      </c>
      <c r="CX227">
        <v>40.5</v>
      </c>
      <c r="CY227">
        <v>40.875</v>
      </c>
      <c r="CZ227">
        <v>1415.65666666667</v>
      </c>
      <c r="DA227">
        <v>39.28</v>
      </c>
      <c r="DB227">
        <v>0</v>
      </c>
      <c r="DC227">
        <v>1626465621.2</v>
      </c>
      <c r="DD227">
        <v>0</v>
      </c>
      <c r="DE227">
        <v>872.55988</v>
      </c>
      <c r="DF227">
        <v>-2.19369230315911</v>
      </c>
      <c r="DG227">
        <v>-27.1384615470337</v>
      </c>
      <c r="DH227">
        <v>12774.444</v>
      </c>
      <c r="DI227">
        <v>15</v>
      </c>
      <c r="DJ227">
        <v>1626465084.6</v>
      </c>
      <c r="DK227" t="s">
        <v>294</v>
      </c>
      <c r="DL227">
        <v>1626465076.6</v>
      </c>
      <c r="DM227">
        <v>1626465084.6</v>
      </c>
      <c r="DN227">
        <v>8</v>
      </c>
      <c r="DO227">
        <v>0.212</v>
      </c>
      <c r="DP227">
        <v>0.013</v>
      </c>
      <c r="DQ227">
        <v>1.588</v>
      </c>
      <c r="DR227">
        <v>-0.074</v>
      </c>
      <c r="DS227">
        <v>420</v>
      </c>
      <c r="DT227">
        <v>3</v>
      </c>
      <c r="DU227">
        <v>0.13</v>
      </c>
      <c r="DV227">
        <v>0.03</v>
      </c>
      <c r="DW227">
        <v>-21.9241731707317</v>
      </c>
      <c r="DX227">
        <v>-0.80720905923345</v>
      </c>
      <c r="DY227">
        <v>0.0828295252660554</v>
      </c>
      <c r="DZ227">
        <v>0</v>
      </c>
      <c r="EA227">
        <v>872.724757575758</v>
      </c>
      <c r="EB227">
        <v>-2.77313444204585</v>
      </c>
      <c r="EC227">
        <v>0.323525281697041</v>
      </c>
      <c r="ED227">
        <v>1</v>
      </c>
      <c r="EE227">
        <v>4.44928609756098</v>
      </c>
      <c r="EF227">
        <v>0.327785853658544</v>
      </c>
      <c r="EG227">
        <v>0.033670498694435</v>
      </c>
      <c r="EH227">
        <v>0</v>
      </c>
      <c r="EI227">
        <v>1</v>
      </c>
      <c r="EJ227">
        <v>3</v>
      </c>
      <c r="EK227" t="s">
        <v>427</v>
      </c>
      <c r="EL227">
        <v>100</v>
      </c>
      <c r="EM227">
        <v>100</v>
      </c>
      <c r="EN227">
        <v>1.553</v>
      </c>
      <c r="EO227">
        <v>-0.0583</v>
      </c>
      <c r="EP227">
        <v>0.796380875196005</v>
      </c>
      <c r="EQ227">
        <v>0.00225868272383977</v>
      </c>
      <c r="ER227">
        <v>-9.96746185667655e-07</v>
      </c>
      <c r="ES227">
        <v>2.83711317370827e-10</v>
      </c>
      <c r="ET227">
        <v>-0.071317122073674</v>
      </c>
      <c r="EU227">
        <v>-0.00217948432402501</v>
      </c>
      <c r="EV227">
        <v>0.000453263451741206</v>
      </c>
      <c r="EW227">
        <v>-1.16319206543697e-06</v>
      </c>
      <c r="EX227">
        <v>-2</v>
      </c>
      <c r="EY227">
        <v>2196</v>
      </c>
      <c r="EZ227">
        <v>1</v>
      </c>
      <c r="FA227">
        <v>25</v>
      </c>
      <c r="FB227">
        <v>8.9</v>
      </c>
      <c r="FC227">
        <v>8.8</v>
      </c>
      <c r="FD227">
        <v>18</v>
      </c>
      <c r="FE227">
        <v>817.33</v>
      </c>
      <c r="FF227">
        <v>431.461</v>
      </c>
      <c r="FG227">
        <v>21.0468</v>
      </c>
      <c r="FH227">
        <v>25.3134</v>
      </c>
      <c r="FI227">
        <v>29.9997</v>
      </c>
      <c r="FJ227">
        <v>25.4992</v>
      </c>
      <c r="FK227">
        <v>25.5459</v>
      </c>
      <c r="FL227">
        <v>25.0161</v>
      </c>
      <c r="FM227">
        <v>70.0682</v>
      </c>
      <c r="FN227">
        <v>0</v>
      </c>
      <c r="FO227">
        <v>21.14</v>
      </c>
      <c r="FP227">
        <v>420</v>
      </c>
      <c r="FQ227">
        <v>3.90484</v>
      </c>
      <c r="FR227">
        <v>101.442</v>
      </c>
      <c r="FS227">
        <v>101.892</v>
      </c>
    </row>
    <row r="228" spans="1:175">
      <c r="A228">
        <v>212</v>
      </c>
      <c r="B228">
        <v>1626465612</v>
      </c>
      <c r="C228">
        <v>422.400000095367</v>
      </c>
      <c r="D228" t="s">
        <v>718</v>
      </c>
      <c r="E228" t="s">
        <v>719</v>
      </c>
      <c r="F228">
        <v>1</v>
      </c>
      <c r="G228" t="s">
        <v>291</v>
      </c>
      <c r="H228">
        <v>1626465611</v>
      </c>
      <c r="I228">
        <f>(J228)/1000</f>
        <v>0</v>
      </c>
      <c r="J228">
        <f>1000*CB228*AH228*(BX228-BY228)/(100*BQ228*(1000-AH228*BX228))</f>
        <v>0</v>
      </c>
      <c r="K228">
        <f>CB228*AH228*(BW228-BV228*(1000-AH228*BY228)/(1000-AH228*BX228))/(100*BQ228)</f>
        <v>0</v>
      </c>
      <c r="L228">
        <f>BV228 - IF(AH228&gt;1, K228*BQ228*100.0/(AJ228*CJ228), 0)</f>
        <v>0</v>
      </c>
      <c r="M228">
        <f>((S228-I228/2)*L228-K228)/(S228+I228/2)</f>
        <v>0</v>
      </c>
      <c r="N228">
        <f>M228*(CC228+CD228)/1000.0</f>
        <v>0</v>
      </c>
      <c r="O228">
        <f>(BV228 - IF(AH228&gt;1, K228*BQ228*100.0/(AJ228*CJ228), 0))*(CC228+CD228)/1000.0</f>
        <v>0</v>
      </c>
      <c r="P228">
        <f>2.0/((1/R228-1/Q228)+SIGN(R228)*SQRT((1/R228-1/Q228)*(1/R228-1/Q228) + 4*BR228/((BR228+1)*(BR228+1))*(2*1/R228*1/Q228-1/Q228*1/Q228)))</f>
        <v>0</v>
      </c>
      <c r="Q228">
        <f>IF(LEFT(BS228,1)&lt;&gt;"0",IF(LEFT(BS228,1)="1",3.0,BT228),$D$5+$E$5*(CJ228*CC228/($K$5*1000))+$F$5*(CJ228*CC228/($K$5*1000))*MAX(MIN(BQ228,$J$5),$I$5)*MAX(MIN(BQ228,$J$5),$I$5)+$G$5*MAX(MIN(BQ228,$J$5),$I$5)*(CJ228*CC228/($K$5*1000))+$H$5*(CJ228*CC228/($K$5*1000))*(CJ228*CC228/($K$5*1000)))</f>
        <v>0</v>
      </c>
      <c r="R228">
        <f>I228*(1000-(1000*0.61365*exp(17.502*V228/(240.97+V228))/(CC228+CD228)+BX228)/2)/(1000*0.61365*exp(17.502*V228/(240.97+V228))/(CC228+CD228)-BX228)</f>
        <v>0</v>
      </c>
      <c r="S228">
        <f>1/((BR228+1)/(P228/1.6)+1/(Q228/1.37)) + BR228/((BR228+1)/(P228/1.6) + BR228/(Q228/1.37))</f>
        <v>0</v>
      </c>
      <c r="T228">
        <f>(BM228*BP228)</f>
        <v>0</v>
      </c>
      <c r="U228">
        <f>(CE228+(T228+2*0.95*5.67E-8*(((CE228+$B$7)+273)^4-(CE228+273)^4)-44100*I228)/(1.84*29.3*Q228+8*0.95*5.67E-8*(CE228+273)^3))</f>
        <v>0</v>
      </c>
      <c r="V228">
        <f>($C$7*CF228+$D$7*CG228+$E$7*U228)</f>
        <v>0</v>
      </c>
      <c r="W228">
        <f>0.61365*exp(17.502*V228/(240.97+V228))</f>
        <v>0</v>
      </c>
      <c r="X228">
        <f>(Y228/Z228*100)</f>
        <v>0</v>
      </c>
      <c r="Y228">
        <f>BX228*(CC228+CD228)/1000</f>
        <v>0</v>
      </c>
      <c r="Z228">
        <f>0.61365*exp(17.502*CE228/(240.97+CE228))</f>
        <v>0</v>
      </c>
      <c r="AA228">
        <f>(W228-BX228*(CC228+CD228)/1000)</f>
        <v>0</v>
      </c>
      <c r="AB228">
        <f>(-I228*44100)</f>
        <v>0</v>
      </c>
      <c r="AC228">
        <f>2*29.3*Q228*0.92*(CE228-V228)</f>
        <v>0</v>
      </c>
      <c r="AD228">
        <f>2*0.95*5.67E-8*(((CE228+$B$7)+273)^4-(V228+273)^4)</f>
        <v>0</v>
      </c>
      <c r="AE228">
        <f>T228+AD228+AB228+AC228</f>
        <v>0</v>
      </c>
      <c r="AF228">
        <v>144</v>
      </c>
      <c r="AG228">
        <v>16</v>
      </c>
      <c r="AH228">
        <f>IF(AF228*$H$13&gt;=AJ228,1.0,(AJ228/(AJ228-AF228*$H$13)))</f>
        <v>0</v>
      </c>
      <c r="AI228">
        <f>(AH228-1)*100</f>
        <v>0</v>
      </c>
      <c r="AJ228">
        <f>MAX(0,($B$13+$C$13*CJ228)/(1+$D$13*CJ228)*CC228/(CE228+273)*$E$13)</f>
        <v>0</v>
      </c>
      <c r="AK228" t="s">
        <v>292</v>
      </c>
      <c r="AL228" t="s">
        <v>292</v>
      </c>
      <c r="AM228">
        <v>0</v>
      </c>
      <c r="AN228">
        <v>0</v>
      </c>
      <c r="AO228">
        <f>1-AM228/AN228</f>
        <v>0</v>
      </c>
      <c r="AP228">
        <v>0</v>
      </c>
      <c r="AQ228" t="s">
        <v>292</v>
      </c>
      <c r="AR228" t="s">
        <v>292</v>
      </c>
      <c r="AS228">
        <v>0</v>
      </c>
      <c r="AT228">
        <v>0</v>
      </c>
      <c r="AU228">
        <f>1-AS228/AT228</f>
        <v>0</v>
      </c>
      <c r="AV228">
        <v>0.5</v>
      </c>
      <c r="AW228">
        <f>BN228</f>
        <v>0</v>
      </c>
      <c r="AX228">
        <f>K228</f>
        <v>0</v>
      </c>
      <c r="AY228">
        <f>AU228*AV228*AW228</f>
        <v>0</v>
      </c>
      <c r="AZ228">
        <f>(AX228-AP228)/AW228</f>
        <v>0</v>
      </c>
      <c r="BA228">
        <f>(AN228-AT228)/AT228</f>
        <v>0</v>
      </c>
      <c r="BB228">
        <f>AM228/(AO228+AM228/AT228)</f>
        <v>0</v>
      </c>
      <c r="BC228" t="s">
        <v>292</v>
      </c>
      <c r="BD228">
        <v>0</v>
      </c>
      <c r="BE228">
        <f>IF(BD228&lt;&gt;0, BD228, BB228)</f>
        <v>0</v>
      </c>
      <c r="BF228">
        <f>1-BE228/AT228</f>
        <v>0</v>
      </c>
      <c r="BG228">
        <f>(AT228-AS228)/(AT228-BE228)</f>
        <v>0</v>
      </c>
      <c r="BH228">
        <f>(AN228-AT228)/(AN228-BE228)</f>
        <v>0</v>
      </c>
      <c r="BI228">
        <f>(AT228-AS228)/(AT228-AM228)</f>
        <v>0</v>
      </c>
      <c r="BJ228">
        <f>(AN228-AT228)/(AN228-AM228)</f>
        <v>0</v>
      </c>
      <c r="BK228">
        <f>(BG228*BE228/AS228)</f>
        <v>0</v>
      </c>
      <c r="BL228">
        <f>(1-BK228)</f>
        <v>0</v>
      </c>
      <c r="BM228">
        <f>$B$11*CK228+$C$11*CL228+$F$11*CM228*(1-CP228)</f>
        <v>0</v>
      </c>
      <c r="BN228">
        <f>BM228*BO228</f>
        <v>0</v>
      </c>
      <c r="BO228">
        <f>($B$11*$D$9+$C$11*$D$9+$F$11*((CZ228+CR228)/MAX(CZ228+CR228+DA228, 0.1)*$I$9+DA228/MAX(CZ228+CR228+DA228, 0.1)*$J$9))/($B$11+$C$11+$F$11)</f>
        <v>0</v>
      </c>
      <c r="BP228">
        <f>($B$11*$K$9+$C$11*$K$9+$F$11*((CZ228+CR228)/MAX(CZ228+CR228+DA228, 0.1)*$P$9+DA228/MAX(CZ228+CR228+DA228, 0.1)*$Q$9))/($B$11+$C$11+$F$11)</f>
        <v>0</v>
      </c>
      <c r="BQ228">
        <v>6</v>
      </c>
      <c r="BR228">
        <v>0.5</v>
      </c>
      <c r="BS228" t="s">
        <v>293</v>
      </c>
      <c r="BT228">
        <v>2</v>
      </c>
      <c r="BU228">
        <v>1626465611</v>
      </c>
      <c r="BV228">
        <v>397.95</v>
      </c>
      <c r="BW228">
        <v>420.008</v>
      </c>
      <c r="BX228">
        <v>8.34294666666667</v>
      </c>
      <c r="BY228">
        <v>3.81854333333333</v>
      </c>
      <c r="BZ228">
        <v>396.397</v>
      </c>
      <c r="CA228">
        <v>8.40127</v>
      </c>
      <c r="CB228">
        <v>900.039333333333</v>
      </c>
      <c r="CC228">
        <v>100.759666666667</v>
      </c>
      <c r="CD228">
        <v>0.0990823333333333</v>
      </c>
      <c r="CE228">
        <v>20.6478</v>
      </c>
      <c r="CF228">
        <v>19.3976666666667</v>
      </c>
      <c r="CG228">
        <v>999.9</v>
      </c>
      <c r="CH228">
        <v>0</v>
      </c>
      <c r="CI228">
        <v>0</v>
      </c>
      <c r="CJ228">
        <v>10052.9333333333</v>
      </c>
      <c r="CK228">
        <v>0</v>
      </c>
      <c r="CL228">
        <v>0.221023</v>
      </c>
      <c r="CM228">
        <v>1459.92333333333</v>
      </c>
      <c r="CN228">
        <v>0.973008333333333</v>
      </c>
      <c r="CO228">
        <v>0.0269915666666667</v>
      </c>
      <c r="CP228">
        <v>0</v>
      </c>
      <c r="CQ228">
        <v>872.352666666667</v>
      </c>
      <c r="CR228">
        <v>4.99999</v>
      </c>
      <c r="CS228">
        <v>12770.6666666667</v>
      </c>
      <c r="CT228">
        <v>12727.7333333333</v>
      </c>
      <c r="CU228">
        <v>39.062</v>
      </c>
      <c r="CV228">
        <v>41.1663333333333</v>
      </c>
      <c r="CW228">
        <v>40.187</v>
      </c>
      <c r="CX228">
        <v>40.5</v>
      </c>
      <c r="CY228">
        <v>40.875</v>
      </c>
      <c r="CZ228">
        <v>1415.65333333333</v>
      </c>
      <c r="DA228">
        <v>39.27</v>
      </c>
      <c r="DB228">
        <v>0</v>
      </c>
      <c r="DC228">
        <v>1626465623</v>
      </c>
      <c r="DD228">
        <v>0</v>
      </c>
      <c r="DE228">
        <v>872.524730769231</v>
      </c>
      <c r="DF228">
        <v>-1.72112820040722</v>
      </c>
      <c r="DG228">
        <v>-27.8974358650541</v>
      </c>
      <c r="DH228">
        <v>12773.7538461538</v>
      </c>
      <c r="DI228">
        <v>15</v>
      </c>
      <c r="DJ228">
        <v>1626465084.6</v>
      </c>
      <c r="DK228" t="s">
        <v>294</v>
      </c>
      <c r="DL228">
        <v>1626465076.6</v>
      </c>
      <c r="DM228">
        <v>1626465084.6</v>
      </c>
      <c r="DN228">
        <v>8</v>
      </c>
      <c r="DO228">
        <v>0.212</v>
      </c>
      <c r="DP228">
        <v>0.013</v>
      </c>
      <c r="DQ228">
        <v>1.588</v>
      </c>
      <c r="DR228">
        <v>-0.074</v>
      </c>
      <c r="DS228">
        <v>420</v>
      </c>
      <c r="DT228">
        <v>3</v>
      </c>
      <c r="DU228">
        <v>0.13</v>
      </c>
      <c r="DV228">
        <v>0.03</v>
      </c>
      <c r="DW228">
        <v>-21.9507829268293</v>
      </c>
      <c r="DX228">
        <v>-0.779013240418106</v>
      </c>
      <c r="DY228">
        <v>0.0801661533786624</v>
      </c>
      <c r="DZ228">
        <v>0</v>
      </c>
      <c r="EA228">
        <v>872.650771428571</v>
      </c>
      <c r="EB228">
        <v>-2.31297245370012</v>
      </c>
      <c r="EC228">
        <v>0.291440176239524</v>
      </c>
      <c r="ED228">
        <v>1</v>
      </c>
      <c r="EE228">
        <v>4.46035268292683</v>
      </c>
      <c r="EF228">
        <v>0.359271846689897</v>
      </c>
      <c r="EG228">
        <v>0.0365549067157478</v>
      </c>
      <c r="EH228">
        <v>0</v>
      </c>
      <c r="EI228">
        <v>1</v>
      </c>
      <c r="EJ228">
        <v>3</v>
      </c>
      <c r="EK228" t="s">
        <v>427</v>
      </c>
      <c r="EL228">
        <v>100</v>
      </c>
      <c r="EM228">
        <v>100</v>
      </c>
      <c r="EN228">
        <v>1.552</v>
      </c>
      <c r="EO228">
        <v>-0.0583</v>
      </c>
      <c r="EP228">
        <v>0.796380875196005</v>
      </c>
      <c r="EQ228">
        <v>0.00225868272383977</v>
      </c>
      <c r="ER228">
        <v>-9.96746185667655e-07</v>
      </c>
      <c r="ES228">
        <v>2.83711317370827e-10</v>
      </c>
      <c r="ET228">
        <v>-0.071317122073674</v>
      </c>
      <c r="EU228">
        <v>-0.00217948432402501</v>
      </c>
      <c r="EV228">
        <v>0.000453263451741206</v>
      </c>
      <c r="EW228">
        <v>-1.16319206543697e-06</v>
      </c>
      <c r="EX228">
        <v>-2</v>
      </c>
      <c r="EY228">
        <v>2196</v>
      </c>
      <c r="EZ228">
        <v>1</v>
      </c>
      <c r="FA228">
        <v>25</v>
      </c>
      <c r="FB228">
        <v>8.9</v>
      </c>
      <c r="FC228">
        <v>8.8</v>
      </c>
      <c r="FD228">
        <v>18</v>
      </c>
      <c r="FE228">
        <v>817.416</v>
      </c>
      <c r="FF228">
        <v>431.551</v>
      </c>
      <c r="FG228">
        <v>21.1131</v>
      </c>
      <c r="FH228">
        <v>25.3107</v>
      </c>
      <c r="FI228">
        <v>29.9996</v>
      </c>
      <c r="FJ228">
        <v>25.4974</v>
      </c>
      <c r="FK228">
        <v>25.5441</v>
      </c>
      <c r="FL228">
        <v>25.0174</v>
      </c>
      <c r="FM228">
        <v>69.7922</v>
      </c>
      <c r="FN228">
        <v>0</v>
      </c>
      <c r="FO228">
        <v>21.24</v>
      </c>
      <c r="FP228">
        <v>420</v>
      </c>
      <c r="FQ228">
        <v>3.93976</v>
      </c>
      <c r="FR228">
        <v>101.441</v>
      </c>
      <c r="FS228">
        <v>101.892</v>
      </c>
    </row>
    <row r="229" spans="1:175">
      <c r="A229">
        <v>213</v>
      </c>
      <c r="B229">
        <v>1626465614</v>
      </c>
      <c r="C229">
        <v>424.400000095367</v>
      </c>
      <c r="D229" t="s">
        <v>720</v>
      </c>
      <c r="E229" t="s">
        <v>721</v>
      </c>
      <c r="F229">
        <v>1</v>
      </c>
      <c r="G229" t="s">
        <v>291</v>
      </c>
      <c r="H229">
        <v>1626465613</v>
      </c>
      <c r="I229">
        <f>(J229)/1000</f>
        <v>0</v>
      </c>
      <c r="J229">
        <f>1000*CB229*AH229*(BX229-BY229)/(100*BQ229*(1000-AH229*BX229))</f>
        <v>0</v>
      </c>
      <c r="K229">
        <f>CB229*AH229*(BW229-BV229*(1000-AH229*BY229)/(1000-AH229*BX229))/(100*BQ229)</f>
        <v>0</v>
      </c>
      <c r="L229">
        <f>BV229 - IF(AH229&gt;1, K229*BQ229*100.0/(AJ229*CJ229), 0)</f>
        <v>0</v>
      </c>
      <c r="M229">
        <f>((S229-I229/2)*L229-K229)/(S229+I229/2)</f>
        <v>0</v>
      </c>
      <c r="N229">
        <f>M229*(CC229+CD229)/1000.0</f>
        <v>0</v>
      </c>
      <c r="O229">
        <f>(BV229 - IF(AH229&gt;1, K229*BQ229*100.0/(AJ229*CJ229), 0))*(CC229+CD229)/1000.0</f>
        <v>0</v>
      </c>
      <c r="P229">
        <f>2.0/((1/R229-1/Q229)+SIGN(R229)*SQRT((1/R229-1/Q229)*(1/R229-1/Q229) + 4*BR229/((BR229+1)*(BR229+1))*(2*1/R229*1/Q229-1/Q229*1/Q229)))</f>
        <v>0</v>
      </c>
      <c r="Q229">
        <f>IF(LEFT(BS229,1)&lt;&gt;"0",IF(LEFT(BS229,1)="1",3.0,BT229),$D$5+$E$5*(CJ229*CC229/($K$5*1000))+$F$5*(CJ229*CC229/($K$5*1000))*MAX(MIN(BQ229,$J$5),$I$5)*MAX(MIN(BQ229,$J$5),$I$5)+$G$5*MAX(MIN(BQ229,$J$5),$I$5)*(CJ229*CC229/($K$5*1000))+$H$5*(CJ229*CC229/($K$5*1000))*(CJ229*CC229/($K$5*1000)))</f>
        <v>0</v>
      </c>
      <c r="R229">
        <f>I229*(1000-(1000*0.61365*exp(17.502*V229/(240.97+V229))/(CC229+CD229)+BX229)/2)/(1000*0.61365*exp(17.502*V229/(240.97+V229))/(CC229+CD229)-BX229)</f>
        <v>0</v>
      </c>
      <c r="S229">
        <f>1/((BR229+1)/(P229/1.6)+1/(Q229/1.37)) + BR229/((BR229+1)/(P229/1.6) + BR229/(Q229/1.37))</f>
        <v>0</v>
      </c>
      <c r="T229">
        <f>(BM229*BP229)</f>
        <v>0</v>
      </c>
      <c r="U229">
        <f>(CE229+(T229+2*0.95*5.67E-8*(((CE229+$B$7)+273)^4-(CE229+273)^4)-44100*I229)/(1.84*29.3*Q229+8*0.95*5.67E-8*(CE229+273)^3))</f>
        <v>0</v>
      </c>
      <c r="V229">
        <f>($C$7*CF229+$D$7*CG229+$E$7*U229)</f>
        <v>0</v>
      </c>
      <c r="W229">
        <f>0.61365*exp(17.502*V229/(240.97+V229))</f>
        <v>0</v>
      </c>
      <c r="X229">
        <f>(Y229/Z229*100)</f>
        <v>0</v>
      </c>
      <c r="Y229">
        <f>BX229*(CC229+CD229)/1000</f>
        <v>0</v>
      </c>
      <c r="Z229">
        <f>0.61365*exp(17.502*CE229/(240.97+CE229))</f>
        <v>0</v>
      </c>
      <c r="AA229">
        <f>(W229-BX229*(CC229+CD229)/1000)</f>
        <v>0</v>
      </c>
      <c r="AB229">
        <f>(-I229*44100)</f>
        <v>0</v>
      </c>
      <c r="AC229">
        <f>2*29.3*Q229*0.92*(CE229-V229)</f>
        <v>0</v>
      </c>
      <c r="AD229">
        <f>2*0.95*5.67E-8*(((CE229+$B$7)+273)^4-(V229+273)^4)</f>
        <v>0</v>
      </c>
      <c r="AE229">
        <f>T229+AD229+AB229+AC229</f>
        <v>0</v>
      </c>
      <c r="AF229">
        <v>145</v>
      </c>
      <c r="AG229">
        <v>16</v>
      </c>
      <c r="AH229">
        <f>IF(AF229*$H$13&gt;=AJ229,1.0,(AJ229/(AJ229-AF229*$H$13)))</f>
        <v>0</v>
      </c>
      <c r="AI229">
        <f>(AH229-1)*100</f>
        <v>0</v>
      </c>
      <c r="AJ229">
        <f>MAX(0,($B$13+$C$13*CJ229)/(1+$D$13*CJ229)*CC229/(CE229+273)*$E$13)</f>
        <v>0</v>
      </c>
      <c r="AK229" t="s">
        <v>292</v>
      </c>
      <c r="AL229" t="s">
        <v>292</v>
      </c>
      <c r="AM229">
        <v>0</v>
      </c>
      <c r="AN229">
        <v>0</v>
      </c>
      <c r="AO229">
        <f>1-AM229/AN229</f>
        <v>0</v>
      </c>
      <c r="AP229">
        <v>0</v>
      </c>
      <c r="AQ229" t="s">
        <v>292</v>
      </c>
      <c r="AR229" t="s">
        <v>292</v>
      </c>
      <c r="AS229">
        <v>0</v>
      </c>
      <c r="AT229">
        <v>0</v>
      </c>
      <c r="AU229">
        <f>1-AS229/AT229</f>
        <v>0</v>
      </c>
      <c r="AV229">
        <v>0.5</v>
      </c>
      <c r="AW229">
        <f>BN229</f>
        <v>0</v>
      </c>
      <c r="AX229">
        <f>K229</f>
        <v>0</v>
      </c>
      <c r="AY229">
        <f>AU229*AV229*AW229</f>
        <v>0</v>
      </c>
      <c r="AZ229">
        <f>(AX229-AP229)/AW229</f>
        <v>0</v>
      </c>
      <c r="BA229">
        <f>(AN229-AT229)/AT229</f>
        <v>0</v>
      </c>
      <c r="BB229">
        <f>AM229/(AO229+AM229/AT229)</f>
        <v>0</v>
      </c>
      <c r="BC229" t="s">
        <v>292</v>
      </c>
      <c r="BD229">
        <v>0</v>
      </c>
      <c r="BE229">
        <f>IF(BD229&lt;&gt;0, BD229, BB229)</f>
        <v>0</v>
      </c>
      <c r="BF229">
        <f>1-BE229/AT229</f>
        <v>0</v>
      </c>
      <c r="BG229">
        <f>(AT229-AS229)/(AT229-BE229)</f>
        <v>0</v>
      </c>
      <c r="BH229">
        <f>(AN229-AT229)/(AN229-BE229)</f>
        <v>0</v>
      </c>
      <c r="BI229">
        <f>(AT229-AS229)/(AT229-AM229)</f>
        <v>0</v>
      </c>
      <c r="BJ229">
        <f>(AN229-AT229)/(AN229-AM229)</f>
        <v>0</v>
      </c>
      <c r="BK229">
        <f>(BG229*BE229/AS229)</f>
        <v>0</v>
      </c>
      <c r="BL229">
        <f>(1-BK229)</f>
        <v>0</v>
      </c>
      <c r="BM229">
        <f>$B$11*CK229+$C$11*CL229+$F$11*CM229*(1-CP229)</f>
        <v>0</v>
      </c>
      <c r="BN229">
        <f>BM229*BO229</f>
        <v>0</v>
      </c>
      <c r="BO229">
        <f>($B$11*$D$9+$C$11*$D$9+$F$11*((CZ229+CR229)/MAX(CZ229+CR229+DA229, 0.1)*$I$9+DA229/MAX(CZ229+CR229+DA229, 0.1)*$J$9))/($B$11+$C$11+$F$11)</f>
        <v>0</v>
      </c>
      <c r="BP229">
        <f>($B$11*$K$9+$C$11*$K$9+$F$11*((CZ229+CR229)/MAX(CZ229+CR229+DA229, 0.1)*$P$9+DA229/MAX(CZ229+CR229+DA229, 0.1)*$Q$9))/($B$11+$C$11+$F$11)</f>
        <v>0</v>
      </c>
      <c r="BQ229">
        <v>6</v>
      </c>
      <c r="BR229">
        <v>0.5</v>
      </c>
      <c r="BS229" t="s">
        <v>293</v>
      </c>
      <c r="BT229">
        <v>2</v>
      </c>
      <c r="BU229">
        <v>1626465613</v>
      </c>
      <c r="BV229">
        <v>397.921333333333</v>
      </c>
      <c r="BW229">
        <v>419.974333333333</v>
      </c>
      <c r="BX229">
        <v>8.35605333333333</v>
      </c>
      <c r="BY229">
        <v>3.82199</v>
      </c>
      <c r="BZ229">
        <v>396.369</v>
      </c>
      <c r="CA229">
        <v>8.41431333333333</v>
      </c>
      <c r="CB229">
        <v>899.944</v>
      </c>
      <c r="CC229">
        <v>100.759333333333</v>
      </c>
      <c r="CD229">
        <v>0.0987846666666667</v>
      </c>
      <c r="CE229">
        <v>20.6820333333333</v>
      </c>
      <c r="CF229">
        <v>19.4354666666667</v>
      </c>
      <c r="CG229">
        <v>999.9</v>
      </c>
      <c r="CH229">
        <v>0</v>
      </c>
      <c r="CI229">
        <v>0</v>
      </c>
      <c r="CJ229">
        <v>10066.2333333333</v>
      </c>
      <c r="CK229">
        <v>0</v>
      </c>
      <c r="CL229">
        <v>0.221023</v>
      </c>
      <c r="CM229">
        <v>1460.02333333333</v>
      </c>
      <c r="CN229">
        <v>0.973001333333333</v>
      </c>
      <c r="CO229">
        <v>0.0269984333333333</v>
      </c>
      <c r="CP229">
        <v>0</v>
      </c>
      <c r="CQ229">
        <v>872.011</v>
      </c>
      <c r="CR229">
        <v>4.99999</v>
      </c>
      <c r="CS229">
        <v>12770.4666666667</v>
      </c>
      <c r="CT229">
        <v>12728.5333333333</v>
      </c>
      <c r="CU229">
        <v>39.062</v>
      </c>
      <c r="CV229">
        <v>41.1456666666667</v>
      </c>
      <c r="CW229">
        <v>40.187</v>
      </c>
      <c r="CX229">
        <v>40.5</v>
      </c>
      <c r="CY229">
        <v>40.875</v>
      </c>
      <c r="CZ229">
        <v>1415.74</v>
      </c>
      <c r="DA229">
        <v>39.2833333333333</v>
      </c>
      <c r="DB229">
        <v>0</v>
      </c>
      <c r="DC229">
        <v>1626465625.4</v>
      </c>
      <c r="DD229">
        <v>0</v>
      </c>
      <c r="DE229">
        <v>872.398846153846</v>
      </c>
      <c r="DF229">
        <v>-2.33230769161501</v>
      </c>
      <c r="DG229">
        <v>-22.9777777724309</v>
      </c>
      <c r="DH229">
        <v>12772.7576923077</v>
      </c>
      <c r="DI229">
        <v>15</v>
      </c>
      <c r="DJ229">
        <v>1626465084.6</v>
      </c>
      <c r="DK229" t="s">
        <v>294</v>
      </c>
      <c r="DL229">
        <v>1626465076.6</v>
      </c>
      <c r="DM229">
        <v>1626465084.6</v>
      </c>
      <c r="DN229">
        <v>8</v>
      </c>
      <c r="DO229">
        <v>0.212</v>
      </c>
      <c r="DP229">
        <v>0.013</v>
      </c>
      <c r="DQ229">
        <v>1.588</v>
      </c>
      <c r="DR229">
        <v>-0.074</v>
      </c>
      <c r="DS229">
        <v>420</v>
      </c>
      <c r="DT229">
        <v>3</v>
      </c>
      <c r="DU229">
        <v>0.13</v>
      </c>
      <c r="DV229">
        <v>0.03</v>
      </c>
      <c r="DW229">
        <v>-21.9689658536585</v>
      </c>
      <c r="DX229">
        <v>-0.734811846689901</v>
      </c>
      <c r="DY229">
        <v>0.0771487685745142</v>
      </c>
      <c r="DZ229">
        <v>0</v>
      </c>
      <c r="EA229">
        <v>872.555393939394</v>
      </c>
      <c r="EB229">
        <v>-2.4415921924014</v>
      </c>
      <c r="EC229">
        <v>0.300644755574036</v>
      </c>
      <c r="ED229">
        <v>1</v>
      </c>
      <c r="EE229">
        <v>4.47156609756098</v>
      </c>
      <c r="EF229">
        <v>0.386149128919865</v>
      </c>
      <c r="EG229">
        <v>0.0388842502995279</v>
      </c>
      <c r="EH229">
        <v>0</v>
      </c>
      <c r="EI229">
        <v>1</v>
      </c>
      <c r="EJ229">
        <v>3</v>
      </c>
      <c r="EK229" t="s">
        <v>427</v>
      </c>
      <c r="EL229">
        <v>100</v>
      </c>
      <c r="EM229">
        <v>100</v>
      </c>
      <c r="EN229">
        <v>1.553</v>
      </c>
      <c r="EO229">
        <v>-0.0582</v>
      </c>
      <c r="EP229">
        <v>0.796380875196005</v>
      </c>
      <c r="EQ229">
        <v>0.00225868272383977</v>
      </c>
      <c r="ER229">
        <v>-9.96746185667655e-07</v>
      </c>
      <c r="ES229">
        <v>2.83711317370827e-10</v>
      </c>
      <c r="ET229">
        <v>-0.071317122073674</v>
      </c>
      <c r="EU229">
        <v>-0.00217948432402501</v>
      </c>
      <c r="EV229">
        <v>0.000453263451741206</v>
      </c>
      <c r="EW229">
        <v>-1.16319206543697e-06</v>
      </c>
      <c r="EX229">
        <v>-2</v>
      </c>
      <c r="EY229">
        <v>2196</v>
      </c>
      <c r="EZ229">
        <v>1</v>
      </c>
      <c r="FA229">
        <v>25</v>
      </c>
      <c r="FB229">
        <v>9</v>
      </c>
      <c r="FC229">
        <v>8.8</v>
      </c>
      <c r="FD229">
        <v>18</v>
      </c>
      <c r="FE229">
        <v>817.207</v>
      </c>
      <c r="FF229">
        <v>431.653</v>
      </c>
      <c r="FG229">
        <v>21.1763</v>
      </c>
      <c r="FH229">
        <v>25.3078</v>
      </c>
      <c r="FI229">
        <v>29.9996</v>
      </c>
      <c r="FJ229">
        <v>25.4958</v>
      </c>
      <c r="FK229">
        <v>25.542</v>
      </c>
      <c r="FL229">
        <v>25.0165</v>
      </c>
      <c r="FM229">
        <v>69.5207</v>
      </c>
      <c r="FN229">
        <v>0</v>
      </c>
      <c r="FO229">
        <v>21.24</v>
      </c>
      <c r="FP229">
        <v>420</v>
      </c>
      <c r="FQ229">
        <v>3.95004</v>
      </c>
      <c r="FR229">
        <v>101.441</v>
      </c>
      <c r="FS229">
        <v>101.893</v>
      </c>
    </row>
    <row r="230" spans="1:175">
      <c r="A230">
        <v>214</v>
      </c>
      <c r="B230">
        <v>1626465616</v>
      </c>
      <c r="C230">
        <v>426.400000095367</v>
      </c>
      <c r="D230" t="s">
        <v>722</v>
      </c>
      <c r="E230" t="s">
        <v>723</v>
      </c>
      <c r="F230">
        <v>1</v>
      </c>
      <c r="G230" t="s">
        <v>291</v>
      </c>
      <c r="H230">
        <v>1626465615</v>
      </c>
      <c r="I230">
        <f>(J230)/1000</f>
        <v>0</v>
      </c>
      <c r="J230">
        <f>1000*CB230*AH230*(BX230-BY230)/(100*BQ230*(1000-AH230*BX230))</f>
        <v>0</v>
      </c>
      <c r="K230">
        <f>CB230*AH230*(BW230-BV230*(1000-AH230*BY230)/(1000-AH230*BX230))/(100*BQ230)</f>
        <v>0</v>
      </c>
      <c r="L230">
        <f>BV230 - IF(AH230&gt;1, K230*BQ230*100.0/(AJ230*CJ230), 0)</f>
        <v>0</v>
      </c>
      <c r="M230">
        <f>((S230-I230/2)*L230-K230)/(S230+I230/2)</f>
        <v>0</v>
      </c>
      <c r="N230">
        <f>M230*(CC230+CD230)/1000.0</f>
        <v>0</v>
      </c>
      <c r="O230">
        <f>(BV230 - IF(AH230&gt;1, K230*BQ230*100.0/(AJ230*CJ230), 0))*(CC230+CD230)/1000.0</f>
        <v>0</v>
      </c>
      <c r="P230">
        <f>2.0/((1/R230-1/Q230)+SIGN(R230)*SQRT((1/R230-1/Q230)*(1/R230-1/Q230) + 4*BR230/((BR230+1)*(BR230+1))*(2*1/R230*1/Q230-1/Q230*1/Q230)))</f>
        <v>0</v>
      </c>
      <c r="Q230">
        <f>IF(LEFT(BS230,1)&lt;&gt;"0",IF(LEFT(BS230,1)="1",3.0,BT230),$D$5+$E$5*(CJ230*CC230/($K$5*1000))+$F$5*(CJ230*CC230/($K$5*1000))*MAX(MIN(BQ230,$J$5),$I$5)*MAX(MIN(BQ230,$J$5),$I$5)+$G$5*MAX(MIN(BQ230,$J$5),$I$5)*(CJ230*CC230/($K$5*1000))+$H$5*(CJ230*CC230/($K$5*1000))*(CJ230*CC230/($K$5*1000)))</f>
        <v>0</v>
      </c>
      <c r="R230">
        <f>I230*(1000-(1000*0.61365*exp(17.502*V230/(240.97+V230))/(CC230+CD230)+BX230)/2)/(1000*0.61365*exp(17.502*V230/(240.97+V230))/(CC230+CD230)-BX230)</f>
        <v>0</v>
      </c>
      <c r="S230">
        <f>1/((BR230+1)/(P230/1.6)+1/(Q230/1.37)) + BR230/((BR230+1)/(P230/1.6) + BR230/(Q230/1.37))</f>
        <v>0</v>
      </c>
      <c r="T230">
        <f>(BM230*BP230)</f>
        <v>0</v>
      </c>
      <c r="U230">
        <f>(CE230+(T230+2*0.95*5.67E-8*(((CE230+$B$7)+273)^4-(CE230+273)^4)-44100*I230)/(1.84*29.3*Q230+8*0.95*5.67E-8*(CE230+273)^3))</f>
        <v>0</v>
      </c>
      <c r="V230">
        <f>($C$7*CF230+$D$7*CG230+$E$7*U230)</f>
        <v>0</v>
      </c>
      <c r="W230">
        <f>0.61365*exp(17.502*V230/(240.97+V230))</f>
        <v>0</v>
      </c>
      <c r="X230">
        <f>(Y230/Z230*100)</f>
        <v>0</v>
      </c>
      <c r="Y230">
        <f>BX230*(CC230+CD230)/1000</f>
        <v>0</v>
      </c>
      <c r="Z230">
        <f>0.61365*exp(17.502*CE230/(240.97+CE230))</f>
        <v>0</v>
      </c>
      <c r="AA230">
        <f>(W230-BX230*(CC230+CD230)/1000)</f>
        <v>0</v>
      </c>
      <c r="AB230">
        <f>(-I230*44100)</f>
        <v>0</v>
      </c>
      <c r="AC230">
        <f>2*29.3*Q230*0.92*(CE230-V230)</f>
        <v>0</v>
      </c>
      <c r="AD230">
        <f>2*0.95*5.67E-8*(((CE230+$B$7)+273)^4-(V230+273)^4)</f>
        <v>0</v>
      </c>
      <c r="AE230">
        <f>T230+AD230+AB230+AC230</f>
        <v>0</v>
      </c>
      <c r="AF230">
        <v>145</v>
      </c>
      <c r="AG230">
        <v>16</v>
      </c>
      <c r="AH230">
        <f>IF(AF230*$H$13&gt;=AJ230,1.0,(AJ230/(AJ230-AF230*$H$13)))</f>
        <v>0</v>
      </c>
      <c r="AI230">
        <f>(AH230-1)*100</f>
        <v>0</v>
      </c>
      <c r="AJ230">
        <f>MAX(0,($B$13+$C$13*CJ230)/(1+$D$13*CJ230)*CC230/(CE230+273)*$E$13)</f>
        <v>0</v>
      </c>
      <c r="AK230" t="s">
        <v>292</v>
      </c>
      <c r="AL230" t="s">
        <v>292</v>
      </c>
      <c r="AM230">
        <v>0</v>
      </c>
      <c r="AN230">
        <v>0</v>
      </c>
      <c r="AO230">
        <f>1-AM230/AN230</f>
        <v>0</v>
      </c>
      <c r="AP230">
        <v>0</v>
      </c>
      <c r="AQ230" t="s">
        <v>292</v>
      </c>
      <c r="AR230" t="s">
        <v>292</v>
      </c>
      <c r="AS230">
        <v>0</v>
      </c>
      <c r="AT230">
        <v>0</v>
      </c>
      <c r="AU230">
        <f>1-AS230/AT230</f>
        <v>0</v>
      </c>
      <c r="AV230">
        <v>0.5</v>
      </c>
      <c r="AW230">
        <f>BN230</f>
        <v>0</v>
      </c>
      <c r="AX230">
        <f>K230</f>
        <v>0</v>
      </c>
      <c r="AY230">
        <f>AU230*AV230*AW230</f>
        <v>0</v>
      </c>
      <c r="AZ230">
        <f>(AX230-AP230)/AW230</f>
        <v>0</v>
      </c>
      <c r="BA230">
        <f>(AN230-AT230)/AT230</f>
        <v>0</v>
      </c>
      <c r="BB230">
        <f>AM230/(AO230+AM230/AT230)</f>
        <v>0</v>
      </c>
      <c r="BC230" t="s">
        <v>292</v>
      </c>
      <c r="BD230">
        <v>0</v>
      </c>
      <c r="BE230">
        <f>IF(BD230&lt;&gt;0, BD230, BB230)</f>
        <v>0</v>
      </c>
      <c r="BF230">
        <f>1-BE230/AT230</f>
        <v>0</v>
      </c>
      <c r="BG230">
        <f>(AT230-AS230)/(AT230-BE230)</f>
        <v>0</v>
      </c>
      <c r="BH230">
        <f>(AN230-AT230)/(AN230-BE230)</f>
        <v>0</v>
      </c>
      <c r="BI230">
        <f>(AT230-AS230)/(AT230-AM230)</f>
        <v>0</v>
      </c>
      <c r="BJ230">
        <f>(AN230-AT230)/(AN230-AM230)</f>
        <v>0</v>
      </c>
      <c r="BK230">
        <f>(BG230*BE230/AS230)</f>
        <v>0</v>
      </c>
      <c r="BL230">
        <f>(1-BK230)</f>
        <v>0</v>
      </c>
      <c r="BM230">
        <f>$B$11*CK230+$C$11*CL230+$F$11*CM230*(1-CP230)</f>
        <v>0</v>
      </c>
      <c r="BN230">
        <f>BM230*BO230</f>
        <v>0</v>
      </c>
      <c r="BO230">
        <f>($B$11*$D$9+$C$11*$D$9+$F$11*((CZ230+CR230)/MAX(CZ230+CR230+DA230, 0.1)*$I$9+DA230/MAX(CZ230+CR230+DA230, 0.1)*$J$9))/($B$11+$C$11+$F$11)</f>
        <v>0</v>
      </c>
      <c r="BP230">
        <f>($B$11*$K$9+$C$11*$K$9+$F$11*((CZ230+CR230)/MAX(CZ230+CR230+DA230, 0.1)*$P$9+DA230/MAX(CZ230+CR230+DA230, 0.1)*$Q$9))/($B$11+$C$11+$F$11)</f>
        <v>0</v>
      </c>
      <c r="BQ230">
        <v>6</v>
      </c>
      <c r="BR230">
        <v>0.5</v>
      </c>
      <c r="BS230" t="s">
        <v>293</v>
      </c>
      <c r="BT230">
        <v>2</v>
      </c>
      <c r="BU230">
        <v>1626465615</v>
      </c>
      <c r="BV230">
        <v>397.897666666667</v>
      </c>
      <c r="BW230">
        <v>419.969</v>
      </c>
      <c r="BX230">
        <v>8.37225333333333</v>
      </c>
      <c r="BY230">
        <v>3.83542666666667</v>
      </c>
      <c r="BZ230">
        <v>396.344666666667</v>
      </c>
      <c r="CA230">
        <v>8.43042666666667</v>
      </c>
      <c r="CB230">
        <v>899.947666666667</v>
      </c>
      <c r="CC230">
        <v>100.759666666667</v>
      </c>
      <c r="CD230">
        <v>0.0988126666666667</v>
      </c>
      <c r="CE230">
        <v>20.7183</v>
      </c>
      <c r="CF230">
        <v>19.4706333333333</v>
      </c>
      <c r="CG230">
        <v>999.9</v>
      </c>
      <c r="CH230">
        <v>0</v>
      </c>
      <c r="CI230">
        <v>0</v>
      </c>
      <c r="CJ230">
        <v>10083.9666666667</v>
      </c>
      <c r="CK230">
        <v>0</v>
      </c>
      <c r="CL230">
        <v>0.221023</v>
      </c>
      <c r="CM230">
        <v>1460.01333333333</v>
      </c>
      <c r="CN230">
        <v>0.973003</v>
      </c>
      <c r="CO230">
        <v>0.0269969666666667</v>
      </c>
      <c r="CP230">
        <v>0</v>
      </c>
      <c r="CQ230">
        <v>871.965666666667</v>
      </c>
      <c r="CR230">
        <v>4.99999</v>
      </c>
      <c r="CS230">
        <v>12769.9333333333</v>
      </c>
      <c r="CT230">
        <v>12728.5</v>
      </c>
      <c r="CU230">
        <v>39.062</v>
      </c>
      <c r="CV230">
        <v>41.187</v>
      </c>
      <c r="CW230">
        <v>40.187</v>
      </c>
      <c r="CX230">
        <v>40.5</v>
      </c>
      <c r="CY230">
        <v>40.875</v>
      </c>
      <c r="CZ230">
        <v>1415.73333333333</v>
      </c>
      <c r="DA230">
        <v>39.28</v>
      </c>
      <c r="DB230">
        <v>0</v>
      </c>
      <c r="DC230">
        <v>1626465627.2</v>
      </c>
      <c r="DD230">
        <v>0</v>
      </c>
      <c r="DE230">
        <v>872.32296</v>
      </c>
      <c r="DF230">
        <v>-2.13161538307406</v>
      </c>
      <c r="DG230">
        <v>-22.3538460945601</v>
      </c>
      <c r="DH230">
        <v>12771.916</v>
      </c>
      <c r="DI230">
        <v>15</v>
      </c>
      <c r="DJ230">
        <v>1626465084.6</v>
      </c>
      <c r="DK230" t="s">
        <v>294</v>
      </c>
      <c r="DL230">
        <v>1626465076.6</v>
      </c>
      <c r="DM230">
        <v>1626465084.6</v>
      </c>
      <c r="DN230">
        <v>8</v>
      </c>
      <c r="DO230">
        <v>0.212</v>
      </c>
      <c r="DP230">
        <v>0.013</v>
      </c>
      <c r="DQ230">
        <v>1.588</v>
      </c>
      <c r="DR230">
        <v>-0.074</v>
      </c>
      <c r="DS230">
        <v>420</v>
      </c>
      <c r="DT230">
        <v>3</v>
      </c>
      <c r="DU230">
        <v>0.13</v>
      </c>
      <c r="DV230">
        <v>0.03</v>
      </c>
      <c r="DW230">
        <v>-21.9886463414634</v>
      </c>
      <c r="DX230">
        <v>-0.700662020905897</v>
      </c>
      <c r="DY230">
        <v>0.0744449709928567</v>
      </c>
      <c r="DZ230">
        <v>0</v>
      </c>
      <c r="EA230">
        <v>872.462484848485</v>
      </c>
      <c r="EB230">
        <v>-2.38383576159042</v>
      </c>
      <c r="EC230">
        <v>0.289705819568122</v>
      </c>
      <c r="ED230">
        <v>1</v>
      </c>
      <c r="EE230">
        <v>4.48206487804878</v>
      </c>
      <c r="EF230">
        <v>0.405326550522633</v>
      </c>
      <c r="EG230">
        <v>0.0403645561813434</v>
      </c>
      <c r="EH230">
        <v>0</v>
      </c>
      <c r="EI230">
        <v>1</v>
      </c>
      <c r="EJ230">
        <v>3</v>
      </c>
      <c r="EK230" t="s">
        <v>427</v>
      </c>
      <c r="EL230">
        <v>100</v>
      </c>
      <c r="EM230">
        <v>100</v>
      </c>
      <c r="EN230">
        <v>1.552</v>
      </c>
      <c r="EO230">
        <v>-0.0581</v>
      </c>
      <c r="EP230">
        <v>0.796380875196005</v>
      </c>
      <c r="EQ230">
        <v>0.00225868272383977</v>
      </c>
      <c r="ER230">
        <v>-9.96746185667655e-07</v>
      </c>
      <c r="ES230">
        <v>2.83711317370827e-10</v>
      </c>
      <c r="ET230">
        <v>-0.071317122073674</v>
      </c>
      <c r="EU230">
        <v>-0.00217948432402501</v>
      </c>
      <c r="EV230">
        <v>0.000453263451741206</v>
      </c>
      <c r="EW230">
        <v>-1.16319206543697e-06</v>
      </c>
      <c r="EX230">
        <v>-2</v>
      </c>
      <c r="EY230">
        <v>2196</v>
      </c>
      <c r="EZ230">
        <v>1</v>
      </c>
      <c r="FA230">
        <v>25</v>
      </c>
      <c r="FB230">
        <v>9</v>
      </c>
      <c r="FC230">
        <v>8.9</v>
      </c>
      <c r="FD230">
        <v>18</v>
      </c>
      <c r="FE230">
        <v>816.578</v>
      </c>
      <c r="FF230">
        <v>431.739</v>
      </c>
      <c r="FG230">
        <v>21.2418</v>
      </c>
      <c r="FH230">
        <v>25.3051</v>
      </c>
      <c r="FI230">
        <v>29.9997</v>
      </c>
      <c r="FJ230">
        <v>25.4939</v>
      </c>
      <c r="FK230">
        <v>25.5398</v>
      </c>
      <c r="FL230">
        <v>25.0177</v>
      </c>
      <c r="FM230">
        <v>69.5207</v>
      </c>
      <c r="FN230">
        <v>0</v>
      </c>
      <c r="FO230">
        <v>21.34</v>
      </c>
      <c r="FP230">
        <v>420</v>
      </c>
      <c r="FQ230">
        <v>3.95145</v>
      </c>
      <c r="FR230">
        <v>101.442</v>
      </c>
      <c r="FS230">
        <v>101.893</v>
      </c>
    </row>
    <row r="231" spans="1:175">
      <c r="A231">
        <v>215</v>
      </c>
      <c r="B231">
        <v>1626465618</v>
      </c>
      <c r="C231">
        <v>428.400000095367</v>
      </c>
      <c r="D231" t="s">
        <v>724</v>
      </c>
      <c r="E231" t="s">
        <v>725</v>
      </c>
      <c r="F231">
        <v>1</v>
      </c>
      <c r="G231" t="s">
        <v>291</v>
      </c>
      <c r="H231">
        <v>1626465617</v>
      </c>
      <c r="I231">
        <f>(J231)/1000</f>
        <v>0</v>
      </c>
      <c r="J231">
        <f>1000*CB231*AH231*(BX231-BY231)/(100*BQ231*(1000-AH231*BX231))</f>
        <v>0</v>
      </c>
      <c r="K231">
        <f>CB231*AH231*(BW231-BV231*(1000-AH231*BY231)/(1000-AH231*BX231))/(100*BQ231)</f>
        <v>0</v>
      </c>
      <c r="L231">
        <f>BV231 - IF(AH231&gt;1, K231*BQ231*100.0/(AJ231*CJ231), 0)</f>
        <v>0</v>
      </c>
      <c r="M231">
        <f>((S231-I231/2)*L231-K231)/(S231+I231/2)</f>
        <v>0</v>
      </c>
      <c r="N231">
        <f>M231*(CC231+CD231)/1000.0</f>
        <v>0</v>
      </c>
      <c r="O231">
        <f>(BV231 - IF(AH231&gt;1, K231*BQ231*100.0/(AJ231*CJ231), 0))*(CC231+CD231)/1000.0</f>
        <v>0</v>
      </c>
      <c r="P231">
        <f>2.0/((1/R231-1/Q231)+SIGN(R231)*SQRT((1/R231-1/Q231)*(1/R231-1/Q231) + 4*BR231/((BR231+1)*(BR231+1))*(2*1/R231*1/Q231-1/Q231*1/Q231)))</f>
        <v>0</v>
      </c>
      <c r="Q231">
        <f>IF(LEFT(BS231,1)&lt;&gt;"0",IF(LEFT(BS231,1)="1",3.0,BT231),$D$5+$E$5*(CJ231*CC231/($K$5*1000))+$F$5*(CJ231*CC231/($K$5*1000))*MAX(MIN(BQ231,$J$5),$I$5)*MAX(MIN(BQ231,$J$5),$I$5)+$G$5*MAX(MIN(BQ231,$J$5),$I$5)*(CJ231*CC231/($K$5*1000))+$H$5*(CJ231*CC231/($K$5*1000))*(CJ231*CC231/($K$5*1000)))</f>
        <v>0</v>
      </c>
      <c r="R231">
        <f>I231*(1000-(1000*0.61365*exp(17.502*V231/(240.97+V231))/(CC231+CD231)+BX231)/2)/(1000*0.61365*exp(17.502*V231/(240.97+V231))/(CC231+CD231)-BX231)</f>
        <v>0</v>
      </c>
      <c r="S231">
        <f>1/((BR231+1)/(P231/1.6)+1/(Q231/1.37)) + BR231/((BR231+1)/(P231/1.6) + BR231/(Q231/1.37))</f>
        <v>0</v>
      </c>
      <c r="T231">
        <f>(BM231*BP231)</f>
        <v>0</v>
      </c>
      <c r="U231">
        <f>(CE231+(T231+2*0.95*5.67E-8*(((CE231+$B$7)+273)^4-(CE231+273)^4)-44100*I231)/(1.84*29.3*Q231+8*0.95*5.67E-8*(CE231+273)^3))</f>
        <v>0</v>
      </c>
      <c r="V231">
        <f>($C$7*CF231+$D$7*CG231+$E$7*U231)</f>
        <v>0</v>
      </c>
      <c r="W231">
        <f>0.61365*exp(17.502*V231/(240.97+V231))</f>
        <v>0</v>
      </c>
      <c r="X231">
        <f>(Y231/Z231*100)</f>
        <v>0</v>
      </c>
      <c r="Y231">
        <f>BX231*(CC231+CD231)/1000</f>
        <v>0</v>
      </c>
      <c r="Z231">
        <f>0.61365*exp(17.502*CE231/(240.97+CE231))</f>
        <v>0</v>
      </c>
      <c r="AA231">
        <f>(W231-BX231*(CC231+CD231)/1000)</f>
        <v>0</v>
      </c>
      <c r="AB231">
        <f>(-I231*44100)</f>
        <v>0</v>
      </c>
      <c r="AC231">
        <f>2*29.3*Q231*0.92*(CE231-V231)</f>
        <v>0</v>
      </c>
      <c r="AD231">
        <f>2*0.95*5.67E-8*(((CE231+$B$7)+273)^4-(V231+273)^4)</f>
        <v>0</v>
      </c>
      <c r="AE231">
        <f>T231+AD231+AB231+AC231</f>
        <v>0</v>
      </c>
      <c r="AF231">
        <v>145</v>
      </c>
      <c r="AG231">
        <v>16</v>
      </c>
      <c r="AH231">
        <f>IF(AF231*$H$13&gt;=AJ231,1.0,(AJ231/(AJ231-AF231*$H$13)))</f>
        <v>0</v>
      </c>
      <c r="AI231">
        <f>(AH231-1)*100</f>
        <v>0</v>
      </c>
      <c r="AJ231">
        <f>MAX(0,($B$13+$C$13*CJ231)/(1+$D$13*CJ231)*CC231/(CE231+273)*$E$13)</f>
        <v>0</v>
      </c>
      <c r="AK231" t="s">
        <v>292</v>
      </c>
      <c r="AL231" t="s">
        <v>292</v>
      </c>
      <c r="AM231">
        <v>0</v>
      </c>
      <c r="AN231">
        <v>0</v>
      </c>
      <c r="AO231">
        <f>1-AM231/AN231</f>
        <v>0</v>
      </c>
      <c r="AP231">
        <v>0</v>
      </c>
      <c r="AQ231" t="s">
        <v>292</v>
      </c>
      <c r="AR231" t="s">
        <v>292</v>
      </c>
      <c r="AS231">
        <v>0</v>
      </c>
      <c r="AT231">
        <v>0</v>
      </c>
      <c r="AU231">
        <f>1-AS231/AT231</f>
        <v>0</v>
      </c>
      <c r="AV231">
        <v>0.5</v>
      </c>
      <c r="AW231">
        <f>BN231</f>
        <v>0</v>
      </c>
      <c r="AX231">
        <f>K231</f>
        <v>0</v>
      </c>
      <c r="AY231">
        <f>AU231*AV231*AW231</f>
        <v>0</v>
      </c>
      <c r="AZ231">
        <f>(AX231-AP231)/AW231</f>
        <v>0</v>
      </c>
      <c r="BA231">
        <f>(AN231-AT231)/AT231</f>
        <v>0</v>
      </c>
      <c r="BB231">
        <f>AM231/(AO231+AM231/AT231)</f>
        <v>0</v>
      </c>
      <c r="BC231" t="s">
        <v>292</v>
      </c>
      <c r="BD231">
        <v>0</v>
      </c>
      <c r="BE231">
        <f>IF(BD231&lt;&gt;0, BD231, BB231)</f>
        <v>0</v>
      </c>
      <c r="BF231">
        <f>1-BE231/AT231</f>
        <v>0</v>
      </c>
      <c r="BG231">
        <f>(AT231-AS231)/(AT231-BE231)</f>
        <v>0</v>
      </c>
      <c r="BH231">
        <f>(AN231-AT231)/(AN231-BE231)</f>
        <v>0</v>
      </c>
      <c r="BI231">
        <f>(AT231-AS231)/(AT231-AM231)</f>
        <v>0</v>
      </c>
      <c r="BJ231">
        <f>(AN231-AT231)/(AN231-AM231)</f>
        <v>0</v>
      </c>
      <c r="BK231">
        <f>(BG231*BE231/AS231)</f>
        <v>0</v>
      </c>
      <c r="BL231">
        <f>(1-BK231)</f>
        <v>0</v>
      </c>
      <c r="BM231">
        <f>$B$11*CK231+$C$11*CL231+$F$11*CM231*(1-CP231)</f>
        <v>0</v>
      </c>
      <c r="BN231">
        <f>BM231*BO231</f>
        <v>0</v>
      </c>
      <c r="BO231">
        <f>($B$11*$D$9+$C$11*$D$9+$F$11*((CZ231+CR231)/MAX(CZ231+CR231+DA231, 0.1)*$I$9+DA231/MAX(CZ231+CR231+DA231, 0.1)*$J$9))/($B$11+$C$11+$F$11)</f>
        <v>0</v>
      </c>
      <c r="BP231">
        <f>($B$11*$K$9+$C$11*$K$9+$F$11*((CZ231+CR231)/MAX(CZ231+CR231+DA231, 0.1)*$P$9+DA231/MAX(CZ231+CR231+DA231, 0.1)*$Q$9))/($B$11+$C$11+$F$11)</f>
        <v>0</v>
      </c>
      <c r="BQ231">
        <v>6</v>
      </c>
      <c r="BR231">
        <v>0.5</v>
      </c>
      <c r="BS231" t="s">
        <v>293</v>
      </c>
      <c r="BT231">
        <v>2</v>
      </c>
      <c r="BU231">
        <v>1626465617</v>
      </c>
      <c r="BV231">
        <v>397.871333333333</v>
      </c>
      <c r="BW231">
        <v>419.996333333333</v>
      </c>
      <c r="BX231">
        <v>8.389</v>
      </c>
      <c r="BY231">
        <v>3.85841666666667</v>
      </c>
      <c r="BZ231">
        <v>396.318666666667</v>
      </c>
      <c r="CA231">
        <v>8.44708666666667</v>
      </c>
      <c r="CB231">
        <v>900.032333333333</v>
      </c>
      <c r="CC231">
        <v>100.761</v>
      </c>
      <c r="CD231">
        <v>0.0984993</v>
      </c>
      <c r="CE231">
        <v>20.7586</v>
      </c>
      <c r="CF231">
        <v>19.5035</v>
      </c>
      <c r="CG231">
        <v>999.9</v>
      </c>
      <c r="CH231">
        <v>0</v>
      </c>
      <c r="CI231">
        <v>0</v>
      </c>
      <c r="CJ231">
        <v>10142.5</v>
      </c>
      <c r="CK231">
        <v>0</v>
      </c>
      <c r="CL231">
        <v>0.221023</v>
      </c>
      <c r="CM231">
        <v>1460.11</v>
      </c>
      <c r="CN231">
        <v>0.972991</v>
      </c>
      <c r="CO231">
        <v>0.0270093</v>
      </c>
      <c r="CP231">
        <v>0</v>
      </c>
      <c r="CQ231">
        <v>872.085</v>
      </c>
      <c r="CR231">
        <v>4.99999</v>
      </c>
      <c r="CS231">
        <v>12769.7333333333</v>
      </c>
      <c r="CT231">
        <v>12729.3</v>
      </c>
      <c r="CU231">
        <v>39.062</v>
      </c>
      <c r="CV231">
        <v>41.187</v>
      </c>
      <c r="CW231">
        <v>40.187</v>
      </c>
      <c r="CX231">
        <v>40.5</v>
      </c>
      <c r="CY231">
        <v>40.875</v>
      </c>
      <c r="CZ231">
        <v>1415.81</v>
      </c>
      <c r="DA231">
        <v>39.3</v>
      </c>
      <c r="DB231">
        <v>0</v>
      </c>
      <c r="DC231">
        <v>1626465629</v>
      </c>
      <c r="DD231">
        <v>0</v>
      </c>
      <c r="DE231">
        <v>872.264384615385</v>
      </c>
      <c r="DF231">
        <v>-2.19938461157091</v>
      </c>
      <c r="DG231">
        <v>-24.5846152818999</v>
      </c>
      <c r="DH231">
        <v>12771.4576923077</v>
      </c>
      <c r="DI231">
        <v>15</v>
      </c>
      <c r="DJ231">
        <v>1626465084.6</v>
      </c>
      <c r="DK231" t="s">
        <v>294</v>
      </c>
      <c r="DL231">
        <v>1626465076.6</v>
      </c>
      <c r="DM231">
        <v>1626465084.6</v>
      </c>
      <c r="DN231">
        <v>8</v>
      </c>
      <c r="DO231">
        <v>0.212</v>
      </c>
      <c r="DP231">
        <v>0.013</v>
      </c>
      <c r="DQ231">
        <v>1.588</v>
      </c>
      <c r="DR231">
        <v>-0.074</v>
      </c>
      <c r="DS231">
        <v>420</v>
      </c>
      <c r="DT231">
        <v>3</v>
      </c>
      <c r="DU231">
        <v>0.13</v>
      </c>
      <c r="DV231">
        <v>0.03</v>
      </c>
      <c r="DW231">
        <v>-22.0141780487805</v>
      </c>
      <c r="DX231">
        <v>-0.606188153310143</v>
      </c>
      <c r="DY231">
        <v>0.064352101230481</v>
      </c>
      <c r="DZ231">
        <v>0</v>
      </c>
      <c r="EA231">
        <v>872.400457142857</v>
      </c>
      <c r="EB231">
        <v>-2.24351469904276</v>
      </c>
      <c r="EC231">
        <v>0.289546970564817</v>
      </c>
      <c r="ED231">
        <v>1</v>
      </c>
      <c r="EE231">
        <v>4.49259292682927</v>
      </c>
      <c r="EF231">
        <v>0.376377909407663</v>
      </c>
      <c r="EG231">
        <v>0.0380968719824647</v>
      </c>
      <c r="EH231">
        <v>0</v>
      </c>
      <c r="EI231">
        <v>1</v>
      </c>
      <c r="EJ231">
        <v>3</v>
      </c>
      <c r="EK231" t="s">
        <v>427</v>
      </c>
      <c r="EL231">
        <v>100</v>
      </c>
      <c r="EM231">
        <v>100</v>
      </c>
      <c r="EN231">
        <v>1.553</v>
      </c>
      <c r="EO231">
        <v>-0.058</v>
      </c>
      <c r="EP231">
        <v>0.796380875196005</v>
      </c>
      <c r="EQ231">
        <v>0.00225868272383977</v>
      </c>
      <c r="ER231">
        <v>-9.96746185667655e-07</v>
      </c>
      <c r="ES231">
        <v>2.83711317370827e-10</v>
      </c>
      <c r="ET231">
        <v>-0.071317122073674</v>
      </c>
      <c r="EU231">
        <v>-0.00217948432402501</v>
      </c>
      <c r="EV231">
        <v>0.000453263451741206</v>
      </c>
      <c r="EW231">
        <v>-1.16319206543697e-06</v>
      </c>
      <c r="EX231">
        <v>-2</v>
      </c>
      <c r="EY231">
        <v>2196</v>
      </c>
      <c r="EZ231">
        <v>1</v>
      </c>
      <c r="FA231">
        <v>25</v>
      </c>
      <c r="FB231">
        <v>9</v>
      </c>
      <c r="FC231">
        <v>8.9</v>
      </c>
      <c r="FD231">
        <v>18</v>
      </c>
      <c r="FE231">
        <v>816.338</v>
      </c>
      <c r="FF231">
        <v>431.592</v>
      </c>
      <c r="FG231">
        <v>21.3093</v>
      </c>
      <c r="FH231">
        <v>25.3027</v>
      </c>
      <c r="FI231">
        <v>29.9997</v>
      </c>
      <c r="FJ231">
        <v>25.4917</v>
      </c>
      <c r="FK231">
        <v>25.5382</v>
      </c>
      <c r="FL231">
        <v>25.0177</v>
      </c>
      <c r="FM231">
        <v>69.5207</v>
      </c>
      <c r="FN231">
        <v>0</v>
      </c>
      <c r="FO231">
        <v>21.44</v>
      </c>
      <c r="FP231">
        <v>420</v>
      </c>
      <c r="FQ231">
        <v>3.94378</v>
      </c>
      <c r="FR231">
        <v>101.441</v>
      </c>
      <c r="FS231">
        <v>101.893</v>
      </c>
    </row>
    <row r="232" spans="1:175">
      <c r="A232">
        <v>216</v>
      </c>
      <c r="B232">
        <v>1626465620</v>
      </c>
      <c r="C232">
        <v>430.400000095367</v>
      </c>
      <c r="D232" t="s">
        <v>726</v>
      </c>
      <c r="E232" t="s">
        <v>727</v>
      </c>
      <c r="F232">
        <v>1</v>
      </c>
      <c r="G232" t="s">
        <v>291</v>
      </c>
      <c r="H232">
        <v>1626465619</v>
      </c>
      <c r="I232">
        <f>(J232)/1000</f>
        <v>0</v>
      </c>
      <c r="J232">
        <f>1000*CB232*AH232*(BX232-BY232)/(100*BQ232*(1000-AH232*BX232))</f>
        <v>0</v>
      </c>
      <c r="K232">
        <f>CB232*AH232*(BW232-BV232*(1000-AH232*BY232)/(1000-AH232*BX232))/(100*BQ232)</f>
        <v>0</v>
      </c>
      <c r="L232">
        <f>BV232 - IF(AH232&gt;1, K232*BQ232*100.0/(AJ232*CJ232), 0)</f>
        <v>0</v>
      </c>
      <c r="M232">
        <f>((S232-I232/2)*L232-K232)/(S232+I232/2)</f>
        <v>0</v>
      </c>
      <c r="N232">
        <f>M232*(CC232+CD232)/1000.0</f>
        <v>0</v>
      </c>
      <c r="O232">
        <f>(BV232 - IF(AH232&gt;1, K232*BQ232*100.0/(AJ232*CJ232), 0))*(CC232+CD232)/1000.0</f>
        <v>0</v>
      </c>
      <c r="P232">
        <f>2.0/((1/R232-1/Q232)+SIGN(R232)*SQRT((1/R232-1/Q232)*(1/R232-1/Q232) + 4*BR232/((BR232+1)*(BR232+1))*(2*1/R232*1/Q232-1/Q232*1/Q232)))</f>
        <v>0</v>
      </c>
      <c r="Q232">
        <f>IF(LEFT(BS232,1)&lt;&gt;"0",IF(LEFT(BS232,1)="1",3.0,BT232),$D$5+$E$5*(CJ232*CC232/($K$5*1000))+$F$5*(CJ232*CC232/($K$5*1000))*MAX(MIN(BQ232,$J$5),$I$5)*MAX(MIN(BQ232,$J$5),$I$5)+$G$5*MAX(MIN(BQ232,$J$5),$I$5)*(CJ232*CC232/($K$5*1000))+$H$5*(CJ232*CC232/($K$5*1000))*(CJ232*CC232/($K$5*1000)))</f>
        <v>0</v>
      </c>
      <c r="R232">
        <f>I232*(1000-(1000*0.61365*exp(17.502*V232/(240.97+V232))/(CC232+CD232)+BX232)/2)/(1000*0.61365*exp(17.502*V232/(240.97+V232))/(CC232+CD232)-BX232)</f>
        <v>0</v>
      </c>
      <c r="S232">
        <f>1/((BR232+1)/(P232/1.6)+1/(Q232/1.37)) + BR232/((BR232+1)/(P232/1.6) + BR232/(Q232/1.37))</f>
        <v>0</v>
      </c>
      <c r="T232">
        <f>(BM232*BP232)</f>
        <v>0</v>
      </c>
      <c r="U232">
        <f>(CE232+(T232+2*0.95*5.67E-8*(((CE232+$B$7)+273)^4-(CE232+273)^4)-44100*I232)/(1.84*29.3*Q232+8*0.95*5.67E-8*(CE232+273)^3))</f>
        <v>0</v>
      </c>
      <c r="V232">
        <f>($C$7*CF232+$D$7*CG232+$E$7*U232)</f>
        <v>0</v>
      </c>
      <c r="W232">
        <f>0.61365*exp(17.502*V232/(240.97+V232))</f>
        <v>0</v>
      </c>
      <c r="X232">
        <f>(Y232/Z232*100)</f>
        <v>0</v>
      </c>
      <c r="Y232">
        <f>BX232*(CC232+CD232)/1000</f>
        <v>0</v>
      </c>
      <c r="Z232">
        <f>0.61365*exp(17.502*CE232/(240.97+CE232))</f>
        <v>0</v>
      </c>
      <c r="AA232">
        <f>(W232-BX232*(CC232+CD232)/1000)</f>
        <v>0</v>
      </c>
      <c r="AB232">
        <f>(-I232*44100)</f>
        <v>0</v>
      </c>
      <c r="AC232">
        <f>2*29.3*Q232*0.92*(CE232-V232)</f>
        <v>0</v>
      </c>
      <c r="AD232">
        <f>2*0.95*5.67E-8*(((CE232+$B$7)+273)^4-(V232+273)^4)</f>
        <v>0</v>
      </c>
      <c r="AE232">
        <f>T232+AD232+AB232+AC232</f>
        <v>0</v>
      </c>
      <c r="AF232">
        <v>146</v>
      </c>
      <c r="AG232">
        <v>16</v>
      </c>
      <c r="AH232">
        <f>IF(AF232*$H$13&gt;=AJ232,1.0,(AJ232/(AJ232-AF232*$H$13)))</f>
        <v>0</v>
      </c>
      <c r="AI232">
        <f>(AH232-1)*100</f>
        <v>0</v>
      </c>
      <c r="AJ232">
        <f>MAX(0,($B$13+$C$13*CJ232)/(1+$D$13*CJ232)*CC232/(CE232+273)*$E$13)</f>
        <v>0</v>
      </c>
      <c r="AK232" t="s">
        <v>292</v>
      </c>
      <c r="AL232" t="s">
        <v>292</v>
      </c>
      <c r="AM232">
        <v>0</v>
      </c>
      <c r="AN232">
        <v>0</v>
      </c>
      <c r="AO232">
        <f>1-AM232/AN232</f>
        <v>0</v>
      </c>
      <c r="AP232">
        <v>0</v>
      </c>
      <c r="AQ232" t="s">
        <v>292</v>
      </c>
      <c r="AR232" t="s">
        <v>292</v>
      </c>
      <c r="AS232">
        <v>0</v>
      </c>
      <c r="AT232">
        <v>0</v>
      </c>
      <c r="AU232">
        <f>1-AS232/AT232</f>
        <v>0</v>
      </c>
      <c r="AV232">
        <v>0.5</v>
      </c>
      <c r="AW232">
        <f>BN232</f>
        <v>0</v>
      </c>
      <c r="AX232">
        <f>K232</f>
        <v>0</v>
      </c>
      <c r="AY232">
        <f>AU232*AV232*AW232</f>
        <v>0</v>
      </c>
      <c r="AZ232">
        <f>(AX232-AP232)/AW232</f>
        <v>0</v>
      </c>
      <c r="BA232">
        <f>(AN232-AT232)/AT232</f>
        <v>0</v>
      </c>
      <c r="BB232">
        <f>AM232/(AO232+AM232/AT232)</f>
        <v>0</v>
      </c>
      <c r="BC232" t="s">
        <v>292</v>
      </c>
      <c r="BD232">
        <v>0</v>
      </c>
      <c r="BE232">
        <f>IF(BD232&lt;&gt;0, BD232, BB232)</f>
        <v>0</v>
      </c>
      <c r="BF232">
        <f>1-BE232/AT232</f>
        <v>0</v>
      </c>
      <c r="BG232">
        <f>(AT232-AS232)/(AT232-BE232)</f>
        <v>0</v>
      </c>
      <c r="BH232">
        <f>(AN232-AT232)/(AN232-BE232)</f>
        <v>0</v>
      </c>
      <c r="BI232">
        <f>(AT232-AS232)/(AT232-AM232)</f>
        <v>0</v>
      </c>
      <c r="BJ232">
        <f>(AN232-AT232)/(AN232-AM232)</f>
        <v>0</v>
      </c>
      <c r="BK232">
        <f>(BG232*BE232/AS232)</f>
        <v>0</v>
      </c>
      <c r="BL232">
        <f>(1-BK232)</f>
        <v>0</v>
      </c>
      <c r="BM232">
        <f>$B$11*CK232+$C$11*CL232+$F$11*CM232*(1-CP232)</f>
        <v>0</v>
      </c>
      <c r="BN232">
        <f>BM232*BO232</f>
        <v>0</v>
      </c>
      <c r="BO232">
        <f>($B$11*$D$9+$C$11*$D$9+$F$11*((CZ232+CR232)/MAX(CZ232+CR232+DA232, 0.1)*$I$9+DA232/MAX(CZ232+CR232+DA232, 0.1)*$J$9))/($B$11+$C$11+$F$11)</f>
        <v>0</v>
      </c>
      <c r="BP232">
        <f>($B$11*$K$9+$C$11*$K$9+$F$11*((CZ232+CR232)/MAX(CZ232+CR232+DA232, 0.1)*$P$9+DA232/MAX(CZ232+CR232+DA232, 0.1)*$Q$9))/($B$11+$C$11+$F$11)</f>
        <v>0</v>
      </c>
      <c r="BQ232">
        <v>6</v>
      </c>
      <c r="BR232">
        <v>0.5</v>
      </c>
      <c r="BS232" t="s">
        <v>293</v>
      </c>
      <c r="BT232">
        <v>2</v>
      </c>
      <c r="BU232">
        <v>1626465619</v>
      </c>
      <c r="BV232">
        <v>397.860666666667</v>
      </c>
      <c r="BW232">
        <v>420.007333333333</v>
      </c>
      <c r="BX232">
        <v>8.40887</v>
      </c>
      <c r="BY232">
        <v>3.87699666666667</v>
      </c>
      <c r="BZ232">
        <v>396.308</v>
      </c>
      <c r="CA232">
        <v>8.46685333333333</v>
      </c>
      <c r="CB232">
        <v>900.018666666667</v>
      </c>
      <c r="CC232">
        <v>100.762</v>
      </c>
      <c r="CD232">
        <v>0.0972209666666667</v>
      </c>
      <c r="CE232">
        <v>20.7963333333333</v>
      </c>
      <c r="CF232">
        <v>19.535</v>
      </c>
      <c r="CG232">
        <v>999.9</v>
      </c>
      <c r="CH232">
        <v>0</v>
      </c>
      <c r="CI232">
        <v>0</v>
      </c>
      <c r="CJ232">
        <v>10215</v>
      </c>
      <c r="CK232">
        <v>0</v>
      </c>
      <c r="CL232">
        <v>0.221023</v>
      </c>
      <c r="CM232">
        <v>1459.99333333333</v>
      </c>
      <c r="CN232">
        <v>0.973008333333333</v>
      </c>
      <c r="CO232">
        <v>0.0269915666666667</v>
      </c>
      <c r="CP232">
        <v>0</v>
      </c>
      <c r="CQ232">
        <v>871.97</v>
      </c>
      <c r="CR232">
        <v>4.99999</v>
      </c>
      <c r="CS232">
        <v>12768.4666666667</v>
      </c>
      <c r="CT232">
        <v>12728.3333333333</v>
      </c>
      <c r="CU232">
        <v>39.062</v>
      </c>
      <c r="CV232">
        <v>41.187</v>
      </c>
      <c r="CW232">
        <v>40.187</v>
      </c>
      <c r="CX232">
        <v>40.5</v>
      </c>
      <c r="CY232">
        <v>40.875</v>
      </c>
      <c r="CZ232">
        <v>1415.72</v>
      </c>
      <c r="DA232">
        <v>39.2733333333333</v>
      </c>
      <c r="DB232">
        <v>0</v>
      </c>
      <c r="DC232">
        <v>1626465631.4</v>
      </c>
      <c r="DD232">
        <v>0</v>
      </c>
      <c r="DE232">
        <v>872.197961538462</v>
      </c>
      <c r="DF232">
        <v>-1.94854700594909</v>
      </c>
      <c r="DG232">
        <v>-20.170940102786</v>
      </c>
      <c r="DH232">
        <v>12770.5307692308</v>
      </c>
      <c r="DI232">
        <v>15</v>
      </c>
      <c r="DJ232">
        <v>1626465084.6</v>
      </c>
      <c r="DK232" t="s">
        <v>294</v>
      </c>
      <c r="DL232">
        <v>1626465076.6</v>
      </c>
      <c r="DM232">
        <v>1626465084.6</v>
      </c>
      <c r="DN232">
        <v>8</v>
      </c>
      <c r="DO232">
        <v>0.212</v>
      </c>
      <c r="DP232">
        <v>0.013</v>
      </c>
      <c r="DQ232">
        <v>1.588</v>
      </c>
      <c r="DR232">
        <v>-0.074</v>
      </c>
      <c r="DS232">
        <v>420</v>
      </c>
      <c r="DT232">
        <v>3</v>
      </c>
      <c r="DU232">
        <v>0.13</v>
      </c>
      <c r="DV232">
        <v>0.03</v>
      </c>
      <c r="DW232">
        <v>-22.0388585365854</v>
      </c>
      <c r="DX232">
        <v>-0.53231916376304</v>
      </c>
      <c r="DY232">
        <v>0.0549958666988343</v>
      </c>
      <c r="DZ232">
        <v>0</v>
      </c>
      <c r="EA232">
        <v>872.293666666667</v>
      </c>
      <c r="EB232">
        <v>-2.21772382019541</v>
      </c>
      <c r="EC232">
        <v>0.279449531049951</v>
      </c>
      <c r="ED232">
        <v>1</v>
      </c>
      <c r="EE232">
        <v>4.5029756097561</v>
      </c>
      <c r="EF232">
        <v>0.30577693379792</v>
      </c>
      <c r="EG232">
        <v>0.0320024196530916</v>
      </c>
      <c r="EH232">
        <v>0</v>
      </c>
      <c r="EI232">
        <v>1</v>
      </c>
      <c r="EJ232">
        <v>3</v>
      </c>
      <c r="EK232" t="s">
        <v>427</v>
      </c>
      <c r="EL232">
        <v>100</v>
      </c>
      <c r="EM232">
        <v>100</v>
      </c>
      <c r="EN232">
        <v>1.553</v>
      </c>
      <c r="EO232">
        <v>-0.0579</v>
      </c>
      <c r="EP232">
        <v>0.796380875196005</v>
      </c>
      <c r="EQ232">
        <v>0.00225868272383977</v>
      </c>
      <c r="ER232">
        <v>-9.96746185667655e-07</v>
      </c>
      <c r="ES232">
        <v>2.83711317370827e-10</v>
      </c>
      <c r="ET232">
        <v>-0.071317122073674</v>
      </c>
      <c r="EU232">
        <v>-0.00217948432402501</v>
      </c>
      <c r="EV232">
        <v>0.000453263451741206</v>
      </c>
      <c r="EW232">
        <v>-1.16319206543697e-06</v>
      </c>
      <c r="EX232">
        <v>-2</v>
      </c>
      <c r="EY232">
        <v>2196</v>
      </c>
      <c r="EZ232">
        <v>1</v>
      </c>
      <c r="FA232">
        <v>25</v>
      </c>
      <c r="FB232">
        <v>9.1</v>
      </c>
      <c r="FC232">
        <v>8.9</v>
      </c>
      <c r="FD232">
        <v>18</v>
      </c>
      <c r="FE232">
        <v>816.051</v>
      </c>
      <c r="FF232">
        <v>431.356</v>
      </c>
      <c r="FG232">
        <v>21.3745</v>
      </c>
      <c r="FH232">
        <v>25.3001</v>
      </c>
      <c r="FI232">
        <v>29.9996</v>
      </c>
      <c r="FJ232">
        <v>25.4896</v>
      </c>
      <c r="FK232">
        <v>25.5366</v>
      </c>
      <c r="FL232">
        <v>25.018</v>
      </c>
      <c r="FM232">
        <v>69.5207</v>
      </c>
      <c r="FN232">
        <v>0</v>
      </c>
      <c r="FO232">
        <v>21.44</v>
      </c>
      <c r="FP232">
        <v>420</v>
      </c>
      <c r="FQ232">
        <v>3.93846</v>
      </c>
      <c r="FR232">
        <v>101.442</v>
      </c>
      <c r="FS232">
        <v>101.893</v>
      </c>
    </row>
    <row r="233" spans="1:175">
      <c r="A233">
        <v>217</v>
      </c>
      <c r="B233">
        <v>1626465622</v>
      </c>
      <c r="C233">
        <v>432.400000095367</v>
      </c>
      <c r="D233" t="s">
        <v>728</v>
      </c>
      <c r="E233" t="s">
        <v>729</v>
      </c>
      <c r="F233">
        <v>1</v>
      </c>
      <c r="G233" t="s">
        <v>291</v>
      </c>
      <c r="H233">
        <v>1626465621</v>
      </c>
      <c r="I233">
        <f>(J233)/1000</f>
        <v>0</v>
      </c>
      <c r="J233">
        <f>1000*CB233*AH233*(BX233-BY233)/(100*BQ233*(1000-AH233*BX233))</f>
        <v>0</v>
      </c>
      <c r="K233">
        <f>CB233*AH233*(BW233-BV233*(1000-AH233*BY233)/(1000-AH233*BX233))/(100*BQ233)</f>
        <v>0</v>
      </c>
      <c r="L233">
        <f>BV233 - IF(AH233&gt;1, K233*BQ233*100.0/(AJ233*CJ233), 0)</f>
        <v>0</v>
      </c>
      <c r="M233">
        <f>((S233-I233/2)*L233-K233)/(S233+I233/2)</f>
        <v>0</v>
      </c>
      <c r="N233">
        <f>M233*(CC233+CD233)/1000.0</f>
        <v>0</v>
      </c>
      <c r="O233">
        <f>(BV233 - IF(AH233&gt;1, K233*BQ233*100.0/(AJ233*CJ233), 0))*(CC233+CD233)/1000.0</f>
        <v>0</v>
      </c>
      <c r="P233">
        <f>2.0/((1/R233-1/Q233)+SIGN(R233)*SQRT((1/R233-1/Q233)*(1/R233-1/Q233) + 4*BR233/((BR233+1)*(BR233+1))*(2*1/R233*1/Q233-1/Q233*1/Q233)))</f>
        <v>0</v>
      </c>
      <c r="Q233">
        <f>IF(LEFT(BS233,1)&lt;&gt;"0",IF(LEFT(BS233,1)="1",3.0,BT233),$D$5+$E$5*(CJ233*CC233/($K$5*1000))+$F$5*(CJ233*CC233/($K$5*1000))*MAX(MIN(BQ233,$J$5),$I$5)*MAX(MIN(BQ233,$J$5),$I$5)+$G$5*MAX(MIN(BQ233,$J$5),$I$5)*(CJ233*CC233/($K$5*1000))+$H$5*(CJ233*CC233/($K$5*1000))*(CJ233*CC233/($K$5*1000)))</f>
        <v>0</v>
      </c>
      <c r="R233">
        <f>I233*(1000-(1000*0.61365*exp(17.502*V233/(240.97+V233))/(CC233+CD233)+BX233)/2)/(1000*0.61365*exp(17.502*V233/(240.97+V233))/(CC233+CD233)-BX233)</f>
        <v>0</v>
      </c>
      <c r="S233">
        <f>1/((BR233+1)/(P233/1.6)+1/(Q233/1.37)) + BR233/((BR233+1)/(P233/1.6) + BR233/(Q233/1.37))</f>
        <v>0</v>
      </c>
      <c r="T233">
        <f>(BM233*BP233)</f>
        <v>0</v>
      </c>
      <c r="U233">
        <f>(CE233+(T233+2*0.95*5.67E-8*(((CE233+$B$7)+273)^4-(CE233+273)^4)-44100*I233)/(1.84*29.3*Q233+8*0.95*5.67E-8*(CE233+273)^3))</f>
        <v>0</v>
      </c>
      <c r="V233">
        <f>($C$7*CF233+$D$7*CG233+$E$7*U233)</f>
        <v>0</v>
      </c>
      <c r="W233">
        <f>0.61365*exp(17.502*V233/(240.97+V233))</f>
        <v>0</v>
      </c>
      <c r="X233">
        <f>(Y233/Z233*100)</f>
        <v>0</v>
      </c>
      <c r="Y233">
        <f>BX233*(CC233+CD233)/1000</f>
        <v>0</v>
      </c>
      <c r="Z233">
        <f>0.61365*exp(17.502*CE233/(240.97+CE233))</f>
        <v>0</v>
      </c>
      <c r="AA233">
        <f>(W233-BX233*(CC233+CD233)/1000)</f>
        <v>0</v>
      </c>
      <c r="AB233">
        <f>(-I233*44100)</f>
        <v>0</v>
      </c>
      <c r="AC233">
        <f>2*29.3*Q233*0.92*(CE233-V233)</f>
        <v>0</v>
      </c>
      <c r="AD233">
        <f>2*0.95*5.67E-8*(((CE233+$B$7)+273)^4-(V233+273)^4)</f>
        <v>0</v>
      </c>
      <c r="AE233">
        <f>T233+AD233+AB233+AC233</f>
        <v>0</v>
      </c>
      <c r="AF233">
        <v>146</v>
      </c>
      <c r="AG233">
        <v>16</v>
      </c>
      <c r="AH233">
        <f>IF(AF233*$H$13&gt;=AJ233,1.0,(AJ233/(AJ233-AF233*$H$13)))</f>
        <v>0</v>
      </c>
      <c r="AI233">
        <f>(AH233-1)*100</f>
        <v>0</v>
      </c>
      <c r="AJ233">
        <f>MAX(0,($B$13+$C$13*CJ233)/(1+$D$13*CJ233)*CC233/(CE233+273)*$E$13)</f>
        <v>0</v>
      </c>
      <c r="AK233" t="s">
        <v>292</v>
      </c>
      <c r="AL233" t="s">
        <v>292</v>
      </c>
      <c r="AM233">
        <v>0</v>
      </c>
      <c r="AN233">
        <v>0</v>
      </c>
      <c r="AO233">
        <f>1-AM233/AN233</f>
        <v>0</v>
      </c>
      <c r="AP233">
        <v>0</v>
      </c>
      <c r="AQ233" t="s">
        <v>292</v>
      </c>
      <c r="AR233" t="s">
        <v>292</v>
      </c>
      <c r="AS233">
        <v>0</v>
      </c>
      <c r="AT233">
        <v>0</v>
      </c>
      <c r="AU233">
        <f>1-AS233/AT233</f>
        <v>0</v>
      </c>
      <c r="AV233">
        <v>0.5</v>
      </c>
      <c r="AW233">
        <f>BN233</f>
        <v>0</v>
      </c>
      <c r="AX233">
        <f>K233</f>
        <v>0</v>
      </c>
      <c r="AY233">
        <f>AU233*AV233*AW233</f>
        <v>0</v>
      </c>
      <c r="AZ233">
        <f>(AX233-AP233)/AW233</f>
        <v>0</v>
      </c>
      <c r="BA233">
        <f>(AN233-AT233)/AT233</f>
        <v>0</v>
      </c>
      <c r="BB233">
        <f>AM233/(AO233+AM233/AT233)</f>
        <v>0</v>
      </c>
      <c r="BC233" t="s">
        <v>292</v>
      </c>
      <c r="BD233">
        <v>0</v>
      </c>
      <c r="BE233">
        <f>IF(BD233&lt;&gt;0, BD233, BB233)</f>
        <v>0</v>
      </c>
      <c r="BF233">
        <f>1-BE233/AT233</f>
        <v>0</v>
      </c>
      <c r="BG233">
        <f>(AT233-AS233)/(AT233-BE233)</f>
        <v>0</v>
      </c>
      <c r="BH233">
        <f>(AN233-AT233)/(AN233-BE233)</f>
        <v>0</v>
      </c>
      <c r="BI233">
        <f>(AT233-AS233)/(AT233-AM233)</f>
        <v>0</v>
      </c>
      <c r="BJ233">
        <f>(AN233-AT233)/(AN233-AM233)</f>
        <v>0</v>
      </c>
      <c r="BK233">
        <f>(BG233*BE233/AS233)</f>
        <v>0</v>
      </c>
      <c r="BL233">
        <f>(1-BK233)</f>
        <v>0</v>
      </c>
      <c r="BM233">
        <f>$B$11*CK233+$C$11*CL233+$F$11*CM233*(1-CP233)</f>
        <v>0</v>
      </c>
      <c r="BN233">
        <f>BM233*BO233</f>
        <v>0</v>
      </c>
      <c r="BO233">
        <f>($B$11*$D$9+$C$11*$D$9+$F$11*((CZ233+CR233)/MAX(CZ233+CR233+DA233, 0.1)*$I$9+DA233/MAX(CZ233+CR233+DA233, 0.1)*$J$9))/($B$11+$C$11+$F$11)</f>
        <v>0</v>
      </c>
      <c r="BP233">
        <f>($B$11*$K$9+$C$11*$K$9+$F$11*((CZ233+CR233)/MAX(CZ233+CR233+DA233, 0.1)*$P$9+DA233/MAX(CZ233+CR233+DA233, 0.1)*$Q$9))/($B$11+$C$11+$F$11)</f>
        <v>0</v>
      </c>
      <c r="BQ233">
        <v>6</v>
      </c>
      <c r="BR233">
        <v>0.5</v>
      </c>
      <c r="BS233" t="s">
        <v>293</v>
      </c>
      <c r="BT233">
        <v>2</v>
      </c>
      <c r="BU233">
        <v>1626465621</v>
      </c>
      <c r="BV233">
        <v>397.866666666667</v>
      </c>
      <c r="BW233">
        <v>419.990333333333</v>
      </c>
      <c r="BX233">
        <v>8.42912333333333</v>
      </c>
      <c r="BY233">
        <v>3.88494333333333</v>
      </c>
      <c r="BZ233">
        <v>396.314</v>
      </c>
      <c r="CA233">
        <v>8.487</v>
      </c>
      <c r="CB233">
        <v>900.019</v>
      </c>
      <c r="CC233">
        <v>100.763</v>
      </c>
      <c r="CD233">
        <v>0.0980191</v>
      </c>
      <c r="CE233">
        <v>20.8325333333333</v>
      </c>
      <c r="CF233">
        <v>19.5679</v>
      </c>
      <c r="CG233">
        <v>999.9</v>
      </c>
      <c r="CH233">
        <v>0</v>
      </c>
      <c r="CI233">
        <v>0</v>
      </c>
      <c r="CJ233">
        <v>10140</v>
      </c>
      <c r="CK233">
        <v>0</v>
      </c>
      <c r="CL233">
        <v>0.221023</v>
      </c>
      <c r="CM233">
        <v>1460.09333333333</v>
      </c>
      <c r="CN233">
        <v>0.973004333333333</v>
      </c>
      <c r="CO233">
        <v>0.0269954333333333</v>
      </c>
      <c r="CP233">
        <v>0</v>
      </c>
      <c r="CQ233">
        <v>871.838333333333</v>
      </c>
      <c r="CR233">
        <v>4.99999</v>
      </c>
      <c r="CS233">
        <v>12768.5</v>
      </c>
      <c r="CT233">
        <v>12729.1666666667</v>
      </c>
      <c r="CU233">
        <v>39.062</v>
      </c>
      <c r="CV233">
        <v>41.187</v>
      </c>
      <c r="CW233">
        <v>40.187</v>
      </c>
      <c r="CX233">
        <v>40.5</v>
      </c>
      <c r="CY233">
        <v>40.875</v>
      </c>
      <c r="CZ233">
        <v>1415.81333333333</v>
      </c>
      <c r="DA233">
        <v>39.28</v>
      </c>
      <c r="DB233">
        <v>0</v>
      </c>
      <c r="DC233">
        <v>1626465633.2</v>
      </c>
      <c r="DD233">
        <v>0</v>
      </c>
      <c r="DE233">
        <v>872.12364</v>
      </c>
      <c r="DF233">
        <v>-2.5254615268326</v>
      </c>
      <c r="DG233">
        <v>-18.2307691910362</v>
      </c>
      <c r="DH233">
        <v>12769.68</v>
      </c>
      <c r="DI233">
        <v>15</v>
      </c>
      <c r="DJ233">
        <v>1626465084.6</v>
      </c>
      <c r="DK233" t="s">
        <v>294</v>
      </c>
      <c r="DL233">
        <v>1626465076.6</v>
      </c>
      <c r="DM233">
        <v>1626465084.6</v>
      </c>
      <c r="DN233">
        <v>8</v>
      </c>
      <c r="DO233">
        <v>0.212</v>
      </c>
      <c r="DP233">
        <v>0.013</v>
      </c>
      <c r="DQ233">
        <v>1.588</v>
      </c>
      <c r="DR233">
        <v>-0.074</v>
      </c>
      <c r="DS233">
        <v>420</v>
      </c>
      <c r="DT233">
        <v>3</v>
      </c>
      <c r="DU233">
        <v>0.13</v>
      </c>
      <c r="DV233">
        <v>0.03</v>
      </c>
      <c r="DW233">
        <v>-22.0568731707317</v>
      </c>
      <c r="DX233">
        <v>-0.525451567944283</v>
      </c>
      <c r="DY233">
        <v>0.0546449873825954</v>
      </c>
      <c r="DZ233">
        <v>0</v>
      </c>
      <c r="EA233">
        <v>872.222441176471</v>
      </c>
      <c r="EB233">
        <v>-2.19235660268715</v>
      </c>
      <c r="EC233">
        <v>0.291064899896143</v>
      </c>
      <c r="ED233">
        <v>1</v>
      </c>
      <c r="EE233">
        <v>4.51240780487805</v>
      </c>
      <c r="EF233">
        <v>0.246056445993029</v>
      </c>
      <c r="EG233">
        <v>0.0263594644003652</v>
      </c>
      <c r="EH233">
        <v>0</v>
      </c>
      <c r="EI233">
        <v>1</v>
      </c>
      <c r="EJ233">
        <v>3</v>
      </c>
      <c r="EK233" t="s">
        <v>427</v>
      </c>
      <c r="EL233">
        <v>100</v>
      </c>
      <c r="EM233">
        <v>100</v>
      </c>
      <c r="EN233">
        <v>1.552</v>
      </c>
      <c r="EO233">
        <v>-0.0578</v>
      </c>
      <c r="EP233">
        <v>0.796380875196005</v>
      </c>
      <c r="EQ233">
        <v>0.00225868272383977</v>
      </c>
      <c r="ER233">
        <v>-9.96746185667655e-07</v>
      </c>
      <c r="ES233">
        <v>2.83711317370827e-10</v>
      </c>
      <c r="ET233">
        <v>-0.071317122073674</v>
      </c>
      <c r="EU233">
        <v>-0.00217948432402501</v>
      </c>
      <c r="EV233">
        <v>0.000453263451741206</v>
      </c>
      <c r="EW233">
        <v>-1.16319206543697e-06</v>
      </c>
      <c r="EX233">
        <v>-2</v>
      </c>
      <c r="EY233">
        <v>2196</v>
      </c>
      <c r="EZ233">
        <v>1</v>
      </c>
      <c r="FA233">
        <v>25</v>
      </c>
      <c r="FB233">
        <v>9.1</v>
      </c>
      <c r="FC233">
        <v>9</v>
      </c>
      <c r="FD233">
        <v>18</v>
      </c>
      <c r="FE233">
        <v>815.279</v>
      </c>
      <c r="FF233">
        <v>431.608</v>
      </c>
      <c r="FG233">
        <v>21.4416</v>
      </c>
      <c r="FH233">
        <v>25.2974</v>
      </c>
      <c r="FI233">
        <v>29.9997</v>
      </c>
      <c r="FJ233">
        <v>25.4874</v>
      </c>
      <c r="FK233">
        <v>25.5346</v>
      </c>
      <c r="FL233">
        <v>25.0177</v>
      </c>
      <c r="FM233">
        <v>69.2229</v>
      </c>
      <c r="FN233">
        <v>0</v>
      </c>
      <c r="FO233">
        <v>21.55</v>
      </c>
      <c r="FP233">
        <v>420</v>
      </c>
      <c r="FQ233">
        <v>3.99898</v>
      </c>
      <c r="FR233">
        <v>101.443</v>
      </c>
      <c r="FS233">
        <v>101.894</v>
      </c>
    </row>
    <row r="234" spans="1:175">
      <c r="A234">
        <v>218</v>
      </c>
      <c r="B234">
        <v>1626465624</v>
      </c>
      <c r="C234">
        <v>434.400000095367</v>
      </c>
      <c r="D234" t="s">
        <v>730</v>
      </c>
      <c r="E234" t="s">
        <v>731</v>
      </c>
      <c r="F234">
        <v>1</v>
      </c>
      <c r="G234" t="s">
        <v>291</v>
      </c>
      <c r="H234">
        <v>1626465623</v>
      </c>
      <c r="I234">
        <f>(J234)/1000</f>
        <v>0</v>
      </c>
      <c r="J234">
        <f>1000*CB234*AH234*(BX234-BY234)/(100*BQ234*(1000-AH234*BX234))</f>
        <v>0</v>
      </c>
      <c r="K234">
        <f>CB234*AH234*(BW234-BV234*(1000-AH234*BY234)/(1000-AH234*BX234))/(100*BQ234)</f>
        <v>0</v>
      </c>
      <c r="L234">
        <f>BV234 - IF(AH234&gt;1, K234*BQ234*100.0/(AJ234*CJ234), 0)</f>
        <v>0</v>
      </c>
      <c r="M234">
        <f>((S234-I234/2)*L234-K234)/(S234+I234/2)</f>
        <v>0</v>
      </c>
      <c r="N234">
        <f>M234*(CC234+CD234)/1000.0</f>
        <v>0</v>
      </c>
      <c r="O234">
        <f>(BV234 - IF(AH234&gt;1, K234*BQ234*100.0/(AJ234*CJ234), 0))*(CC234+CD234)/1000.0</f>
        <v>0</v>
      </c>
      <c r="P234">
        <f>2.0/((1/R234-1/Q234)+SIGN(R234)*SQRT((1/R234-1/Q234)*(1/R234-1/Q234) + 4*BR234/((BR234+1)*(BR234+1))*(2*1/R234*1/Q234-1/Q234*1/Q234)))</f>
        <v>0</v>
      </c>
      <c r="Q234">
        <f>IF(LEFT(BS234,1)&lt;&gt;"0",IF(LEFT(BS234,1)="1",3.0,BT234),$D$5+$E$5*(CJ234*CC234/($K$5*1000))+$F$5*(CJ234*CC234/($K$5*1000))*MAX(MIN(BQ234,$J$5),$I$5)*MAX(MIN(BQ234,$J$5),$I$5)+$G$5*MAX(MIN(BQ234,$J$5),$I$5)*(CJ234*CC234/($K$5*1000))+$H$5*(CJ234*CC234/($K$5*1000))*(CJ234*CC234/($K$5*1000)))</f>
        <v>0</v>
      </c>
      <c r="R234">
        <f>I234*(1000-(1000*0.61365*exp(17.502*V234/(240.97+V234))/(CC234+CD234)+BX234)/2)/(1000*0.61365*exp(17.502*V234/(240.97+V234))/(CC234+CD234)-BX234)</f>
        <v>0</v>
      </c>
      <c r="S234">
        <f>1/((BR234+1)/(P234/1.6)+1/(Q234/1.37)) + BR234/((BR234+1)/(P234/1.6) + BR234/(Q234/1.37))</f>
        <v>0</v>
      </c>
      <c r="T234">
        <f>(BM234*BP234)</f>
        <v>0</v>
      </c>
      <c r="U234">
        <f>(CE234+(T234+2*0.95*5.67E-8*(((CE234+$B$7)+273)^4-(CE234+273)^4)-44100*I234)/(1.84*29.3*Q234+8*0.95*5.67E-8*(CE234+273)^3))</f>
        <v>0</v>
      </c>
      <c r="V234">
        <f>($C$7*CF234+$D$7*CG234+$E$7*U234)</f>
        <v>0</v>
      </c>
      <c r="W234">
        <f>0.61365*exp(17.502*V234/(240.97+V234))</f>
        <v>0</v>
      </c>
      <c r="X234">
        <f>(Y234/Z234*100)</f>
        <v>0</v>
      </c>
      <c r="Y234">
        <f>BX234*(CC234+CD234)/1000</f>
        <v>0</v>
      </c>
      <c r="Z234">
        <f>0.61365*exp(17.502*CE234/(240.97+CE234))</f>
        <v>0</v>
      </c>
      <c r="AA234">
        <f>(W234-BX234*(CC234+CD234)/1000)</f>
        <v>0</v>
      </c>
      <c r="AB234">
        <f>(-I234*44100)</f>
        <v>0</v>
      </c>
      <c r="AC234">
        <f>2*29.3*Q234*0.92*(CE234-V234)</f>
        <v>0</v>
      </c>
      <c r="AD234">
        <f>2*0.95*5.67E-8*(((CE234+$B$7)+273)^4-(V234+273)^4)</f>
        <v>0</v>
      </c>
      <c r="AE234">
        <f>T234+AD234+AB234+AC234</f>
        <v>0</v>
      </c>
      <c r="AF234">
        <v>147</v>
      </c>
      <c r="AG234">
        <v>16</v>
      </c>
      <c r="AH234">
        <f>IF(AF234*$H$13&gt;=AJ234,1.0,(AJ234/(AJ234-AF234*$H$13)))</f>
        <v>0</v>
      </c>
      <c r="AI234">
        <f>(AH234-1)*100</f>
        <v>0</v>
      </c>
      <c r="AJ234">
        <f>MAX(0,($B$13+$C$13*CJ234)/(1+$D$13*CJ234)*CC234/(CE234+273)*$E$13)</f>
        <v>0</v>
      </c>
      <c r="AK234" t="s">
        <v>292</v>
      </c>
      <c r="AL234" t="s">
        <v>292</v>
      </c>
      <c r="AM234">
        <v>0</v>
      </c>
      <c r="AN234">
        <v>0</v>
      </c>
      <c r="AO234">
        <f>1-AM234/AN234</f>
        <v>0</v>
      </c>
      <c r="AP234">
        <v>0</v>
      </c>
      <c r="AQ234" t="s">
        <v>292</v>
      </c>
      <c r="AR234" t="s">
        <v>292</v>
      </c>
      <c r="AS234">
        <v>0</v>
      </c>
      <c r="AT234">
        <v>0</v>
      </c>
      <c r="AU234">
        <f>1-AS234/AT234</f>
        <v>0</v>
      </c>
      <c r="AV234">
        <v>0.5</v>
      </c>
      <c r="AW234">
        <f>BN234</f>
        <v>0</v>
      </c>
      <c r="AX234">
        <f>K234</f>
        <v>0</v>
      </c>
      <c r="AY234">
        <f>AU234*AV234*AW234</f>
        <v>0</v>
      </c>
      <c r="AZ234">
        <f>(AX234-AP234)/AW234</f>
        <v>0</v>
      </c>
      <c r="BA234">
        <f>(AN234-AT234)/AT234</f>
        <v>0</v>
      </c>
      <c r="BB234">
        <f>AM234/(AO234+AM234/AT234)</f>
        <v>0</v>
      </c>
      <c r="BC234" t="s">
        <v>292</v>
      </c>
      <c r="BD234">
        <v>0</v>
      </c>
      <c r="BE234">
        <f>IF(BD234&lt;&gt;0, BD234, BB234)</f>
        <v>0</v>
      </c>
      <c r="BF234">
        <f>1-BE234/AT234</f>
        <v>0</v>
      </c>
      <c r="BG234">
        <f>(AT234-AS234)/(AT234-BE234)</f>
        <v>0</v>
      </c>
      <c r="BH234">
        <f>(AN234-AT234)/(AN234-BE234)</f>
        <v>0</v>
      </c>
      <c r="BI234">
        <f>(AT234-AS234)/(AT234-AM234)</f>
        <v>0</v>
      </c>
      <c r="BJ234">
        <f>(AN234-AT234)/(AN234-AM234)</f>
        <v>0</v>
      </c>
      <c r="BK234">
        <f>(BG234*BE234/AS234)</f>
        <v>0</v>
      </c>
      <c r="BL234">
        <f>(1-BK234)</f>
        <v>0</v>
      </c>
      <c r="BM234">
        <f>$B$11*CK234+$C$11*CL234+$F$11*CM234*(1-CP234)</f>
        <v>0</v>
      </c>
      <c r="BN234">
        <f>BM234*BO234</f>
        <v>0</v>
      </c>
      <c r="BO234">
        <f>($B$11*$D$9+$C$11*$D$9+$F$11*((CZ234+CR234)/MAX(CZ234+CR234+DA234, 0.1)*$I$9+DA234/MAX(CZ234+CR234+DA234, 0.1)*$J$9))/($B$11+$C$11+$F$11)</f>
        <v>0</v>
      </c>
      <c r="BP234">
        <f>($B$11*$K$9+$C$11*$K$9+$F$11*((CZ234+CR234)/MAX(CZ234+CR234+DA234, 0.1)*$P$9+DA234/MAX(CZ234+CR234+DA234, 0.1)*$Q$9))/($B$11+$C$11+$F$11)</f>
        <v>0</v>
      </c>
      <c r="BQ234">
        <v>6</v>
      </c>
      <c r="BR234">
        <v>0.5</v>
      </c>
      <c r="BS234" t="s">
        <v>293</v>
      </c>
      <c r="BT234">
        <v>2</v>
      </c>
      <c r="BU234">
        <v>1626465623</v>
      </c>
      <c r="BV234">
        <v>397.87</v>
      </c>
      <c r="BW234">
        <v>419.999</v>
      </c>
      <c r="BX234">
        <v>8.44655333333333</v>
      </c>
      <c r="BY234">
        <v>3.88878333333333</v>
      </c>
      <c r="BZ234">
        <v>396.317333333333</v>
      </c>
      <c r="CA234">
        <v>8.50433666666667</v>
      </c>
      <c r="CB234">
        <v>900.011666666667</v>
      </c>
      <c r="CC234">
        <v>100.763</v>
      </c>
      <c r="CD234">
        <v>0.0990777</v>
      </c>
      <c r="CE234">
        <v>20.8725333333333</v>
      </c>
      <c r="CF234">
        <v>19.5999666666667</v>
      </c>
      <c r="CG234">
        <v>999.9</v>
      </c>
      <c r="CH234">
        <v>0</v>
      </c>
      <c r="CI234">
        <v>0</v>
      </c>
      <c r="CJ234">
        <v>10053.7333333333</v>
      </c>
      <c r="CK234">
        <v>0</v>
      </c>
      <c r="CL234">
        <v>0.221023</v>
      </c>
      <c r="CM234">
        <v>1459.92333333333</v>
      </c>
      <c r="CN234">
        <v>0.973001666666667</v>
      </c>
      <c r="CO234">
        <v>0.0269987</v>
      </c>
      <c r="CP234">
        <v>0</v>
      </c>
      <c r="CQ234">
        <v>871.750333333333</v>
      </c>
      <c r="CR234">
        <v>4.99999</v>
      </c>
      <c r="CS234">
        <v>12765.3333333333</v>
      </c>
      <c r="CT234">
        <v>12727.7</v>
      </c>
      <c r="CU234">
        <v>39.062</v>
      </c>
      <c r="CV234">
        <v>41.187</v>
      </c>
      <c r="CW234">
        <v>40.187</v>
      </c>
      <c r="CX234">
        <v>40.5</v>
      </c>
      <c r="CY234">
        <v>40.875</v>
      </c>
      <c r="CZ234">
        <v>1415.64333333333</v>
      </c>
      <c r="DA234">
        <v>39.28</v>
      </c>
      <c r="DB234">
        <v>0</v>
      </c>
      <c r="DC234">
        <v>1626465635</v>
      </c>
      <c r="DD234">
        <v>0</v>
      </c>
      <c r="DE234">
        <v>872.077730769231</v>
      </c>
      <c r="DF234">
        <v>-2.14519657560181</v>
      </c>
      <c r="DG234">
        <v>-23.5111110896209</v>
      </c>
      <c r="DH234">
        <v>12769.0115384615</v>
      </c>
      <c r="DI234">
        <v>15</v>
      </c>
      <c r="DJ234">
        <v>1626465084.6</v>
      </c>
      <c r="DK234" t="s">
        <v>294</v>
      </c>
      <c r="DL234">
        <v>1626465076.6</v>
      </c>
      <c r="DM234">
        <v>1626465084.6</v>
      </c>
      <c r="DN234">
        <v>8</v>
      </c>
      <c r="DO234">
        <v>0.212</v>
      </c>
      <c r="DP234">
        <v>0.013</v>
      </c>
      <c r="DQ234">
        <v>1.588</v>
      </c>
      <c r="DR234">
        <v>-0.074</v>
      </c>
      <c r="DS234">
        <v>420</v>
      </c>
      <c r="DT234">
        <v>3</v>
      </c>
      <c r="DU234">
        <v>0.13</v>
      </c>
      <c r="DV234">
        <v>0.03</v>
      </c>
      <c r="DW234">
        <v>-22.0722219512195</v>
      </c>
      <c r="DX234">
        <v>-0.473218118466866</v>
      </c>
      <c r="DY234">
        <v>0.0501408236975699</v>
      </c>
      <c r="DZ234">
        <v>1</v>
      </c>
      <c r="EA234">
        <v>872.1728</v>
      </c>
      <c r="EB234">
        <v>-2.10631168571502</v>
      </c>
      <c r="EC234">
        <v>0.291660154485121</v>
      </c>
      <c r="ED234">
        <v>1</v>
      </c>
      <c r="EE234">
        <v>4.52153975609756</v>
      </c>
      <c r="EF234">
        <v>0.20953484320559</v>
      </c>
      <c r="EG234">
        <v>0.0223616210293991</v>
      </c>
      <c r="EH234">
        <v>0</v>
      </c>
      <c r="EI234">
        <v>2</v>
      </c>
      <c r="EJ234">
        <v>3</v>
      </c>
      <c r="EK234" t="s">
        <v>354</v>
      </c>
      <c r="EL234">
        <v>100</v>
      </c>
      <c r="EM234">
        <v>100</v>
      </c>
      <c r="EN234">
        <v>1.553</v>
      </c>
      <c r="EO234">
        <v>-0.0577</v>
      </c>
      <c r="EP234">
        <v>0.796380875196005</v>
      </c>
      <c r="EQ234">
        <v>0.00225868272383977</v>
      </c>
      <c r="ER234">
        <v>-9.96746185667655e-07</v>
      </c>
      <c r="ES234">
        <v>2.83711317370827e-10</v>
      </c>
      <c r="ET234">
        <v>-0.071317122073674</v>
      </c>
      <c r="EU234">
        <v>-0.00217948432402501</v>
      </c>
      <c r="EV234">
        <v>0.000453263451741206</v>
      </c>
      <c r="EW234">
        <v>-1.16319206543697e-06</v>
      </c>
      <c r="EX234">
        <v>-2</v>
      </c>
      <c r="EY234">
        <v>2196</v>
      </c>
      <c r="EZ234">
        <v>1</v>
      </c>
      <c r="FA234">
        <v>25</v>
      </c>
      <c r="FB234">
        <v>9.1</v>
      </c>
      <c r="FC234">
        <v>9</v>
      </c>
      <c r="FD234">
        <v>18</v>
      </c>
      <c r="FE234">
        <v>814.84</v>
      </c>
      <c r="FF234">
        <v>431.624</v>
      </c>
      <c r="FG234">
        <v>21.5099</v>
      </c>
      <c r="FH234">
        <v>25.295</v>
      </c>
      <c r="FI234">
        <v>29.9997</v>
      </c>
      <c r="FJ234">
        <v>25.4858</v>
      </c>
      <c r="FK234">
        <v>25.533</v>
      </c>
      <c r="FL234">
        <v>25.0191</v>
      </c>
      <c r="FM234">
        <v>69.2229</v>
      </c>
      <c r="FN234">
        <v>0</v>
      </c>
      <c r="FO234">
        <v>21.65</v>
      </c>
      <c r="FP234">
        <v>420</v>
      </c>
      <c r="FQ234">
        <v>4.00614</v>
      </c>
      <c r="FR234">
        <v>101.443</v>
      </c>
      <c r="FS234">
        <v>101.894</v>
      </c>
    </row>
    <row r="235" spans="1:175">
      <c r="A235">
        <v>219</v>
      </c>
      <c r="B235">
        <v>1626465626</v>
      </c>
      <c r="C235">
        <v>436.400000095367</v>
      </c>
      <c r="D235" t="s">
        <v>732</v>
      </c>
      <c r="E235" t="s">
        <v>733</v>
      </c>
      <c r="F235">
        <v>1</v>
      </c>
      <c r="G235" t="s">
        <v>291</v>
      </c>
      <c r="H235">
        <v>1626465625</v>
      </c>
      <c r="I235">
        <f>(J235)/1000</f>
        <v>0</v>
      </c>
      <c r="J235">
        <f>1000*CB235*AH235*(BX235-BY235)/(100*BQ235*(1000-AH235*BX235))</f>
        <v>0</v>
      </c>
      <c r="K235">
        <f>CB235*AH235*(BW235-BV235*(1000-AH235*BY235)/(1000-AH235*BX235))/(100*BQ235)</f>
        <v>0</v>
      </c>
      <c r="L235">
        <f>BV235 - IF(AH235&gt;1, K235*BQ235*100.0/(AJ235*CJ235), 0)</f>
        <v>0</v>
      </c>
      <c r="M235">
        <f>((S235-I235/2)*L235-K235)/(S235+I235/2)</f>
        <v>0</v>
      </c>
      <c r="N235">
        <f>M235*(CC235+CD235)/1000.0</f>
        <v>0</v>
      </c>
      <c r="O235">
        <f>(BV235 - IF(AH235&gt;1, K235*BQ235*100.0/(AJ235*CJ235), 0))*(CC235+CD235)/1000.0</f>
        <v>0</v>
      </c>
      <c r="P235">
        <f>2.0/((1/R235-1/Q235)+SIGN(R235)*SQRT((1/R235-1/Q235)*(1/R235-1/Q235) + 4*BR235/((BR235+1)*(BR235+1))*(2*1/R235*1/Q235-1/Q235*1/Q235)))</f>
        <v>0</v>
      </c>
      <c r="Q235">
        <f>IF(LEFT(BS235,1)&lt;&gt;"0",IF(LEFT(BS235,1)="1",3.0,BT235),$D$5+$E$5*(CJ235*CC235/($K$5*1000))+$F$5*(CJ235*CC235/($K$5*1000))*MAX(MIN(BQ235,$J$5),$I$5)*MAX(MIN(BQ235,$J$5),$I$5)+$G$5*MAX(MIN(BQ235,$J$5),$I$5)*(CJ235*CC235/($K$5*1000))+$H$5*(CJ235*CC235/($K$5*1000))*(CJ235*CC235/($K$5*1000)))</f>
        <v>0</v>
      </c>
      <c r="R235">
        <f>I235*(1000-(1000*0.61365*exp(17.502*V235/(240.97+V235))/(CC235+CD235)+BX235)/2)/(1000*0.61365*exp(17.502*V235/(240.97+V235))/(CC235+CD235)-BX235)</f>
        <v>0</v>
      </c>
      <c r="S235">
        <f>1/((BR235+1)/(P235/1.6)+1/(Q235/1.37)) + BR235/((BR235+1)/(P235/1.6) + BR235/(Q235/1.37))</f>
        <v>0</v>
      </c>
      <c r="T235">
        <f>(BM235*BP235)</f>
        <v>0</v>
      </c>
      <c r="U235">
        <f>(CE235+(T235+2*0.95*5.67E-8*(((CE235+$B$7)+273)^4-(CE235+273)^4)-44100*I235)/(1.84*29.3*Q235+8*0.95*5.67E-8*(CE235+273)^3))</f>
        <v>0</v>
      </c>
      <c r="V235">
        <f>($C$7*CF235+$D$7*CG235+$E$7*U235)</f>
        <v>0</v>
      </c>
      <c r="W235">
        <f>0.61365*exp(17.502*V235/(240.97+V235))</f>
        <v>0</v>
      </c>
      <c r="X235">
        <f>(Y235/Z235*100)</f>
        <v>0</v>
      </c>
      <c r="Y235">
        <f>BX235*(CC235+CD235)/1000</f>
        <v>0</v>
      </c>
      <c r="Z235">
        <f>0.61365*exp(17.502*CE235/(240.97+CE235))</f>
        <v>0</v>
      </c>
      <c r="AA235">
        <f>(W235-BX235*(CC235+CD235)/1000)</f>
        <v>0</v>
      </c>
      <c r="AB235">
        <f>(-I235*44100)</f>
        <v>0</v>
      </c>
      <c r="AC235">
        <f>2*29.3*Q235*0.92*(CE235-V235)</f>
        <v>0</v>
      </c>
      <c r="AD235">
        <f>2*0.95*5.67E-8*(((CE235+$B$7)+273)^4-(V235+273)^4)</f>
        <v>0</v>
      </c>
      <c r="AE235">
        <f>T235+AD235+AB235+AC235</f>
        <v>0</v>
      </c>
      <c r="AF235">
        <v>147</v>
      </c>
      <c r="AG235">
        <v>16</v>
      </c>
      <c r="AH235">
        <f>IF(AF235*$H$13&gt;=AJ235,1.0,(AJ235/(AJ235-AF235*$H$13)))</f>
        <v>0</v>
      </c>
      <c r="AI235">
        <f>(AH235-1)*100</f>
        <v>0</v>
      </c>
      <c r="AJ235">
        <f>MAX(0,($B$13+$C$13*CJ235)/(1+$D$13*CJ235)*CC235/(CE235+273)*$E$13)</f>
        <v>0</v>
      </c>
      <c r="AK235" t="s">
        <v>292</v>
      </c>
      <c r="AL235" t="s">
        <v>292</v>
      </c>
      <c r="AM235">
        <v>0</v>
      </c>
      <c r="AN235">
        <v>0</v>
      </c>
      <c r="AO235">
        <f>1-AM235/AN235</f>
        <v>0</v>
      </c>
      <c r="AP235">
        <v>0</v>
      </c>
      <c r="AQ235" t="s">
        <v>292</v>
      </c>
      <c r="AR235" t="s">
        <v>292</v>
      </c>
      <c r="AS235">
        <v>0</v>
      </c>
      <c r="AT235">
        <v>0</v>
      </c>
      <c r="AU235">
        <f>1-AS235/AT235</f>
        <v>0</v>
      </c>
      <c r="AV235">
        <v>0.5</v>
      </c>
      <c r="AW235">
        <f>BN235</f>
        <v>0</v>
      </c>
      <c r="AX235">
        <f>K235</f>
        <v>0</v>
      </c>
      <c r="AY235">
        <f>AU235*AV235*AW235</f>
        <v>0</v>
      </c>
      <c r="AZ235">
        <f>(AX235-AP235)/AW235</f>
        <v>0</v>
      </c>
      <c r="BA235">
        <f>(AN235-AT235)/AT235</f>
        <v>0</v>
      </c>
      <c r="BB235">
        <f>AM235/(AO235+AM235/AT235)</f>
        <v>0</v>
      </c>
      <c r="BC235" t="s">
        <v>292</v>
      </c>
      <c r="BD235">
        <v>0</v>
      </c>
      <c r="BE235">
        <f>IF(BD235&lt;&gt;0, BD235, BB235)</f>
        <v>0</v>
      </c>
      <c r="BF235">
        <f>1-BE235/AT235</f>
        <v>0</v>
      </c>
      <c r="BG235">
        <f>(AT235-AS235)/(AT235-BE235)</f>
        <v>0</v>
      </c>
      <c r="BH235">
        <f>(AN235-AT235)/(AN235-BE235)</f>
        <v>0</v>
      </c>
      <c r="BI235">
        <f>(AT235-AS235)/(AT235-AM235)</f>
        <v>0</v>
      </c>
      <c r="BJ235">
        <f>(AN235-AT235)/(AN235-AM235)</f>
        <v>0</v>
      </c>
      <c r="BK235">
        <f>(BG235*BE235/AS235)</f>
        <v>0</v>
      </c>
      <c r="BL235">
        <f>(1-BK235)</f>
        <v>0</v>
      </c>
      <c r="BM235">
        <f>$B$11*CK235+$C$11*CL235+$F$11*CM235*(1-CP235)</f>
        <v>0</v>
      </c>
      <c r="BN235">
        <f>BM235*BO235</f>
        <v>0</v>
      </c>
      <c r="BO235">
        <f>($B$11*$D$9+$C$11*$D$9+$F$11*((CZ235+CR235)/MAX(CZ235+CR235+DA235, 0.1)*$I$9+DA235/MAX(CZ235+CR235+DA235, 0.1)*$J$9))/($B$11+$C$11+$F$11)</f>
        <v>0</v>
      </c>
      <c r="BP235">
        <f>($B$11*$K$9+$C$11*$K$9+$F$11*((CZ235+CR235)/MAX(CZ235+CR235+DA235, 0.1)*$P$9+DA235/MAX(CZ235+CR235+DA235, 0.1)*$Q$9))/($B$11+$C$11+$F$11)</f>
        <v>0</v>
      </c>
      <c r="BQ235">
        <v>6</v>
      </c>
      <c r="BR235">
        <v>0.5</v>
      </c>
      <c r="BS235" t="s">
        <v>293</v>
      </c>
      <c r="BT235">
        <v>2</v>
      </c>
      <c r="BU235">
        <v>1626465625</v>
      </c>
      <c r="BV235">
        <v>397.849333333333</v>
      </c>
      <c r="BW235">
        <v>419.982333333333</v>
      </c>
      <c r="BX235">
        <v>8.46381</v>
      </c>
      <c r="BY235">
        <v>3.90715</v>
      </c>
      <c r="BZ235">
        <v>396.296666666667</v>
      </c>
      <c r="CA235">
        <v>8.52150333333333</v>
      </c>
      <c r="CB235">
        <v>899.981666666667</v>
      </c>
      <c r="CC235">
        <v>100.762333333333</v>
      </c>
      <c r="CD235">
        <v>0.0988597666666667</v>
      </c>
      <c r="CE235">
        <v>20.9091</v>
      </c>
      <c r="CF235">
        <v>19.6280333333333</v>
      </c>
      <c r="CG235">
        <v>999.9</v>
      </c>
      <c r="CH235">
        <v>0</v>
      </c>
      <c r="CI235">
        <v>0</v>
      </c>
      <c r="CJ235">
        <v>10088.1333333333</v>
      </c>
      <c r="CK235">
        <v>0</v>
      </c>
      <c r="CL235">
        <v>0.221023</v>
      </c>
      <c r="CM235">
        <v>1460.00666666667</v>
      </c>
      <c r="CN235">
        <v>0.973003</v>
      </c>
      <c r="CO235">
        <v>0.0269969666666667</v>
      </c>
      <c r="CP235">
        <v>0</v>
      </c>
      <c r="CQ235">
        <v>871.526666666667</v>
      </c>
      <c r="CR235">
        <v>4.99999</v>
      </c>
      <c r="CS235">
        <v>12765.5</v>
      </c>
      <c r="CT235">
        <v>12728.4333333333</v>
      </c>
      <c r="CU235">
        <v>39.062</v>
      </c>
      <c r="CV235">
        <v>41.187</v>
      </c>
      <c r="CW235">
        <v>40.187</v>
      </c>
      <c r="CX235">
        <v>40.5</v>
      </c>
      <c r="CY235">
        <v>40.8956666666667</v>
      </c>
      <c r="CZ235">
        <v>1415.72666666667</v>
      </c>
      <c r="DA235">
        <v>39.28</v>
      </c>
      <c r="DB235">
        <v>0</v>
      </c>
      <c r="DC235">
        <v>1626465637.4</v>
      </c>
      <c r="DD235">
        <v>0</v>
      </c>
      <c r="DE235">
        <v>871.944692307692</v>
      </c>
      <c r="DF235">
        <v>-2.29347007716429</v>
      </c>
      <c r="DG235">
        <v>-26.7350427854419</v>
      </c>
      <c r="DH235">
        <v>12767.9846153846</v>
      </c>
      <c r="DI235">
        <v>15</v>
      </c>
      <c r="DJ235">
        <v>1626465084.6</v>
      </c>
      <c r="DK235" t="s">
        <v>294</v>
      </c>
      <c r="DL235">
        <v>1626465076.6</v>
      </c>
      <c r="DM235">
        <v>1626465084.6</v>
      </c>
      <c r="DN235">
        <v>8</v>
      </c>
      <c r="DO235">
        <v>0.212</v>
      </c>
      <c r="DP235">
        <v>0.013</v>
      </c>
      <c r="DQ235">
        <v>1.588</v>
      </c>
      <c r="DR235">
        <v>-0.074</v>
      </c>
      <c r="DS235">
        <v>420</v>
      </c>
      <c r="DT235">
        <v>3</v>
      </c>
      <c r="DU235">
        <v>0.13</v>
      </c>
      <c r="DV235">
        <v>0.03</v>
      </c>
      <c r="DW235">
        <v>-22.0855512195122</v>
      </c>
      <c r="DX235">
        <v>-0.416560975609772</v>
      </c>
      <c r="DY235">
        <v>0.0455108677557203</v>
      </c>
      <c r="DZ235">
        <v>1</v>
      </c>
      <c r="EA235">
        <v>872.107848484849</v>
      </c>
      <c r="EB235">
        <v>-2.30051089153416</v>
      </c>
      <c r="EC235">
        <v>0.285839446480664</v>
      </c>
      <c r="ED235">
        <v>1</v>
      </c>
      <c r="EE235">
        <v>4.52965195121951</v>
      </c>
      <c r="EF235">
        <v>0.180871986062718</v>
      </c>
      <c r="EG235">
        <v>0.0191151274814417</v>
      </c>
      <c r="EH235">
        <v>0</v>
      </c>
      <c r="EI235">
        <v>2</v>
      </c>
      <c r="EJ235">
        <v>3</v>
      </c>
      <c r="EK235" t="s">
        <v>354</v>
      </c>
      <c r="EL235">
        <v>100</v>
      </c>
      <c r="EM235">
        <v>100</v>
      </c>
      <c r="EN235">
        <v>1.552</v>
      </c>
      <c r="EO235">
        <v>-0.0576</v>
      </c>
      <c r="EP235">
        <v>0.796380875196005</v>
      </c>
      <c r="EQ235">
        <v>0.00225868272383977</v>
      </c>
      <c r="ER235">
        <v>-9.96746185667655e-07</v>
      </c>
      <c r="ES235">
        <v>2.83711317370827e-10</v>
      </c>
      <c r="ET235">
        <v>-0.071317122073674</v>
      </c>
      <c r="EU235">
        <v>-0.00217948432402501</v>
      </c>
      <c r="EV235">
        <v>0.000453263451741206</v>
      </c>
      <c r="EW235">
        <v>-1.16319206543697e-06</v>
      </c>
      <c r="EX235">
        <v>-2</v>
      </c>
      <c r="EY235">
        <v>2196</v>
      </c>
      <c r="EZ235">
        <v>1</v>
      </c>
      <c r="FA235">
        <v>25</v>
      </c>
      <c r="FB235">
        <v>9.2</v>
      </c>
      <c r="FC235">
        <v>9</v>
      </c>
      <c r="FD235">
        <v>18</v>
      </c>
      <c r="FE235">
        <v>814.331</v>
      </c>
      <c r="FF235">
        <v>431.64</v>
      </c>
      <c r="FG235">
        <v>21.5787</v>
      </c>
      <c r="FH235">
        <v>25.2924</v>
      </c>
      <c r="FI235">
        <v>29.9997</v>
      </c>
      <c r="FJ235">
        <v>25.4842</v>
      </c>
      <c r="FK235">
        <v>25.5313</v>
      </c>
      <c r="FL235">
        <v>25.0189</v>
      </c>
      <c r="FM235">
        <v>69.2229</v>
      </c>
      <c r="FN235">
        <v>0</v>
      </c>
      <c r="FO235">
        <v>21.65</v>
      </c>
      <c r="FP235">
        <v>420</v>
      </c>
      <c r="FQ235">
        <v>4.03604</v>
      </c>
      <c r="FR235">
        <v>101.444</v>
      </c>
      <c r="FS235">
        <v>101.895</v>
      </c>
    </row>
    <row r="236" spans="1:175">
      <c r="A236">
        <v>220</v>
      </c>
      <c r="B236">
        <v>1626465628</v>
      </c>
      <c r="C236">
        <v>438.400000095367</v>
      </c>
      <c r="D236" t="s">
        <v>734</v>
      </c>
      <c r="E236" t="s">
        <v>735</v>
      </c>
      <c r="F236">
        <v>1</v>
      </c>
      <c r="G236" t="s">
        <v>291</v>
      </c>
      <c r="H236">
        <v>1626465627</v>
      </c>
      <c r="I236">
        <f>(J236)/1000</f>
        <v>0</v>
      </c>
      <c r="J236">
        <f>1000*CB236*AH236*(BX236-BY236)/(100*BQ236*(1000-AH236*BX236))</f>
        <v>0</v>
      </c>
      <c r="K236">
        <f>CB236*AH236*(BW236-BV236*(1000-AH236*BY236)/(1000-AH236*BX236))/(100*BQ236)</f>
        <v>0</v>
      </c>
      <c r="L236">
        <f>BV236 - IF(AH236&gt;1, K236*BQ236*100.0/(AJ236*CJ236), 0)</f>
        <v>0</v>
      </c>
      <c r="M236">
        <f>((S236-I236/2)*L236-K236)/(S236+I236/2)</f>
        <v>0</v>
      </c>
      <c r="N236">
        <f>M236*(CC236+CD236)/1000.0</f>
        <v>0</v>
      </c>
      <c r="O236">
        <f>(BV236 - IF(AH236&gt;1, K236*BQ236*100.0/(AJ236*CJ236), 0))*(CC236+CD236)/1000.0</f>
        <v>0</v>
      </c>
      <c r="P236">
        <f>2.0/((1/R236-1/Q236)+SIGN(R236)*SQRT((1/R236-1/Q236)*(1/R236-1/Q236) + 4*BR236/((BR236+1)*(BR236+1))*(2*1/R236*1/Q236-1/Q236*1/Q236)))</f>
        <v>0</v>
      </c>
      <c r="Q236">
        <f>IF(LEFT(BS236,1)&lt;&gt;"0",IF(LEFT(BS236,1)="1",3.0,BT236),$D$5+$E$5*(CJ236*CC236/($K$5*1000))+$F$5*(CJ236*CC236/($K$5*1000))*MAX(MIN(BQ236,$J$5),$I$5)*MAX(MIN(BQ236,$J$5),$I$5)+$G$5*MAX(MIN(BQ236,$J$5),$I$5)*(CJ236*CC236/($K$5*1000))+$H$5*(CJ236*CC236/($K$5*1000))*(CJ236*CC236/($K$5*1000)))</f>
        <v>0</v>
      </c>
      <c r="R236">
        <f>I236*(1000-(1000*0.61365*exp(17.502*V236/(240.97+V236))/(CC236+CD236)+BX236)/2)/(1000*0.61365*exp(17.502*V236/(240.97+V236))/(CC236+CD236)-BX236)</f>
        <v>0</v>
      </c>
      <c r="S236">
        <f>1/((BR236+1)/(P236/1.6)+1/(Q236/1.37)) + BR236/((BR236+1)/(P236/1.6) + BR236/(Q236/1.37))</f>
        <v>0</v>
      </c>
      <c r="T236">
        <f>(BM236*BP236)</f>
        <v>0</v>
      </c>
      <c r="U236">
        <f>(CE236+(T236+2*0.95*5.67E-8*(((CE236+$B$7)+273)^4-(CE236+273)^4)-44100*I236)/(1.84*29.3*Q236+8*0.95*5.67E-8*(CE236+273)^3))</f>
        <v>0</v>
      </c>
      <c r="V236">
        <f>($C$7*CF236+$D$7*CG236+$E$7*U236)</f>
        <v>0</v>
      </c>
      <c r="W236">
        <f>0.61365*exp(17.502*V236/(240.97+V236))</f>
        <v>0</v>
      </c>
      <c r="X236">
        <f>(Y236/Z236*100)</f>
        <v>0</v>
      </c>
      <c r="Y236">
        <f>BX236*(CC236+CD236)/1000</f>
        <v>0</v>
      </c>
      <c r="Z236">
        <f>0.61365*exp(17.502*CE236/(240.97+CE236))</f>
        <v>0</v>
      </c>
      <c r="AA236">
        <f>(W236-BX236*(CC236+CD236)/1000)</f>
        <v>0</v>
      </c>
      <c r="AB236">
        <f>(-I236*44100)</f>
        <v>0</v>
      </c>
      <c r="AC236">
        <f>2*29.3*Q236*0.92*(CE236-V236)</f>
        <v>0</v>
      </c>
      <c r="AD236">
        <f>2*0.95*5.67E-8*(((CE236+$B$7)+273)^4-(V236+273)^4)</f>
        <v>0</v>
      </c>
      <c r="AE236">
        <f>T236+AD236+AB236+AC236</f>
        <v>0</v>
      </c>
      <c r="AF236">
        <v>147</v>
      </c>
      <c r="AG236">
        <v>16</v>
      </c>
      <c r="AH236">
        <f>IF(AF236*$H$13&gt;=AJ236,1.0,(AJ236/(AJ236-AF236*$H$13)))</f>
        <v>0</v>
      </c>
      <c r="AI236">
        <f>(AH236-1)*100</f>
        <v>0</v>
      </c>
      <c r="AJ236">
        <f>MAX(0,($B$13+$C$13*CJ236)/(1+$D$13*CJ236)*CC236/(CE236+273)*$E$13)</f>
        <v>0</v>
      </c>
      <c r="AK236" t="s">
        <v>292</v>
      </c>
      <c r="AL236" t="s">
        <v>292</v>
      </c>
      <c r="AM236">
        <v>0</v>
      </c>
      <c r="AN236">
        <v>0</v>
      </c>
      <c r="AO236">
        <f>1-AM236/AN236</f>
        <v>0</v>
      </c>
      <c r="AP236">
        <v>0</v>
      </c>
      <c r="AQ236" t="s">
        <v>292</v>
      </c>
      <c r="AR236" t="s">
        <v>292</v>
      </c>
      <c r="AS236">
        <v>0</v>
      </c>
      <c r="AT236">
        <v>0</v>
      </c>
      <c r="AU236">
        <f>1-AS236/AT236</f>
        <v>0</v>
      </c>
      <c r="AV236">
        <v>0.5</v>
      </c>
      <c r="AW236">
        <f>BN236</f>
        <v>0</v>
      </c>
      <c r="AX236">
        <f>K236</f>
        <v>0</v>
      </c>
      <c r="AY236">
        <f>AU236*AV236*AW236</f>
        <v>0</v>
      </c>
      <c r="AZ236">
        <f>(AX236-AP236)/AW236</f>
        <v>0</v>
      </c>
      <c r="BA236">
        <f>(AN236-AT236)/AT236</f>
        <v>0</v>
      </c>
      <c r="BB236">
        <f>AM236/(AO236+AM236/AT236)</f>
        <v>0</v>
      </c>
      <c r="BC236" t="s">
        <v>292</v>
      </c>
      <c r="BD236">
        <v>0</v>
      </c>
      <c r="BE236">
        <f>IF(BD236&lt;&gt;0, BD236, BB236)</f>
        <v>0</v>
      </c>
      <c r="BF236">
        <f>1-BE236/AT236</f>
        <v>0</v>
      </c>
      <c r="BG236">
        <f>(AT236-AS236)/(AT236-BE236)</f>
        <v>0</v>
      </c>
      <c r="BH236">
        <f>(AN236-AT236)/(AN236-BE236)</f>
        <v>0</v>
      </c>
      <c r="BI236">
        <f>(AT236-AS236)/(AT236-AM236)</f>
        <v>0</v>
      </c>
      <c r="BJ236">
        <f>(AN236-AT236)/(AN236-AM236)</f>
        <v>0</v>
      </c>
      <c r="BK236">
        <f>(BG236*BE236/AS236)</f>
        <v>0</v>
      </c>
      <c r="BL236">
        <f>(1-BK236)</f>
        <v>0</v>
      </c>
      <c r="BM236">
        <f>$B$11*CK236+$C$11*CL236+$F$11*CM236*(1-CP236)</f>
        <v>0</v>
      </c>
      <c r="BN236">
        <f>BM236*BO236</f>
        <v>0</v>
      </c>
      <c r="BO236">
        <f>($B$11*$D$9+$C$11*$D$9+$F$11*((CZ236+CR236)/MAX(CZ236+CR236+DA236, 0.1)*$I$9+DA236/MAX(CZ236+CR236+DA236, 0.1)*$J$9))/($B$11+$C$11+$F$11)</f>
        <v>0</v>
      </c>
      <c r="BP236">
        <f>($B$11*$K$9+$C$11*$K$9+$F$11*((CZ236+CR236)/MAX(CZ236+CR236+DA236, 0.1)*$P$9+DA236/MAX(CZ236+CR236+DA236, 0.1)*$Q$9))/($B$11+$C$11+$F$11)</f>
        <v>0</v>
      </c>
      <c r="BQ236">
        <v>6</v>
      </c>
      <c r="BR236">
        <v>0.5</v>
      </c>
      <c r="BS236" t="s">
        <v>293</v>
      </c>
      <c r="BT236">
        <v>2</v>
      </c>
      <c r="BU236">
        <v>1626465627</v>
      </c>
      <c r="BV236">
        <v>397.802</v>
      </c>
      <c r="BW236">
        <v>419.942</v>
      </c>
      <c r="BX236">
        <v>8.48665</v>
      </c>
      <c r="BY236">
        <v>3.93612333333333</v>
      </c>
      <c r="BZ236">
        <v>396.249</v>
      </c>
      <c r="CA236">
        <v>8.54422333333333</v>
      </c>
      <c r="CB236">
        <v>900.014666666667</v>
      </c>
      <c r="CC236">
        <v>100.763666666667</v>
      </c>
      <c r="CD236">
        <v>0.0991862333333333</v>
      </c>
      <c r="CE236">
        <v>20.9422</v>
      </c>
      <c r="CF236">
        <v>19.6593666666667</v>
      </c>
      <c r="CG236">
        <v>999.9</v>
      </c>
      <c r="CH236">
        <v>0</v>
      </c>
      <c r="CI236">
        <v>0</v>
      </c>
      <c r="CJ236">
        <v>10056.2666666667</v>
      </c>
      <c r="CK236">
        <v>0</v>
      </c>
      <c r="CL236">
        <v>0.221023</v>
      </c>
      <c r="CM236">
        <v>1460.00333333333</v>
      </c>
      <c r="CN236">
        <v>0.973003</v>
      </c>
      <c r="CO236">
        <v>0.0269969666666667</v>
      </c>
      <c r="CP236">
        <v>0</v>
      </c>
      <c r="CQ236">
        <v>871.759</v>
      </c>
      <c r="CR236">
        <v>4.99999</v>
      </c>
      <c r="CS236">
        <v>12764.4333333333</v>
      </c>
      <c r="CT236">
        <v>12728.3666666667</v>
      </c>
      <c r="CU236">
        <v>39.062</v>
      </c>
      <c r="CV236">
        <v>41.187</v>
      </c>
      <c r="CW236">
        <v>40.187</v>
      </c>
      <c r="CX236">
        <v>40.5</v>
      </c>
      <c r="CY236">
        <v>40.8956666666667</v>
      </c>
      <c r="CZ236">
        <v>1415.72333333333</v>
      </c>
      <c r="DA236">
        <v>39.28</v>
      </c>
      <c r="DB236">
        <v>0</v>
      </c>
      <c r="DC236">
        <v>1626465639.2</v>
      </c>
      <c r="DD236">
        <v>0</v>
      </c>
      <c r="DE236">
        <v>871.87356</v>
      </c>
      <c r="DF236">
        <v>-2.13469230318523</v>
      </c>
      <c r="DG236">
        <v>-31.6384615714673</v>
      </c>
      <c r="DH236">
        <v>12767.256</v>
      </c>
      <c r="DI236">
        <v>15</v>
      </c>
      <c r="DJ236">
        <v>1626465084.6</v>
      </c>
      <c r="DK236" t="s">
        <v>294</v>
      </c>
      <c r="DL236">
        <v>1626465076.6</v>
      </c>
      <c r="DM236">
        <v>1626465084.6</v>
      </c>
      <c r="DN236">
        <v>8</v>
      </c>
      <c r="DO236">
        <v>0.212</v>
      </c>
      <c r="DP236">
        <v>0.013</v>
      </c>
      <c r="DQ236">
        <v>1.588</v>
      </c>
      <c r="DR236">
        <v>-0.074</v>
      </c>
      <c r="DS236">
        <v>420</v>
      </c>
      <c r="DT236">
        <v>3</v>
      </c>
      <c r="DU236">
        <v>0.13</v>
      </c>
      <c r="DV236">
        <v>0.03</v>
      </c>
      <c r="DW236">
        <v>-22.0980073170732</v>
      </c>
      <c r="DX236">
        <v>-0.348215331010513</v>
      </c>
      <c r="DY236">
        <v>0.0396340848029541</v>
      </c>
      <c r="DZ236">
        <v>1</v>
      </c>
      <c r="EA236">
        <v>872.029272727273</v>
      </c>
      <c r="EB236">
        <v>-2.45346768060707</v>
      </c>
      <c r="EC236">
        <v>0.309114990149274</v>
      </c>
      <c r="ED236">
        <v>1</v>
      </c>
      <c r="EE236">
        <v>4.53552951219512</v>
      </c>
      <c r="EF236">
        <v>0.144716864111505</v>
      </c>
      <c r="EG236">
        <v>0.015552858721026</v>
      </c>
      <c r="EH236">
        <v>0</v>
      </c>
      <c r="EI236">
        <v>2</v>
      </c>
      <c r="EJ236">
        <v>3</v>
      </c>
      <c r="EK236" t="s">
        <v>354</v>
      </c>
      <c r="EL236">
        <v>100</v>
      </c>
      <c r="EM236">
        <v>100</v>
      </c>
      <c r="EN236">
        <v>1.552</v>
      </c>
      <c r="EO236">
        <v>-0.0575</v>
      </c>
      <c r="EP236">
        <v>0.796380875196005</v>
      </c>
      <c r="EQ236">
        <v>0.00225868272383977</v>
      </c>
      <c r="ER236">
        <v>-9.96746185667655e-07</v>
      </c>
      <c r="ES236">
        <v>2.83711317370827e-10</v>
      </c>
      <c r="ET236">
        <v>-0.071317122073674</v>
      </c>
      <c r="EU236">
        <v>-0.00217948432402501</v>
      </c>
      <c r="EV236">
        <v>0.000453263451741206</v>
      </c>
      <c r="EW236">
        <v>-1.16319206543697e-06</v>
      </c>
      <c r="EX236">
        <v>-2</v>
      </c>
      <c r="EY236">
        <v>2196</v>
      </c>
      <c r="EZ236">
        <v>1</v>
      </c>
      <c r="FA236">
        <v>25</v>
      </c>
      <c r="FB236">
        <v>9.2</v>
      </c>
      <c r="FC236">
        <v>9.1</v>
      </c>
      <c r="FD236">
        <v>18</v>
      </c>
      <c r="FE236">
        <v>813.838</v>
      </c>
      <c r="FF236">
        <v>431.761</v>
      </c>
      <c r="FG236">
        <v>21.6505</v>
      </c>
      <c r="FH236">
        <v>25.29</v>
      </c>
      <c r="FI236">
        <v>29.9996</v>
      </c>
      <c r="FJ236">
        <v>25.4821</v>
      </c>
      <c r="FK236">
        <v>25.5297</v>
      </c>
      <c r="FL236">
        <v>25.0193</v>
      </c>
      <c r="FM236">
        <v>68.9406</v>
      </c>
      <c r="FN236">
        <v>0</v>
      </c>
      <c r="FO236">
        <v>21.75</v>
      </c>
      <c r="FP236">
        <v>420</v>
      </c>
      <c r="FQ236">
        <v>4.03473</v>
      </c>
      <c r="FR236">
        <v>101.444</v>
      </c>
      <c r="FS236">
        <v>101.894</v>
      </c>
    </row>
    <row r="237" spans="1:175">
      <c r="A237">
        <v>221</v>
      </c>
      <c r="B237">
        <v>1626465630</v>
      </c>
      <c r="C237">
        <v>440.400000095367</v>
      </c>
      <c r="D237" t="s">
        <v>736</v>
      </c>
      <c r="E237" t="s">
        <v>737</v>
      </c>
      <c r="F237">
        <v>1</v>
      </c>
      <c r="G237" t="s">
        <v>291</v>
      </c>
      <c r="H237">
        <v>1626465629</v>
      </c>
      <c r="I237">
        <f>(J237)/1000</f>
        <v>0</v>
      </c>
      <c r="J237">
        <f>1000*CB237*AH237*(BX237-BY237)/(100*BQ237*(1000-AH237*BX237))</f>
        <v>0</v>
      </c>
      <c r="K237">
        <f>CB237*AH237*(BW237-BV237*(1000-AH237*BY237)/(1000-AH237*BX237))/(100*BQ237)</f>
        <v>0</v>
      </c>
      <c r="L237">
        <f>BV237 - IF(AH237&gt;1, K237*BQ237*100.0/(AJ237*CJ237), 0)</f>
        <v>0</v>
      </c>
      <c r="M237">
        <f>((S237-I237/2)*L237-K237)/(S237+I237/2)</f>
        <v>0</v>
      </c>
      <c r="N237">
        <f>M237*(CC237+CD237)/1000.0</f>
        <v>0</v>
      </c>
      <c r="O237">
        <f>(BV237 - IF(AH237&gt;1, K237*BQ237*100.0/(AJ237*CJ237), 0))*(CC237+CD237)/1000.0</f>
        <v>0</v>
      </c>
      <c r="P237">
        <f>2.0/((1/R237-1/Q237)+SIGN(R237)*SQRT((1/R237-1/Q237)*(1/R237-1/Q237) + 4*BR237/((BR237+1)*(BR237+1))*(2*1/R237*1/Q237-1/Q237*1/Q237)))</f>
        <v>0</v>
      </c>
      <c r="Q237">
        <f>IF(LEFT(BS237,1)&lt;&gt;"0",IF(LEFT(BS237,1)="1",3.0,BT237),$D$5+$E$5*(CJ237*CC237/($K$5*1000))+$F$5*(CJ237*CC237/($K$5*1000))*MAX(MIN(BQ237,$J$5),$I$5)*MAX(MIN(BQ237,$J$5),$I$5)+$G$5*MAX(MIN(BQ237,$J$5),$I$5)*(CJ237*CC237/($K$5*1000))+$H$5*(CJ237*CC237/($K$5*1000))*(CJ237*CC237/($K$5*1000)))</f>
        <v>0</v>
      </c>
      <c r="R237">
        <f>I237*(1000-(1000*0.61365*exp(17.502*V237/(240.97+V237))/(CC237+CD237)+BX237)/2)/(1000*0.61365*exp(17.502*V237/(240.97+V237))/(CC237+CD237)-BX237)</f>
        <v>0</v>
      </c>
      <c r="S237">
        <f>1/((BR237+1)/(P237/1.6)+1/(Q237/1.37)) + BR237/((BR237+1)/(P237/1.6) + BR237/(Q237/1.37))</f>
        <v>0</v>
      </c>
      <c r="T237">
        <f>(BM237*BP237)</f>
        <v>0</v>
      </c>
      <c r="U237">
        <f>(CE237+(T237+2*0.95*5.67E-8*(((CE237+$B$7)+273)^4-(CE237+273)^4)-44100*I237)/(1.84*29.3*Q237+8*0.95*5.67E-8*(CE237+273)^3))</f>
        <v>0</v>
      </c>
      <c r="V237">
        <f>($C$7*CF237+$D$7*CG237+$E$7*U237)</f>
        <v>0</v>
      </c>
      <c r="W237">
        <f>0.61365*exp(17.502*V237/(240.97+V237))</f>
        <v>0</v>
      </c>
      <c r="X237">
        <f>(Y237/Z237*100)</f>
        <v>0</v>
      </c>
      <c r="Y237">
        <f>BX237*(CC237+CD237)/1000</f>
        <v>0</v>
      </c>
      <c r="Z237">
        <f>0.61365*exp(17.502*CE237/(240.97+CE237))</f>
        <v>0</v>
      </c>
      <c r="AA237">
        <f>(W237-BX237*(CC237+CD237)/1000)</f>
        <v>0</v>
      </c>
      <c r="AB237">
        <f>(-I237*44100)</f>
        <v>0</v>
      </c>
      <c r="AC237">
        <f>2*29.3*Q237*0.92*(CE237-V237)</f>
        <v>0</v>
      </c>
      <c r="AD237">
        <f>2*0.95*5.67E-8*(((CE237+$B$7)+273)^4-(V237+273)^4)</f>
        <v>0</v>
      </c>
      <c r="AE237">
        <f>T237+AD237+AB237+AC237</f>
        <v>0</v>
      </c>
      <c r="AF237">
        <v>148</v>
      </c>
      <c r="AG237">
        <v>16</v>
      </c>
      <c r="AH237">
        <f>IF(AF237*$H$13&gt;=AJ237,1.0,(AJ237/(AJ237-AF237*$H$13)))</f>
        <v>0</v>
      </c>
      <c r="AI237">
        <f>(AH237-1)*100</f>
        <v>0</v>
      </c>
      <c r="AJ237">
        <f>MAX(0,($B$13+$C$13*CJ237)/(1+$D$13*CJ237)*CC237/(CE237+273)*$E$13)</f>
        <v>0</v>
      </c>
      <c r="AK237" t="s">
        <v>292</v>
      </c>
      <c r="AL237" t="s">
        <v>292</v>
      </c>
      <c r="AM237">
        <v>0</v>
      </c>
      <c r="AN237">
        <v>0</v>
      </c>
      <c r="AO237">
        <f>1-AM237/AN237</f>
        <v>0</v>
      </c>
      <c r="AP237">
        <v>0</v>
      </c>
      <c r="AQ237" t="s">
        <v>292</v>
      </c>
      <c r="AR237" t="s">
        <v>292</v>
      </c>
      <c r="AS237">
        <v>0</v>
      </c>
      <c r="AT237">
        <v>0</v>
      </c>
      <c r="AU237">
        <f>1-AS237/AT237</f>
        <v>0</v>
      </c>
      <c r="AV237">
        <v>0.5</v>
      </c>
      <c r="AW237">
        <f>BN237</f>
        <v>0</v>
      </c>
      <c r="AX237">
        <f>K237</f>
        <v>0</v>
      </c>
      <c r="AY237">
        <f>AU237*AV237*AW237</f>
        <v>0</v>
      </c>
      <c r="AZ237">
        <f>(AX237-AP237)/AW237</f>
        <v>0</v>
      </c>
      <c r="BA237">
        <f>(AN237-AT237)/AT237</f>
        <v>0</v>
      </c>
      <c r="BB237">
        <f>AM237/(AO237+AM237/AT237)</f>
        <v>0</v>
      </c>
      <c r="BC237" t="s">
        <v>292</v>
      </c>
      <c r="BD237">
        <v>0</v>
      </c>
      <c r="BE237">
        <f>IF(BD237&lt;&gt;0, BD237, BB237)</f>
        <v>0</v>
      </c>
      <c r="BF237">
        <f>1-BE237/AT237</f>
        <v>0</v>
      </c>
      <c r="BG237">
        <f>(AT237-AS237)/(AT237-BE237)</f>
        <v>0</v>
      </c>
      <c r="BH237">
        <f>(AN237-AT237)/(AN237-BE237)</f>
        <v>0</v>
      </c>
      <c r="BI237">
        <f>(AT237-AS237)/(AT237-AM237)</f>
        <v>0</v>
      </c>
      <c r="BJ237">
        <f>(AN237-AT237)/(AN237-AM237)</f>
        <v>0</v>
      </c>
      <c r="BK237">
        <f>(BG237*BE237/AS237)</f>
        <v>0</v>
      </c>
      <c r="BL237">
        <f>(1-BK237)</f>
        <v>0</v>
      </c>
      <c r="BM237">
        <f>$B$11*CK237+$C$11*CL237+$F$11*CM237*(1-CP237)</f>
        <v>0</v>
      </c>
      <c r="BN237">
        <f>BM237*BO237</f>
        <v>0</v>
      </c>
      <c r="BO237">
        <f>($B$11*$D$9+$C$11*$D$9+$F$11*((CZ237+CR237)/MAX(CZ237+CR237+DA237, 0.1)*$I$9+DA237/MAX(CZ237+CR237+DA237, 0.1)*$J$9))/($B$11+$C$11+$F$11)</f>
        <v>0</v>
      </c>
      <c r="BP237">
        <f>($B$11*$K$9+$C$11*$K$9+$F$11*((CZ237+CR237)/MAX(CZ237+CR237+DA237, 0.1)*$P$9+DA237/MAX(CZ237+CR237+DA237, 0.1)*$Q$9))/($B$11+$C$11+$F$11)</f>
        <v>0</v>
      </c>
      <c r="BQ237">
        <v>6</v>
      </c>
      <c r="BR237">
        <v>0.5</v>
      </c>
      <c r="BS237" t="s">
        <v>293</v>
      </c>
      <c r="BT237">
        <v>2</v>
      </c>
      <c r="BU237">
        <v>1626465629</v>
      </c>
      <c r="BV237">
        <v>397.784333333333</v>
      </c>
      <c r="BW237">
        <v>419.961666666667</v>
      </c>
      <c r="BX237">
        <v>8.51137</v>
      </c>
      <c r="BY237">
        <v>3.95093</v>
      </c>
      <c r="BZ237">
        <v>396.232</v>
      </c>
      <c r="CA237">
        <v>8.56882</v>
      </c>
      <c r="CB237">
        <v>900.042666666667</v>
      </c>
      <c r="CC237">
        <v>100.764</v>
      </c>
      <c r="CD237">
        <v>0.0995880333333333</v>
      </c>
      <c r="CE237">
        <v>20.9819</v>
      </c>
      <c r="CF237">
        <v>19.6926</v>
      </c>
      <c r="CG237">
        <v>999.9</v>
      </c>
      <c r="CH237">
        <v>0</v>
      </c>
      <c r="CI237">
        <v>0</v>
      </c>
      <c r="CJ237">
        <v>10036.6333333333</v>
      </c>
      <c r="CK237">
        <v>0</v>
      </c>
      <c r="CL237">
        <v>0.221023</v>
      </c>
      <c r="CM237">
        <v>1460.01666666667</v>
      </c>
      <c r="CN237">
        <v>0.972996333333333</v>
      </c>
      <c r="CO237">
        <v>0.0270039</v>
      </c>
      <c r="CP237">
        <v>0</v>
      </c>
      <c r="CQ237">
        <v>871.804666666667</v>
      </c>
      <c r="CR237">
        <v>4.99999</v>
      </c>
      <c r="CS237">
        <v>12763.6333333333</v>
      </c>
      <c r="CT237">
        <v>12728.4333333333</v>
      </c>
      <c r="CU237">
        <v>39.062</v>
      </c>
      <c r="CV237">
        <v>41.187</v>
      </c>
      <c r="CW237">
        <v>40.187</v>
      </c>
      <c r="CX237">
        <v>40.5</v>
      </c>
      <c r="CY237">
        <v>40.937</v>
      </c>
      <c r="CZ237">
        <v>1415.72666666667</v>
      </c>
      <c r="DA237">
        <v>39.29</v>
      </c>
      <c r="DB237">
        <v>0</v>
      </c>
      <c r="DC237">
        <v>1626465641</v>
      </c>
      <c r="DD237">
        <v>0</v>
      </c>
      <c r="DE237">
        <v>871.842538461538</v>
      </c>
      <c r="DF237">
        <v>-2.19726494349763</v>
      </c>
      <c r="DG237">
        <v>-29.1829059546129</v>
      </c>
      <c r="DH237">
        <v>12766.5230769231</v>
      </c>
      <c r="DI237">
        <v>15</v>
      </c>
      <c r="DJ237">
        <v>1626465084.6</v>
      </c>
      <c r="DK237" t="s">
        <v>294</v>
      </c>
      <c r="DL237">
        <v>1626465076.6</v>
      </c>
      <c r="DM237">
        <v>1626465084.6</v>
      </c>
      <c r="DN237">
        <v>8</v>
      </c>
      <c r="DO237">
        <v>0.212</v>
      </c>
      <c r="DP237">
        <v>0.013</v>
      </c>
      <c r="DQ237">
        <v>1.588</v>
      </c>
      <c r="DR237">
        <v>-0.074</v>
      </c>
      <c r="DS237">
        <v>420</v>
      </c>
      <c r="DT237">
        <v>3</v>
      </c>
      <c r="DU237">
        <v>0.13</v>
      </c>
      <c r="DV237">
        <v>0.03</v>
      </c>
      <c r="DW237">
        <v>-22.1096487804878</v>
      </c>
      <c r="DX237">
        <v>-0.34785574912895</v>
      </c>
      <c r="DY237">
        <v>0.0395321303218165</v>
      </c>
      <c r="DZ237">
        <v>1</v>
      </c>
      <c r="EA237">
        <v>871.965342857143</v>
      </c>
      <c r="EB237">
        <v>-2.28181612465863</v>
      </c>
      <c r="EC237">
        <v>0.305178443617792</v>
      </c>
      <c r="ED237">
        <v>1</v>
      </c>
      <c r="EE237">
        <v>4.54032073170732</v>
      </c>
      <c r="EF237">
        <v>0.119461881533098</v>
      </c>
      <c r="EG237">
        <v>0.0130896789336697</v>
      </c>
      <c r="EH237">
        <v>0</v>
      </c>
      <c r="EI237">
        <v>2</v>
      </c>
      <c r="EJ237">
        <v>3</v>
      </c>
      <c r="EK237" t="s">
        <v>354</v>
      </c>
      <c r="EL237">
        <v>100</v>
      </c>
      <c r="EM237">
        <v>100</v>
      </c>
      <c r="EN237">
        <v>1.553</v>
      </c>
      <c r="EO237">
        <v>-0.0574</v>
      </c>
      <c r="EP237">
        <v>0.796380875196005</v>
      </c>
      <c r="EQ237">
        <v>0.00225868272383977</v>
      </c>
      <c r="ER237">
        <v>-9.96746185667655e-07</v>
      </c>
      <c r="ES237">
        <v>2.83711317370827e-10</v>
      </c>
      <c r="ET237">
        <v>-0.071317122073674</v>
      </c>
      <c r="EU237">
        <v>-0.00217948432402501</v>
      </c>
      <c r="EV237">
        <v>0.000453263451741206</v>
      </c>
      <c r="EW237">
        <v>-1.16319206543697e-06</v>
      </c>
      <c r="EX237">
        <v>-2</v>
      </c>
      <c r="EY237">
        <v>2196</v>
      </c>
      <c r="EZ237">
        <v>1</v>
      </c>
      <c r="FA237">
        <v>25</v>
      </c>
      <c r="FB237">
        <v>9.2</v>
      </c>
      <c r="FC237">
        <v>9.1</v>
      </c>
      <c r="FD237">
        <v>18</v>
      </c>
      <c r="FE237">
        <v>813.763</v>
      </c>
      <c r="FF237">
        <v>431.631</v>
      </c>
      <c r="FG237">
        <v>21.7125</v>
      </c>
      <c r="FH237">
        <v>25.2881</v>
      </c>
      <c r="FI237">
        <v>29.9996</v>
      </c>
      <c r="FJ237">
        <v>25.4802</v>
      </c>
      <c r="FK237">
        <v>25.5283</v>
      </c>
      <c r="FL237">
        <v>25.0203</v>
      </c>
      <c r="FM237">
        <v>68.9406</v>
      </c>
      <c r="FN237">
        <v>0</v>
      </c>
      <c r="FO237">
        <v>21.85</v>
      </c>
      <c r="FP237">
        <v>420</v>
      </c>
      <c r="FQ237">
        <v>4.03377</v>
      </c>
      <c r="FR237">
        <v>101.444</v>
      </c>
      <c r="FS237">
        <v>101.894</v>
      </c>
    </row>
    <row r="238" spans="1:175">
      <c r="A238">
        <v>222</v>
      </c>
      <c r="B238">
        <v>1626465632</v>
      </c>
      <c r="C238">
        <v>442.400000095367</v>
      </c>
      <c r="D238" t="s">
        <v>738</v>
      </c>
      <c r="E238" t="s">
        <v>739</v>
      </c>
      <c r="F238">
        <v>1</v>
      </c>
      <c r="G238" t="s">
        <v>291</v>
      </c>
      <c r="H238">
        <v>1626465631</v>
      </c>
      <c r="I238">
        <f>(J238)/1000</f>
        <v>0</v>
      </c>
      <c r="J238">
        <f>1000*CB238*AH238*(BX238-BY238)/(100*BQ238*(1000-AH238*BX238))</f>
        <v>0</v>
      </c>
      <c r="K238">
        <f>CB238*AH238*(BW238-BV238*(1000-AH238*BY238)/(1000-AH238*BX238))/(100*BQ238)</f>
        <v>0</v>
      </c>
      <c r="L238">
        <f>BV238 - IF(AH238&gt;1, K238*BQ238*100.0/(AJ238*CJ238), 0)</f>
        <v>0</v>
      </c>
      <c r="M238">
        <f>((S238-I238/2)*L238-K238)/(S238+I238/2)</f>
        <v>0</v>
      </c>
      <c r="N238">
        <f>M238*(CC238+CD238)/1000.0</f>
        <v>0</v>
      </c>
      <c r="O238">
        <f>(BV238 - IF(AH238&gt;1, K238*BQ238*100.0/(AJ238*CJ238), 0))*(CC238+CD238)/1000.0</f>
        <v>0</v>
      </c>
      <c r="P238">
        <f>2.0/((1/R238-1/Q238)+SIGN(R238)*SQRT((1/R238-1/Q238)*(1/R238-1/Q238) + 4*BR238/((BR238+1)*(BR238+1))*(2*1/R238*1/Q238-1/Q238*1/Q238)))</f>
        <v>0</v>
      </c>
      <c r="Q238">
        <f>IF(LEFT(BS238,1)&lt;&gt;"0",IF(LEFT(BS238,1)="1",3.0,BT238),$D$5+$E$5*(CJ238*CC238/($K$5*1000))+$F$5*(CJ238*CC238/($K$5*1000))*MAX(MIN(BQ238,$J$5),$I$5)*MAX(MIN(BQ238,$J$5),$I$5)+$G$5*MAX(MIN(BQ238,$J$5),$I$5)*(CJ238*CC238/($K$5*1000))+$H$5*(CJ238*CC238/($K$5*1000))*(CJ238*CC238/($K$5*1000)))</f>
        <v>0</v>
      </c>
      <c r="R238">
        <f>I238*(1000-(1000*0.61365*exp(17.502*V238/(240.97+V238))/(CC238+CD238)+BX238)/2)/(1000*0.61365*exp(17.502*V238/(240.97+V238))/(CC238+CD238)-BX238)</f>
        <v>0</v>
      </c>
      <c r="S238">
        <f>1/((BR238+1)/(P238/1.6)+1/(Q238/1.37)) + BR238/((BR238+1)/(P238/1.6) + BR238/(Q238/1.37))</f>
        <v>0</v>
      </c>
      <c r="T238">
        <f>(BM238*BP238)</f>
        <v>0</v>
      </c>
      <c r="U238">
        <f>(CE238+(T238+2*0.95*5.67E-8*(((CE238+$B$7)+273)^4-(CE238+273)^4)-44100*I238)/(1.84*29.3*Q238+8*0.95*5.67E-8*(CE238+273)^3))</f>
        <v>0</v>
      </c>
      <c r="V238">
        <f>($C$7*CF238+$D$7*CG238+$E$7*U238)</f>
        <v>0</v>
      </c>
      <c r="W238">
        <f>0.61365*exp(17.502*V238/(240.97+V238))</f>
        <v>0</v>
      </c>
      <c r="X238">
        <f>(Y238/Z238*100)</f>
        <v>0</v>
      </c>
      <c r="Y238">
        <f>BX238*(CC238+CD238)/1000</f>
        <v>0</v>
      </c>
      <c r="Z238">
        <f>0.61365*exp(17.502*CE238/(240.97+CE238))</f>
        <v>0</v>
      </c>
      <c r="AA238">
        <f>(W238-BX238*(CC238+CD238)/1000)</f>
        <v>0</v>
      </c>
      <c r="AB238">
        <f>(-I238*44100)</f>
        <v>0</v>
      </c>
      <c r="AC238">
        <f>2*29.3*Q238*0.92*(CE238-V238)</f>
        <v>0</v>
      </c>
      <c r="AD238">
        <f>2*0.95*5.67E-8*(((CE238+$B$7)+273)^4-(V238+273)^4)</f>
        <v>0</v>
      </c>
      <c r="AE238">
        <f>T238+AD238+AB238+AC238</f>
        <v>0</v>
      </c>
      <c r="AF238">
        <v>148</v>
      </c>
      <c r="AG238">
        <v>16</v>
      </c>
      <c r="AH238">
        <f>IF(AF238*$H$13&gt;=AJ238,1.0,(AJ238/(AJ238-AF238*$H$13)))</f>
        <v>0</v>
      </c>
      <c r="AI238">
        <f>(AH238-1)*100</f>
        <v>0</v>
      </c>
      <c r="AJ238">
        <f>MAX(0,($B$13+$C$13*CJ238)/(1+$D$13*CJ238)*CC238/(CE238+273)*$E$13)</f>
        <v>0</v>
      </c>
      <c r="AK238" t="s">
        <v>292</v>
      </c>
      <c r="AL238" t="s">
        <v>292</v>
      </c>
      <c r="AM238">
        <v>0</v>
      </c>
      <c r="AN238">
        <v>0</v>
      </c>
      <c r="AO238">
        <f>1-AM238/AN238</f>
        <v>0</v>
      </c>
      <c r="AP238">
        <v>0</v>
      </c>
      <c r="AQ238" t="s">
        <v>292</v>
      </c>
      <c r="AR238" t="s">
        <v>292</v>
      </c>
      <c r="AS238">
        <v>0</v>
      </c>
      <c r="AT238">
        <v>0</v>
      </c>
      <c r="AU238">
        <f>1-AS238/AT238</f>
        <v>0</v>
      </c>
      <c r="AV238">
        <v>0.5</v>
      </c>
      <c r="AW238">
        <f>BN238</f>
        <v>0</v>
      </c>
      <c r="AX238">
        <f>K238</f>
        <v>0</v>
      </c>
      <c r="AY238">
        <f>AU238*AV238*AW238</f>
        <v>0</v>
      </c>
      <c r="AZ238">
        <f>(AX238-AP238)/AW238</f>
        <v>0</v>
      </c>
      <c r="BA238">
        <f>(AN238-AT238)/AT238</f>
        <v>0</v>
      </c>
      <c r="BB238">
        <f>AM238/(AO238+AM238/AT238)</f>
        <v>0</v>
      </c>
      <c r="BC238" t="s">
        <v>292</v>
      </c>
      <c r="BD238">
        <v>0</v>
      </c>
      <c r="BE238">
        <f>IF(BD238&lt;&gt;0, BD238, BB238)</f>
        <v>0</v>
      </c>
      <c r="BF238">
        <f>1-BE238/AT238</f>
        <v>0</v>
      </c>
      <c r="BG238">
        <f>(AT238-AS238)/(AT238-BE238)</f>
        <v>0</v>
      </c>
      <c r="BH238">
        <f>(AN238-AT238)/(AN238-BE238)</f>
        <v>0</v>
      </c>
      <c r="BI238">
        <f>(AT238-AS238)/(AT238-AM238)</f>
        <v>0</v>
      </c>
      <c r="BJ238">
        <f>(AN238-AT238)/(AN238-AM238)</f>
        <v>0</v>
      </c>
      <c r="BK238">
        <f>(BG238*BE238/AS238)</f>
        <v>0</v>
      </c>
      <c r="BL238">
        <f>(1-BK238)</f>
        <v>0</v>
      </c>
      <c r="BM238">
        <f>$B$11*CK238+$C$11*CL238+$F$11*CM238*(1-CP238)</f>
        <v>0</v>
      </c>
      <c r="BN238">
        <f>BM238*BO238</f>
        <v>0</v>
      </c>
      <c r="BO238">
        <f>($B$11*$D$9+$C$11*$D$9+$F$11*((CZ238+CR238)/MAX(CZ238+CR238+DA238, 0.1)*$I$9+DA238/MAX(CZ238+CR238+DA238, 0.1)*$J$9))/($B$11+$C$11+$F$11)</f>
        <v>0</v>
      </c>
      <c r="BP238">
        <f>($B$11*$K$9+$C$11*$K$9+$F$11*((CZ238+CR238)/MAX(CZ238+CR238+DA238, 0.1)*$P$9+DA238/MAX(CZ238+CR238+DA238, 0.1)*$Q$9))/($B$11+$C$11+$F$11)</f>
        <v>0</v>
      </c>
      <c r="BQ238">
        <v>6</v>
      </c>
      <c r="BR238">
        <v>0.5</v>
      </c>
      <c r="BS238" t="s">
        <v>293</v>
      </c>
      <c r="BT238">
        <v>2</v>
      </c>
      <c r="BU238">
        <v>1626465631</v>
      </c>
      <c r="BV238">
        <v>397.795</v>
      </c>
      <c r="BW238">
        <v>419.968333333333</v>
      </c>
      <c r="BX238">
        <v>8.53208666666667</v>
      </c>
      <c r="BY238">
        <v>3.96341666666667</v>
      </c>
      <c r="BZ238">
        <v>396.242</v>
      </c>
      <c r="CA238">
        <v>8.58942</v>
      </c>
      <c r="CB238">
        <v>899.984</v>
      </c>
      <c r="CC238">
        <v>100.765</v>
      </c>
      <c r="CD238">
        <v>0.1002938</v>
      </c>
      <c r="CE238">
        <v>21.0204333333333</v>
      </c>
      <c r="CF238">
        <v>19.7162333333333</v>
      </c>
      <c r="CG238">
        <v>999.9</v>
      </c>
      <c r="CH238">
        <v>0</v>
      </c>
      <c r="CI238">
        <v>0</v>
      </c>
      <c r="CJ238">
        <v>9975</v>
      </c>
      <c r="CK238">
        <v>0</v>
      </c>
      <c r="CL238">
        <v>0.221023</v>
      </c>
      <c r="CM238">
        <v>1459.91333333333</v>
      </c>
      <c r="CN238">
        <v>0.973001666666667</v>
      </c>
      <c r="CO238">
        <v>0.0269985</v>
      </c>
      <c r="CP238">
        <v>0</v>
      </c>
      <c r="CQ238">
        <v>871.85</v>
      </c>
      <c r="CR238">
        <v>4.99999</v>
      </c>
      <c r="CS238">
        <v>12762.2333333333</v>
      </c>
      <c r="CT238">
        <v>12727.6</v>
      </c>
      <c r="CU238">
        <v>39.062</v>
      </c>
      <c r="CV238">
        <v>41.187</v>
      </c>
      <c r="CW238">
        <v>40.187</v>
      </c>
      <c r="CX238">
        <v>40.5</v>
      </c>
      <c r="CY238">
        <v>40.937</v>
      </c>
      <c r="CZ238">
        <v>1415.63333333333</v>
      </c>
      <c r="DA238">
        <v>39.28</v>
      </c>
      <c r="DB238">
        <v>0</v>
      </c>
      <c r="DC238">
        <v>1626465643.4</v>
      </c>
      <c r="DD238">
        <v>0</v>
      </c>
      <c r="DE238">
        <v>871.784923076923</v>
      </c>
      <c r="DF238">
        <v>-1.5651965795196</v>
      </c>
      <c r="DG238">
        <v>-28.1401709544702</v>
      </c>
      <c r="DH238">
        <v>12765.4653846154</v>
      </c>
      <c r="DI238">
        <v>15</v>
      </c>
      <c r="DJ238">
        <v>1626465084.6</v>
      </c>
      <c r="DK238" t="s">
        <v>294</v>
      </c>
      <c r="DL238">
        <v>1626465076.6</v>
      </c>
      <c r="DM238">
        <v>1626465084.6</v>
      </c>
      <c r="DN238">
        <v>8</v>
      </c>
      <c r="DO238">
        <v>0.212</v>
      </c>
      <c r="DP238">
        <v>0.013</v>
      </c>
      <c r="DQ238">
        <v>1.588</v>
      </c>
      <c r="DR238">
        <v>-0.074</v>
      </c>
      <c r="DS238">
        <v>420</v>
      </c>
      <c r="DT238">
        <v>3</v>
      </c>
      <c r="DU238">
        <v>0.13</v>
      </c>
      <c r="DV238">
        <v>0.03</v>
      </c>
      <c r="DW238">
        <v>-22.1201658536585</v>
      </c>
      <c r="DX238">
        <v>-0.361532404181194</v>
      </c>
      <c r="DY238">
        <v>0.040658318140663</v>
      </c>
      <c r="DZ238">
        <v>1</v>
      </c>
      <c r="EA238">
        <v>871.879848484848</v>
      </c>
      <c r="EB238">
        <v>-1.65213947724024</v>
      </c>
      <c r="EC238">
        <v>0.262454396755874</v>
      </c>
      <c r="ED238">
        <v>1</v>
      </c>
      <c r="EE238">
        <v>4.54504390243902</v>
      </c>
      <c r="EF238">
        <v>0.118477421602787</v>
      </c>
      <c r="EG238">
        <v>0.0129775005820203</v>
      </c>
      <c r="EH238">
        <v>0</v>
      </c>
      <c r="EI238">
        <v>2</v>
      </c>
      <c r="EJ238">
        <v>3</v>
      </c>
      <c r="EK238" t="s">
        <v>354</v>
      </c>
      <c r="EL238">
        <v>100</v>
      </c>
      <c r="EM238">
        <v>100</v>
      </c>
      <c r="EN238">
        <v>1.553</v>
      </c>
      <c r="EO238">
        <v>-0.0573</v>
      </c>
      <c r="EP238">
        <v>0.796380875196005</v>
      </c>
      <c r="EQ238">
        <v>0.00225868272383977</v>
      </c>
      <c r="ER238">
        <v>-9.96746185667655e-07</v>
      </c>
      <c r="ES238">
        <v>2.83711317370827e-10</v>
      </c>
      <c r="ET238">
        <v>-0.071317122073674</v>
      </c>
      <c r="EU238">
        <v>-0.00217948432402501</v>
      </c>
      <c r="EV238">
        <v>0.000453263451741206</v>
      </c>
      <c r="EW238">
        <v>-1.16319206543697e-06</v>
      </c>
      <c r="EX238">
        <v>-2</v>
      </c>
      <c r="EY238">
        <v>2196</v>
      </c>
      <c r="EZ238">
        <v>1</v>
      </c>
      <c r="FA238">
        <v>25</v>
      </c>
      <c r="FB238">
        <v>9.3</v>
      </c>
      <c r="FC238">
        <v>9.1</v>
      </c>
      <c r="FD238">
        <v>18</v>
      </c>
      <c r="FE238">
        <v>813.799</v>
      </c>
      <c r="FF238">
        <v>431.746</v>
      </c>
      <c r="FG238">
        <v>21.785</v>
      </c>
      <c r="FH238">
        <v>25.2852</v>
      </c>
      <c r="FI238">
        <v>29.9998</v>
      </c>
      <c r="FJ238">
        <v>25.478</v>
      </c>
      <c r="FK238">
        <v>25.5261</v>
      </c>
      <c r="FL238">
        <v>25.0198</v>
      </c>
      <c r="FM238">
        <v>68.9406</v>
      </c>
      <c r="FN238">
        <v>0</v>
      </c>
      <c r="FO238">
        <v>21.85</v>
      </c>
      <c r="FP238">
        <v>420</v>
      </c>
      <c r="FQ238">
        <v>4.02408</v>
      </c>
      <c r="FR238">
        <v>101.444</v>
      </c>
      <c r="FS238">
        <v>101.894</v>
      </c>
    </row>
    <row r="239" spans="1:175">
      <c r="A239">
        <v>223</v>
      </c>
      <c r="B239">
        <v>1626465634</v>
      </c>
      <c r="C239">
        <v>444.400000095367</v>
      </c>
      <c r="D239" t="s">
        <v>740</v>
      </c>
      <c r="E239" t="s">
        <v>741</v>
      </c>
      <c r="F239">
        <v>1</v>
      </c>
      <c r="G239" t="s">
        <v>291</v>
      </c>
      <c r="H239">
        <v>1626465633</v>
      </c>
      <c r="I239">
        <f>(J239)/1000</f>
        <v>0</v>
      </c>
      <c r="J239">
        <f>1000*CB239*AH239*(BX239-BY239)/(100*BQ239*(1000-AH239*BX239))</f>
        <v>0</v>
      </c>
      <c r="K239">
        <f>CB239*AH239*(BW239-BV239*(1000-AH239*BY239)/(1000-AH239*BX239))/(100*BQ239)</f>
        <v>0</v>
      </c>
      <c r="L239">
        <f>BV239 - IF(AH239&gt;1, K239*BQ239*100.0/(AJ239*CJ239), 0)</f>
        <v>0</v>
      </c>
      <c r="M239">
        <f>((S239-I239/2)*L239-K239)/(S239+I239/2)</f>
        <v>0</v>
      </c>
      <c r="N239">
        <f>M239*(CC239+CD239)/1000.0</f>
        <v>0</v>
      </c>
      <c r="O239">
        <f>(BV239 - IF(AH239&gt;1, K239*BQ239*100.0/(AJ239*CJ239), 0))*(CC239+CD239)/1000.0</f>
        <v>0</v>
      </c>
      <c r="P239">
        <f>2.0/((1/R239-1/Q239)+SIGN(R239)*SQRT((1/R239-1/Q239)*(1/R239-1/Q239) + 4*BR239/((BR239+1)*(BR239+1))*(2*1/R239*1/Q239-1/Q239*1/Q239)))</f>
        <v>0</v>
      </c>
      <c r="Q239">
        <f>IF(LEFT(BS239,1)&lt;&gt;"0",IF(LEFT(BS239,1)="1",3.0,BT239),$D$5+$E$5*(CJ239*CC239/($K$5*1000))+$F$5*(CJ239*CC239/($K$5*1000))*MAX(MIN(BQ239,$J$5),$I$5)*MAX(MIN(BQ239,$J$5),$I$5)+$G$5*MAX(MIN(BQ239,$J$5),$I$5)*(CJ239*CC239/($K$5*1000))+$H$5*(CJ239*CC239/($K$5*1000))*(CJ239*CC239/($K$5*1000)))</f>
        <v>0</v>
      </c>
      <c r="R239">
        <f>I239*(1000-(1000*0.61365*exp(17.502*V239/(240.97+V239))/(CC239+CD239)+BX239)/2)/(1000*0.61365*exp(17.502*V239/(240.97+V239))/(CC239+CD239)-BX239)</f>
        <v>0</v>
      </c>
      <c r="S239">
        <f>1/((BR239+1)/(P239/1.6)+1/(Q239/1.37)) + BR239/((BR239+1)/(P239/1.6) + BR239/(Q239/1.37))</f>
        <v>0</v>
      </c>
      <c r="T239">
        <f>(BM239*BP239)</f>
        <v>0</v>
      </c>
      <c r="U239">
        <f>(CE239+(T239+2*0.95*5.67E-8*(((CE239+$B$7)+273)^4-(CE239+273)^4)-44100*I239)/(1.84*29.3*Q239+8*0.95*5.67E-8*(CE239+273)^3))</f>
        <v>0</v>
      </c>
      <c r="V239">
        <f>($C$7*CF239+$D$7*CG239+$E$7*U239)</f>
        <v>0</v>
      </c>
      <c r="W239">
        <f>0.61365*exp(17.502*V239/(240.97+V239))</f>
        <v>0</v>
      </c>
      <c r="X239">
        <f>(Y239/Z239*100)</f>
        <v>0</v>
      </c>
      <c r="Y239">
        <f>BX239*(CC239+CD239)/1000</f>
        <v>0</v>
      </c>
      <c r="Z239">
        <f>0.61365*exp(17.502*CE239/(240.97+CE239))</f>
        <v>0</v>
      </c>
      <c r="AA239">
        <f>(W239-BX239*(CC239+CD239)/1000)</f>
        <v>0</v>
      </c>
      <c r="AB239">
        <f>(-I239*44100)</f>
        <v>0</v>
      </c>
      <c r="AC239">
        <f>2*29.3*Q239*0.92*(CE239-V239)</f>
        <v>0</v>
      </c>
      <c r="AD239">
        <f>2*0.95*5.67E-8*(((CE239+$B$7)+273)^4-(V239+273)^4)</f>
        <v>0</v>
      </c>
      <c r="AE239">
        <f>T239+AD239+AB239+AC239</f>
        <v>0</v>
      </c>
      <c r="AF239">
        <v>147</v>
      </c>
      <c r="AG239">
        <v>16</v>
      </c>
      <c r="AH239">
        <f>IF(AF239*$H$13&gt;=AJ239,1.0,(AJ239/(AJ239-AF239*$H$13)))</f>
        <v>0</v>
      </c>
      <c r="AI239">
        <f>(AH239-1)*100</f>
        <v>0</v>
      </c>
      <c r="AJ239">
        <f>MAX(0,($B$13+$C$13*CJ239)/(1+$D$13*CJ239)*CC239/(CE239+273)*$E$13)</f>
        <v>0</v>
      </c>
      <c r="AK239" t="s">
        <v>292</v>
      </c>
      <c r="AL239" t="s">
        <v>292</v>
      </c>
      <c r="AM239">
        <v>0</v>
      </c>
      <c r="AN239">
        <v>0</v>
      </c>
      <c r="AO239">
        <f>1-AM239/AN239</f>
        <v>0</v>
      </c>
      <c r="AP239">
        <v>0</v>
      </c>
      <c r="AQ239" t="s">
        <v>292</v>
      </c>
      <c r="AR239" t="s">
        <v>292</v>
      </c>
      <c r="AS239">
        <v>0</v>
      </c>
      <c r="AT239">
        <v>0</v>
      </c>
      <c r="AU239">
        <f>1-AS239/AT239</f>
        <v>0</v>
      </c>
      <c r="AV239">
        <v>0.5</v>
      </c>
      <c r="AW239">
        <f>BN239</f>
        <v>0</v>
      </c>
      <c r="AX239">
        <f>K239</f>
        <v>0</v>
      </c>
      <c r="AY239">
        <f>AU239*AV239*AW239</f>
        <v>0</v>
      </c>
      <c r="AZ239">
        <f>(AX239-AP239)/AW239</f>
        <v>0</v>
      </c>
      <c r="BA239">
        <f>(AN239-AT239)/AT239</f>
        <v>0</v>
      </c>
      <c r="BB239">
        <f>AM239/(AO239+AM239/AT239)</f>
        <v>0</v>
      </c>
      <c r="BC239" t="s">
        <v>292</v>
      </c>
      <c r="BD239">
        <v>0</v>
      </c>
      <c r="BE239">
        <f>IF(BD239&lt;&gt;0, BD239, BB239)</f>
        <v>0</v>
      </c>
      <c r="BF239">
        <f>1-BE239/AT239</f>
        <v>0</v>
      </c>
      <c r="BG239">
        <f>(AT239-AS239)/(AT239-BE239)</f>
        <v>0</v>
      </c>
      <c r="BH239">
        <f>(AN239-AT239)/(AN239-BE239)</f>
        <v>0</v>
      </c>
      <c r="BI239">
        <f>(AT239-AS239)/(AT239-AM239)</f>
        <v>0</v>
      </c>
      <c r="BJ239">
        <f>(AN239-AT239)/(AN239-AM239)</f>
        <v>0</v>
      </c>
      <c r="BK239">
        <f>(BG239*BE239/AS239)</f>
        <v>0</v>
      </c>
      <c r="BL239">
        <f>(1-BK239)</f>
        <v>0</v>
      </c>
      <c r="BM239">
        <f>$B$11*CK239+$C$11*CL239+$F$11*CM239*(1-CP239)</f>
        <v>0</v>
      </c>
      <c r="BN239">
        <f>BM239*BO239</f>
        <v>0</v>
      </c>
      <c r="BO239">
        <f>($B$11*$D$9+$C$11*$D$9+$F$11*((CZ239+CR239)/MAX(CZ239+CR239+DA239, 0.1)*$I$9+DA239/MAX(CZ239+CR239+DA239, 0.1)*$J$9))/($B$11+$C$11+$F$11)</f>
        <v>0</v>
      </c>
      <c r="BP239">
        <f>($B$11*$K$9+$C$11*$K$9+$F$11*((CZ239+CR239)/MAX(CZ239+CR239+DA239, 0.1)*$P$9+DA239/MAX(CZ239+CR239+DA239, 0.1)*$Q$9))/($B$11+$C$11+$F$11)</f>
        <v>0</v>
      </c>
      <c r="BQ239">
        <v>6</v>
      </c>
      <c r="BR239">
        <v>0.5</v>
      </c>
      <c r="BS239" t="s">
        <v>293</v>
      </c>
      <c r="BT239">
        <v>2</v>
      </c>
      <c r="BU239">
        <v>1626465633</v>
      </c>
      <c r="BV239">
        <v>397.785666666667</v>
      </c>
      <c r="BW239">
        <v>419.995</v>
      </c>
      <c r="BX239">
        <v>8.55415666666667</v>
      </c>
      <c r="BY239">
        <v>3.97976</v>
      </c>
      <c r="BZ239">
        <v>396.233</v>
      </c>
      <c r="CA239">
        <v>8.61136666666667</v>
      </c>
      <c r="CB239">
        <v>899.977333333333</v>
      </c>
      <c r="CC239">
        <v>100.764666666667</v>
      </c>
      <c r="CD239">
        <v>0.10069</v>
      </c>
      <c r="CE239">
        <v>21.0557666666667</v>
      </c>
      <c r="CF239">
        <v>19.7438333333333</v>
      </c>
      <c r="CG239">
        <v>999.9</v>
      </c>
      <c r="CH239">
        <v>0</v>
      </c>
      <c r="CI239">
        <v>0</v>
      </c>
      <c r="CJ239">
        <v>9936.66666666667</v>
      </c>
      <c r="CK239">
        <v>0</v>
      </c>
      <c r="CL239">
        <v>0.221023</v>
      </c>
      <c r="CM239">
        <v>1459.91</v>
      </c>
      <c r="CN239">
        <v>0.973008333333333</v>
      </c>
      <c r="CO239">
        <v>0.0269915666666667</v>
      </c>
      <c r="CP239">
        <v>0</v>
      </c>
      <c r="CQ239">
        <v>871.444333333333</v>
      </c>
      <c r="CR239">
        <v>4.99999</v>
      </c>
      <c r="CS239">
        <v>12761.4333333333</v>
      </c>
      <c r="CT239">
        <v>12727.5333333333</v>
      </c>
      <c r="CU239">
        <v>39.062</v>
      </c>
      <c r="CV239">
        <v>41.187</v>
      </c>
      <c r="CW239">
        <v>40.187</v>
      </c>
      <c r="CX239">
        <v>40.5</v>
      </c>
      <c r="CY239">
        <v>40.937</v>
      </c>
      <c r="CZ239">
        <v>1415.64</v>
      </c>
      <c r="DA239">
        <v>39.27</v>
      </c>
      <c r="DB239">
        <v>0</v>
      </c>
      <c r="DC239">
        <v>1626465645.2</v>
      </c>
      <c r="DD239">
        <v>0</v>
      </c>
      <c r="DE239">
        <v>871.7334</v>
      </c>
      <c r="DF239">
        <v>-1.69507692327648</v>
      </c>
      <c r="DG239">
        <v>-26.4846153778923</v>
      </c>
      <c r="DH239">
        <v>12764.42</v>
      </c>
      <c r="DI239">
        <v>15</v>
      </c>
      <c r="DJ239">
        <v>1626465084.6</v>
      </c>
      <c r="DK239" t="s">
        <v>294</v>
      </c>
      <c r="DL239">
        <v>1626465076.6</v>
      </c>
      <c r="DM239">
        <v>1626465084.6</v>
      </c>
      <c r="DN239">
        <v>8</v>
      </c>
      <c r="DO239">
        <v>0.212</v>
      </c>
      <c r="DP239">
        <v>0.013</v>
      </c>
      <c r="DQ239">
        <v>1.588</v>
      </c>
      <c r="DR239">
        <v>-0.074</v>
      </c>
      <c r="DS239">
        <v>420</v>
      </c>
      <c r="DT239">
        <v>3</v>
      </c>
      <c r="DU239">
        <v>0.13</v>
      </c>
      <c r="DV239">
        <v>0.03</v>
      </c>
      <c r="DW239">
        <v>-22.1354902439024</v>
      </c>
      <c r="DX239">
        <v>-0.330372125435561</v>
      </c>
      <c r="DY239">
        <v>0.0367446283107697</v>
      </c>
      <c r="DZ239">
        <v>1</v>
      </c>
      <c r="EA239">
        <v>871.820558823529</v>
      </c>
      <c r="EB239">
        <v>-1.57496622128973</v>
      </c>
      <c r="EC239">
        <v>0.253658082880043</v>
      </c>
      <c r="ED239">
        <v>1</v>
      </c>
      <c r="EE239">
        <v>4.54923731707317</v>
      </c>
      <c r="EF239">
        <v>0.129014006968641</v>
      </c>
      <c r="EG239">
        <v>0.013918395622497</v>
      </c>
      <c r="EH239">
        <v>0</v>
      </c>
      <c r="EI239">
        <v>2</v>
      </c>
      <c r="EJ239">
        <v>3</v>
      </c>
      <c r="EK239" t="s">
        <v>354</v>
      </c>
      <c r="EL239">
        <v>100</v>
      </c>
      <c r="EM239">
        <v>100</v>
      </c>
      <c r="EN239">
        <v>1.552</v>
      </c>
      <c r="EO239">
        <v>-0.0572</v>
      </c>
      <c r="EP239">
        <v>0.796380875196005</v>
      </c>
      <c r="EQ239">
        <v>0.00225868272383977</v>
      </c>
      <c r="ER239">
        <v>-9.96746185667655e-07</v>
      </c>
      <c r="ES239">
        <v>2.83711317370827e-10</v>
      </c>
      <c r="ET239">
        <v>-0.071317122073674</v>
      </c>
      <c r="EU239">
        <v>-0.00217948432402501</v>
      </c>
      <c r="EV239">
        <v>0.000453263451741206</v>
      </c>
      <c r="EW239">
        <v>-1.16319206543697e-06</v>
      </c>
      <c r="EX239">
        <v>-2</v>
      </c>
      <c r="EY239">
        <v>2196</v>
      </c>
      <c r="EZ239">
        <v>1</v>
      </c>
      <c r="FA239">
        <v>25</v>
      </c>
      <c r="FB239">
        <v>9.3</v>
      </c>
      <c r="FC239">
        <v>9.2</v>
      </c>
      <c r="FD239">
        <v>18</v>
      </c>
      <c r="FE239">
        <v>813.867</v>
      </c>
      <c r="FF239">
        <v>431.956</v>
      </c>
      <c r="FG239">
        <v>21.8519</v>
      </c>
      <c r="FH239">
        <v>25.2825</v>
      </c>
      <c r="FI239">
        <v>29.9997</v>
      </c>
      <c r="FJ239">
        <v>25.4764</v>
      </c>
      <c r="FK239">
        <v>25.5244</v>
      </c>
      <c r="FL239">
        <v>25.0198</v>
      </c>
      <c r="FM239">
        <v>68.9406</v>
      </c>
      <c r="FN239">
        <v>0</v>
      </c>
      <c r="FO239">
        <v>21.95</v>
      </c>
      <c r="FP239">
        <v>420</v>
      </c>
      <c r="FQ239">
        <v>4.07416</v>
      </c>
      <c r="FR239">
        <v>101.443</v>
      </c>
      <c r="FS239">
        <v>101.895</v>
      </c>
    </row>
    <row r="240" spans="1:175">
      <c r="A240">
        <v>224</v>
      </c>
      <c r="B240">
        <v>1626465636</v>
      </c>
      <c r="C240">
        <v>446.400000095367</v>
      </c>
      <c r="D240" t="s">
        <v>742</v>
      </c>
      <c r="E240" t="s">
        <v>743</v>
      </c>
      <c r="F240">
        <v>1</v>
      </c>
      <c r="G240" t="s">
        <v>291</v>
      </c>
      <c r="H240">
        <v>1626465635</v>
      </c>
      <c r="I240">
        <f>(J240)/1000</f>
        <v>0</v>
      </c>
      <c r="J240">
        <f>1000*CB240*AH240*(BX240-BY240)/(100*BQ240*(1000-AH240*BX240))</f>
        <v>0</v>
      </c>
      <c r="K240">
        <f>CB240*AH240*(BW240-BV240*(1000-AH240*BY240)/(1000-AH240*BX240))/(100*BQ240)</f>
        <v>0</v>
      </c>
      <c r="L240">
        <f>BV240 - IF(AH240&gt;1, K240*BQ240*100.0/(AJ240*CJ240), 0)</f>
        <v>0</v>
      </c>
      <c r="M240">
        <f>((S240-I240/2)*L240-K240)/(S240+I240/2)</f>
        <v>0</v>
      </c>
      <c r="N240">
        <f>M240*(CC240+CD240)/1000.0</f>
        <v>0</v>
      </c>
      <c r="O240">
        <f>(BV240 - IF(AH240&gt;1, K240*BQ240*100.0/(AJ240*CJ240), 0))*(CC240+CD240)/1000.0</f>
        <v>0</v>
      </c>
      <c r="P240">
        <f>2.0/((1/R240-1/Q240)+SIGN(R240)*SQRT((1/R240-1/Q240)*(1/R240-1/Q240) + 4*BR240/((BR240+1)*(BR240+1))*(2*1/R240*1/Q240-1/Q240*1/Q240)))</f>
        <v>0</v>
      </c>
      <c r="Q240">
        <f>IF(LEFT(BS240,1)&lt;&gt;"0",IF(LEFT(BS240,1)="1",3.0,BT240),$D$5+$E$5*(CJ240*CC240/($K$5*1000))+$F$5*(CJ240*CC240/($K$5*1000))*MAX(MIN(BQ240,$J$5),$I$5)*MAX(MIN(BQ240,$J$5),$I$5)+$G$5*MAX(MIN(BQ240,$J$5),$I$5)*(CJ240*CC240/($K$5*1000))+$H$5*(CJ240*CC240/($K$5*1000))*(CJ240*CC240/($K$5*1000)))</f>
        <v>0</v>
      </c>
      <c r="R240">
        <f>I240*(1000-(1000*0.61365*exp(17.502*V240/(240.97+V240))/(CC240+CD240)+BX240)/2)/(1000*0.61365*exp(17.502*V240/(240.97+V240))/(CC240+CD240)-BX240)</f>
        <v>0</v>
      </c>
      <c r="S240">
        <f>1/((BR240+1)/(P240/1.6)+1/(Q240/1.37)) + BR240/((BR240+1)/(P240/1.6) + BR240/(Q240/1.37))</f>
        <v>0</v>
      </c>
      <c r="T240">
        <f>(BM240*BP240)</f>
        <v>0</v>
      </c>
      <c r="U240">
        <f>(CE240+(T240+2*0.95*5.67E-8*(((CE240+$B$7)+273)^4-(CE240+273)^4)-44100*I240)/(1.84*29.3*Q240+8*0.95*5.67E-8*(CE240+273)^3))</f>
        <v>0</v>
      </c>
      <c r="V240">
        <f>($C$7*CF240+$D$7*CG240+$E$7*U240)</f>
        <v>0</v>
      </c>
      <c r="W240">
        <f>0.61365*exp(17.502*V240/(240.97+V240))</f>
        <v>0</v>
      </c>
      <c r="X240">
        <f>(Y240/Z240*100)</f>
        <v>0</v>
      </c>
      <c r="Y240">
        <f>BX240*(CC240+CD240)/1000</f>
        <v>0</v>
      </c>
      <c r="Z240">
        <f>0.61365*exp(17.502*CE240/(240.97+CE240))</f>
        <v>0</v>
      </c>
      <c r="AA240">
        <f>(W240-BX240*(CC240+CD240)/1000)</f>
        <v>0</v>
      </c>
      <c r="AB240">
        <f>(-I240*44100)</f>
        <v>0</v>
      </c>
      <c r="AC240">
        <f>2*29.3*Q240*0.92*(CE240-V240)</f>
        <v>0</v>
      </c>
      <c r="AD240">
        <f>2*0.95*5.67E-8*(((CE240+$B$7)+273)^4-(V240+273)^4)</f>
        <v>0</v>
      </c>
      <c r="AE240">
        <f>T240+AD240+AB240+AC240</f>
        <v>0</v>
      </c>
      <c r="AF240">
        <v>147</v>
      </c>
      <c r="AG240">
        <v>16</v>
      </c>
      <c r="AH240">
        <f>IF(AF240*$H$13&gt;=AJ240,1.0,(AJ240/(AJ240-AF240*$H$13)))</f>
        <v>0</v>
      </c>
      <c r="AI240">
        <f>(AH240-1)*100</f>
        <v>0</v>
      </c>
      <c r="AJ240">
        <f>MAX(0,($B$13+$C$13*CJ240)/(1+$D$13*CJ240)*CC240/(CE240+273)*$E$13)</f>
        <v>0</v>
      </c>
      <c r="AK240" t="s">
        <v>292</v>
      </c>
      <c r="AL240" t="s">
        <v>292</v>
      </c>
      <c r="AM240">
        <v>0</v>
      </c>
      <c r="AN240">
        <v>0</v>
      </c>
      <c r="AO240">
        <f>1-AM240/AN240</f>
        <v>0</v>
      </c>
      <c r="AP240">
        <v>0</v>
      </c>
      <c r="AQ240" t="s">
        <v>292</v>
      </c>
      <c r="AR240" t="s">
        <v>292</v>
      </c>
      <c r="AS240">
        <v>0</v>
      </c>
      <c r="AT240">
        <v>0</v>
      </c>
      <c r="AU240">
        <f>1-AS240/AT240</f>
        <v>0</v>
      </c>
      <c r="AV240">
        <v>0.5</v>
      </c>
      <c r="AW240">
        <f>BN240</f>
        <v>0</v>
      </c>
      <c r="AX240">
        <f>K240</f>
        <v>0</v>
      </c>
      <c r="AY240">
        <f>AU240*AV240*AW240</f>
        <v>0</v>
      </c>
      <c r="AZ240">
        <f>(AX240-AP240)/AW240</f>
        <v>0</v>
      </c>
      <c r="BA240">
        <f>(AN240-AT240)/AT240</f>
        <v>0</v>
      </c>
      <c r="BB240">
        <f>AM240/(AO240+AM240/AT240)</f>
        <v>0</v>
      </c>
      <c r="BC240" t="s">
        <v>292</v>
      </c>
      <c r="BD240">
        <v>0</v>
      </c>
      <c r="BE240">
        <f>IF(BD240&lt;&gt;0, BD240, BB240)</f>
        <v>0</v>
      </c>
      <c r="BF240">
        <f>1-BE240/AT240</f>
        <v>0</v>
      </c>
      <c r="BG240">
        <f>(AT240-AS240)/(AT240-BE240)</f>
        <v>0</v>
      </c>
      <c r="BH240">
        <f>(AN240-AT240)/(AN240-BE240)</f>
        <v>0</v>
      </c>
      <c r="BI240">
        <f>(AT240-AS240)/(AT240-AM240)</f>
        <v>0</v>
      </c>
      <c r="BJ240">
        <f>(AN240-AT240)/(AN240-AM240)</f>
        <v>0</v>
      </c>
      <c r="BK240">
        <f>(BG240*BE240/AS240)</f>
        <v>0</v>
      </c>
      <c r="BL240">
        <f>(1-BK240)</f>
        <v>0</v>
      </c>
      <c r="BM240">
        <f>$B$11*CK240+$C$11*CL240+$F$11*CM240*(1-CP240)</f>
        <v>0</v>
      </c>
      <c r="BN240">
        <f>BM240*BO240</f>
        <v>0</v>
      </c>
      <c r="BO240">
        <f>($B$11*$D$9+$C$11*$D$9+$F$11*((CZ240+CR240)/MAX(CZ240+CR240+DA240, 0.1)*$I$9+DA240/MAX(CZ240+CR240+DA240, 0.1)*$J$9))/($B$11+$C$11+$F$11)</f>
        <v>0</v>
      </c>
      <c r="BP240">
        <f>($B$11*$K$9+$C$11*$K$9+$F$11*((CZ240+CR240)/MAX(CZ240+CR240+DA240, 0.1)*$P$9+DA240/MAX(CZ240+CR240+DA240, 0.1)*$Q$9))/($B$11+$C$11+$F$11)</f>
        <v>0</v>
      </c>
      <c r="BQ240">
        <v>6</v>
      </c>
      <c r="BR240">
        <v>0.5</v>
      </c>
      <c r="BS240" t="s">
        <v>293</v>
      </c>
      <c r="BT240">
        <v>2</v>
      </c>
      <c r="BU240">
        <v>1626465635</v>
      </c>
      <c r="BV240">
        <v>397.754333333333</v>
      </c>
      <c r="BW240">
        <v>419.999666666667</v>
      </c>
      <c r="BX240">
        <v>8.57687333333333</v>
      </c>
      <c r="BY240">
        <v>3.98760333333333</v>
      </c>
      <c r="BZ240">
        <v>396.202</v>
      </c>
      <c r="CA240">
        <v>8.63396333333333</v>
      </c>
      <c r="CB240">
        <v>900.014666666667</v>
      </c>
      <c r="CC240">
        <v>100.764666666667</v>
      </c>
      <c r="CD240">
        <v>0.0996347666666667</v>
      </c>
      <c r="CE240">
        <v>21.0907</v>
      </c>
      <c r="CF240">
        <v>19.7751333333333</v>
      </c>
      <c r="CG240">
        <v>999.9</v>
      </c>
      <c r="CH240">
        <v>0</v>
      </c>
      <c r="CI240">
        <v>0</v>
      </c>
      <c r="CJ240">
        <v>10031.2666666667</v>
      </c>
      <c r="CK240">
        <v>0</v>
      </c>
      <c r="CL240">
        <v>0.221023</v>
      </c>
      <c r="CM240">
        <v>1459.91333333333</v>
      </c>
      <c r="CN240">
        <v>0.973008333333333</v>
      </c>
      <c r="CO240">
        <v>0.0269915666666667</v>
      </c>
      <c r="CP240">
        <v>0</v>
      </c>
      <c r="CQ240">
        <v>871.492</v>
      </c>
      <c r="CR240">
        <v>4.99999</v>
      </c>
      <c r="CS240">
        <v>12760.5333333333</v>
      </c>
      <c r="CT240">
        <v>12727.6333333333</v>
      </c>
      <c r="CU240">
        <v>39.062</v>
      </c>
      <c r="CV240">
        <v>41.187</v>
      </c>
      <c r="CW240">
        <v>40.187</v>
      </c>
      <c r="CX240">
        <v>40.5</v>
      </c>
      <c r="CY240">
        <v>40.937</v>
      </c>
      <c r="CZ240">
        <v>1415.64333333333</v>
      </c>
      <c r="DA240">
        <v>39.27</v>
      </c>
      <c r="DB240">
        <v>0</v>
      </c>
      <c r="DC240">
        <v>1626465647</v>
      </c>
      <c r="DD240">
        <v>0</v>
      </c>
      <c r="DE240">
        <v>871.655307692308</v>
      </c>
      <c r="DF240">
        <v>-1.6028034187003</v>
      </c>
      <c r="DG240">
        <v>-26.6256410304512</v>
      </c>
      <c r="DH240">
        <v>12763.7076923077</v>
      </c>
      <c r="DI240">
        <v>15</v>
      </c>
      <c r="DJ240">
        <v>1626465084.6</v>
      </c>
      <c r="DK240" t="s">
        <v>294</v>
      </c>
      <c r="DL240">
        <v>1626465076.6</v>
      </c>
      <c r="DM240">
        <v>1626465084.6</v>
      </c>
      <c r="DN240">
        <v>8</v>
      </c>
      <c r="DO240">
        <v>0.212</v>
      </c>
      <c r="DP240">
        <v>0.013</v>
      </c>
      <c r="DQ240">
        <v>1.588</v>
      </c>
      <c r="DR240">
        <v>-0.074</v>
      </c>
      <c r="DS240">
        <v>420</v>
      </c>
      <c r="DT240">
        <v>3</v>
      </c>
      <c r="DU240">
        <v>0.13</v>
      </c>
      <c r="DV240">
        <v>0.03</v>
      </c>
      <c r="DW240">
        <v>-22.1509536585366</v>
      </c>
      <c r="DX240">
        <v>-0.354171428571486</v>
      </c>
      <c r="DY240">
        <v>0.039602987677151</v>
      </c>
      <c r="DZ240">
        <v>1</v>
      </c>
      <c r="EA240">
        <v>871.783142857143</v>
      </c>
      <c r="EB240">
        <v>-1.75037819275512</v>
      </c>
      <c r="EC240">
        <v>0.262448268955139</v>
      </c>
      <c r="ED240">
        <v>1</v>
      </c>
      <c r="EE240">
        <v>4.55385585365854</v>
      </c>
      <c r="EF240">
        <v>0.15494341463415</v>
      </c>
      <c r="EG240">
        <v>0.0162715604024262</v>
      </c>
      <c r="EH240">
        <v>0</v>
      </c>
      <c r="EI240">
        <v>2</v>
      </c>
      <c r="EJ240">
        <v>3</v>
      </c>
      <c r="EK240" t="s">
        <v>354</v>
      </c>
      <c r="EL240">
        <v>100</v>
      </c>
      <c r="EM240">
        <v>100</v>
      </c>
      <c r="EN240">
        <v>1.552</v>
      </c>
      <c r="EO240">
        <v>-0.057</v>
      </c>
      <c r="EP240">
        <v>0.796380875196005</v>
      </c>
      <c r="EQ240">
        <v>0.00225868272383977</v>
      </c>
      <c r="ER240">
        <v>-9.96746185667655e-07</v>
      </c>
      <c r="ES240">
        <v>2.83711317370827e-10</v>
      </c>
      <c r="ET240">
        <v>-0.071317122073674</v>
      </c>
      <c r="EU240">
        <v>-0.00217948432402501</v>
      </c>
      <c r="EV240">
        <v>0.000453263451741206</v>
      </c>
      <c r="EW240">
        <v>-1.16319206543697e-06</v>
      </c>
      <c r="EX240">
        <v>-2</v>
      </c>
      <c r="EY240">
        <v>2196</v>
      </c>
      <c r="EZ240">
        <v>1</v>
      </c>
      <c r="FA240">
        <v>25</v>
      </c>
      <c r="FB240">
        <v>9.3</v>
      </c>
      <c r="FC240">
        <v>9.2</v>
      </c>
      <c r="FD240">
        <v>18</v>
      </c>
      <c r="FE240">
        <v>813.934</v>
      </c>
      <c r="FF240">
        <v>431.795</v>
      </c>
      <c r="FG240">
        <v>21.9128</v>
      </c>
      <c r="FH240">
        <v>25.2805</v>
      </c>
      <c r="FI240">
        <v>29.9997</v>
      </c>
      <c r="FJ240">
        <v>25.4747</v>
      </c>
      <c r="FK240">
        <v>25.5228</v>
      </c>
      <c r="FL240">
        <v>25.0202</v>
      </c>
      <c r="FM240">
        <v>68.9406</v>
      </c>
      <c r="FN240">
        <v>0</v>
      </c>
      <c r="FO240">
        <v>22.05</v>
      </c>
      <c r="FP240">
        <v>420</v>
      </c>
      <c r="FQ240">
        <v>4.07382</v>
      </c>
      <c r="FR240">
        <v>101.443</v>
      </c>
      <c r="FS240">
        <v>101.896</v>
      </c>
    </row>
    <row r="241" spans="1:175">
      <c r="A241">
        <v>225</v>
      </c>
      <c r="B241">
        <v>1626465638</v>
      </c>
      <c r="C241">
        <v>448.400000095367</v>
      </c>
      <c r="D241" t="s">
        <v>744</v>
      </c>
      <c r="E241" t="s">
        <v>745</v>
      </c>
      <c r="F241">
        <v>1</v>
      </c>
      <c r="G241" t="s">
        <v>291</v>
      </c>
      <c r="H241">
        <v>1626465637</v>
      </c>
      <c r="I241">
        <f>(J241)/1000</f>
        <v>0</v>
      </c>
      <c r="J241">
        <f>1000*CB241*AH241*(BX241-BY241)/(100*BQ241*(1000-AH241*BX241))</f>
        <v>0</v>
      </c>
      <c r="K241">
        <f>CB241*AH241*(BW241-BV241*(1000-AH241*BY241)/(1000-AH241*BX241))/(100*BQ241)</f>
        <v>0</v>
      </c>
      <c r="L241">
        <f>BV241 - IF(AH241&gt;1, K241*BQ241*100.0/(AJ241*CJ241), 0)</f>
        <v>0</v>
      </c>
      <c r="M241">
        <f>((S241-I241/2)*L241-K241)/(S241+I241/2)</f>
        <v>0</v>
      </c>
      <c r="N241">
        <f>M241*(CC241+CD241)/1000.0</f>
        <v>0</v>
      </c>
      <c r="O241">
        <f>(BV241 - IF(AH241&gt;1, K241*BQ241*100.0/(AJ241*CJ241), 0))*(CC241+CD241)/1000.0</f>
        <v>0</v>
      </c>
      <c r="P241">
        <f>2.0/((1/R241-1/Q241)+SIGN(R241)*SQRT((1/R241-1/Q241)*(1/R241-1/Q241) + 4*BR241/((BR241+1)*(BR241+1))*(2*1/R241*1/Q241-1/Q241*1/Q241)))</f>
        <v>0</v>
      </c>
      <c r="Q241">
        <f>IF(LEFT(BS241,1)&lt;&gt;"0",IF(LEFT(BS241,1)="1",3.0,BT241),$D$5+$E$5*(CJ241*CC241/($K$5*1000))+$F$5*(CJ241*CC241/($K$5*1000))*MAX(MIN(BQ241,$J$5),$I$5)*MAX(MIN(BQ241,$J$5),$I$5)+$G$5*MAX(MIN(BQ241,$J$5),$I$5)*(CJ241*CC241/($K$5*1000))+$H$5*(CJ241*CC241/($K$5*1000))*(CJ241*CC241/($K$5*1000)))</f>
        <v>0</v>
      </c>
      <c r="R241">
        <f>I241*(1000-(1000*0.61365*exp(17.502*V241/(240.97+V241))/(CC241+CD241)+BX241)/2)/(1000*0.61365*exp(17.502*V241/(240.97+V241))/(CC241+CD241)-BX241)</f>
        <v>0</v>
      </c>
      <c r="S241">
        <f>1/((BR241+1)/(P241/1.6)+1/(Q241/1.37)) + BR241/((BR241+1)/(P241/1.6) + BR241/(Q241/1.37))</f>
        <v>0</v>
      </c>
      <c r="T241">
        <f>(BM241*BP241)</f>
        <v>0</v>
      </c>
      <c r="U241">
        <f>(CE241+(T241+2*0.95*5.67E-8*(((CE241+$B$7)+273)^4-(CE241+273)^4)-44100*I241)/(1.84*29.3*Q241+8*0.95*5.67E-8*(CE241+273)^3))</f>
        <v>0</v>
      </c>
      <c r="V241">
        <f>($C$7*CF241+$D$7*CG241+$E$7*U241)</f>
        <v>0</v>
      </c>
      <c r="W241">
        <f>0.61365*exp(17.502*V241/(240.97+V241))</f>
        <v>0</v>
      </c>
      <c r="X241">
        <f>(Y241/Z241*100)</f>
        <v>0</v>
      </c>
      <c r="Y241">
        <f>BX241*(CC241+CD241)/1000</f>
        <v>0</v>
      </c>
      <c r="Z241">
        <f>0.61365*exp(17.502*CE241/(240.97+CE241))</f>
        <v>0</v>
      </c>
      <c r="AA241">
        <f>(W241-BX241*(CC241+CD241)/1000)</f>
        <v>0</v>
      </c>
      <c r="AB241">
        <f>(-I241*44100)</f>
        <v>0</v>
      </c>
      <c r="AC241">
        <f>2*29.3*Q241*0.92*(CE241-V241)</f>
        <v>0</v>
      </c>
      <c r="AD241">
        <f>2*0.95*5.67E-8*(((CE241+$B$7)+273)^4-(V241+273)^4)</f>
        <v>0</v>
      </c>
      <c r="AE241">
        <f>T241+AD241+AB241+AC241</f>
        <v>0</v>
      </c>
      <c r="AF241">
        <v>148</v>
      </c>
      <c r="AG241">
        <v>16</v>
      </c>
      <c r="AH241">
        <f>IF(AF241*$H$13&gt;=AJ241,1.0,(AJ241/(AJ241-AF241*$H$13)))</f>
        <v>0</v>
      </c>
      <c r="AI241">
        <f>(AH241-1)*100</f>
        <v>0</v>
      </c>
      <c r="AJ241">
        <f>MAX(0,($B$13+$C$13*CJ241)/(1+$D$13*CJ241)*CC241/(CE241+273)*$E$13)</f>
        <v>0</v>
      </c>
      <c r="AK241" t="s">
        <v>292</v>
      </c>
      <c r="AL241" t="s">
        <v>292</v>
      </c>
      <c r="AM241">
        <v>0</v>
      </c>
      <c r="AN241">
        <v>0</v>
      </c>
      <c r="AO241">
        <f>1-AM241/AN241</f>
        <v>0</v>
      </c>
      <c r="AP241">
        <v>0</v>
      </c>
      <c r="AQ241" t="s">
        <v>292</v>
      </c>
      <c r="AR241" t="s">
        <v>292</v>
      </c>
      <c r="AS241">
        <v>0</v>
      </c>
      <c r="AT241">
        <v>0</v>
      </c>
      <c r="AU241">
        <f>1-AS241/AT241</f>
        <v>0</v>
      </c>
      <c r="AV241">
        <v>0.5</v>
      </c>
      <c r="AW241">
        <f>BN241</f>
        <v>0</v>
      </c>
      <c r="AX241">
        <f>K241</f>
        <v>0</v>
      </c>
      <c r="AY241">
        <f>AU241*AV241*AW241</f>
        <v>0</v>
      </c>
      <c r="AZ241">
        <f>(AX241-AP241)/AW241</f>
        <v>0</v>
      </c>
      <c r="BA241">
        <f>(AN241-AT241)/AT241</f>
        <v>0</v>
      </c>
      <c r="BB241">
        <f>AM241/(AO241+AM241/AT241)</f>
        <v>0</v>
      </c>
      <c r="BC241" t="s">
        <v>292</v>
      </c>
      <c r="BD241">
        <v>0</v>
      </c>
      <c r="BE241">
        <f>IF(BD241&lt;&gt;0, BD241, BB241)</f>
        <v>0</v>
      </c>
      <c r="BF241">
        <f>1-BE241/AT241</f>
        <v>0</v>
      </c>
      <c r="BG241">
        <f>(AT241-AS241)/(AT241-BE241)</f>
        <v>0</v>
      </c>
      <c r="BH241">
        <f>(AN241-AT241)/(AN241-BE241)</f>
        <v>0</v>
      </c>
      <c r="BI241">
        <f>(AT241-AS241)/(AT241-AM241)</f>
        <v>0</v>
      </c>
      <c r="BJ241">
        <f>(AN241-AT241)/(AN241-AM241)</f>
        <v>0</v>
      </c>
      <c r="BK241">
        <f>(BG241*BE241/AS241)</f>
        <v>0</v>
      </c>
      <c r="BL241">
        <f>(1-BK241)</f>
        <v>0</v>
      </c>
      <c r="BM241">
        <f>$B$11*CK241+$C$11*CL241+$F$11*CM241*(1-CP241)</f>
        <v>0</v>
      </c>
      <c r="BN241">
        <f>BM241*BO241</f>
        <v>0</v>
      </c>
      <c r="BO241">
        <f>($B$11*$D$9+$C$11*$D$9+$F$11*((CZ241+CR241)/MAX(CZ241+CR241+DA241, 0.1)*$I$9+DA241/MAX(CZ241+CR241+DA241, 0.1)*$J$9))/($B$11+$C$11+$F$11)</f>
        <v>0</v>
      </c>
      <c r="BP241">
        <f>($B$11*$K$9+$C$11*$K$9+$F$11*((CZ241+CR241)/MAX(CZ241+CR241+DA241, 0.1)*$P$9+DA241/MAX(CZ241+CR241+DA241, 0.1)*$Q$9))/($B$11+$C$11+$F$11)</f>
        <v>0</v>
      </c>
      <c r="BQ241">
        <v>6</v>
      </c>
      <c r="BR241">
        <v>0.5</v>
      </c>
      <c r="BS241" t="s">
        <v>293</v>
      </c>
      <c r="BT241">
        <v>2</v>
      </c>
      <c r="BU241">
        <v>1626465637</v>
      </c>
      <c r="BV241">
        <v>397.703</v>
      </c>
      <c r="BW241">
        <v>419.979666666667</v>
      </c>
      <c r="BX241">
        <v>8.59846666666667</v>
      </c>
      <c r="BY241">
        <v>3.99009666666667</v>
      </c>
      <c r="BZ241">
        <v>396.150666666667</v>
      </c>
      <c r="CA241">
        <v>8.65545</v>
      </c>
      <c r="CB241">
        <v>899.964</v>
      </c>
      <c r="CC241">
        <v>100.765333333333</v>
      </c>
      <c r="CD241">
        <v>0.0995304</v>
      </c>
      <c r="CE241">
        <v>21.1271</v>
      </c>
      <c r="CF241">
        <v>19.8092333333333</v>
      </c>
      <c r="CG241">
        <v>999.9</v>
      </c>
      <c r="CH241">
        <v>0</v>
      </c>
      <c r="CI241">
        <v>0</v>
      </c>
      <c r="CJ241">
        <v>10009.9666666667</v>
      </c>
      <c r="CK241">
        <v>0</v>
      </c>
      <c r="CL241">
        <v>0.221023</v>
      </c>
      <c r="CM241">
        <v>1460.00333333333</v>
      </c>
      <c r="CN241">
        <v>0.973003</v>
      </c>
      <c r="CO241">
        <v>0.0269969666666667</v>
      </c>
      <c r="CP241">
        <v>0</v>
      </c>
      <c r="CQ241">
        <v>871.488333333333</v>
      </c>
      <c r="CR241">
        <v>4.99999</v>
      </c>
      <c r="CS241">
        <v>12761.0333333333</v>
      </c>
      <c r="CT241">
        <v>12728.3666666667</v>
      </c>
      <c r="CU241">
        <v>39.062</v>
      </c>
      <c r="CV241">
        <v>41.187</v>
      </c>
      <c r="CW241">
        <v>40.187</v>
      </c>
      <c r="CX241">
        <v>40.5</v>
      </c>
      <c r="CY241">
        <v>40.937</v>
      </c>
      <c r="CZ241">
        <v>1415.72333333333</v>
      </c>
      <c r="DA241">
        <v>39.28</v>
      </c>
      <c r="DB241">
        <v>0</v>
      </c>
      <c r="DC241">
        <v>1626465649.4</v>
      </c>
      <c r="DD241">
        <v>0</v>
      </c>
      <c r="DE241">
        <v>871.605576923077</v>
      </c>
      <c r="DF241">
        <v>-1.18656410584532</v>
      </c>
      <c r="DG241">
        <v>-21.8529914800381</v>
      </c>
      <c r="DH241">
        <v>12762.6461538462</v>
      </c>
      <c r="DI241">
        <v>15</v>
      </c>
      <c r="DJ241">
        <v>1626465084.6</v>
      </c>
      <c r="DK241" t="s">
        <v>294</v>
      </c>
      <c r="DL241">
        <v>1626465076.6</v>
      </c>
      <c r="DM241">
        <v>1626465084.6</v>
      </c>
      <c r="DN241">
        <v>8</v>
      </c>
      <c r="DO241">
        <v>0.212</v>
      </c>
      <c r="DP241">
        <v>0.013</v>
      </c>
      <c r="DQ241">
        <v>1.588</v>
      </c>
      <c r="DR241">
        <v>-0.074</v>
      </c>
      <c r="DS241">
        <v>420</v>
      </c>
      <c r="DT241">
        <v>3</v>
      </c>
      <c r="DU241">
        <v>0.13</v>
      </c>
      <c r="DV241">
        <v>0.03</v>
      </c>
      <c r="DW241">
        <v>-22.1683195121951</v>
      </c>
      <c r="DX241">
        <v>-0.414451567944265</v>
      </c>
      <c r="DY241">
        <v>0.0463925573273538</v>
      </c>
      <c r="DZ241">
        <v>1</v>
      </c>
      <c r="EA241">
        <v>871.694787878788</v>
      </c>
      <c r="EB241">
        <v>-1.73773659827666</v>
      </c>
      <c r="EC241">
        <v>0.263255119674608</v>
      </c>
      <c r="ED241">
        <v>1</v>
      </c>
      <c r="EE241">
        <v>4.56036268292683</v>
      </c>
      <c r="EF241">
        <v>0.192700348432074</v>
      </c>
      <c r="EG241">
        <v>0.0201909847093601</v>
      </c>
      <c r="EH241">
        <v>0</v>
      </c>
      <c r="EI241">
        <v>2</v>
      </c>
      <c r="EJ241">
        <v>3</v>
      </c>
      <c r="EK241" t="s">
        <v>354</v>
      </c>
      <c r="EL241">
        <v>100</v>
      </c>
      <c r="EM241">
        <v>100</v>
      </c>
      <c r="EN241">
        <v>1.553</v>
      </c>
      <c r="EO241">
        <v>-0.0569</v>
      </c>
      <c r="EP241">
        <v>0.796380875196005</v>
      </c>
      <c r="EQ241">
        <v>0.00225868272383977</v>
      </c>
      <c r="ER241">
        <v>-9.96746185667655e-07</v>
      </c>
      <c r="ES241">
        <v>2.83711317370827e-10</v>
      </c>
      <c r="ET241">
        <v>-0.071317122073674</v>
      </c>
      <c r="EU241">
        <v>-0.00217948432402501</v>
      </c>
      <c r="EV241">
        <v>0.000453263451741206</v>
      </c>
      <c r="EW241">
        <v>-1.16319206543697e-06</v>
      </c>
      <c r="EX241">
        <v>-2</v>
      </c>
      <c r="EY241">
        <v>2196</v>
      </c>
      <c r="EZ241">
        <v>1</v>
      </c>
      <c r="FA241">
        <v>25</v>
      </c>
      <c r="FB241">
        <v>9.4</v>
      </c>
      <c r="FC241">
        <v>9.2</v>
      </c>
      <c r="FD241">
        <v>18</v>
      </c>
      <c r="FE241">
        <v>813.785</v>
      </c>
      <c r="FF241">
        <v>431.613</v>
      </c>
      <c r="FG241">
        <v>21.9813</v>
      </c>
      <c r="FH241">
        <v>25.2783</v>
      </c>
      <c r="FI241">
        <v>29.9998</v>
      </c>
      <c r="FJ241">
        <v>25.4724</v>
      </c>
      <c r="FK241">
        <v>25.5206</v>
      </c>
      <c r="FL241">
        <v>25.0193</v>
      </c>
      <c r="FM241">
        <v>68.6491</v>
      </c>
      <c r="FN241">
        <v>0</v>
      </c>
      <c r="FO241">
        <v>22.05</v>
      </c>
      <c r="FP241">
        <v>420</v>
      </c>
      <c r="FQ241">
        <v>4.08184</v>
      </c>
      <c r="FR241">
        <v>101.445</v>
      </c>
      <c r="FS241">
        <v>101.897</v>
      </c>
    </row>
    <row r="242" spans="1:175">
      <c r="A242">
        <v>226</v>
      </c>
      <c r="B242">
        <v>1626465640</v>
      </c>
      <c r="C242">
        <v>450.400000095367</v>
      </c>
      <c r="D242" t="s">
        <v>746</v>
      </c>
      <c r="E242" t="s">
        <v>747</v>
      </c>
      <c r="F242">
        <v>1</v>
      </c>
      <c r="G242" t="s">
        <v>291</v>
      </c>
      <c r="H242">
        <v>1626465639</v>
      </c>
      <c r="I242">
        <f>(J242)/1000</f>
        <v>0</v>
      </c>
      <c r="J242">
        <f>1000*CB242*AH242*(BX242-BY242)/(100*BQ242*(1000-AH242*BX242))</f>
        <v>0</v>
      </c>
      <c r="K242">
        <f>CB242*AH242*(BW242-BV242*(1000-AH242*BY242)/(1000-AH242*BX242))/(100*BQ242)</f>
        <v>0</v>
      </c>
      <c r="L242">
        <f>BV242 - IF(AH242&gt;1, K242*BQ242*100.0/(AJ242*CJ242), 0)</f>
        <v>0</v>
      </c>
      <c r="M242">
        <f>((S242-I242/2)*L242-K242)/(S242+I242/2)</f>
        <v>0</v>
      </c>
      <c r="N242">
        <f>M242*(CC242+CD242)/1000.0</f>
        <v>0</v>
      </c>
      <c r="O242">
        <f>(BV242 - IF(AH242&gt;1, K242*BQ242*100.0/(AJ242*CJ242), 0))*(CC242+CD242)/1000.0</f>
        <v>0</v>
      </c>
      <c r="P242">
        <f>2.0/((1/R242-1/Q242)+SIGN(R242)*SQRT((1/R242-1/Q242)*(1/R242-1/Q242) + 4*BR242/((BR242+1)*(BR242+1))*(2*1/R242*1/Q242-1/Q242*1/Q242)))</f>
        <v>0</v>
      </c>
      <c r="Q242">
        <f>IF(LEFT(BS242,1)&lt;&gt;"0",IF(LEFT(BS242,1)="1",3.0,BT242),$D$5+$E$5*(CJ242*CC242/($K$5*1000))+$F$5*(CJ242*CC242/($K$5*1000))*MAX(MIN(BQ242,$J$5),$I$5)*MAX(MIN(BQ242,$J$5),$I$5)+$G$5*MAX(MIN(BQ242,$J$5),$I$5)*(CJ242*CC242/($K$5*1000))+$H$5*(CJ242*CC242/($K$5*1000))*(CJ242*CC242/($K$5*1000)))</f>
        <v>0</v>
      </c>
      <c r="R242">
        <f>I242*(1000-(1000*0.61365*exp(17.502*V242/(240.97+V242))/(CC242+CD242)+BX242)/2)/(1000*0.61365*exp(17.502*V242/(240.97+V242))/(CC242+CD242)-BX242)</f>
        <v>0</v>
      </c>
      <c r="S242">
        <f>1/((BR242+1)/(P242/1.6)+1/(Q242/1.37)) + BR242/((BR242+1)/(P242/1.6) + BR242/(Q242/1.37))</f>
        <v>0</v>
      </c>
      <c r="T242">
        <f>(BM242*BP242)</f>
        <v>0</v>
      </c>
      <c r="U242">
        <f>(CE242+(T242+2*0.95*5.67E-8*(((CE242+$B$7)+273)^4-(CE242+273)^4)-44100*I242)/(1.84*29.3*Q242+8*0.95*5.67E-8*(CE242+273)^3))</f>
        <v>0</v>
      </c>
      <c r="V242">
        <f>($C$7*CF242+$D$7*CG242+$E$7*U242)</f>
        <v>0</v>
      </c>
      <c r="W242">
        <f>0.61365*exp(17.502*V242/(240.97+V242))</f>
        <v>0</v>
      </c>
      <c r="X242">
        <f>(Y242/Z242*100)</f>
        <v>0</v>
      </c>
      <c r="Y242">
        <f>BX242*(CC242+CD242)/1000</f>
        <v>0</v>
      </c>
      <c r="Z242">
        <f>0.61365*exp(17.502*CE242/(240.97+CE242))</f>
        <v>0</v>
      </c>
      <c r="AA242">
        <f>(W242-BX242*(CC242+CD242)/1000)</f>
        <v>0</v>
      </c>
      <c r="AB242">
        <f>(-I242*44100)</f>
        <v>0</v>
      </c>
      <c r="AC242">
        <f>2*29.3*Q242*0.92*(CE242-V242)</f>
        <v>0</v>
      </c>
      <c r="AD242">
        <f>2*0.95*5.67E-8*(((CE242+$B$7)+273)^4-(V242+273)^4)</f>
        <v>0</v>
      </c>
      <c r="AE242">
        <f>T242+AD242+AB242+AC242</f>
        <v>0</v>
      </c>
      <c r="AF242">
        <v>147</v>
      </c>
      <c r="AG242">
        <v>16</v>
      </c>
      <c r="AH242">
        <f>IF(AF242*$H$13&gt;=AJ242,1.0,(AJ242/(AJ242-AF242*$H$13)))</f>
        <v>0</v>
      </c>
      <c r="AI242">
        <f>(AH242-1)*100</f>
        <v>0</v>
      </c>
      <c r="AJ242">
        <f>MAX(0,($B$13+$C$13*CJ242)/(1+$D$13*CJ242)*CC242/(CE242+273)*$E$13)</f>
        <v>0</v>
      </c>
      <c r="AK242" t="s">
        <v>292</v>
      </c>
      <c r="AL242" t="s">
        <v>292</v>
      </c>
      <c r="AM242">
        <v>0</v>
      </c>
      <c r="AN242">
        <v>0</v>
      </c>
      <c r="AO242">
        <f>1-AM242/AN242</f>
        <v>0</v>
      </c>
      <c r="AP242">
        <v>0</v>
      </c>
      <c r="AQ242" t="s">
        <v>292</v>
      </c>
      <c r="AR242" t="s">
        <v>292</v>
      </c>
      <c r="AS242">
        <v>0</v>
      </c>
      <c r="AT242">
        <v>0</v>
      </c>
      <c r="AU242">
        <f>1-AS242/AT242</f>
        <v>0</v>
      </c>
      <c r="AV242">
        <v>0.5</v>
      </c>
      <c r="AW242">
        <f>BN242</f>
        <v>0</v>
      </c>
      <c r="AX242">
        <f>K242</f>
        <v>0</v>
      </c>
      <c r="AY242">
        <f>AU242*AV242*AW242</f>
        <v>0</v>
      </c>
      <c r="AZ242">
        <f>(AX242-AP242)/AW242</f>
        <v>0</v>
      </c>
      <c r="BA242">
        <f>(AN242-AT242)/AT242</f>
        <v>0</v>
      </c>
      <c r="BB242">
        <f>AM242/(AO242+AM242/AT242)</f>
        <v>0</v>
      </c>
      <c r="BC242" t="s">
        <v>292</v>
      </c>
      <c r="BD242">
        <v>0</v>
      </c>
      <c r="BE242">
        <f>IF(BD242&lt;&gt;0, BD242, BB242)</f>
        <v>0</v>
      </c>
      <c r="BF242">
        <f>1-BE242/AT242</f>
        <v>0</v>
      </c>
      <c r="BG242">
        <f>(AT242-AS242)/(AT242-BE242)</f>
        <v>0</v>
      </c>
      <c r="BH242">
        <f>(AN242-AT242)/(AN242-BE242)</f>
        <v>0</v>
      </c>
      <c r="BI242">
        <f>(AT242-AS242)/(AT242-AM242)</f>
        <v>0</v>
      </c>
      <c r="BJ242">
        <f>(AN242-AT242)/(AN242-AM242)</f>
        <v>0</v>
      </c>
      <c r="BK242">
        <f>(BG242*BE242/AS242)</f>
        <v>0</v>
      </c>
      <c r="BL242">
        <f>(1-BK242)</f>
        <v>0</v>
      </c>
      <c r="BM242">
        <f>$B$11*CK242+$C$11*CL242+$F$11*CM242*(1-CP242)</f>
        <v>0</v>
      </c>
      <c r="BN242">
        <f>BM242*BO242</f>
        <v>0</v>
      </c>
      <c r="BO242">
        <f>($B$11*$D$9+$C$11*$D$9+$F$11*((CZ242+CR242)/MAX(CZ242+CR242+DA242, 0.1)*$I$9+DA242/MAX(CZ242+CR242+DA242, 0.1)*$J$9))/($B$11+$C$11+$F$11)</f>
        <v>0</v>
      </c>
      <c r="BP242">
        <f>($B$11*$K$9+$C$11*$K$9+$F$11*((CZ242+CR242)/MAX(CZ242+CR242+DA242, 0.1)*$P$9+DA242/MAX(CZ242+CR242+DA242, 0.1)*$Q$9))/($B$11+$C$11+$F$11)</f>
        <v>0</v>
      </c>
      <c r="BQ242">
        <v>6</v>
      </c>
      <c r="BR242">
        <v>0.5</v>
      </c>
      <c r="BS242" t="s">
        <v>293</v>
      </c>
      <c r="BT242">
        <v>2</v>
      </c>
      <c r="BU242">
        <v>1626465639</v>
      </c>
      <c r="BV242">
        <v>397.694</v>
      </c>
      <c r="BW242">
        <v>420.01</v>
      </c>
      <c r="BX242">
        <v>8.61699666666667</v>
      </c>
      <c r="BY242">
        <v>3.99205</v>
      </c>
      <c r="BZ242">
        <v>396.141666666667</v>
      </c>
      <c r="CA242">
        <v>8.67387333333333</v>
      </c>
      <c r="CB242">
        <v>900.027</v>
      </c>
      <c r="CC242">
        <v>100.766</v>
      </c>
      <c r="CD242">
        <v>0.101261</v>
      </c>
      <c r="CE242">
        <v>21.1641666666667</v>
      </c>
      <c r="CF242">
        <v>19.8490333333333</v>
      </c>
      <c r="CG242">
        <v>999.9</v>
      </c>
      <c r="CH242">
        <v>0</v>
      </c>
      <c r="CI242">
        <v>0</v>
      </c>
      <c r="CJ242">
        <v>9887.08333333333</v>
      </c>
      <c r="CK242">
        <v>0</v>
      </c>
      <c r="CL242">
        <v>0.221023</v>
      </c>
      <c r="CM242">
        <v>1459.99666666667</v>
      </c>
      <c r="CN242">
        <v>0.973003</v>
      </c>
      <c r="CO242">
        <v>0.0269969666666667</v>
      </c>
      <c r="CP242">
        <v>0</v>
      </c>
      <c r="CQ242">
        <v>871.522666666667</v>
      </c>
      <c r="CR242">
        <v>4.99999</v>
      </c>
      <c r="CS242">
        <v>12760.4666666667</v>
      </c>
      <c r="CT242">
        <v>12728.3333333333</v>
      </c>
      <c r="CU242">
        <v>39.062</v>
      </c>
      <c r="CV242">
        <v>41.187</v>
      </c>
      <c r="CW242">
        <v>40.25</v>
      </c>
      <c r="CX242">
        <v>40.5206666666667</v>
      </c>
      <c r="CY242">
        <v>40.937</v>
      </c>
      <c r="CZ242">
        <v>1415.71666666667</v>
      </c>
      <c r="DA242">
        <v>39.28</v>
      </c>
      <c r="DB242">
        <v>0</v>
      </c>
      <c r="DC242">
        <v>1626465651.2</v>
      </c>
      <c r="DD242">
        <v>0</v>
      </c>
      <c r="DE242">
        <v>871.5546</v>
      </c>
      <c r="DF242">
        <v>-1.12023077038408</v>
      </c>
      <c r="DG242">
        <v>-19.1538461813388</v>
      </c>
      <c r="DH242">
        <v>12761.956</v>
      </c>
      <c r="DI242">
        <v>15</v>
      </c>
      <c r="DJ242">
        <v>1626465084.6</v>
      </c>
      <c r="DK242" t="s">
        <v>294</v>
      </c>
      <c r="DL242">
        <v>1626465076.6</v>
      </c>
      <c r="DM242">
        <v>1626465084.6</v>
      </c>
      <c r="DN242">
        <v>8</v>
      </c>
      <c r="DO242">
        <v>0.212</v>
      </c>
      <c r="DP242">
        <v>0.013</v>
      </c>
      <c r="DQ242">
        <v>1.588</v>
      </c>
      <c r="DR242">
        <v>-0.074</v>
      </c>
      <c r="DS242">
        <v>420</v>
      </c>
      <c r="DT242">
        <v>3</v>
      </c>
      <c r="DU242">
        <v>0.13</v>
      </c>
      <c r="DV242">
        <v>0.03</v>
      </c>
      <c r="DW242">
        <v>-22.1859731707317</v>
      </c>
      <c r="DX242">
        <v>-0.548504529616733</v>
      </c>
      <c r="DY242">
        <v>0.0595246373438939</v>
      </c>
      <c r="DZ242">
        <v>0</v>
      </c>
      <c r="EA242">
        <v>871.668424242424</v>
      </c>
      <c r="EB242">
        <v>-1.57517761033374</v>
      </c>
      <c r="EC242">
        <v>0.258416744731754</v>
      </c>
      <c r="ED242">
        <v>1</v>
      </c>
      <c r="EE242">
        <v>4.56897707317073</v>
      </c>
      <c r="EF242">
        <v>0.226949268292681</v>
      </c>
      <c r="EG242">
        <v>0.0240774076114379</v>
      </c>
      <c r="EH242">
        <v>0</v>
      </c>
      <c r="EI242">
        <v>1</v>
      </c>
      <c r="EJ242">
        <v>3</v>
      </c>
      <c r="EK242" t="s">
        <v>427</v>
      </c>
      <c r="EL242">
        <v>100</v>
      </c>
      <c r="EM242">
        <v>100</v>
      </c>
      <c r="EN242">
        <v>1.552</v>
      </c>
      <c r="EO242">
        <v>-0.0568</v>
      </c>
      <c r="EP242">
        <v>0.796380875196005</v>
      </c>
      <c r="EQ242">
        <v>0.00225868272383977</v>
      </c>
      <c r="ER242">
        <v>-9.96746185667655e-07</v>
      </c>
      <c r="ES242">
        <v>2.83711317370827e-10</v>
      </c>
      <c r="ET242">
        <v>-0.071317122073674</v>
      </c>
      <c r="EU242">
        <v>-0.00217948432402501</v>
      </c>
      <c r="EV242">
        <v>0.000453263451741206</v>
      </c>
      <c r="EW242">
        <v>-1.16319206543697e-06</v>
      </c>
      <c r="EX242">
        <v>-2</v>
      </c>
      <c r="EY242">
        <v>2196</v>
      </c>
      <c r="EZ242">
        <v>1</v>
      </c>
      <c r="FA242">
        <v>25</v>
      </c>
      <c r="FB242">
        <v>9.4</v>
      </c>
      <c r="FC242">
        <v>9.3</v>
      </c>
      <c r="FD242">
        <v>18</v>
      </c>
      <c r="FE242">
        <v>813.96</v>
      </c>
      <c r="FF242">
        <v>431.982</v>
      </c>
      <c r="FG242">
        <v>22.0485</v>
      </c>
      <c r="FH242">
        <v>25.2759</v>
      </c>
      <c r="FI242">
        <v>29.9998</v>
      </c>
      <c r="FJ242">
        <v>25.4703</v>
      </c>
      <c r="FK242">
        <v>25.5184</v>
      </c>
      <c r="FL242">
        <v>25.0198</v>
      </c>
      <c r="FM242">
        <v>68.6491</v>
      </c>
      <c r="FN242">
        <v>0</v>
      </c>
      <c r="FO242">
        <v>22.15</v>
      </c>
      <c r="FP242">
        <v>420</v>
      </c>
      <c r="FQ242">
        <v>4.11281</v>
      </c>
      <c r="FR242">
        <v>101.445</v>
      </c>
      <c r="FS242">
        <v>101.898</v>
      </c>
    </row>
    <row r="243" spans="1:175">
      <c r="A243">
        <v>227</v>
      </c>
      <c r="B243">
        <v>1626465642</v>
      </c>
      <c r="C243">
        <v>452.400000095367</v>
      </c>
      <c r="D243" t="s">
        <v>748</v>
      </c>
      <c r="E243" t="s">
        <v>749</v>
      </c>
      <c r="F243">
        <v>1</v>
      </c>
      <c r="G243" t="s">
        <v>291</v>
      </c>
      <c r="H243">
        <v>1626465641</v>
      </c>
      <c r="I243">
        <f>(J243)/1000</f>
        <v>0</v>
      </c>
      <c r="J243">
        <f>1000*CB243*AH243*(BX243-BY243)/(100*BQ243*(1000-AH243*BX243))</f>
        <v>0</v>
      </c>
      <c r="K243">
        <f>CB243*AH243*(BW243-BV243*(1000-AH243*BY243)/(1000-AH243*BX243))/(100*BQ243)</f>
        <v>0</v>
      </c>
      <c r="L243">
        <f>BV243 - IF(AH243&gt;1, K243*BQ243*100.0/(AJ243*CJ243), 0)</f>
        <v>0</v>
      </c>
      <c r="M243">
        <f>((S243-I243/2)*L243-K243)/(S243+I243/2)</f>
        <v>0</v>
      </c>
      <c r="N243">
        <f>M243*(CC243+CD243)/1000.0</f>
        <v>0</v>
      </c>
      <c r="O243">
        <f>(BV243 - IF(AH243&gt;1, K243*BQ243*100.0/(AJ243*CJ243), 0))*(CC243+CD243)/1000.0</f>
        <v>0</v>
      </c>
      <c r="P243">
        <f>2.0/((1/R243-1/Q243)+SIGN(R243)*SQRT((1/R243-1/Q243)*(1/R243-1/Q243) + 4*BR243/((BR243+1)*(BR243+1))*(2*1/R243*1/Q243-1/Q243*1/Q243)))</f>
        <v>0</v>
      </c>
      <c r="Q243">
        <f>IF(LEFT(BS243,1)&lt;&gt;"0",IF(LEFT(BS243,1)="1",3.0,BT243),$D$5+$E$5*(CJ243*CC243/($K$5*1000))+$F$5*(CJ243*CC243/($K$5*1000))*MAX(MIN(BQ243,$J$5),$I$5)*MAX(MIN(BQ243,$J$5),$I$5)+$G$5*MAX(MIN(BQ243,$J$5),$I$5)*(CJ243*CC243/($K$5*1000))+$H$5*(CJ243*CC243/($K$5*1000))*(CJ243*CC243/($K$5*1000)))</f>
        <v>0</v>
      </c>
      <c r="R243">
        <f>I243*(1000-(1000*0.61365*exp(17.502*V243/(240.97+V243))/(CC243+CD243)+BX243)/2)/(1000*0.61365*exp(17.502*V243/(240.97+V243))/(CC243+CD243)-BX243)</f>
        <v>0</v>
      </c>
      <c r="S243">
        <f>1/((BR243+1)/(P243/1.6)+1/(Q243/1.37)) + BR243/((BR243+1)/(P243/1.6) + BR243/(Q243/1.37))</f>
        <v>0</v>
      </c>
      <c r="T243">
        <f>(BM243*BP243)</f>
        <v>0</v>
      </c>
      <c r="U243">
        <f>(CE243+(T243+2*0.95*5.67E-8*(((CE243+$B$7)+273)^4-(CE243+273)^4)-44100*I243)/(1.84*29.3*Q243+8*0.95*5.67E-8*(CE243+273)^3))</f>
        <v>0</v>
      </c>
      <c r="V243">
        <f>($C$7*CF243+$D$7*CG243+$E$7*U243)</f>
        <v>0</v>
      </c>
      <c r="W243">
        <f>0.61365*exp(17.502*V243/(240.97+V243))</f>
        <v>0</v>
      </c>
      <c r="X243">
        <f>(Y243/Z243*100)</f>
        <v>0</v>
      </c>
      <c r="Y243">
        <f>BX243*(CC243+CD243)/1000</f>
        <v>0</v>
      </c>
      <c r="Z243">
        <f>0.61365*exp(17.502*CE243/(240.97+CE243))</f>
        <v>0</v>
      </c>
      <c r="AA243">
        <f>(W243-BX243*(CC243+CD243)/1000)</f>
        <v>0</v>
      </c>
      <c r="AB243">
        <f>(-I243*44100)</f>
        <v>0</v>
      </c>
      <c r="AC243">
        <f>2*29.3*Q243*0.92*(CE243-V243)</f>
        <v>0</v>
      </c>
      <c r="AD243">
        <f>2*0.95*5.67E-8*(((CE243+$B$7)+273)^4-(V243+273)^4)</f>
        <v>0</v>
      </c>
      <c r="AE243">
        <f>T243+AD243+AB243+AC243</f>
        <v>0</v>
      </c>
      <c r="AF243">
        <v>147</v>
      </c>
      <c r="AG243">
        <v>16</v>
      </c>
      <c r="AH243">
        <f>IF(AF243*$H$13&gt;=AJ243,1.0,(AJ243/(AJ243-AF243*$H$13)))</f>
        <v>0</v>
      </c>
      <c r="AI243">
        <f>(AH243-1)*100</f>
        <v>0</v>
      </c>
      <c r="AJ243">
        <f>MAX(0,($B$13+$C$13*CJ243)/(1+$D$13*CJ243)*CC243/(CE243+273)*$E$13)</f>
        <v>0</v>
      </c>
      <c r="AK243" t="s">
        <v>292</v>
      </c>
      <c r="AL243" t="s">
        <v>292</v>
      </c>
      <c r="AM243">
        <v>0</v>
      </c>
      <c r="AN243">
        <v>0</v>
      </c>
      <c r="AO243">
        <f>1-AM243/AN243</f>
        <v>0</v>
      </c>
      <c r="AP243">
        <v>0</v>
      </c>
      <c r="AQ243" t="s">
        <v>292</v>
      </c>
      <c r="AR243" t="s">
        <v>292</v>
      </c>
      <c r="AS243">
        <v>0</v>
      </c>
      <c r="AT243">
        <v>0</v>
      </c>
      <c r="AU243">
        <f>1-AS243/AT243</f>
        <v>0</v>
      </c>
      <c r="AV243">
        <v>0.5</v>
      </c>
      <c r="AW243">
        <f>BN243</f>
        <v>0</v>
      </c>
      <c r="AX243">
        <f>K243</f>
        <v>0</v>
      </c>
      <c r="AY243">
        <f>AU243*AV243*AW243</f>
        <v>0</v>
      </c>
      <c r="AZ243">
        <f>(AX243-AP243)/AW243</f>
        <v>0</v>
      </c>
      <c r="BA243">
        <f>(AN243-AT243)/AT243</f>
        <v>0</v>
      </c>
      <c r="BB243">
        <f>AM243/(AO243+AM243/AT243)</f>
        <v>0</v>
      </c>
      <c r="BC243" t="s">
        <v>292</v>
      </c>
      <c r="BD243">
        <v>0</v>
      </c>
      <c r="BE243">
        <f>IF(BD243&lt;&gt;0, BD243, BB243)</f>
        <v>0</v>
      </c>
      <c r="BF243">
        <f>1-BE243/AT243</f>
        <v>0</v>
      </c>
      <c r="BG243">
        <f>(AT243-AS243)/(AT243-BE243)</f>
        <v>0</v>
      </c>
      <c r="BH243">
        <f>(AN243-AT243)/(AN243-BE243)</f>
        <v>0</v>
      </c>
      <c r="BI243">
        <f>(AT243-AS243)/(AT243-AM243)</f>
        <v>0</v>
      </c>
      <c r="BJ243">
        <f>(AN243-AT243)/(AN243-AM243)</f>
        <v>0</v>
      </c>
      <c r="BK243">
        <f>(BG243*BE243/AS243)</f>
        <v>0</v>
      </c>
      <c r="BL243">
        <f>(1-BK243)</f>
        <v>0</v>
      </c>
      <c r="BM243">
        <f>$B$11*CK243+$C$11*CL243+$F$11*CM243*(1-CP243)</f>
        <v>0</v>
      </c>
      <c r="BN243">
        <f>BM243*BO243</f>
        <v>0</v>
      </c>
      <c r="BO243">
        <f>($B$11*$D$9+$C$11*$D$9+$F$11*((CZ243+CR243)/MAX(CZ243+CR243+DA243, 0.1)*$I$9+DA243/MAX(CZ243+CR243+DA243, 0.1)*$J$9))/($B$11+$C$11+$F$11)</f>
        <v>0</v>
      </c>
      <c r="BP243">
        <f>($B$11*$K$9+$C$11*$K$9+$F$11*((CZ243+CR243)/MAX(CZ243+CR243+DA243, 0.1)*$P$9+DA243/MAX(CZ243+CR243+DA243, 0.1)*$Q$9))/($B$11+$C$11+$F$11)</f>
        <v>0</v>
      </c>
      <c r="BQ243">
        <v>6</v>
      </c>
      <c r="BR243">
        <v>0.5</v>
      </c>
      <c r="BS243" t="s">
        <v>293</v>
      </c>
      <c r="BT243">
        <v>2</v>
      </c>
      <c r="BU243">
        <v>1626465641</v>
      </c>
      <c r="BV243">
        <v>397.693333333333</v>
      </c>
      <c r="BW243">
        <v>419.991</v>
      </c>
      <c r="BX243">
        <v>8.63330666666667</v>
      </c>
      <c r="BY243">
        <v>4.00610333333333</v>
      </c>
      <c r="BZ243">
        <v>396.141333333333</v>
      </c>
      <c r="CA243">
        <v>8.69009666666667</v>
      </c>
      <c r="CB243">
        <v>900.007666666667</v>
      </c>
      <c r="CC243">
        <v>100.765666666667</v>
      </c>
      <c r="CD243">
        <v>0.101018666666667</v>
      </c>
      <c r="CE243">
        <v>21.2019333333333</v>
      </c>
      <c r="CF243">
        <v>19.8740666666667</v>
      </c>
      <c r="CG243">
        <v>999.9</v>
      </c>
      <c r="CH243">
        <v>0</v>
      </c>
      <c r="CI243">
        <v>0</v>
      </c>
      <c r="CJ243">
        <v>9950</v>
      </c>
      <c r="CK243">
        <v>0</v>
      </c>
      <c r="CL243">
        <v>0.221023</v>
      </c>
      <c r="CM243">
        <v>1460.00666666667</v>
      </c>
      <c r="CN243">
        <v>0.972996333333333</v>
      </c>
      <c r="CO243">
        <v>0.0270039</v>
      </c>
      <c r="CP243">
        <v>0</v>
      </c>
      <c r="CQ243">
        <v>871.250666666667</v>
      </c>
      <c r="CR243">
        <v>4.99999</v>
      </c>
      <c r="CS243">
        <v>12759.9333333333</v>
      </c>
      <c r="CT243">
        <v>12728.4</v>
      </c>
      <c r="CU243">
        <v>39.062</v>
      </c>
      <c r="CV243">
        <v>41.187</v>
      </c>
      <c r="CW243">
        <v>40.187</v>
      </c>
      <c r="CX243">
        <v>40.5206666666667</v>
      </c>
      <c r="CY243">
        <v>40.937</v>
      </c>
      <c r="CZ243">
        <v>1415.71666666667</v>
      </c>
      <c r="DA243">
        <v>39.29</v>
      </c>
      <c r="DB243">
        <v>0</v>
      </c>
      <c r="DC243">
        <v>1626465653.6</v>
      </c>
      <c r="DD243">
        <v>0</v>
      </c>
      <c r="DE243">
        <v>871.50972</v>
      </c>
      <c r="DF243">
        <v>-1.52192309272443</v>
      </c>
      <c r="DG243">
        <v>-18.9538461298845</v>
      </c>
      <c r="DH243">
        <v>12761.132</v>
      </c>
      <c r="DI243">
        <v>15</v>
      </c>
      <c r="DJ243">
        <v>1626465084.6</v>
      </c>
      <c r="DK243" t="s">
        <v>294</v>
      </c>
      <c r="DL243">
        <v>1626465076.6</v>
      </c>
      <c r="DM243">
        <v>1626465084.6</v>
      </c>
      <c r="DN243">
        <v>8</v>
      </c>
      <c r="DO243">
        <v>0.212</v>
      </c>
      <c r="DP243">
        <v>0.013</v>
      </c>
      <c r="DQ243">
        <v>1.588</v>
      </c>
      <c r="DR243">
        <v>-0.074</v>
      </c>
      <c r="DS243">
        <v>420</v>
      </c>
      <c r="DT243">
        <v>3</v>
      </c>
      <c r="DU243">
        <v>0.13</v>
      </c>
      <c r="DV243">
        <v>0.03</v>
      </c>
      <c r="DW243">
        <v>-22.2010048780488</v>
      </c>
      <c r="DX243">
        <v>-0.654537282229983</v>
      </c>
      <c r="DY243">
        <v>0.0668201953962274</v>
      </c>
      <c r="DZ243">
        <v>0</v>
      </c>
      <c r="EA243">
        <v>871.602542857143</v>
      </c>
      <c r="EB243">
        <v>-1.37288455552248</v>
      </c>
      <c r="EC243">
        <v>0.249747912087032</v>
      </c>
      <c r="ED243">
        <v>1</v>
      </c>
      <c r="EE243">
        <v>4.57810902439024</v>
      </c>
      <c r="EF243">
        <v>0.256209616724744</v>
      </c>
      <c r="EG243">
        <v>0.0271404310770515</v>
      </c>
      <c r="EH243">
        <v>0</v>
      </c>
      <c r="EI243">
        <v>1</v>
      </c>
      <c r="EJ243">
        <v>3</v>
      </c>
      <c r="EK243" t="s">
        <v>427</v>
      </c>
      <c r="EL243">
        <v>100</v>
      </c>
      <c r="EM243">
        <v>100</v>
      </c>
      <c r="EN243">
        <v>1.552</v>
      </c>
      <c r="EO243">
        <v>-0.0567</v>
      </c>
      <c r="EP243">
        <v>0.796380875196005</v>
      </c>
      <c r="EQ243">
        <v>0.00225868272383977</v>
      </c>
      <c r="ER243">
        <v>-9.96746185667655e-07</v>
      </c>
      <c r="ES243">
        <v>2.83711317370827e-10</v>
      </c>
      <c r="ET243">
        <v>-0.071317122073674</v>
      </c>
      <c r="EU243">
        <v>-0.00217948432402501</v>
      </c>
      <c r="EV243">
        <v>0.000453263451741206</v>
      </c>
      <c r="EW243">
        <v>-1.16319206543697e-06</v>
      </c>
      <c r="EX243">
        <v>-2</v>
      </c>
      <c r="EY243">
        <v>2196</v>
      </c>
      <c r="EZ243">
        <v>1</v>
      </c>
      <c r="FA243">
        <v>25</v>
      </c>
      <c r="FB243">
        <v>9.4</v>
      </c>
      <c r="FC243">
        <v>9.3</v>
      </c>
      <c r="FD243">
        <v>18</v>
      </c>
      <c r="FE243">
        <v>814.652</v>
      </c>
      <c r="FF243">
        <v>431.956</v>
      </c>
      <c r="FG243">
        <v>22.1157</v>
      </c>
      <c r="FH243">
        <v>25.2734</v>
      </c>
      <c r="FI243">
        <v>29.9998</v>
      </c>
      <c r="FJ243">
        <v>25.4688</v>
      </c>
      <c r="FK243">
        <v>25.5169</v>
      </c>
      <c r="FL243">
        <v>25.0218</v>
      </c>
      <c r="FM243">
        <v>68.6491</v>
      </c>
      <c r="FN243">
        <v>0</v>
      </c>
      <c r="FO243">
        <v>22.25</v>
      </c>
      <c r="FP243">
        <v>420</v>
      </c>
      <c r="FQ243">
        <v>4.10636</v>
      </c>
      <c r="FR243">
        <v>101.444</v>
      </c>
      <c r="FS243">
        <v>101.897</v>
      </c>
    </row>
    <row r="244" spans="1:175">
      <c r="A244">
        <v>228</v>
      </c>
      <c r="B244">
        <v>1626465644</v>
      </c>
      <c r="C244">
        <v>454.400000095367</v>
      </c>
      <c r="D244" t="s">
        <v>750</v>
      </c>
      <c r="E244" t="s">
        <v>751</v>
      </c>
      <c r="F244">
        <v>1</v>
      </c>
      <c r="G244" t="s">
        <v>291</v>
      </c>
      <c r="H244">
        <v>1626465643</v>
      </c>
      <c r="I244">
        <f>(J244)/1000</f>
        <v>0</v>
      </c>
      <c r="J244">
        <f>1000*CB244*AH244*(BX244-BY244)/(100*BQ244*(1000-AH244*BX244))</f>
        <v>0</v>
      </c>
      <c r="K244">
        <f>CB244*AH244*(BW244-BV244*(1000-AH244*BY244)/(1000-AH244*BX244))/(100*BQ244)</f>
        <v>0</v>
      </c>
      <c r="L244">
        <f>BV244 - IF(AH244&gt;1, K244*BQ244*100.0/(AJ244*CJ244), 0)</f>
        <v>0</v>
      </c>
      <c r="M244">
        <f>((S244-I244/2)*L244-K244)/(S244+I244/2)</f>
        <v>0</v>
      </c>
      <c r="N244">
        <f>M244*(CC244+CD244)/1000.0</f>
        <v>0</v>
      </c>
      <c r="O244">
        <f>(BV244 - IF(AH244&gt;1, K244*BQ244*100.0/(AJ244*CJ244), 0))*(CC244+CD244)/1000.0</f>
        <v>0</v>
      </c>
      <c r="P244">
        <f>2.0/((1/R244-1/Q244)+SIGN(R244)*SQRT((1/R244-1/Q244)*(1/R244-1/Q244) + 4*BR244/((BR244+1)*(BR244+1))*(2*1/R244*1/Q244-1/Q244*1/Q244)))</f>
        <v>0</v>
      </c>
      <c r="Q244">
        <f>IF(LEFT(BS244,1)&lt;&gt;"0",IF(LEFT(BS244,1)="1",3.0,BT244),$D$5+$E$5*(CJ244*CC244/($K$5*1000))+$F$5*(CJ244*CC244/($K$5*1000))*MAX(MIN(BQ244,$J$5),$I$5)*MAX(MIN(BQ244,$J$5),$I$5)+$G$5*MAX(MIN(BQ244,$J$5),$I$5)*(CJ244*CC244/($K$5*1000))+$H$5*(CJ244*CC244/($K$5*1000))*(CJ244*CC244/($K$5*1000)))</f>
        <v>0</v>
      </c>
      <c r="R244">
        <f>I244*(1000-(1000*0.61365*exp(17.502*V244/(240.97+V244))/(CC244+CD244)+BX244)/2)/(1000*0.61365*exp(17.502*V244/(240.97+V244))/(CC244+CD244)-BX244)</f>
        <v>0</v>
      </c>
      <c r="S244">
        <f>1/((BR244+1)/(P244/1.6)+1/(Q244/1.37)) + BR244/((BR244+1)/(P244/1.6) + BR244/(Q244/1.37))</f>
        <v>0</v>
      </c>
      <c r="T244">
        <f>(BM244*BP244)</f>
        <v>0</v>
      </c>
      <c r="U244">
        <f>(CE244+(T244+2*0.95*5.67E-8*(((CE244+$B$7)+273)^4-(CE244+273)^4)-44100*I244)/(1.84*29.3*Q244+8*0.95*5.67E-8*(CE244+273)^3))</f>
        <v>0</v>
      </c>
      <c r="V244">
        <f>($C$7*CF244+$D$7*CG244+$E$7*U244)</f>
        <v>0</v>
      </c>
      <c r="W244">
        <f>0.61365*exp(17.502*V244/(240.97+V244))</f>
        <v>0</v>
      </c>
      <c r="X244">
        <f>(Y244/Z244*100)</f>
        <v>0</v>
      </c>
      <c r="Y244">
        <f>BX244*(CC244+CD244)/1000</f>
        <v>0</v>
      </c>
      <c r="Z244">
        <f>0.61365*exp(17.502*CE244/(240.97+CE244))</f>
        <v>0</v>
      </c>
      <c r="AA244">
        <f>(W244-BX244*(CC244+CD244)/1000)</f>
        <v>0</v>
      </c>
      <c r="AB244">
        <f>(-I244*44100)</f>
        <v>0</v>
      </c>
      <c r="AC244">
        <f>2*29.3*Q244*0.92*(CE244-V244)</f>
        <v>0</v>
      </c>
      <c r="AD244">
        <f>2*0.95*5.67E-8*(((CE244+$B$7)+273)^4-(V244+273)^4)</f>
        <v>0</v>
      </c>
      <c r="AE244">
        <f>T244+AD244+AB244+AC244</f>
        <v>0</v>
      </c>
      <c r="AF244">
        <v>147</v>
      </c>
      <c r="AG244">
        <v>16</v>
      </c>
      <c r="AH244">
        <f>IF(AF244*$H$13&gt;=AJ244,1.0,(AJ244/(AJ244-AF244*$H$13)))</f>
        <v>0</v>
      </c>
      <c r="AI244">
        <f>(AH244-1)*100</f>
        <v>0</v>
      </c>
      <c r="AJ244">
        <f>MAX(0,($B$13+$C$13*CJ244)/(1+$D$13*CJ244)*CC244/(CE244+273)*$E$13)</f>
        <v>0</v>
      </c>
      <c r="AK244" t="s">
        <v>292</v>
      </c>
      <c r="AL244" t="s">
        <v>292</v>
      </c>
      <c r="AM244">
        <v>0</v>
      </c>
      <c r="AN244">
        <v>0</v>
      </c>
      <c r="AO244">
        <f>1-AM244/AN244</f>
        <v>0</v>
      </c>
      <c r="AP244">
        <v>0</v>
      </c>
      <c r="AQ244" t="s">
        <v>292</v>
      </c>
      <c r="AR244" t="s">
        <v>292</v>
      </c>
      <c r="AS244">
        <v>0</v>
      </c>
      <c r="AT244">
        <v>0</v>
      </c>
      <c r="AU244">
        <f>1-AS244/AT244</f>
        <v>0</v>
      </c>
      <c r="AV244">
        <v>0.5</v>
      </c>
      <c r="AW244">
        <f>BN244</f>
        <v>0</v>
      </c>
      <c r="AX244">
        <f>K244</f>
        <v>0</v>
      </c>
      <c r="AY244">
        <f>AU244*AV244*AW244</f>
        <v>0</v>
      </c>
      <c r="AZ244">
        <f>(AX244-AP244)/AW244</f>
        <v>0</v>
      </c>
      <c r="BA244">
        <f>(AN244-AT244)/AT244</f>
        <v>0</v>
      </c>
      <c r="BB244">
        <f>AM244/(AO244+AM244/AT244)</f>
        <v>0</v>
      </c>
      <c r="BC244" t="s">
        <v>292</v>
      </c>
      <c r="BD244">
        <v>0</v>
      </c>
      <c r="BE244">
        <f>IF(BD244&lt;&gt;0, BD244, BB244)</f>
        <v>0</v>
      </c>
      <c r="BF244">
        <f>1-BE244/AT244</f>
        <v>0</v>
      </c>
      <c r="BG244">
        <f>(AT244-AS244)/(AT244-BE244)</f>
        <v>0</v>
      </c>
      <c r="BH244">
        <f>(AN244-AT244)/(AN244-BE244)</f>
        <v>0</v>
      </c>
      <c r="BI244">
        <f>(AT244-AS244)/(AT244-AM244)</f>
        <v>0</v>
      </c>
      <c r="BJ244">
        <f>(AN244-AT244)/(AN244-AM244)</f>
        <v>0</v>
      </c>
      <c r="BK244">
        <f>(BG244*BE244/AS244)</f>
        <v>0</v>
      </c>
      <c r="BL244">
        <f>(1-BK244)</f>
        <v>0</v>
      </c>
      <c r="BM244">
        <f>$B$11*CK244+$C$11*CL244+$F$11*CM244*(1-CP244)</f>
        <v>0</v>
      </c>
      <c r="BN244">
        <f>BM244*BO244</f>
        <v>0</v>
      </c>
      <c r="BO244">
        <f>($B$11*$D$9+$C$11*$D$9+$F$11*((CZ244+CR244)/MAX(CZ244+CR244+DA244, 0.1)*$I$9+DA244/MAX(CZ244+CR244+DA244, 0.1)*$J$9))/($B$11+$C$11+$F$11)</f>
        <v>0</v>
      </c>
      <c r="BP244">
        <f>($B$11*$K$9+$C$11*$K$9+$F$11*((CZ244+CR244)/MAX(CZ244+CR244+DA244, 0.1)*$P$9+DA244/MAX(CZ244+CR244+DA244, 0.1)*$Q$9))/($B$11+$C$11+$F$11)</f>
        <v>0</v>
      </c>
      <c r="BQ244">
        <v>6</v>
      </c>
      <c r="BR244">
        <v>0.5</v>
      </c>
      <c r="BS244" t="s">
        <v>293</v>
      </c>
      <c r="BT244">
        <v>2</v>
      </c>
      <c r="BU244">
        <v>1626465643</v>
      </c>
      <c r="BV244">
        <v>397.669666666667</v>
      </c>
      <c r="BW244">
        <v>419.947666666667</v>
      </c>
      <c r="BX244">
        <v>8.65597666666667</v>
      </c>
      <c r="BY244">
        <v>4.03706333333333</v>
      </c>
      <c r="BZ244">
        <v>396.117333333333</v>
      </c>
      <c r="CA244">
        <v>8.71264666666667</v>
      </c>
      <c r="CB244">
        <v>899.995</v>
      </c>
      <c r="CC244">
        <v>100.765</v>
      </c>
      <c r="CD244">
        <v>0.0997991</v>
      </c>
      <c r="CE244">
        <v>21.2356333333333</v>
      </c>
      <c r="CF244">
        <v>19.9003666666667</v>
      </c>
      <c r="CG244">
        <v>999.9</v>
      </c>
      <c r="CH244">
        <v>0</v>
      </c>
      <c r="CI244">
        <v>0</v>
      </c>
      <c r="CJ244">
        <v>10038.9666666667</v>
      </c>
      <c r="CK244">
        <v>0</v>
      </c>
      <c r="CL244">
        <v>0.221023</v>
      </c>
      <c r="CM244">
        <v>1459.91333333333</v>
      </c>
      <c r="CN244">
        <v>0.973001666666667</v>
      </c>
      <c r="CO244">
        <v>0.0269985</v>
      </c>
      <c r="CP244">
        <v>0</v>
      </c>
      <c r="CQ244">
        <v>871.558</v>
      </c>
      <c r="CR244">
        <v>4.99999</v>
      </c>
      <c r="CS244">
        <v>12757.9666666667</v>
      </c>
      <c r="CT244">
        <v>12727.6</v>
      </c>
      <c r="CU244">
        <v>39.062</v>
      </c>
      <c r="CV244">
        <v>41.187</v>
      </c>
      <c r="CW244">
        <v>40.208</v>
      </c>
      <c r="CX244">
        <v>40.5413333333333</v>
      </c>
      <c r="CY244">
        <v>40.937</v>
      </c>
      <c r="CZ244">
        <v>1415.63333333333</v>
      </c>
      <c r="DA244">
        <v>39.28</v>
      </c>
      <c r="DB244">
        <v>0</v>
      </c>
      <c r="DC244">
        <v>1626465655.4</v>
      </c>
      <c r="DD244">
        <v>0</v>
      </c>
      <c r="DE244">
        <v>871.485846153846</v>
      </c>
      <c r="DF244">
        <v>-1.94516240825093</v>
      </c>
      <c r="DG244">
        <v>-19.8700854267726</v>
      </c>
      <c r="DH244">
        <v>12760.8153846154</v>
      </c>
      <c r="DI244">
        <v>15</v>
      </c>
      <c r="DJ244">
        <v>1626465084.6</v>
      </c>
      <c r="DK244" t="s">
        <v>294</v>
      </c>
      <c r="DL244">
        <v>1626465076.6</v>
      </c>
      <c r="DM244">
        <v>1626465084.6</v>
      </c>
      <c r="DN244">
        <v>8</v>
      </c>
      <c r="DO244">
        <v>0.212</v>
      </c>
      <c r="DP244">
        <v>0.013</v>
      </c>
      <c r="DQ244">
        <v>1.588</v>
      </c>
      <c r="DR244">
        <v>-0.074</v>
      </c>
      <c r="DS244">
        <v>420</v>
      </c>
      <c r="DT244">
        <v>3</v>
      </c>
      <c r="DU244">
        <v>0.13</v>
      </c>
      <c r="DV244">
        <v>0.03</v>
      </c>
      <c r="DW244">
        <v>-22.2165170731707</v>
      </c>
      <c r="DX244">
        <v>-0.639531010452997</v>
      </c>
      <c r="DY244">
        <v>0.0659827135619221</v>
      </c>
      <c r="DZ244">
        <v>0</v>
      </c>
      <c r="EA244">
        <v>871.552363636364</v>
      </c>
      <c r="EB244">
        <v>-1.32698464990286</v>
      </c>
      <c r="EC244">
        <v>0.256879976475484</v>
      </c>
      <c r="ED244">
        <v>1</v>
      </c>
      <c r="EE244">
        <v>4.5851487804878</v>
      </c>
      <c r="EF244">
        <v>0.269838606271781</v>
      </c>
      <c r="EG244">
        <v>0.0281772402701985</v>
      </c>
      <c r="EH244">
        <v>0</v>
      </c>
      <c r="EI244">
        <v>1</v>
      </c>
      <c r="EJ244">
        <v>3</v>
      </c>
      <c r="EK244" t="s">
        <v>427</v>
      </c>
      <c r="EL244">
        <v>100</v>
      </c>
      <c r="EM244">
        <v>100</v>
      </c>
      <c r="EN244">
        <v>1.553</v>
      </c>
      <c r="EO244">
        <v>-0.0566</v>
      </c>
      <c r="EP244">
        <v>0.796380875196005</v>
      </c>
      <c r="EQ244">
        <v>0.00225868272383977</v>
      </c>
      <c r="ER244">
        <v>-9.96746185667655e-07</v>
      </c>
      <c r="ES244">
        <v>2.83711317370827e-10</v>
      </c>
      <c r="ET244">
        <v>-0.071317122073674</v>
      </c>
      <c r="EU244">
        <v>-0.00217948432402501</v>
      </c>
      <c r="EV244">
        <v>0.000453263451741206</v>
      </c>
      <c r="EW244">
        <v>-1.16319206543697e-06</v>
      </c>
      <c r="EX244">
        <v>-2</v>
      </c>
      <c r="EY244">
        <v>2196</v>
      </c>
      <c r="EZ244">
        <v>1</v>
      </c>
      <c r="FA244">
        <v>25</v>
      </c>
      <c r="FB244">
        <v>9.5</v>
      </c>
      <c r="FC244">
        <v>9.3</v>
      </c>
      <c r="FD244">
        <v>18</v>
      </c>
      <c r="FE244">
        <v>814.972</v>
      </c>
      <c r="FF244">
        <v>431.852</v>
      </c>
      <c r="FG244">
        <v>22.1731</v>
      </c>
      <c r="FH244">
        <v>25.2708</v>
      </c>
      <c r="FI244">
        <v>29.9997</v>
      </c>
      <c r="FJ244">
        <v>25.4671</v>
      </c>
      <c r="FK244">
        <v>25.5152</v>
      </c>
      <c r="FL244">
        <v>25.0214</v>
      </c>
      <c r="FM244">
        <v>68.6491</v>
      </c>
      <c r="FN244">
        <v>0</v>
      </c>
      <c r="FO244">
        <v>22.25</v>
      </c>
      <c r="FP244">
        <v>420</v>
      </c>
      <c r="FQ244">
        <v>4.09221</v>
      </c>
      <c r="FR244">
        <v>101.444</v>
      </c>
      <c r="FS244">
        <v>101.897</v>
      </c>
    </row>
    <row r="245" spans="1:175">
      <c r="A245">
        <v>229</v>
      </c>
      <c r="B245">
        <v>1626465646</v>
      </c>
      <c r="C245">
        <v>456.400000095367</v>
      </c>
      <c r="D245" t="s">
        <v>752</v>
      </c>
      <c r="E245" t="s">
        <v>753</v>
      </c>
      <c r="F245">
        <v>1</v>
      </c>
      <c r="G245" t="s">
        <v>291</v>
      </c>
      <c r="H245">
        <v>1626465645</v>
      </c>
      <c r="I245">
        <f>(J245)/1000</f>
        <v>0</v>
      </c>
      <c r="J245">
        <f>1000*CB245*AH245*(BX245-BY245)/(100*BQ245*(1000-AH245*BX245))</f>
        <v>0</v>
      </c>
      <c r="K245">
        <f>CB245*AH245*(BW245-BV245*(1000-AH245*BY245)/(1000-AH245*BX245))/(100*BQ245)</f>
        <v>0</v>
      </c>
      <c r="L245">
        <f>BV245 - IF(AH245&gt;1, K245*BQ245*100.0/(AJ245*CJ245), 0)</f>
        <v>0</v>
      </c>
      <c r="M245">
        <f>((S245-I245/2)*L245-K245)/(S245+I245/2)</f>
        <v>0</v>
      </c>
      <c r="N245">
        <f>M245*(CC245+CD245)/1000.0</f>
        <v>0</v>
      </c>
      <c r="O245">
        <f>(BV245 - IF(AH245&gt;1, K245*BQ245*100.0/(AJ245*CJ245), 0))*(CC245+CD245)/1000.0</f>
        <v>0</v>
      </c>
      <c r="P245">
        <f>2.0/((1/R245-1/Q245)+SIGN(R245)*SQRT((1/R245-1/Q245)*(1/R245-1/Q245) + 4*BR245/((BR245+1)*(BR245+1))*(2*1/R245*1/Q245-1/Q245*1/Q245)))</f>
        <v>0</v>
      </c>
      <c r="Q245">
        <f>IF(LEFT(BS245,1)&lt;&gt;"0",IF(LEFT(BS245,1)="1",3.0,BT245),$D$5+$E$5*(CJ245*CC245/($K$5*1000))+$F$5*(CJ245*CC245/($K$5*1000))*MAX(MIN(BQ245,$J$5),$I$5)*MAX(MIN(BQ245,$J$5),$I$5)+$G$5*MAX(MIN(BQ245,$J$5),$I$5)*(CJ245*CC245/($K$5*1000))+$H$5*(CJ245*CC245/($K$5*1000))*(CJ245*CC245/($K$5*1000)))</f>
        <v>0</v>
      </c>
      <c r="R245">
        <f>I245*(1000-(1000*0.61365*exp(17.502*V245/(240.97+V245))/(CC245+CD245)+BX245)/2)/(1000*0.61365*exp(17.502*V245/(240.97+V245))/(CC245+CD245)-BX245)</f>
        <v>0</v>
      </c>
      <c r="S245">
        <f>1/((BR245+1)/(P245/1.6)+1/(Q245/1.37)) + BR245/((BR245+1)/(P245/1.6) + BR245/(Q245/1.37))</f>
        <v>0</v>
      </c>
      <c r="T245">
        <f>(BM245*BP245)</f>
        <v>0</v>
      </c>
      <c r="U245">
        <f>(CE245+(T245+2*0.95*5.67E-8*(((CE245+$B$7)+273)^4-(CE245+273)^4)-44100*I245)/(1.84*29.3*Q245+8*0.95*5.67E-8*(CE245+273)^3))</f>
        <v>0</v>
      </c>
      <c r="V245">
        <f>($C$7*CF245+$D$7*CG245+$E$7*U245)</f>
        <v>0</v>
      </c>
      <c r="W245">
        <f>0.61365*exp(17.502*V245/(240.97+V245))</f>
        <v>0</v>
      </c>
      <c r="X245">
        <f>(Y245/Z245*100)</f>
        <v>0</v>
      </c>
      <c r="Y245">
        <f>BX245*(CC245+CD245)/1000</f>
        <v>0</v>
      </c>
      <c r="Z245">
        <f>0.61365*exp(17.502*CE245/(240.97+CE245))</f>
        <v>0</v>
      </c>
      <c r="AA245">
        <f>(W245-BX245*(CC245+CD245)/1000)</f>
        <v>0</v>
      </c>
      <c r="AB245">
        <f>(-I245*44100)</f>
        <v>0</v>
      </c>
      <c r="AC245">
        <f>2*29.3*Q245*0.92*(CE245-V245)</f>
        <v>0</v>
      </c>
      <c r="AD245">
        <f>2*0.95*5.67E-8*(((CE245+$B$7)+273)^4-(V245+273)^4)</f>
        <v>0</v>
      </c>
      <c r="AE245">
        <f>T245+AD245+AB245+AC245</f>
        <v>0</v>
      </c>
      <c r="AF245">
        <v>147</v>
      </c>
      <c r="AG245">
        <v>16</v>
      </c>
      <c r="AH245">
        <f>IF(AF245*$H$13&gt;=AJ245,1.0,(AJ245/(AJ245-AF245*$H$13)))</f>
        <v>0</v>
      </c>
      <c r="AI245">
        <f>(AH245-1)*100</f>
        <v>0</v>
      </c>
      <c r="AJ245">
        <f>MAX(0,($B$13+$C$13*CJ245)/(1+$D$13*CJ245)*CC245/(CE245+273)*$E$13)</f>
        <v>0</v>
      </c>
      <c r="AK245" t="s">
        <v>292</v>
      </c>
      <c r="AL245" t="s">
        <v>292</v>
      </c>
      <c r="AM245">
        <v>0</v>
      </c>
      <c r="AN245">
        <v>0</v>
      </c>
      <c r="AO245">
        <f>1-AM245/AN245</f>
        <v>0</v>
      </c>
      <c r="AP245">
        <v>0</v>
      </c>
      <c r="AQ245" t="s">
        <v>292</v>
      </c>
      <c r="AR245" t="s">
        <v>292</v>
      </c>
      <c r="AS245">
        <v>0</v>
      </c>
      <c r="AT245">
        <v>0</v>
      </c>
      <c r="AU245">
        <f>1-AS245/AT245</f>
        <v>0</v>
      </c>
      <c r="AV245">
        <v>0.5</v>
      </c>
      <c r="AW245">
        <f>BN245</f>
        <v>0</v>
      </c>
      <c r="AX245">
        <f>K245</f>
        <v>0</v>
      </c>
      <c r="AY245">
        <f>AU245*AV245*AW245</f>
        <v>0</v>
      </c>
      <c r="AZ245">
        <f>(AX245-AP245)/AW245</f>
        <v>0</v>
      </c>
      <c r="BA245">
        <f>(AN245-AT245)/AT245</f>
        <v>0</v>
      </c>
      <c r="BB245">
        <f>AM245/(AO245+AM245/AT245)</f>
        <v>0</v>
      </c>
      <c r="BC245" t="s">
        <v>292</v>
      </c>
      <c r="BD245">
        <v>0</v>
      </c>
      <c r="BE245">
        <f>IF(BD245&lt;&gt;0, BD245, BB245)</f>
        <v>0</v>
      </c>
      <c r="BF245">
        <f>1-BE245/AT245</f>
        <v>0</v>
      </c>
      <c r="BG245">
        <f>(AT245-AS245)/(AT245-BE245)</f>
        <v>0</v>
      </c>
      <c r="BH245">
        <f>(AN245-AT245)/(AN245-BE245)</f>
        <v>0</v>
      </c>
      <c r="BI245">
        <f>(AT245-AS245)/(AT245-AM245)</f>
        <v>0</v>
      </c>
      <c r="BJ245">
        <f>(AN245-AT245)/(AN245-AM245)</f>
        <v>0</v>
      </c>
      <c r="BK245">
        <f>(BG245*BE245/AS245)</f>
        <v>0</v>
      </c>
      <c r="BL245">
        <f>(1-BK245)</f>
        <v>0</v>
      </c>
      <c r="BM245">
        <f>$B$11*CK245+$C$11*CL245+$F$11*CM245*(1-CP245)</f>
        <v>0</v>
      </c>
      <c r="BN245">
        <f>BM245*BO245</f>
        <v>0</v>
      </c>
      <c r="BO245">
        <f>($B$11*$D$9+$C$11*$D$9+$F$11*((CZ245+CR245)/MAX(CZ245+CR245+DA245, 0.1)*$I$9+DA245/MAX(CZ245+CR245+DA245, 0.1)*$J$9))/($B$11+$C$11+$F$11)</f>
        <v>0</v>
      </c>
      <c r="BP245">
        <f>($B$11*$K$9+$C$11*$K$9+$F$11*((CZ245+CR245)/MAX(CZ245+CR245+DA245, 0.1)*$P$9+DA245/MAX(CZ245+CR245+DA245, 0.1)*$Q$9))/($B$11+$C$11+$F$11)</f>
        <v>0</v>
      </c>
      <c r="BQ245">
        <v>6</v>
      </c>
      <c r="BR245">
        <v>0.5</v>
      </c>
      <c r="BS245" t="s">
        <v>293</v>
      </c>
      <c r="BT245">
        <v>2</v>
      </c>
      <c r="BU245">
        <v>1626465645</v>
      </c>
      <c r="BV245">
        <v>397.661333333333</v>
      </c>
      <c r="BW245">
        <v>419.965</v>
      </c>
      <c r="BX245">
        <v>8.68352333333333</v>
      </c>
      <c r="BY245">
        <v>4.05894666666667</v>
      </c>
      <c r="BZ245">
        <v>396.109333333333</v>
      </c>
      <c r="CA245">
        <v>8.74004</v>
      </c>
      <c r="CB245">
        <v>900.031</v>
      </c>
      <c r="CC245">
        <v>100.764666666667</v>
      </c>
      <c r="CD245">
        <v>0.0999484333333333</v>
      </c>
      <c r="CE245">
        <v>21.2707</v>
      </c>
      <c r="CF245">
        <v>19.9393</v>
      </c>
      <c r="CG245">
        <v>999.9</v>
      </c>
      <c r="CH245">
        <v>0</v>
      </c>
      <c r="CI245">
        <v>0</v>
      </c>
      <c r="CJ245">
        <v>10008.7666666667</v>
      </c>
      <c r="CK245">
        <v>0</v>
      </c>
      <c r="CL245">
        <v>0.221023</v>
      </c>
      <c r="CM245">
        <v>1459.90333333333</v>
      </c>
      <c r="CN245">
        <v>0.973008333333333</v>
      </c>
      <c r="CO245">
        <v>0.0269915666666667</v>
      </c>
      <c r="CP245">
        <v>0</v>
      </c>
      <c r="CQ245">
        <v>870.851333333333</v>
      </c>
      <c r="CR245">
        <v>4.99999</v>
      </c>
      <c r="CS245">
        <v>12757.9666666667</v>
      </c>
      <c r="CT245">
        <v>12727.5333333333</v>
      </c>
      <c r="CU245">
        <v>39.062</v>
      </c>
      <c r="CV245">
        <v>41.187</v>
      </c>
      <c r="CW245">
        <v>40.25</v>
      </c>
      <c r="CX245">
        <v>40.5413333333333</v>
      </c>
      <c r="CY245">
        <v>40.937</v>
      </c>
      <c r="CZ245">
        <v>1415.63333333333</v>
      </c>
      <c r="DA245">
        <v>39.27</v>
      </c>
      <c r="DB245">
        <v>0</v>
      </c>
      <c r="DC245">
        <v>1626465657.2</v>
      </c>
      <c r="DD245">
        <v>0</v>
      </c>
      <c r="DE245">
        <v>871.39272</v>
      </c>
      <c r="DF245">
        <v>-1.78515385808071</v>
      </c>
      <c r="DG245">
        <v>-19.661538414456</v>
      </c>
      <c r="DH245">
        <v>12760.128</v>
      </c>
      <c r="DI245">
        <v>15</v>
      </c>
      <c r="DJ245">
        <v>1626465084.6</v>
      </c>
      <c r="DK245" t="s">
        <v>294</v>
      </c>
      <c r="DL245">
        <v>1626465076.6</v>
      </c>
      <c r="DM245">
        <v>1626465084.6</v>
      </c>
      <c r="DN245">
        <v>8</v>
      </c>
      <c r="DO245">
        <v>0.212</v>
      </c>
      <c r="DP245">
        <v>0.013</v>
      </c>
      <c r="DQ245">
        <v>1.588</v>
      </c>
      <c r="DR245">
        <v>-0.074</v>
      </c>
      <c r="DS245">
        <v>420</v>
      </c>
      <c r="DT245">
        <v>3</v>
      </c>
      <c r="DU245">
        <v>0.13</v>
      </c>
      <c r="DV245">
        <v>0.03</v>
      </c>
      <c r="DW245">
        <v>-22.2331024390244</v>
      </c>
      <c r="DX245">
        <v>-0.599092682926898</v>
      </c>
      <c r="DY245">
        <v>0.0629409420740835</v>
      </c>
      <c r="DZ245">
        <v>0</v>
      </c>
      <c r="EA245">
        <v>871.478441176471</v>
      </c>
      <c r="EB245">
        <v>-1.52835202999683</v>
      </c>
      <c r="EC245">
        <v>0.277734341029064</v>
      </c>
      <c r="ED245">
        <v>1</v>
      </c>
      <c r="EE245">
        <v>4.59104195121951</v>
      </c>
      <c r="EF245">
        <v>0.275219581881535</v>
      </c>
      <c r="EG245">
        <v>0.0285004980888878</v>
      </c>
      <c r="EH245">
        <v>0</v>
      </c>
      <c r="EI245">
        <v>1</v>
      </c>
      <c r="EJ245">
        <v>3</v>
      </c>
      <c r="EK245" t="s">
        <v>427</v>
      </c>
      <c r="EL245">
        <v>100</v>
      </c>
      <c r="EM245">
        <v>100</v>
      </c>
      <c r="EN245">
        <v>1.553</v>
      </c>
      <c r="EO245">
        <v>-0.0564</v>
      </c>
      <c r="EP245">
        <v>0.796380875196005</v>
      </c>
      <c r="EQ245">
        <v>0.00225868272383977</v>
      </c>
      <c r="ER245">
        <v>-9.96746185667655e-07</v>
      </c>
      <c r="ES245">
        <v>2.83711317370827e-10</v>
      </c>
      <c r="ET245">
        <v>-0.071317122073674</v>
      </c>
      <c r="EU245">
        <v>-0.00217948432402501</v>
      </c>
      <c r="EV245">
        <v>0.000453263451741206</v>
      </c>
      <c r="EW245">
        <v>-1.16319206543697e-06</v>
      </c>
      <c r="EX245">
        <v>-2</v>
      </c>
      <c r="EY245">
        <v>2196</v>
      </c>
      <c r="EZ245">
        <v>1</v>
      </c>
      <c r="FA245">
        <v>25</v>
      </c>
      <c r="FB245">
        <v>9.5</v>
      </c>
      <c r="FC245">
        <v>9.4</v>
      </c>
      <c r="FD245">
        <v>18</v>
      </c>
      <c r="FE245">
        <v>814.708</v>
      </c>
      <c r="FF245">
        <v>432.073</v>
      </c>
      <c r="FG245">
        <v>22.2445</v>
      </c>
      <c r="FH245">
        <v>25.2687</v>
      </c>
      <c r="FI245">
        <v>29.9997</v>
      </c>
      <c r="FJ245">
        <v>25.4649</v>
      </c>
      <c r="FK245">
        <v>25.5131</v>
      </c>
      <c r="FL245">
        <v>25.0204</v>
      </c>
      <c r="FM245">
        <v>68.6491</v>
      </c>
      <c r="FN245">
        <v>0</v>
      </c>
      <c r="FO245">
        <v>22.36</v>
      </c>
      <c r="FP245">
        <v>420</v>
      </c>
      <c r="FQ245">
        <v>4.08183</v>
      </c>
      <c r="FR245">
        <v>101.447</v>
      </c>
      <c r="FS245">
        <v>101.897</v>
      </c>
    </row>
    <row r="246" spans="1:175">
      <c r="A246">
        <v>230</v>
      </c>
      <c r="B246">
        <v>1626465648</v>
      </c>
      <c r="C246">
        <v>458.400000095367</v>
      </c>
      <c r="D246" t="s">
        <v>754</v>
      </c>
      <c r="E246" t="s">
        <v>755</v>
      </c>
      <c r="F246">
        <v>1</v>
      </c>
      <c r="G246" t="s">
        <v>291</v>
      </c>
      <c r="H246">
        <v>1626465647</v>
      </c>
      <c r="I246">
        <f>(J246)/1000</f>
        <v>0</v>
      </c>
      <c r="J246">
        <f>1000*CB246*AH246*(BX246-BY246)/(100*BQ246*(1000-AH246*BX246))</f>
        <v>0</v>
      </c>
      <c r="K246">
        <f>CB246*AH246*(BW246-BV246*(1000-AH246*BY246)/(1000-AH246*BX246))/(100*BQ246)</f>
        <v>0</v>
      </c>
      <c r="L246">
        <f>BV246 - IF(AH246&gt;1, K246*BQ246*100.0/(AJ246*CJ246), 0)</f>
        <v>0</v>
      </c>
      <c r="M246">
        <f>((S246-I246/2)*L246-K246)/(S246+I246/2)</f>
        <v>0</v>
      </c>
      <c r="N246">
        <f>M246*(CC246+CD246)/1000.0</f>
        <v>0</v>
      </c>
      <c r="O246">
        <f>(BV246 - IF(AH246&gt;1, K246*BQ246*100.0/(AJ246*CJ246), 0))*(CC246+CD246)/1000.0</f>
        <v>0</v>
      </c>
      <c r="P246">
        <f>2.0/((1/R246-1/Q246)+SIGN(R246)*SQRT((1/R246-1/Q246)*(1/R246-1/Q246) + 4*BR246/((BR246+1)*(BR246+1))*(2*1/R246*1/Q246-1/Q246*1/Q246)))</f>
        <v>0</v>
      </c>
      <c r="Q246">
        <f>IF(LEFT(BS246,1)&lt;&gt;"0",IF(LEFT(BS246,1)="1",3.0,BT246),$D$5+$E$5*(CJ246*CC246/($K$5*1000))+$F$5*(CJ246*CC246/($K$5*1000))*MAX(MIN(BQ246,$J$5),$I$5)*MAX(MIN(BQ246,$J$5),$I$5)+$G$5*MAX(MIN(BQ246,$J$5),$I$5)*(CJ246*CC246/($K$5*1000))+$H$5*(CJ246*CC246/($K$5*1000))*(CJ246*CC246/($K$5*1000)))</f>
        <v>0</v>
      </c>
      <c r="R246">
        <f>I246*(1000-(1000*0.61365*exp(17.502*V246/(240.97+V246))/(CC246+CD246)+BX246)/2)/(1000*0.61365*exp(17.502*V246/(240.97+V246))/(CC246+CD246)-BX246)</f>
        <v>0</v>
      </c>
      <c r="S246">
        <f>1/((BR246+1)/(P246/1.6)+1/(Q246/1.37)) + BR246/((BR246+1)/(P246/1.6) + BR246/(Q246/1.37))</f>
        <v>0</v>
      </c>
      <c r="T246">
        <f>(BM246*BP246)</f>
        <v>0</v>
      </c>
      <c r="U246">
        <f>(CE246+(T246+2*0.95*5.67E-8*(((CE246+$B$7)+273)^4-(CE246+273)^4)-44100*I246)/(1.84*29.3*Q246+8*0.95*5.67E-8*(CE246+273)^3))</f>
        <v>0</v>
      </c>
      <c r="V246">
        <f>($C$7*CF246+$D$7*CG246+$E$7*U246)</f>
        <v>0</v>
      </c>
      <c r="W246">
        <f>0.61365*exp(17.502*V246/(240.97+V246))</f>
        <v>0</v>
      </c>
      <c r="X246">
        <f>(Y246/Z246*100)</f>
        <v>0</v>
      </c>
      <c r="Y246">
        <f>BX246*(CC246+CD246)/1000</f>
        <v>0</v>
      </c>
      <c r="Z246">
        <f>0.61365*exp(17.502*CE246/(240.97+CE246))</f>
        <v>0</v>
      </c>
      <c r="AA246">
        <f>(W246-BX246*(CC246+CD246)/1000)</f>
        <v>0</v>
      </c>
      <c r="AB246">
        <f>(-I246*44100)</f>
        <v>0</v>
      </c>
      <c r="AC246">
        <f>2*29.3*Q246*0.92*(CE246-V246)</f>
        <v>0</v>
      </c>
      <c r="AD246">
        <f>2*0.95*5.67E-8*(((CE246+$B$7)+273)^4-(V246+273)^4)</f>
        <v>0</v>
      </c>
      <c r="AE246">
        <f>T246+AD246+AB246+AC246</f>
        <v>0</v>
      </c>
      <c r="AF246">
        <v>147</v>
      </c>
      <c r="AG246">
        <v>16</v>
      </c>
      <c r="AH246">
        <f>IF(AF246*$H$13&gt;=AJ246,1.0,(AJ246/(AJ246-AF246*$H$13)))</f>
        <v>0</v>
      </c>
      <c r="AI246">
        <f>(AH246-1)*100</f>
        <v>0</v>
      </c>
      <c r="AJ246">
        <f>MAX(0,($B$13+$C$13*CJ246)/(1+$D$13*CJ246)*CC246/(CE246+273)*$E$13)</f>
        <v>0</v>
      </c>
      <c r="AK246" t="s">
        <v>292</v>
      </c>
      <c r="AL246" t="s">
        <v>292</v>
      </c>
      <c r="AM246">
        <v>0</v>
      </c>
      <c r="AN246">
        <v>0</v>
      </c>
      <c r="AO246">
        <f>1-AM246/AN246</f>
        <v>0</v>
      </c>
      <c r="AP246">
        <v>0</v>
      </c>
      <c r="AQ246" t="s">
        <v>292</v>
      </c>
      <c r="AR246" t="s">
        <v>292</v>
      </c>
      <c r="AS246">
        <v>0</v>
      </c>
      <c r="AT246">
        <v>0</v>
      </c>
      <c r="AU246">
        <f>1-AS246/AT246</f>
        <v>0</v>
      </c>
      <c r="AV246">
        <v>0.5</v>
      </c>
      <c r="AW246">
        <f>BN246</f>
        <v>0</v>
      </c>
      <c r="AX246">
        <f>K246</f>
        <v>0</v>
      </c>
      <c r="AY246">
        <f>AU246*AV246*AW246</f>
        <v>0</v>
      </c>
      <c r="AZ246">
        <f>(AX246-AP246)/AW246</f>
        <v>0</v>
      </c>
      <c r="BA246">
        <f>(AN246-AT246)/AT246</f>
        <v>0</v>
      </c>
      <c r="BB246">
        <f>AM246/(AO246+AM246/AT246)</f>
        <v>0</v>
      </c>
      <c r="BC246" t="s">
        <v>292</v>
      </c>
      <c r="BD246">
        <v>0</v>
      </c>
      <c r="BE246">
        <f>IF(BD246&lt;&gt;0, BD246, BB246)</f>
        <v>0</v>
      </c>
      <c r="BF246">
        <f>1-BE246/AT246</f>
        <v>0</v>
      </c>
      <c r="BG246">
        <f>(AT246-AS246)/(AT246-BE246)</f>
        <v>0</v>
      </c>
      <c r="BH246">
        <f>(AN246-AT246)/(AN246-BE246)</f>
        <v>0</v>
      </c>
      <c r="BI246">
        <f>(AT246-AS246)/(AT246-AM246)</f>
        <v>0</v>
      </c>
      <c r="BJ246">
        <f>(AN246-AT246)/(AN246-AM246)</f>
        <v>0</v>
      </c>
      <c r="BK246">
        <f>(BG246*BE246/AS246)</f>
        <v>0</v>
      </c>
      <c r="BL246">
        <f>(1-BK246)</f>
        <v>0</v>
      </c>
      <c r="BM246">
        <f>$B$11*CK246+$C$11*CL246+$F$11*CM246*(1-CP246)</f>
        <v>0</v>
      </c>
      <c r="BN246">
        <f>BM246*BO246</f>
        <v>0</v>
      </c>
      <c r="BO246">
        <f>($B$11*$D$9+$C$11*$D$9+$F$11*((CZ246+CR246)/MAX(CZ246+CR246+DA246, 0.1)*$I$9+DA246/MAX(CZ246+CR246+DA246, 0.1)*$J$9))/($B$11+$C$11+$F$11)</f>
        <v>0</v>
      </c>
      <c r="BP246">
        <f>($B$11*$K$9+$C$11*$K$9+$F$11*((CZ246+CR246)/MAX(CZ246+CR246+DA246, 0.1)*$P$9+DA246/MAX(CZ246+CR246+DA246, 0.1)*$Q$9))/($B$11+$C$11+$F$11)</f>
        <v>0</v>
      </c>
      <c r="BQ246">
        <v>6</v>
      </c>
      <c r="BR246">
        <v>0.5</v>
      </c>
      <c r="BS246" t="s">
        <v>293</v>
      </c>
      <c r="BT246">
        <v>2</v>
      </c>
      <c r="BU246">
        <v>1626465647</v>
      </c>
      <c r="BV246">
        <v>397.627</v>
      </c>
      <c r="BW246">
        <v>420.009333333333</v>
      </c>
      <c r="BX246">
        <v>8.70916</v>
      </c>
      <c r="BY246">
        <v>4.06403333333333</v>
      </c>
      <c r="BZ246">
        <v>396.075</v>
      </c>
      <c r="CA246">
        <v>8.76553666666667</v>
      </c>
      <c r="CB246">
        <v>900.015333333333</v>
      </c>
      <c r="CC246">
        <v>100.764666666667</v>
      </c>
      <c r="CD246">
        <v>0.100003233333333</v>
      </c>
      <c r="CE246">
        <v>21.3062666666667</v>
      </c>
      <c r="CF246">
        <v>19.9696333333333</v>
      </c>
      <c r="CG246">
        <v>999.9</v>
      </c>
      <c r="CH246">
        <v>0</v>
      </c>
      <c r="CI246">
        <v>0</v>
      </c>
      <c r="CJ246">
        <v>10021.2666666667</v>
      </c>
      <c r="CK246">
        <v>0</v>
      </c>
      <c r="CL246">
        <v>0.221023</v>
      </c>
      <c r="CM246">
        <v>1460.07</v>
      </c>
      <c r="CN246">
        <v>0.973011</v>
      </c>
      <c r="CO246">
        <v>0.0269885</v>
      </c>
      <c r="CP246">
        <v>0</v>
      </c>
      <c r="CQ246">
        <v>871.240666666667</v>
      </c>
      <c r="CR246">
        <v>4.99999</v>
      </c>
      <c r="CS246">
        <v>12759.3</v>
      </c>
      <c r="CT246">
        <v>12729</v>
      </c>
      <c r="CU246">
        <v>39.062</v>
      </c>
      <c r="CV246">
        <v>41.187</v>
      </c>
      <c r="CW246">
        <v>40.25</v>
      </c>
      <c r="CX246">
        <v>40.562</v>
      </c>
      <c r="CY246">
        <v>40.937</v>
      </c>
      <c r="CZ246">
        <v>1415.8</v>
      </c>
      <c r="DA246">
        <v>39.27</v>
      </c>
      <c r="DB246">
        <v>0</v>
      </c>
      <c r="DC246">
        <v>1626465659.6</v>
      </c>
      <c r="DD246">
        <v>0</v>
      </c>
      <c r="DE246">
        <v>871.33676</v>
      </c>
      <c r="DF246">
        <v>-1.43353847169608</v>
      </c>
      <c r="DG246">
        <v>-16.2307692100981</v>
      </c>
      <c r="DH246">
        <v>12759.52</v>
      </c>
      <c r="DI246">
        <v>15</v>
      </c>
      <c r="DJ246">
        <v>1626465084.6</v>
      </c>
      <c r="DK246" t="s">
        <v>294</v>
      </c>
      <c r="DL246">
        <v>1626465076.6</v>
      </c>
      <c r="DM246">
        <v>1626465084.6</v>
      </c>
      <c r="DN246">
        <v>8</v>
      </c>
      <c r="DO246">
        <v>0.212</v>
      </c>
      <c r="DP246">
        <v>0.013</v>
      </c>
      <c r="DQ246">
        <v>1.588</v>
      </c>
      <c r="DR246">
        <v>-0.074</v>
      </c>
      <c r="DS246">
        <v>420</v>
      </c>
      <c r="DT246">
        <v>3</v>
      </c>
      <c r="DU246">
        <v>0.13</v>
      </c>
      <c r="DV246">
        <v>0.03</v>
      </c>
      <c r="DW246">
        <v>-22.2543</v>
      </c>
      <c r="DX246">
        <v>-0.600842508710807</v>
      </c>
      <c r="DY246">
        <v>0.0635113932548384</v>
      </c>
      <c r="DZ246">
        <v>0</v>
      </c>
      <c r="EA246">
        <v>871.459771428571</v>
      </c>
      <c r="EB246">
        <v>-1.76695260204101</v>
      </c>
      <c r="EC246">
        <v>0.277538989355087</v>
      </c>
      <c r="ED246">
        <v>1</v>
      </c>
      <c r="EE246">
        <v>4.59919024390244</v>
      </c>
      <c r="EF246">
        <v>0.277787665505231</v>
      </c>
      <c r="EG246">
        <v>0.0287044342191751</v>
      </c>
      <c r="EH246">
        <v>0</v>
      </c>
      <c r="EI246">
        <v>1</v>
      </c>
      <c r="EJ246">
        <v>3</v>
      </c>
      <c r="EK246" t="s">
        <v>427</v>
      </c>
      <c r="EL246">
        <v>100</v>
      </c>
      <c r="EM246">
        <v>100</v>
      </c>
      <c r="EN246">
        <v>1.552</v>
      </c>
      <c r="EO246">
        <v>-0.0563</v>
      </c>
      <c r="EP246">
        <v>0.796380875196005</v>
      </c>
      <c r="EQ246">
        <v>0.00225868272383977</v>
      </c>
      <c r="ER246">
        <v>-9.96746185667655e-07</v>
      </c>
      <c r="ES246">
        <v>2.83711317370827e-10</v>
      </c>
      <c r="ET246">
        <v>-0.071317122073674</v>
      </c>
      <c r="EU246">
        <v>-0.00217948432402501</v>
      </c>
      <c r="EV246">
        <v>0.000453263451741206</v>
      </c>
      <c r="EW246">
        <v>-1.16319206543697e-06</v>
      </c>
      <c r="EX246">
        <v>-2</v>
      </c>
      <c r="EY246">
        <v>2196</v>
      </c>
      <c r="EZ246">
        <v>1</v>
      </c>
      <c r="FA246">
        <v>25</v>
      </c>
      <c r="FB246">
        <v>9.5</v>
      </c>
      <c r="FC246">
        <v>9.4</v>
      </c>
      <c r="FD246">
        <v>18</v>
      </c>
      <c r="FE246">
        <v>814.91</v>
      </c>
      <c r="FF246">
        <v>431.862</v>
      </c>
      <c r="FG246">
        <v>22.3236</v>
      </c>
      <c r="FH246">
        <v>25.266</v>
      </c>
      <c r="FI246">
        <v>29.9999</v>
      </c>
      <c r="FJ246">
        <v>25.463</v>
      </c>
      <c r="FK246">
        <v>25.5109</v>
      </c>
      <c r="FL246">
        <v>25.0206</v>
      </c>
      <c r="FM246">
        <v>68.6491</v>
      </c>
      <c r="FN246">
        <v>0</v>
      </c>
      <c r="FO246">
        <v>22.46</v>
      </c>
      <c r="FP246">
        <v>420</v>
      </c>
      <c r="FQ246">
        <v>4.12814</v>
      </c>
      <c r="FR246">
        <v>101.447</v>
      </c>
      <c r="FS246">
        <v>101.897</v>
      </c>
    </row>
    <row r="247" spans="1:175">
      <c r="A247">
        <v>231</v>
      </c>
      <c r="B247">
        <v>1626465650</v>
      </c>
      <c r="C247">
        <v>460.400000095367</v>
      </c>
      <c r="D247" t="s">
        <v>756</v>
      </c>
      <c r="E247" t="s">
        <v>757</v>
      </c>
      <c r="F247">
        <v>1</v>
      </c>
      <c r="G247" t="s">
        <v>291</v>
      </c>
      <c r="H247">
        <v>1626465649</v>
      </c>
      <c r="I247">
        <f>(J247)/1000</f>
        <v>0</v>
      </c>
      <c r="J247">
        <f>1000*CB247*AH247*(BX247-BY247)/(100*BQ247*(1000-AH247*BX247))</f>
        <v>0</v>
      </c>
      <c r="K247">
        <f>CB247*AH247*(BW247-BV247*(1000-AH247*BY247)/(1000-AH247*BX247))/(100*BQ247)</f>
        <v>0</v>
      </c>
      <c r="L247">
        <f>BV247 - IF(AH247&gt;1, K247*BQ247*100.0/(AJ247*CJ247), 0)</f>
        <v>0</v>
      </c>
      <c r="M247">
        <f>((S247-I247/2)*L247-K247)/(S247+I247/2)</f>
        <v>0</v>
      </c>
      <c r="N247">
        <f>M247*(CC247+CD247)/1000.0</f>
        <v>0</v>
      </c>
      <c r="O247">
        <f>(BV247 - IF(AH247&gt;1, K247*BQ247*100.0/(AJ247*CJ247), 0))*(CC247+CD247)/1000.0</f>
        <v>0</v>
      </c>
      <c r="P247">
        <f>2.0/((1/R247-1/Q247)+SIGN(R247)*SQRT((1/R247-1/Q247)*(1/R247-1/Q247) + 4*BR247/((BR247+1)*(BR247+1))*(2*1/R247*1/Q247-1/Q247*1/Q247)))</f>
        <v>0</v>
      </c>
      <c r="Q247">
        <f>IF(LEFT(BS247,1)&lt;&gt;"0",IF(LEFT(BS247,1)="1",3.0,BT247),$D$5+$E$5*(CJ247*CC247/($K$5*1000))+$F$5*(CJ247*CC247/($K$5*1000))*MAX(MIN(BQ247,$J$5),$I$5)*MAX(MIN(BQ247,$J$5),$I$5)+$G$5*MAX(MIN(BQ247,$J$5),$I$5)*(CJ247*CC247/($K$5*1000))+$H$5*(CJ247*CC247/($K$5*1000))*(CJ247*CC247/($K$5*1000)))</f>
        <v>0</v>
      </c>
      <c r="R247">
        <f>I247*(1000-(1000*0.61365*exp(17.502*V247/(240.97+V247))/(CC247+CD247)+BX247)/2)/(1000*0.61365*exp(17.502*V247/(240.97+V247))/(CC247+CD247)-BX247)</f>
        <v>0</v>
      </c>
      <c r="S247">
        <f>1/((BR247+1)/(P247/1.6)+1/(Q247/1.37)) + BR247/((BR247+1)/(P247/1.6) + BR247/(Q247/1.37))</f>
        <v>0</v>
      </c>
      <c r="T247">
        <f>(BM247*BP247)</f>
        <v>0</v>
      </c>
      <c r="U247">
        <f>(CE247+(T247+2*0.95*5.67E-8*(((CE247+$B$7)+273)^4-(CE247+273)^4)-44100*I247)/(1.84*29.3*Q247+8*0.95*5.67E-8*(CE247+273)^3))</f>
        <v>0</v>
      </c>
      <c r="V247">
        <f>($C$7*CF247+$D$7*CG247+$E$7*U247)</f>
        <v>0</v>
      </c>
      <c r="W247">
        <f>0.61365*exp(17.502*V247/(240.97+V247))</f>
        <v>0</v>
      </c>
      <c r="X247">
        <f>(Y247/Z247*100)</f>
        <v>0</v>
      </c>
      <c r="Y247">
        <f>BX247*(CC247+CD247)/1000</f>
        <v>0</v>
      </c>
      <c r="Z247">
        <f>0.61365*exp(17.502*CE247/(240.97+CE247))</f>
        <v>0</v>
      </c>
      <c r="AA247">
        <f>(W247-BX247*(CC247+CD247)/1000)</f>
        <v>0</v>
      </c>
      <c r="AB247">
        <f>(-I247*44100)</f>
        <v>0</v>
      </c>
      <c r="AC247">
        <f>2*29.3*Q247*0.92*(CE247-V247)</f>
        <v>0</v>
      </c>
      <c r="AD247">
        <f>2*0.95*5.67E-8*(((CE247+$B$7)+273)^4-(V247+273)^4)</f>
        <v>0</v>
      </c>
      <c r="AE247">
        <f>T247+AD247+AB247+AC247</f>
        <v>0</v>
      </c>
      <c r="AF247">
        <v>147</v>
      </c>
      <c r="AG247">
        <v>16</v>
      </c>
      <c r="AH247">
        <f>IF(AF247*$H$13&gt;=AJ247,1.0,(AJ247/(AJ247-AF247*$H$13)))</f>
        <v>0</v>
      </c>
      <c r="AI247">
        <f>(AH247-1)*100</f>
        <v>0</v>
      </c>
      <c r="AJ247">
        <f>MAX(0,($B$13+$C$13*CJ247)/(1+$D$13*CJ247)*CC247/(CE247+273)*$E$13)</f>
        <v>0</v>
      </c>
      <c r="AK247" t="s">
        <v>292</v>
      </c>
      <c r="AL247" t="s">
        <v>292</v>
      </c>
      <c r="AM247">
        <v>0</v>
      </c>
      <c r="AN247">
        <v>0</v>
      </c>
      <c r="AO247">
        <f>1-AM247/AN247</f>
        <v>0</v>
      </c>
      <c r="AP247">
        <v>0</v>
      </c>
      <c r="AQ247" t="s">
        <v>292</v>
      </c>
      <c r="AR247" t="s">
        <v>292</v>
      </c>
      <c r="AS247">
        <v>0</v>
      </c>
      <c r="AT247">
        <v>0</v>
      </c>
      <c r="AU247">
        <f>1-AS247/AT247</f>
        <v>0</v>
      </c>
      <c r="AV247">
        <v>0.5</v>
      </c>
      <c r="AW247">
        <f>BN247</f>
        <v>0</v>
      </c>
      <c r="AX247">
        <f>K247</f>
        <v>0</v>
      </c>
      <c r="AY247">
        <f>AU247*AV247*AW247</f>
        <v>0</v>
      </c>
      <c r="AZ247">
        <f>(AX247-AP247)/AW247</f>
        <v>0</v>
      </c>
      <c r="BA247">
        <f>(AN247-AT247)/AT247</f>
        <v>0</v>
      </c>
      <c r="BB247">
        <f>AM247/(AO247+AM247/AT247)</f>
        <v>0</v>
      </c>
      <c r="BC247" t="s">
        <v>292</v>
      </c>
      <c r="BD247">
        <v>0</v>
      </c>
      <c r="BE247">
        <f>IF(BD247&lt;&gt;0, BD247, BB247)</f>
        <v>0</v>
      </c>
      <c r="BF247">
        <f>1-BE247/AT247</f>
        <v>0</v>
      </c>
      <c r="BG247">
        <f>(AT247-AS247)/(AT247-BE247)</f>
        <v>0</v>
      </c>
      <c r="BH247">
        <f>(AN247-AT247)/(AN247-BE247)</f>
        <v>0</v>
      </c>
      <c r="BI247">
        <f>(AT247-AS247)/(AT247-AM247)</f>
        <v>0</v>
      </c>
      <c r="BJ247">
        <f>(AN247-AT247)/(AN247-AM247)</f>
        <v>0</v>
      </c>
      <c r="BK247">
        <f>(BG247*BE247/AS247)</f>
        <v>0</v>
      </c>
      <c r="BL247">
        <f>(1-BK247)</f>
        <v>0</v>
      </c>
      <c r="BM247">
        <f>$B$11*CK247+$C$11*CL247+$F$11*CM247*(1-CP247)</f>
        <v>0</v>
      </c>
      <c r="BN247">
        <f>BM247*BO247</f>
        <v>0</v>
      </c>
      <c r="BO247">
        <f>($B$11*$D$9+$C$11*$D$9+$F$11*((CZ247+CR247)/MAX(CZ247+CR247+DA247, 0.1)*$I$9+DA247/MAX(CZ247+CR247+DA247, 0.1)*$J$9))/($B$11+$C$11+$F$11)</f>
        <v>0</v>
      </c>
      <c r="BP247">
        <f>($B$11*$K$9+$C$11*$K$9+$F$11*((CZ247+CR247)/MAX(CZ247+CR247+DA247, 0.1)*$P$9+DA247/MAX(CZ247+CR247+DA247, 0.1)*$Q$9))/($B$11+$C$11+$F$11)</f>
        <v>0</v>
      </c>
      <c r="BQ247">
        <v>6</v>
      </c>
      <c r="BR247">
        <v>0.5</v>
      </c>
      <c r="BS247" t="s">
        <v>293</v>
      </c>
      <c r="BT247">
        <v>2</v>
      </c>
      <c r="BU247">
        <v>1626465649</v>
      </c>
      <c r="BV247">
        <v>397.603666666667</v>
      </c>
      <c r="BW247">
        <v>420.02</v>
      </c>
      <c r="BX247">
        <v>8.73120333333333</v>
      </c>
      <c r="BY247">
        <v>4.06638</v>
      </c>
      <c r="BZ247">
        <v>396.051333333333</v>
      </c>
      <c r="CA247">
        <v>8.78746</v>
      </c>
      <c r="CB247">
        <v>899.996666666667</v>
      </c>
      <c r="CC247">
        <v>100.765</v>
      </c>
      <c r="CD247">
        <v>0.0994071666666667</v>
      </c>
      <c r="CE247">
        <v>21.3421333333333</v>
      </c>
      <c r="CF247">
        <v>20.0049333333333</v>
      </c>
      <c r="CG247">
        <v>999.9</v>
      </c>
      <c r="CH247">
        <v>0</v>
      </c>
      <c r="CI247">
        <v>0</v>
      </c>
      <c r="CJ247">
        <v>9985</v>
      </c>
      <c r="CK247">
        <v>0</v>
      </c>
      <c r="CL247">
        <v>0.221023</v>
      </c>
      <c r="CM247">
        <v>1459.99666666667</v>
      </c>
      <c r="CN247">
        <v>0.973003</v>
      </c>
      <c r="CO247">
        <v>0.0269970333333333</v>
      </c>
      <c r="CP247">
        <v>0</v>
      </c>
      <c r="CQ247">
        <v>871.327666666667</v>
      </c>
      <c r="CR247">
        <v>4.99999</v>
      </c>
      <c r="CS247">
        <v>12757.6</v>
      </c>
      <c r="CT247">
        <v>12728.3</v>
      </c>
      <c r="CU247">
        <v>39.104</v>
      </c>
      <c r="CV247">
        <v>41.187</v>
      </c>
      <c r="CW247">
        <v>40.25</v>
      </c>
      <c r="CX247">
        <v>40.5206666666667</v>
      </c>
      <c r="CY247">
        <v>40.937</v>
      </c>
      <c r="CZ247">
        <v>1415.71666666667</v>
      </c>
      <c r="DA247">
        <v>39.28</v>
      </c>
      <c r="DB247">
        <v>0</v>
      </c>
      <c r="DC247">
        <v>1626465661.4</v>
      </c>
      <c r="DD247">
        <v>0</v>
      </c>
      <c r="DE247">
        <v>871.314923076923</v>
      </c>
      <c r="DF247">
        <v>-1.32895727561772</v>
      </c>
      <c r="DG247">
        <v>-10.1367520817858</v>
      </c>
      <c r="DH247">
        <v>12759.1423076923</v>
      </c>
      <c r="DI247">
        <v>15</v>
      </c>
      <c r="DJ247">
        <v>1626465084.6</v>
      </c>
      <c r="DK247" t="s">
        <v>294</v>
      </c>
      <c r="DL247">
        <v>1626465076.6</v>
      </c>
      <c r="DM247">
        <v>1626465084.6</v>
      </c>
      <c r="DN247">
        <v>8</v>
      </c>
      <c r="DO247">
        <v>0.212</v>
      </c>
      <c r="DP247">
        <v>0.013</v>
      </c>
      <c r="DQ247">
        <v>1.588</v>
      </c>
      <c r="DR247">
        <v>-0.074</v>
      </c>
      <c r="DS247">
        <v>420</v>
      </c>
      <c r="DT247">
        <v>3</v>
      </c>
      <c r="DU247">
        <v>0.13</v>
      </c>
      <c r="DV247">
        <v>0.03</v>
      </c>
      <c r="DW247">
        <v>-22.2784731707317</v>
      </c>
      <c r="DX247">
        <v>-0.644341463414644</v>
      </c>
      <c r="DY247">
        <v>0.0681576795393621</v>
      </c>
      <c r="DZ247">
        <v>0</v>
      </c>
      <c r="EA247">
        <v>871.407545454545</v>
      </c>
      <c r="EB247">
        <v>-1.5587861617299</v>
      </c>
      <c r="EC247">
        <v>0.262411784993703</v>
      </c>
      <c r="ED247">
        <v>1</v>
      </c>
      <c r="EE247">
        <v>4.60943926829268</v>
      </c>
      <c r="EF247">
        <v>0.280696097560978</v>
      </c>
      <c r="EG247">
        <v>0.029015678132923</v>
      </c>
      <c r="EH247">
        <v>0</v>
      </c>
      <c r="EI247">
        <v>1</v>
      </c>
      <c r="EJ247">
        <v>3</v>
      </c>
      <c r="EK247" t="s">
        <v>427</v>
      </c>
      <c r="EL247">
        <v>100</v>
      </c>
      <c r="EM247">
        <v>100</v>
      </c>
      <c r="EN247">
        <v>1.552</v>
      </c>
      <c r="EO247">
        <v>-0.0562</v>
      </c>
      <c r="EP247">
        <v>0.796380875196005</v>
      </c>
      <c r="EQ247">
        <v>0.00225868272383977</v>
      </c>
      <c r="ER247">
        <v>-9.96746185667655e-07</v>
      </c>
      <c r="ES247">
        <v>2.83711317370827e-10</v>
      </c>
      <c r="ET247">
        <v>-0.071317122073674</v>
      </c>
      <c r="EU247">
        <v>-0.00217948432402501</v>
      </c>
      <c r="EV247">
        <v>0.000453263451741206</v>
      </c>
      <c r="EW247">
        <v>-1.16319206543697e-06</v>
      </c>
      <c r="EX247">
        <v>-2</v>
      </c>
      <c r="EY247">
        <v>2196</v>
      </c>
      <c r="EZ247">
        <v>1</v>
      </c>
      <c r="FA247">
        <v>25</v>
      </c>
      <c r="FB247">
        <v>9.6</v>
      </c>
      <c r="FC247">
        <v>9.4</v>
      </c>
      <c r="FD247">
        <v>18</v>
      </c>
      <c r="FE247">
        <v>814.863</v>
      </c>
      <c r="FF247">
        <v>431.801</v>
      </c>
      <c r="FG247">
        <v>22.3845</v>
      </c>
      <c r="FH247">
        <v>25.2634</v>
      </c>
      <c r="FI247">
        <v>29.9998</v>
      </c>
      <c r="FJ247">
        <v>25.4614</v>
      </c>
      <c r="FK247">
        <v>25.5089</v>
      </c>
      <c r="FL247">
        <v>25.0203</v>
      </c>
      <c r="FM247">
        <v>68.6491</v>
      </c>
      <c r="FN247">
        <v>0</v>
      </c>
      <c r="FO247">
        <v>22.46</v>
      </c>
      <c r="FP247">
        <v>420</v>
      </c>
      <c r="FQ247">
        <v>4.12959</v>
      </c>
      <c r="FR247">
        <v>101.447</v>
      </c>
      <c r="FS247">
        <v>101.897</v>
      </c>
    </row>
    <row r="248" spans="1:175">
      <c r="A248">
        <v>232</v>
      </c>
      <c r="B248">
        <v>1626465652</v>
      </c>
      <c r="C248">
        <v>462.400000095367</v>
      </c>
      <c r="D248" t="s">
        <v>758</v>
      </c>
      <c r="E248" t="s">
        <v>759</v>
      </c>
      <c r="F248">
        <v>1</v>
      </c>
      <c r="G248" t="s">
        <v>291</v>
      </c>
      <c r="H248">
        <v>1626465651</v>
      </c>
      <c r="I248">
        <f>(J248)/1000</f>
        <v>0</v>
      </c>
      <c r="J248">
        <f>1000*CB248*AH248*(BX248-BY248)/(100*BQ248*(1000-AH248*BX248))</f>
        <v>0</v>
      </c>
      <c r="K248">
        <f>CB248*AH248*(BW248-BV248*(1000-AH248*BY248)/(1000-AH248*BX248))/(100*BQ248)</f>
        <v>0</v>
      </c>
      <c r="L248">
        <f>BV248 - IF(AH248&gt;1, K248*BQ248*100.0/(AJ248*CJ248), 0)</f>
        <v>0</v>
      </c>
      <c r="M248">
        <f>((S248-I248/2)*L248-K248)/(S248+I248/2)</f>
        <v>0</v>
      </c>
      <c r="N248">
        <f>M248*(CC248+CD248)/1000.0</f>
        <v>0</v>
      </c>
      <c r="O248">
        <f>(BV248 - IF(AH248&gt;1, K248*BQ248*100.0/(AJ248*CJ248), 0))*(CC248+CD248)/1000.0</f>
        <v>0</v>
      </c>
      <c r="P248">
        <f>2.0/((1/R248-1/Q248)+SIGN(R248)*SQRT((1/R248-1/Q248)*(1/R248-1/Q248) + 4*BR248/((BR248+1)*(BR248+1))*(2*1/R248*1/Q248-1/Q248*1/Q248)))</f>
        <v>0</v>
      </c>
      <c r="Q248">
        <f>IF(LEFT(BS248,1)&lt;&gt;"0",IF(LEFT(BS248,1)="1",3.0,BT248),$D$5+$E$5*(CJ248*CC248/($K$5*1000))+$F$5*(CJ248*CC248/($K$5*1000))*MAX(MIN(BQ248,$J$5),$I$5)*MAX(MIN(BQ248,$J$5),$I$5)+$G$5*MAX(MIN(BQ248,$J$5),$I$5)*(CJ248*CC248/($K$5*1000))+$H$5*(CJ248*CC248/($K$5*1000))*(CJ248*CC248/($K$5*1000)))</f>
        <v>0</v>
      </c>
      <c r="R248">
        <f>I248*(1000-(1000*0.61365*exp(17.502*V248/(240.97+V248))/(CC248+CD248)+BX248)/2)/(1000*0.61365*exp(17.502*V248/(240.97+V248))/(CC248+CD248)-BX248)</f>
        <v>0</v>
      </c>
      <c r="S248">
        <f>1/((BR248+1)/(P248/1.6)+1/(Q248/1.37)) + BR248/((BR248+1)/(P248/1.6) + BR248/(Q248/1.37))</f>
        <v>0</v>
      </c>
      <c r="T248">
        <f>(BM248*BP248)</f>
        <v>0</v>
      </c>
      <c r="U248">
        <f>(CE248+(T248+2*0.95*5.67E-8*(((CE248+$B$7)+273)^4-(CE248+273)^4)-44100*I248)/(1.84*29.3*Q248+8*0.95*5.67E-8*(CE248+273)^3))</f>
        <v>0</v>
      </c>
      <c r="V248">
        <f>($C$7*CF248+$D$7*CG248+$E$7*U248)</f>
        <v>0</v>
      </c>
      <c r="W248">
        <f>0.61365*exp(17.502*V248/(240.97+V248))</f>
        <v>0</v>
      </c>
      <c r="X248">
        <f>(Y248/Z248*100)</f>
        <v>0</v>
      </c>
      <c r="Y248">
        <f>BX248*(CC248+CD248)/1000</f>
        <v>0</v>
      </c>
      <c r="Z248">
        <f>0.61365*exp(17.502*CE248/(240.97+CE248))</f>
        <v>0</v>
      </c>
      <c r="AA248">
        <f>(W248-BX248*(CC248+CD248)/1000)</f>
        <v>0</v>
      </c>
      <c r="AB248">
        <f>(-I248*44100)</f>
        <v>0</v>
      </c>
      <c r="AC248">
        <f>2*29.3*Q248*0.92*(CE248-V248)</f>
        <v>0</v>
      </c>
      <c r="AD248">
        <f>2*0.95*5.67E-8*(((CE248+$B$7)+273)^4-(V248+273)^4)</f>
        <v>0</v>
      </c>
      <c r="AE248">
        <f>T248+AD248+AB248+AC248</f>
        <v>0</v>
      </c>
      <c r="AF248">
        <v>147</v>
      </c>
      <c r="AG248">
        <v>16</v>
      </c>
      <c r="AH248">
        <f>IF(AF248*$H$13&gt;=AJ248,1.0,(AJ248/(AJ248-AF248*$H$13)))</f>
        <v>0</v>
      </c>
      <c r="AI248">
        <f>(AH248-1)*100</f>
        <v>0</v>
      </c>
      <c r="AJ248">
        <f>MAX(0,($B$13+$C$13*CJ248)/(1+$D$13*CJ248)*CC248/(CE248+273)*$E$13)</f>
        <v>0</v>
      </c>
      <c r="AK248" t="s">
        <v>292</v>
      </c>
      <c r="AL248" t="s">
        <v>292</v>
      </c>
      <c r="AM248">
        <v>0</v>
      </c>
      <c r="AN248">
        <v>0</v>
      </c>
      <c r="AO248">
        <f>1-AM248/AN248</f>
        <v>0</v>
      </c>
      <c r="AP248">
        <v>0</v>
      </c>
      <c r="AQ248" t="s">
        <v>292</v>
      </c>
      <c r="AR248" t="s">
        <v>292</v>
      </c>
      <c r="AS248">
        <v>0</v>
      </c>
      <c r="AT248">
        <v>0</v>
      </c>
      <c r="AU248">
        <f>1-AS248/AT248</f>
        <v>0</v>
      </c>
      <c r="AV248">
        <v>0.5</v>
      </c>
      <c r="AW248">
        <f>BN248</f>
        <v>0</v>
      </c>
      <c r="AX248">
        <f>K248</f>
        <v>0</v>
      </c>
      <c r="AY248">
        <f>AU248*AV248*AW248</f>
        <v>0</v>
      </c>
      <c r="AZ248">
        <f>(AX248-AP248)/AW248</f>
        <v>0</v>
      </c>
      <c r="BA248">
        <f>(AN248-AT248)/AT248</f>
        <v>0</v>
      </c>
      <c r="BB248">
        <f>AM248/(AO248+AM248/AT248)</f>
        <v>0</v>
      </c>
      <c r="BC248" t="s">
        <v>292</v>
      </c>
      <c r="BD248">
        <v>0</v>
      </c>
      <c r="BE248">
        <f>IF(BD248&lt;&gt;0, BD248, BB248)</f>
        <v>0</v>
      </c>
      <c r="BF248">
        <f>1-BE248/AT248</f>
        <v>0</v>
      </c>
      <c r="BG248">
        <f>(AT248-AS248)/(AT248-BE248)</f>
        <v>0</v>
      </c>
      <c r="BH248">
        <f>(AN248-AT248)/(AN248-BE248)</f>
        <v>0</v>
      </c>
      <c r="BI248">
        <f>(AT248-AS248)/(AT248-AM248)</f>
        <v>0</v>
      </c>
      <c r="BJ248">
        <f>(AN248-AT248)/(AN248-AM248)</f>
        <v>0</v>
      </c>
      <c r="BK248">
        <f>(BG248*BE248/AS248)</f>
        <v>0</v>
      </c>
      <c r="BL248">
        <f>(1-BK248)</f>
        <v>0</v>
      </c>
      <c r="BM248">
        <f>$B$11*CK248+$C$11*CL248+$F$11*CM248*(1-CP248)</f>
        <v>0</v>
      </c>
      <c r="BN248">
        <f>BM248*BO248</f>
        <v>0</v>
      </c>
      <c r="BO248">
        <f>($B$11*$D$9+$C$11*$D$9+$F$11*((CZ248+CR248)/MAX(CZ248+CR248+DA248, 0.1)*$I$9+DA248/MAX(CZ248+CR248+DA248, 0.1)*$J$9))/($B$11+$C$11+$F$11)</f>
        <v>0</v>
      </c>
      <c r="BP248">
        <f>($B$11*$K$9+$C$11*$K$9+$F$11*((CZ248+CR248)/MAX(CZ248+CR248+DA248, 0.1)*$P$9+DA248/MAX(CZ248+CR248+DA248, 0.1)*$Q$9))/($B$11+$C$11+$F$11)</f>
        <v>0</v>
      </c>
      <c r="BQ248">
        <v>6</v>
      </c>
      <c r="BR248">
        <v>0.5</v>
      </c>
      <c r="BS248" t="s">
        <v>293</v>
      </c>
      <c r="BT248">
        <v>2</v>
      </c>
      <c r="BU248">
        <v>1626465651</v>
      </c>
      <c r="BV248">
        <v>397.605666666667</v>
      </c>
      <c r="BW248">
        <v>420.014666666667</v>
      </c>
      <c r="BX248">
        <v>8.74864666666667</v>
      </c>
      <c r="BY248">
        <v>4.06817</v>
      </c>
      <c r="BZ248">
        <v>396.053333333333</v>
      </c>
      <c r="CA248">
        <v>8.80480666666667</v>
      </c>
      <c r="CB248">
        <v>900.014666666667</v>
      </c>
      <c r="CC248">
        <v>100.763333333333</v>
      </c>
      <c r="CD248">
        <v>0.100174133333333</v>
      </c>
      <c r="CE248">
        <v>21.3807666666667</v>
      </c>
      <c r="CF248">
        <v>20.0394333333333</v>
      </c>
      <c r="CG248">
        <v>999.9</v>
      </c>
      <c r="CH248">
        <v>0</v>
      </c>
      <c r="CI248">
        <v>0</v>
      </c>
      <c r="CJ248">
        <v>9920</v>
      </c>
      <c r="CK248">
        <v>0</v>
      </c>
      <c r="CL248">
        <v>0.221023</v>
      </c>
      <c r="CM248">
        <v>1459.99333333333</v>
      </c>
      <c r="CN248">
        <v>0.973003</v>
      </c>
      <c r="CO248">
        <v>0.0269969666666667</v>
      </c>
      <c r="CP248">
        <v>0</v>
      </c>
      <c r="CQ248">
        <v>870.982333333333</v>
      </c>
      <c r="CR248">
        <v>4.99999</v>
      </c>
      <c r="CS248">
        <v>12757.4</v>
      </c>
      <c r="CT248">
        <v>12728.3</v>
      </c>
      <c r="CU248">
        <v>39.062</v>
      </c>
      <c r="CV248">
        <v>41.187</v>
      </c>
      <c r="CW248">
        <v>40.25</v>
      </c>
      <c r="CX248">
        <v>40.562</v>
      </c>
      <c r="CY248">
        <v>40.937</v>
      </c>
      <c r="CZ248">
        <v>1415.71333333333</v>
      </c>
      <c r="DA248">
        <v>39.28</v>
      </c>
      <c r="DB248">
        <v>0</v>
      </c>
      <c r="DC248">
        <v>1626465663.2</v>
      </c>
      <c r="DD248">
        <v>0</v>
      </c>
      <c r="DE248">
        <v>871.28784</v>
      </c>
      <c r="DF248">
        <v>-1.49884616035505</v>
      </c>
      <c r="DG248">
        <v>-10.0615383814568</v>
      </c>
      <c r="DH248">
        <v>12758.628</v>
      </c>
      <c r="DI248">
        <v>15</v>
      </c>
      <c r="DJ248">
        <v>1626465084.6</v>
      </c>
      <c r="DK248" t="s">
        <v>294</v>
      </c>
      <c r="DL248">
        <v>1626465076.6</v>
      </c>
      <c r="DM248">
        <v>1626465084.6</v>
      </c>
      <c r="DN248">
        <v>8</v>
      </c>
      <c r="DO248">
        <v>0.212</v>
      </c>
      <c r="DP248">
        <v>0.013</v>
      </c>
      <c r="DQ248">
        <v>1.588</v>
      </c>
      <c r="DR248">
        <v>-0.074</v>
      </c>
      <c r="DS248">
        <v>420</v>
      </c>
      <c r="DT248">
        <v>3</v>
      </c>
      <c r="DU248">
        <v>0.13</v>
      </c>
      <c r="DV248">
        <v>0.03</v>
      </c>
      <c r="DW248">
        <v>-22.3017073170732</v>
      </c>
      <c r="DX248">
        <v>-0.650132404181173</v>
      </c>
      <c r="DY248">
        <v>0.0686809214473038</v>
      </c>
      <c r="DZ248">
        <v>0</v>
      </c>
      <c r="EA248">
        <v>871.35396969697</v>
      </c>
      <c r="EB248">
        <v>-1.33443965517455</v>
      </c>
      <c r="EC248">
        <v>0.253399610729955</v>
      </c>
      <c r="ED248">
        <v>1</v>
      </c>
      <c r="EE248">
        <v>4.62021073170732</v>
      </c>
      <c r="EF248">
        <v>0.297597700348429</v>
      </c>
      <c r="EG248">
        <v>0.0307922205403584</v>
      </c>
      <c r="EH248">
        <v>0</v>
      </c>
      <c r="EI248">
        <v>1</v>
      </c>
      <c r="EJ248">
        <v>3</v>
      </c>
      <c r="EK248" t="s">
        <v>427</v>
      </c>
      <c r="EL248">
        <v>100</v>
      </c>
      <c r="EM248">
        <v>100</v>
      </c>
      <c r="EN248">
        <v>1.552</v>
      </c>
      <c r="EO248">
        <v>-0.0561</v>
      </c>
      <c r="EP248">
        <v>0.796380875196005</v>
      </c>
      <c r="EQ248">
        <v>0.00225868272383977</v>
      </c>
      <c r="ER248">
        <v>-9.96746185667655e-07</v>
      </c>
      <c r="ES248">
        <v>2.83711317370827e-10</v>
      </c>
      <c r="ET248">
        <v>-0.071317122073674</v>
      </c>
      <c r="EU248">
        <v>-0.00217948432402501</v>
      </c>
      <c r="EV248">
        <v>0.000453263451741206</v>
      </c>
      <c r="EW248">
        <v>-1.16319206543697e-06</v>
      </c>
      <c r="EX248">
        <v>-2</v>
      </c>
      <c r="EY248">
        <v>2196</v>
      </c>
      <c r="EZ248">
        <v>1</v>
      </c>
      <c r="FA248">
        <v>25</v>
      </c>
      <c r="FB248">
        <v>9.6</v>
      </c>
      <c r="FC248">
        <v>9.5</v>
      </c>
      <c r="FD248">
        <v>18</v>
      </c>
      <c r="FE248">
        <v>814.881</v>
      </c>
      <c r="FF248">
        <v>431.981</v>
      </c>
      <c r="FG248">
        <v>22.4544</v>
      </c>
      <c r="FH248">
        <v>25.2612</v>
      </c>
      <c r="FI248">
        <v>29.9998</v>
      </c>
      <c r="FJ248">
        <v>25.4595</v>
      </c>
      <c r="FK248">
        <v>25.5074</v>
      </c>
      <c r="FL248">
        <v>25.0208</v>
      </c>
      <c r="FM248">
        <v>68.6491</v>
      </c>
      <c r="FN248">
        <v>0</v>
      </c>
      <c r="FO248">
        <v>22.56</v>
      </c>
      <c r="FP248">
        <v>420</v>
      </c>
      <c r="FQ248">
        <v>4.15817</v>
      </c>
      <c r="FR248">
        <v>101.448</v>
      </c>
      <c r="FS248">
        <v>101.897</v>
      </c>
    </row>
    <row r="249" spans="1:175">
      <c r="A249">
        <v>233</v>
      </c>
      <c r="B249">
        <v>1626465654</v>
      </c>
      <c r="C249">
        <v>464.400000095367</v>
      </c>
      <c r="D249" t="s">
        <v>760</v>
      </c>
      <c r="E249" t="s">
        <v>761</v>
      </c>
      <c r="F249">
        <v>1</v>
      </c>
      <c r="G249" t="s">
        <v>291</v>
      </c>
      <c r="H249">
        <v>1626465653</v>
      </c>
      <c r="I249">
        <f>(J249)/1000</f>
        <v>0</v>
      </c>
      <c r="J249">
        <f>1000*CB249*AH249*(BX249-BY249)/(100*BQ249*(1000-AH249*BX249))</f>
        <v>0</v>
      </c>
      <c r="K249">
        <f>CB249*AH249*(BW249-BV249*(1000-AH249*BY249)/(1000-AH249*BX249))/(100*BQ249)</f>
        <v>0</v>
      </c>
      <c r="L249">
        <f>BV249 - IF(AH249&gt;1, K249*BQ249*100.0/(AJ249*CJ249), 0)</f>
        <v>0</v>
      </c>
      <c r="M249">
        <f>((S249-I249/2)*L249-K249)/(S249+I249/2)</f>
        <v>0</v>
      </c>
      <c r="N249">
        <f>M249*(CC249+CD249)/1000.0</f>
        <v>0</v>
      </c>
      <c r="O249">
        <f>(BV249 - IF(AH249&gt;1, K249*BQ249*100.0/(AJ249*CJ249), 0))*(CC249+CD249)/1000.0</f>
        <v>0</v>
      </c>
      <c r="P249">
        <f>2.0/((1/R249-1/Q249)+SIGN(R249)*SQRT((1/R249-1/Q249)*(1/R249-1/Q249) + 4*BR249/((BR249+1)*(BR249+1))*(2*1/R249*1/Q249-1/Q249*1/Q249)))</f>
        <v>0</v>
      </c>
      <c r="Q249">
        <f>IF(LEFT(BS249,1)&lt;&gt;"0",IF(LEFT(BS249,1)="1",3.0,BT249),$D$5+$E$5*(CJ249*CC249/($K$5*1000))+$F$5*(CJ249*CC249/($K$5*1000))*MAX(MIN(BQ249,$J$5),$I$5)*MAX(MIN(BQ249,$J$5),$I$5)+$G$5*MAX(MIN(BQ249,$J$5),$I$5)*(CJ249*CC249/($K$5*1000))+$H$5*(CJ249*CC249/($K$5*1000))*(CJ249*CC249/($K$5*1000)))</f>
        <v>0</v>
      </c>
      <c r="R249">
        <f>I249*(1000-(1000*0.61365*exp(17.502*V249/(240.97+V249))/(CC249+CD249)+BX249)/2)/(1000*0.61365*exp(17.502*V249/(240.97+V249))/(CC249+CD249)-BX249)</f>
        <v>0</v>
      </c>
      <c r="S249">
        <f>1/((BR249+1)/(P249/1.6)+1/(Q249/1.37)) + BR249/((BR249+1)/(P249/1.6) + BR249/(Q249/1.37))</f>
        <v>0</v>
      </c>
      <c r="T249">
        <f>(BM249*BP249)</f>
        <v>0</v>
      </c>
      <c r="U249">
        <f>(CE249+(T249+2*0.95*5.67E-8*(((CE249+$B$7)+273)^4-(CE249+273)^4)-44100*I249)/(1.84*29.3*Q249+8*0.95*5.67E-8*(CE249+273)^3))</f>
        <v>0</v>
      </c>
      <c r="V249">
        <f>($C$7*CF249+$D$7*CG249+$E$7*U249)</f>
        <v>0</v>
      </c>
      <c r="W249">
        <f>0.61365*exp(17.502*V249/(240.97+V249))</f>
        <v>0</v>
      </c>
      <c r="X249">
        <f>(Y249/Z249*100)</f>
        <v>0</v>
      </c>
      <c r="Y249">
        <f>BX249*(CC249+CD249)/1000</f>
        <v>0</v>
      </c>
      <c r="Z249">
        <f>0.61365*exp(17.502*CE249/(240.97+CE249))</f>
        <v>0</v>
      </c>
      <c r="AA249">
        <f>(W249-BX249*(CC249+CD249)/1000)</f>
        <v>0</v>
      </c>
      <c r="AB249">
        <f>(-I249*44100)</f>
        <v>0</v>
      </c>
      <c r="AC249">
        <f>2*29.3*Q249*0.92*(CE249-V249)</f>
        <v>0</v>
      </c>
      <c r="AD249">
        <f>2*0.95*5.67E-8*(((CE249+$B$7)+273)^4-(V249+273)^4)</f>
        <v>0</v>
      </c>
      <c r="AE249">
        <f>T249+AD249+AB249+AC249</f>
        <v>0</v>
      </c>
      <c r="AF249">
        <v>146</v>
      </c>
      <c r="AG249">
        <v>16</v>
      </c>
      <c r="AH249">
        <f>IF(AF249*$H$13&gt;=AJ249,1.0,(AJ249/(AJ249-AF249*$H$13)))</f>
        <v>0</v>
      </c>
      <c r="AI249">
        <f>(AH249-1)*100</f>
        <v>0</v>
      </c>
      <c r="AJ249">
        <f>MAX(0,($B$13+$C$13*CJ249)/(1+$D$13*CJ249)*CC249/(CE249+273)*$E$13)</f>
        <v>0</v>
      </c>
      <c r="AK249" t="s">
        <v>292</v>
      </c>
      <c r="AL249" t="s">
        <v>292</v>
      </c>
      <c r="AM249">
        <v>0</v>
      </c>
      <c r="AN249">
        <v>0</v>
      </c>
      <c r="AO249">
        <f>1-AM249/AN249</f>
        <v>0</v>
      </c>
      <c r="AP249">
        <v>0</v>
      </c>
      <c r="AQ249" t="s">
        <v>292</v>
      </c>
      <c r="AR249" t="s">
        <v>292</v>
      </c>
      <c r="AS249">
        <v>0</v>
      </c>
      <c r="AT249">
        <v>0</v>
      </c>
      <c r="AU249">
        <f>1-AS249/AT249</f>
        <v>0</v>
      </c>
      <c r="AV249">
        <v>0.5</v>
      </c>
      <c r="AW249">
        <f>BN249</f>
        <v>0</v>
      </c>
      <c r="AX249">
        <f>K249</f>
        <v>0</v>
      </c>
      <c r="AY249">
        <f>AU249*AV249*AW249</f>
        <v>0</v>
      </c>
      <c r="AZ249">
        <f>(AX249-AP249)/AW249</f>
        <v>0</v>
      </c>
      <c r="BA249">
        <f>(AN249-AT249)/AT249</f>
        <v>0</v>
      </c>
      <c r="BB249">
        <f>AM249/(AO249+AM249/AT249)</f>
        <v>0</v>
      </c>
      <c r="BC249" t="s">
        <v>292</v>
      </c>
      <c r="BD249">
        <v>0</v>
      </c>
      <c r="BE249">
        <f>IF(BD249&lt;&gt;0, BD249, BB249)</f>
        <v>0</v>
      </c>
      <c r="BF249">
        <f>1-BE249/AT249</f>
        <v>0</v>
      </c>
      <c r="BG249">
        <f>(AT249-AS249)/(AT249-BE249)</f>
        <v>0</v>
      </c>
      <c r="BH249">
        <f>(AN249-AT249)/(AN249-BE249)</f>
        <v>0</v>
      </c>
      <c r="BI249">
        <f>(AT249-AS249)/(AT249-AM249)</f>
        <v>0</v>
      </c>
      <c r="BJ249">
        <f>(AN249-AT249)/(AN249-AM249)</f>
        <v>0</v>
      </c>
      <c r="BK249">
        <f>(BG249*BE249/AS249)</f>
        <v>0</v>
      </c>
      <c r="BL249">
        <f>(1-BK249)</f>
        <v>0</v>
      </c>
      <c r="BM249">
        <f>$B$11*CK249+$C$11*CL249+$F$11*CM249*(1-CP249)</f>
        <v>0</v>
      </c>
      <c r="BN249">
        <f>BM249*BO249</f>
        <v>0</v>
      </c>
      <c r="BO249">
        <f>($B$11*$D$9+$C$11*$D$9+$F$11*((CZ249+CR249)/MAX(CZ249+CR249+DA249, 0.1)*$I$9+DA249/MAX(CZ249+CR249+DA249, 0.1)*$J$9))/($B$11+$C$11+$F$11)</f>
        <v>0</v>
      </c>
      <c r="BP249">
        <f>($B$11*$K$9+$C$11*$K$9+$F$11*((CZ249+CR249)/MAX(CZ249+CR249+DA249, 0.1)*$P$9+DA249/MAX(CZ249+CR249+DA249, 0.1)*$Q$9))/($B$11+$C$11+$F$11)</f>
        <v>0</v>
      </c>
      <c r="BQ249">
        <v>6</v>
      </c>
      <c r="BR249">
        <v>0.5</v>
      </c>
      <c r="BS249" t="s">
        <v>293</v>
      </c>
      <c r="BT249">
        <v>2</v>
      </c>
      <c r="BU249">
        <v>1626465653</v>
      </c>
      <c r="BV249">
        <v>397.600333333333</v>
      </c>
      <c r="BW249">
        <v>419.991666666667</v>
      </c>
      <c r="BX249">
        <v>8.76480666666667</v>
      </c>
      <c r="BY249">
        <v>4.06986333333333</v>
      </c>
      <c r="BZ249">
        <v>396.048333333333</v>
      </c>
      <c r="CA249">
        <v>8.82087666666667</v>
      </c>
      <c r="CB249">
        <v>899.979</v>
      </c>
      <c r="CC249">
        <v>100.763333333333</v>
      </c>
      <c r="CD249">
        <v>0.100653</v>
      </c>
      <c r="CE249">
        <v>21.4181</v>
      </c>
      <c r="CF249">
        <v>20.0689666666667</v>
      </c>
      <c r="CG249">
        <v>999.9</v>
      </c>
      <c r="CH249">
        <v>0</v>
      </c>
      <c r="CI249">
        <v>0</v>
      </c>
      <c r="CJ249">
        <v>9901.25</v>
      </c>
      <c r="CK249">
        <v>0</v>
      </c>
      <c r="CL249">
        <v>0.221023</v>
      </c>
      <c r="CM249">
        <v>1459.90333333333</v>
      </c>
      <c r="CN249">
        <v>0.973008333333333</v>
      </c>
      <c r="CO249">
        <v>0.0269915666666667</v>
      </c>
      <c r="CP249">
        <v>0</v>
      </c>
      <c r="CQ249">
        <v>871.349333333333</v>
      </c>
      <c r="CR249">
        <v>4.99999</v>
      </c>
      <c r="CS249">
        <v>12755.6</v>
      </c>
      <c r="CT249">
        <v>12727.5333333333</v>
      </c>
      <c r="CU249">
        <v>39.083</v>
      </c>
      <c r="CV249">
        <v>41.187</v>
      </c>
      <c r="CW249">
        <v>40.25</v>
      </c>
      <c r="CX249">
        <v>40.562</v>
      </c>
      <c r="CY249">
        <v>40.937</v>
      </c>
      <c r="CZ249">
        <v>1415.63333333333</v>
      </c>
      <c r="DA249">
        <v>39.27</v>
      </c>
      <c r="DB249">
        <v>0</v>
      </c>
      <c r="DC249">
        <v>1626465665</v>
      </c>
      <c r="DD249">
        <v>0</v>
      </c>
      <c r="DE249">
        <v>871.262230769231</v>
      </c>
      <c r="DF249">
        <v>-0.773743594556222</v>
      </c>
      <c r="DG249">
        <v>-13.2649571908619</v>
      </c>
      <c r="DH249">
        <v>12758.3769230769</v>
      </c>
      <c r="DI249">
        <v>15</v>
      </c>
      <c r="DJ249">
        <v>1626465084.6</v>
      </c>
      <c r="DK249" t="s">
        <v>294</v>
      </c>
      <c r="DL249">
        <v>1626465076.6</v>
      </c>
      <c r="DM249">
        <v>1626465084.6</v>
      </c>
      <c r="DN249">
        <v>8</v>
      </c>
      <c r="DO249">
        <v>0.212</v>
      </c>
      <c r="DP249">
        <v>0.013</v>
      </c>
      <c r="DQ249">
        <v>1.588</v>
      </c>
      <c r="DR249">
        <v>-0.074</v>
      </c>
      <c r="DS249">
        <v>420</v>
      </c>
      <c r="DT249">
        <v>3</v>
      </c>
      <c r="DU249">
        <v>0.13</v>
      </c>
      <c r="DV249">
        <v>0.03</v>
      </c>
      <c r="DW249">
        <v>-22.3222926829268</v>
      </c>
      <c r="DX249">
        <v>-0.583785365853698</v>
      </c>
      <c r="DY249">
        <v>0.0627519872010439</v>
      </c>
      <c r="DZ249">
        <v>0</v>
      </c>
      <c r="EA249">
        <v>871.327514285714</v>
      </c>
      <c r="EB249">
        <v>-1.05097102435501</v>
      </c>
      <c r="EC249">
        <v>0.244868637836535</v>
      </c>
      <c r="ED249">
        <v>1</v>
      </c>
      <c r="EE249">
        <v>4.6318443902439</v>
      </c>
      <c r="EF249">
        <v>0.311516655052278</v>
      </c>
      <c r="EG249">
        <v>0.0322845234423011</v>
      </c>
      <c r="EH249">
        <v>0</v>
      </c>
      <c r="EI249">
        <v>1</v>
      </c>
      <c r="EJ249">
        <v>3</v>
      </c>
      <c r="EK249" t="s">
        <v>427</v>
      </c>
      <c r="EL249">
        <v>100</v>
      </c>
      <c r="EM249">
        <v>100</v>
      </c>
      <c r="EN249">
        <v>1.553</v>
      </c>
      <c r="EO249">
        <v>-0.056</v>
      </c>
      <c r="EP249">
        <v>0.796380875196005</v>
      </c>
      <c r="EQ249">
        <v>0.00225868272383977</v>
      </c>
      <c r="ER249">
        <v>-9.96746185667655e-07</v>
      </c>
      <c r="ES249">
        <v>2.83711317370827e-10</v>
      </c>
      <c r="ET249">
        <v>-0.071317122073674</v>
      </c>
      <c r="EU249">
        <v>-0.00217948432402501</v>
      </c>
      <c r="EV249">
        <v>0.000453263451741206</v>
      </c>
      <c r="EW249">
        <v>-1.16319206543697e-06</v>
      </c>
      <c r="EX249">
        <v>-2</v>
      </c>
      <c r="EY249">
        <v>2196</v>
      </c>
      <c r="EZ249">
        <v>1</v>
      </c>
      <c r="FA249">
        <v>25</v>
      </c>
      <c r="FB249">
        <v>9.6</v>
      </c>
      <c r="FC249">
        <v>9.5</v>
      </c>
      <c r="FD249">
        <v>18</v>
      </c>
      <c r="FE249">
        <v>815.218</v>
      </c>
      <c r="FF249">
        <v>431.953</v>
      </c>
      <c r="FG249">
        <v>22.5197</v>
      </c>
      <c r="FH249">
        <v>25.2591</v>
      </c>
      <c r="FI249">
        <v>29.9997</v>
      </c>
      <c r="FJ249">
        <v>25.4574</v>
      </c>
      <c r="FK249">
        <v>25.5056</v>
      </c>
      <c r="FL249">
        <v>25.0202</v>
      </c>
      <c r="FM249">
        <v>68.3346</v>
      </c>
      <c r="FN249">
        <v>0</v>
      </c>
      <c r="FO249">
        <v>22.56</v>
      </c>
      <c r="FP249">
        <v>420</v>
      </c>
      <c r="FQ249">
        <v>4.1628</v>
      </c>
      <c r="FR249">
        <v>101.448</v>
      </c>
      <c r="FS249">
        <v>101.898</v>
      </c>
    </row>
    <row r="250" spans="1:175">
      <c r="A250">
        <v>234</v>
      </c>
      <c r="B250">
        <v>1626465656</v>
      </c>
      <c r="C250">
        <v>466.400000095367</v>
      </c>
      <c r="D250" t="s">
        <v>762</v>
      </c>
      <c r="E250" t="s">
        <v>763</v>
      </c>
      <c r="F250">
        <v>1</v>
      </c>
      <c r="G250" t="s">
        <v>291</v>
      </c>
      <c r="H250">
        <v>1626465655</v>
      </c>
      <c r="I250">
        <f>(J250)/1000</f>
        <v>0</v>
      </c>
      <c r="J250">
        <f>1000*CB250*AH250*(BX250-BY250)/(100*BQ250*(1000-AH250*BX250))</f>
        <v>0</v>
      </c>
      <c r="K250">
        <f>CB250*AH250*(BW250-BV250*(1000-AH250*BY250)/(1000-AH250*BX250))/(100*BQ250)</f>
        <v>0</v>
      </c>
      <c r="L250">
        <f>BV250 - IF(AH250&gt;1, K250*BQ250*100.0/(AJ250*CJ250), 0)</f>
        <v>0</v>
      </c>
      <c r="M250">
        <f>((S250-I250/2)*L250-K250)/(S250+I250/2)</f>
        <v>0</v>
      </c>
      <c r="N250">
        <f>M250*(CC250+CD250)/1000.0</f>
        <v>0</v>
      </c>
      <c r="O250">
        <f>(BV250 - IF(AH250&gt;1, K250*BQ250*100.0/(AJ250*CJ250), 0))*(CC250+CD250)/1000.0</f>
        <v>0</v>
      </c>
      <c r="P250">
        <f>2.0/((1/R250-1/Q250)+SIGN(R250)*SQRT((1/R250-1/Q250)*(1/R250-1/Q250) + 4*BR250/((BR250+1)*(BR250+1))*(2*1/R250*1/Q250-1/Q250*1/Q250)))</f>
        <v>0</v>
      </c>
      <c r="Q250">
        <f>IF(LEFT(BS250,1)&lt;&gt;"0",IF(LEFT(BS250,1)="1",3.0,BT250),$D$5+$E$5*(CJ250*CC250/($K$5*1000))+$F$5*(CJ250*CC250/($K$5*1000))*MAX(MIN(BQ250,$J$5),$I$5)*MAX(MIN(BQ250,$J$5),$I$5)+$G$5*MAX(MIN(BQ250,$J$5),$I$5)*(CJ250*CC250/($K$5*1000))+$H$5*(CJ250*CC250/($K$5*1000))*(CJ250*CC250/($K$5*1000)))</f>
        <v>0</v>
      </c>
      <c r="R250">
        <f>I250*(1000-(1000*0.61365*exp(17.502*V250/(240.97+V250))/(CC250+CD250)+BX250)/2)/(1000*0.61365*exp(17.502*V250/(240.97+V250))/(CC250+CD250)-BX250)</f>
        <v>0</v>
      </c>
      <c r="S250">
        <f>1/((BR250+1)/(P250/1.6)+1/(Q250/1.37)) + BR250/((BR250+1)/(P250/1.6) + BR250/(Q250/1.37))</f>
        <v>0</v>
      </c>
      <c r="T250">
        <f>(BM250*BP250)</f>
        <v>0</v>
      </c>
      <c r="U250">
        <f>(CE250+(T250+2*0.95*5.67E-8*(((CE250+$B$7)+273)^4-(CE250+273)^4)-44100*I250)/(1.84*29.3*Q250+8*0.95*5.67E-8*(CE250+273)^3))</f>
        <v>0</v>
      </c>
      <c r="V250">
        <f>($C$7*CF250+$D$7*CG250+$E$7*U250)</f>
        <v>0</v>
      </c>
      <c r="W250">
        <f>0.61365*exp(17.502*V250/(240.97+V250))</f>
        <v>0</v>
      </c>
      <c r="X250">
        <f>(Y250/Z250*100)</f>
        <v>0</v>
      </c>
      <c r="Y250">
        <f>BX250*(CC250+CD250)/1000</f>
        <v>0</v>
      </c>
      <c r="Z250">
        <f>0.61365*exp(17.502*CE250/(240.97+CE250))</f>
        <v>0</v>
      </c>
      <c r="AA250">
        <f>(W250-BX250*(CC250+CD250)/1000)</f>
        <v>0</v>
      </c>
      <c r="AB250">
        <f>(-I250*44100)</f>
        <v>0</v>
      </c>
      <c r="AC250">
        <f>2*29.3*Q250*0.92*(CE250-V250)</f>
        <v>0</v>
      </c>
      <c r="AD250">
        <f>2*0.95*5.67E-8*(((CE250+$B$7)+273)^4-(V250+273)^4)</f>
        <v>0</v>
      </c>
      <c r="AE250">
        <f>T250+AD250+AB250+AC250</f>
        <v>0</v>
      </c>
      <c r="AF250">
        <v>146</v>
      </c>
      <c r="AG250">
        <v>16</v>
      </c>
      <c r="AH250">
        <f>IF(AF250*$H$13&gt;=AJ250,1.0,(AJ250/(AJ250-AF250*$H$13)))</f>
        <v>0</v>
      </c>
      <c r="AI250">
        <f>(AH250-1)*100</f>
        <v>0</v>
      </c>
      <c r="AJ250">
        <f>MAX(0,($B$13+$C$13*CJ250)/(1+$D$13*CJ250)*CC250/(CE250+273)*$E$13)</f>
        <v>0</v>
      </c>
      <c r="AK250" t="s">
        <v>292</v>
      </c>
      <c r="AL250" t="s">
        <v>292</v>
      </c>
      <c r="AM250">
        <v>0</v>
      </c>
      <c r="AN250">
        <v>0</v>
      </c>
      <c r="AO250">
        <f>1-AM250/AN250</f>
        <v>0</v>
      </c>
      <c r="AP250">
        <v>0</v>
      </c>
      <c r="AQ250" t="s">
        <v>292</v>
      </c>
      <c r="AR250" t="s">
        <v>292</v>
      </c>
      <c r="AS250">
        <v>0</v>
      </c>
      <c r="AT250">
        <v>0</v>
      </c>
      <c r="AU250">
        <f>1-AS250/AT250</f>
        <v>0</v>
      </c>
      <c r="AV250">
        <v>0.5</v>
      </c>
      <c r="AW250">
        <f>BN250</f>
        <v>0</v>
      </c>
      <c r="AX250">
        <f>K250</f>
        <v>0</v>
      </c>
      <c r="AY250">
        <f>AU250*AV250*AW250</f>
        <v>0</v>
      </c>
      <c r="AZ250">
        <f>(AX250-AP250)/AW250</f>
        <v>0</v>
      </c>
      <c r="BA250">
        <f>(AN250-AT250)/AT250</f>
        <v>0</v>
      </c>
      <c r="BB250">
        <f>AM250/(AO250+AM250/AT250)</f>
        <v>0</v>
      </c>
      <c r="BC250" t="s">
        <v>292</v>
      </c>
      <c r="BD250">
        <v>0</v>
      </c>
      <c r="BE250">
        <f>IF(BD250&lt;&gt;0, BD250, BB250)</f>
        <v>0</v>
      </c>
      <c r="BF250">
        <f>1-BE250/AT250</f>
        <v>0</v>
      </c>
      <c r="BG250">
        <f>(AT250-AS250)/(AT250-BE250)</f>
        <v>0</v>
      </c>
      <c r="BH250">
        <f>(AN250-AT250)/(AN250-BE250)</f>
        <v>0</v>
      </c>
      <c r="BI250">
        <f>(AT250-AS250)/(AT250-AM250)</f>
        <v>0</v>
      </c>
      <c r="BJ250">
        <f>(AN250-AT250)/(AN250-AM250)</f>
        <v>0</v>
      </c>
      <c r="BK250">
        <f>(BG250*BE250/AS250)</f>
        <v>0</v>
      </c>
      <c r="BL250">
        <f>(1-BK250)</f>
        <v>0</v>
      </c>
      <c r="BM250">
        <f>$B$11*CK250+$C$11*CL250+$F$11*CM250*(1-CP250)</f>
        <v>0</v>
      </c>
      <c r="BN250">
        <f>BM250*BO250</f>
        <v>0</v>
      </c>
      <c r="BO250">
        <f>($B$11*$D$9+$C$11*$D$9+$F$11*((CZ250+CR250)/MAX(CZ250+CR250+DA250, 0.1)*$I$9+DA250/MAX(CZ250+CR250+DA250, 0.1)*$J$9))/($B$11+$C$11+$F$11)</f>
        <v>0</v>
      </c>
      <c r="BP250">
        <f>($B$11*$K$9+$C$11*$K$9+$F$11*((CZ250+CR250)/MAX(CZ250+CR250+DA250, 0.1)*$P$9+DA250/MAX(CZ250+CR250+DA250, 0.1)*$Q$9))/($B$11+$C$11+$F$11)</f>
        <v>0</v>
      </c>
      <c r="BQ250">
        <v>6</v>
      </c>
      <c r="BR250">
        <v>0.5</v>
      </c>
      <c r="BS250" t="s">
        <v>293</v>
      </c>
      <c r="BT250">
        <v>2</v>
      </c>
      <c r="BU250">
        <v>1626465655</v>
      </c>
      <c r="BV250">
        <v>397.577666666667</v>
      </c>
      <c r="BW250">
        <v>419.986666666667</v>
      </c>
      <c r="BX250">
        <v>8.77879666666667</v>
      </c>
      <c r="BY250">
        <v>4.07330333333333</v>
      </c>
      <c r="BZ250">
        <v>396.025666666667</v>
      </c>
      <c r="CA250">
        <v>8.83479333333333</v>
      </c>
      <c r="CB250">
        <v>899.958666666667</v>
      </c>
      <c r="CC250">
        <v>100.765</v>
      </c>
      <c r="CD250">
        <v>0.100254733333333</v>
      </c>
      <c r="CE250">
        <v>21.4557</v>
      </c>
      <c r="CF250">
        <v>20.1003666666667</v>
      </c>
      <c r="CG250">
        <v>999.9</v>
      </c>
      <c r="CH250">
        <v>0</v>
      </c>
      <c r="CI250">
        <v>0</v>
      </c>
      <c r="CJ250">
        <v>9923.12333333333</v>
      </c>
      <c r="CK250">
        <v>0</v>
      </c>
      <c r="CL250">
        <v>0.221023</v>
      </c>
      <c r="CM250">
        <v>1459.98</v>
      </c>
      <c r="CN250">
        <v>0.973009666666667</v>
      </c>
      <c r="CO250">
        <v>0.0269901</v>
      </c>
      <c r="CP250">
        <v>0</v>
      </c>
      <c r="CQ250">
        <v>871.094666666667</v>
      </c>
      <c r="CR250">
        <v>4.99999</v>
      </c>
      <c r="CS250">
        <v>12756.1</v>
      </c>
      <c r="CT250">
        <v>12728.2</v>
      </c>
      <c r="CU250">
        <v>39.062</v>
      </c>
      <c r="CV250">
        <v>41.187</v>
      </c>
      <c r="CW250">
        <v>40.25</v>
      </c>
      <c r="CX250">
        <v>40.562</v>
      </c>
      <c r="CY250">
        <v>41</v>
      </c>
      <c r="CZ250">
        <v>1415.71</v>
      </c>
      <c r="DA250">
        <v>39.27</v>
      </c>
      <c r="DB250">
        <v>0</v>
      </c>
      <c r="DC250">
        <v>1626465667.4</v>
      </c>
      <c r="DD250">
        <v>0</v>
      </c>
      <c r="DE250">
        <v>871.212269230769</v>
      </c>
      <c r="DF250">
        <v>-0.251384620647009</v>
      </c>
      <c r="DG250">
        <v>-13.3196580352621</v>
      </c>
      <c r="DH250">
        <v>12757.8384615385</v>
      </c>
      <c r="DI250">
        <v>15</v>
      </c>
      <c r="DJ250">
        <v>1626465084.6</v>
      </c>
      <c r="DK250" t="s">
        <v>294</v>
      </c>
      <c r="DL250">
        <v>1626465076.6</v>
      </c>
      <c r="DM250">
        <v>1626465084.6</v>
      </c>
      <c r="DN250">
        <v>8</v>
      </c>
      <c r="DO250">
        <v>0.212</v>
      </c>
      <c r="DP250">
        <v>0.013</v>
      </c>
      <c r="DQ250">
        <v>1.588</v>
      </c>
      <c r="DR250">
        <v>-0.074</v>
      </c>
      <c r="DS250">
        <v>420</v>
      </c>
      <c r="DT250">
        <v>3</v>
      </c>
      <c r="DU250">
        <v>0.13</v>
      </c>
      <c r="DV250">
        <v>0.03</v>
      </c>
      <c r="DW250">
        <v>-22.339912195122</v>
      </c>
      <c r="DX250">
        <v>-0.523553310104529</v>
      </c>
      <c r="DY250">
        <v>0.057605213158067</v>
      </c>
      <c r="DZ250">
        <v>0</v>
      </c>
      <c r="EA250">
        <v>871.28</v>
      </c>
      <c r="EB250">
        <v>-0.938998099261965</v>
      </c>
      <c r="EC250">
        <v>0.251211126949088</v>
      </c>
      <c r="ED250">
        <v>1</v>
      </c>
      <c r="EE250">
        <v>4.64395146341463</v>
      </c>
      <c r="EF250">
        <v>0.322061184668997</v>
      </c>
      <c r="EG250">
        <v>0.0334181466375334</v>
      </c>
      <c r="EH250">
        <v>0</v>
      </c>
      <c r="EI250">
        <v>1</v>
      </c>
      <c r="EJ250">
        <v>3</v>
      </c>
      <c r="EK250" t="s">
        <v>427</v>
      </c>
      <c r="EL250">
        <v>100</v>
      </c>
      <c r="EM250">
        <v>100</v>
      </c>
      <c r="EN250">
        <v>1.553</v>
      </c>
      <c r="EO250">
        <v>-0.056</v>
      </c>
      <c r="EP250">
        <v>0.796380875196005</v>
      </c>
      <c r="EQ250">
        <v>0.00225868272383977</v>
      </c>
      <c r="ER250">
        <v>-9.96746185667655e-07</v>
      </c>
      <c r="ES250">
        <v>2.83711317370827e-10</v>
      </c>
      <c r="ET250">
        <v>-0.071317122073674</v>
      </c>
      <c r="EU250">
        <v>-0.00217948432402501</v>
      </c>
      <c r="EV250">
        <v>0.000453263451741206</v>
      </c>
      <c r="EW250">
        <v>-1.16319206543697e-06</v>
      </c>
      <c r="EX250">
        <v>-2</v>
      </c>
      <c r="EY250">
        <v>2196</v>
      </c>
      <c r="EZ250">
        <v>1</v>
      </c>
      <c r="FA250">
        <v>25</v>
      </c>
      <c r="FB250">
        <v>9.7</v>
      </c>
      <c r="FC250">
        <v>9.5</v>
      </c>
      <c r="FD250">
        <v>18</v>
      </c>
      <c r="FE250">
        <v>815.37</v>
      </c>
      <c r="FF250">
        <v>431.905</v>
      </c>
      <c r="FG250">
        <v>22.5814</v>
      </c>
      <c r="FH250">
        <v>25.257</v>
      </c>
      <c r="FI250">
        <v>29.9996</v>
      </c>
      <c r="FJ250">
        <v>25.4553</v>
      </c>
      <c r="FK250">
        <v>25.5035</v>
      </c>
      <c r="FL250">
        <v>25.0214</v>
      </c>
      <c r="FM250">
        <v>68.3346</v>
      </c>
      <c r="FN250">
        <v>0</v>
      </c>
      <c r="FO250">
        <v>22.66</v>
      </c>
      <c r="FP250">
        <v>420</v>
      </c>
      <c r="FQ250">
        <v>4.16491</v>
      </c>
      <c r="FR250">
        <v>101.447</v>
      </c>
      <c r="FS250">
        <v>101.898</v>
      </c>
    </row>
    <row r="251" spans="1:175">
      <c r="A251">
        <v>235</v>
      </c>
      <c r="B251">
        <v>1626465658</v>
      </c>
      <c r="C251">
        <v>468.400000095367</v>
      </c>
      <c r="D251" t="s">
        <v>764</v>
      </c>
      <c r="E251" t="s">
        <v>765</v>
      </c>
      <c r="F251">
        <v>1</v>
      </c>
      <c r="G251" t="s">
        <v>291</v>
      </c>
      <c r="H251">
        <v>1626465657</v>
      </c>
      <c r="I251">
        <f>(J251)/1000</f>
        <v>0</v>
      </c>
      <c r="J251">
        <f>1000*CB251*AH251*(BX251-BY251)/(100*BQ251*(1000-AH251*BX251))</f>
        <v>0</v>
      </c>
      <c r="K251">
        <f>CB251*AH251*(BW251-BV251*(1000-AH251*BY251)/(1000-AH251*BX251))/(100*BQ251)</f>
        <v>0</v>
      </c>
      <c r="L251">
        <f>BV251 - IF(AH251&gt;1, K251*BQ251*100.0/(AJ251*CJ251), 0)</f>
        <v>0</v>
      </c>
      <c r="M251">
        <f>((S251-I251/2)*L251-K251)/(S251+I251/2)</f>
        <v>0</v>
      </c>
      <c r="N251">
        <f>M251*(CC251+CD251)/1000.0</f>
        <v>0</v>
      </c>
      <c r="O251">
        <f>(BV251 - IF(AH251&gt;1, K251*BQ251*100.0/(AJ251*CJ251), 0))*(CC251+CD251)/1000.0</f>
        <v>0</v>
      </c>
      <c r="P251">
        <f>2.0/((1/R251-1/Q251)+SIGN(R251)*SQRT((1/R251-1/Q251)*(1/R251-1/Q251) + 4*BR251/((BR251+1)*(BR251+1))*(2*1/R251*1/Q251-1/Q251*1/Q251)))</f>
        <v>0</v>
      </c>
      <c r="Q251">
        <f>IF(LEFT(BS251,1)&lt;&gt;"0",IF(LEFT(BS251,1)="1",3.0,BT251),$D$5+$E$5*(CJ251*CC251/($K$5*1000))+$F$5*(CJ251*CC251/($K$5*1000))*MAX(MIN(BQ251,$J$5),$I$5)*MAX(MIN(BQ251,$J$5),$I$5)+$G$5*MAX(MIN(BQ251,$J$5),$I$5)*(CJ251*CC251/($K$5*1000))+$H$5*(CJ251*CC251/($K$5*1000))*(CJ251*CC251/($K$5*1000)))</f>
        <v>0</v>
      </c>
      <c r="R251">
        <f>I251*(1000-(1000*0.61365*exp(17.502*V251/(240.97+V251))/(CC251+CD251)+BX251)/2)/(1000*0.61365*exp(17.502*V251/(240.97+V251))/(CC251+CD251)-BX251)</f>
        <v>0</v>
      </c>
      <c r="S251">
        <f>1/((BR251+1)/(P251/1.6)+1/(Q251/1.37)) + BR251/((BR251+1)/(P251/1.6) + BR251/(Q251/1.37))</f>
        <v>0</v>
      </c>
      <c r="T251">
        <f>(BM251*BP251)</f>
        <v>0</v>
      </c>
      <c r="U251">
        <f>(CE251+(T251+2*0.95*5.67E-8*(((CE251+$B$7)+273)^4-(CE251+273)^4)-44100*I251)/(1.84*29.3*Q251+8*0.95*5.67E-8*(CE251+273)^3))</f>
        <v>0</v>
      </c>
      <c r="V251">
        <f>($C$7*CF251+$D$7*CG251+$E$7*U251)</f>
        <v>0</v>
      </c>
      <c r="W251">
        <f>0.61365*exp(17.502*V251/(240.97+V251))</f>
        <v>0</v>
      </c>
      <c r="X251">
        <f>(Y251/Z251*100)</f>
        <v>0</v>
      </c>
      <c r="Y251">
        <f>BX251*(CC251+CD251)/1000</f>
        <v>0</v>
      </c>
      <c r="Z251">
        <f>0.61365*exp(17.502*CE251/(240.97+CE251))</f>
        <v>0</v>
      </c>
      <c r="AA251">
        <f>(W251-BX251*(CC251+CD251)/1000)</f>
        <v>0</v>
      </c>
      <c r="AB251">
        <f>(-I251*44100)</f>
        <v>0</v>
      </c>
      <c r="AC251">
        <f>2*29.3*Q251*0.92*(CE251-V251)</f>
        <v>0</v>
      </c>
      <c r="AD251">
        <f>2*0.95*5.67E-8*(((CE251+$B$7)+273)^4-(V251+273)^4)</f>
        <v>0</v>
      </c>
      <c r="AE251">
        <f>T251+AD251+AB251+AC251</f>
        <v>0</v>
      </c>
      <c r="AF251">
        <v>146</v>
      </c>
      <c r="AG251">
        <v>16</v>
      </c>
      <c r="AH251">
        <f>IF(AF251*$H$13&gt;=AJ251,1.0,(AJ251/(AJ251-AF251*$H$13)))</f>
        <v>0</v>
      </c>
      <c r="AI251">
        <f>(AH251-1)*100</f>
        <v>0</v>
      </c>
      <c r="AJ251">
        <f>MAX(0,($B$13+$C$13*CJ251)/(1+$D$13*CJ251)*CC251/(CE251+273)*$E$13)</f>
        <v>0</v>
      </c>
      <c r="AK251" t="s">
        <v>292</v>
      </c>
      <c r="AL251" t="s">
        <v>292</v>
      </c>
      <c r="AM251">
        <v>0</v>
      </c>
      <c r="AN251">
        <v>0</v>
      </c>
      <c r="AO251">
        <f>1-AM251/AN251</f>
        <v>0</v>
      </c>
      <c r="AP251">
        <v>0</v>
      </c>
      <c r="AQ251" t="s">
        <v>292</v>
      </c>
      <c r="AR251" t="s">
        <v>292</v>
      </c>
      <c r="AS251">
        <v>0</v>
      </c>
      <c r="AT251">
        <v>0</v>
      </c>
      <c r="AU251">
        <f>1-AS251/AT251</f>
        <v>0</v>
      </c>
      <c r="AV251">
        <v>0.5</v>
      </c>
      <c r="AW251">
        <f>BN251</f>
        <v>0</v>
      </c>
      <c r="AX251">
        <f>K251</f>
        <v>0</v>
      </c>
      <c r="AY251">
        <f>AU251*AV251*AW251</f>
        <v>0</v>
      </c>
      <c r="AZ251">
        <f>(AX251-AP251)/AW251</f>
        <v>0</v>
      </c>
      <c r="BA251">
        <f>(AN251-AT251)/AT251</f>
        <v>0</v>
      </c>
      <c r="BB251">
        <f>AM251/(AO251+AM251/AT251)</f>
        <v>0</v>
      </c>
      <c r="BC251" t="s">
        <v>292</v>
      </c>
      <c r="BD251">
        <v>0</v>
      </c>
      <c r="BE251">
        <f>IF(BD251&lt;&gt;0, BD251, BB251)</f>
        <v>0</v>
      </c>
      <c r="BF251">
        <f>1-BE251/AT251</f>
        <v>0</v>
      </c>
      <c r="BG251">
        <f>(AT251-AS251)/(AT251-BE251)</f>
        <v>0</v>
      </c>
      <c r="BH251">
        <f>(AN251-AT251)/(AN251-BE251)</f>
        <v>0</v>
      </c>
      <c r="BI251">
        <f>(AT251-AS251)/(AT251-AM251)</f>
        <v>0</v>
      </c>
      <c r="BJ251">
        <f>(AN251-AT251)/(AN251-AM251)</f>
        <v>0</v>
      </c>
      <c r="BK251">
        <f>(BG251*BE251/AS251)</f>
        <v>0</v>
      </c>
      <c r="BL251">
        <f>(1-BK251)</f>
        <v>0</v>
      </c>
      <c r="BM251">
        <f>$B$11*CK251+$C$11*CL251+$F$11*CM251*(1-CP251)</f>
        <v>0</v>
      </c>
      <c r="BN251">
        <f>BM251*BO251</f>
        <v>0</v>
      </c>
      <c r="BO251">
        <f>($B$11*$D$9+$C$11*$D$9+$F$11*((CZ251+CR251)/MAX(CZ251+CR251+DA251, 0.1)*$I$9+DA251/MAX(CZ251+CR251+DA251, 0.1)*$J$9))/($B$11+$C$11+$F$11)</f>
        <v>0</v>
      </c>
      <c r="BP251">
        <f>($B$11*$K$9+$C$11*$K$9+$F$11*((CZ251+CR251)/MAX(CZ251+CR251+DA251, 0.1)*$P$9+DA251/MAX(CZ251+CR251+DA251, 0.1)*$Q$9))/($B$11+$C$11+$F$11)</f>
        <v>0</v>
      </c>
      <c r="BQ251">
        <v>6</v>
      </c>
      <c r="BR251">
        <v>0.5</v>
      </c>
      <c r="BS251" t="s">
        <v>293</v>
      </c>
      <c r="BT251">
        <v>2</v>
      </c>
      <c r="BU251">
        <v>1626465657</v>
      </c>
      <c r="BV251">
        <v>397.538</v>
      </c>
      <c r="BW251">
        <v>420.000666666667</v>
      </c>
      <c r="BX251">
        <v>8.79514666666667</v>
      </c>
      <c r="BY251">
        <v>4.09729</v>
      </c>
      <c r="BZ251">
        <v>395.985666666667</v>
      </c>
      <c r="CA251">
        <v>8.85105</v>
      </c>
      <c r="CB251">
        <v>900.03</v>
      </c>
      <c r="CC251">
        <v>100.766</v>
      </c>
      <c r="CD251">
        <v>0.1002205</v>
      </c>
      <c r="CE251">
        <v>21.4933666666667</v>
      </c>
      <c r="CF251">
        <v>20.1329333333333</v>
      </c>
      <c r="CG251">
        <v>999.9</v>
      </c>
      <c r="CH251">
        <v>0</v>
      </c>
      <c r="CI251">
        <v>0</v>
      </c>
      <c r="CJ251">
        <v>9978.95333333333</v>
      </c>
      <c r="CK251">
        <v>0</v>
      </c>
      <c r="CL251">
        <v>0.221023</v>
      </c>
      <c r="CM251">
        <v>1460.07666666667</v>
      </c>
      <c r="CN251">
        <v>0.973004333333333</v>
      </c>
      <c r="CO251">
        <v>0.0269956</v>
      </c>
      <c r="CP251">
        <v>0</v>
      </c>
      <c r="CQ251">
        <v>871.167333333333</v>
      </c>
      <c r="CR251">
        <v>4.99999</v>
      </c>
      <c r="CS251">
        <v>12756.9</v>
      </c>
      <c r="CT251">
        <v>12729.0666666667</v>
      </c>
      <c r="CU251">
        <v>39.062</v>
      </c>
      <c r="CV251">
        <v>41.187</v>
      </c>
      <c r="CW251">
        <v>40.25</v>
      </c>
      <c r="CX251">
        <v>40.562</v>
      </c>
      <c r="CY251">
        <v>41</v>
      </c>
      <c r="CZ251">
        <v>1415.79666666667</v>
      </c>
      <c r="DA251">
        <v>39.28</v>
      </c>
      <c r="DB251">
        <v>0</v>
      </c>
      <c r="DC251">
        <v>1626465669.2</v>
      </c>
      <c r="DD251">
        <v>0</v>
      </c>
      <c r="DE251">
        <v>871.18024</v>
      </c>
      <c r="DF251">
        <v>-0.369307692541399</v>
      </c>
      <c r="DG251">
        <v>-13.1769230182045</v>
      </c>
      <c r="DH251">
        <v>12757.56</v>
      </c>
      <c r="DI251">
        <v>15</v>
      </c>
      <c r="DJ251">
        <v>1626465084.6</v>
      </c>
      <c r="DK251" t="s">
        <v>294</v>
      </c>
      <c r="DL251">
        <v>1626465076.6</v>
      </c>
      <c r="DM251">
        <v>1626465084.6</v>
      </c>
      <c r="DN251">
        <v>8</v>
      </c>
      <c r="DO251">
        <v>0.212</v>
      </c>
      <c r="DP251">
        <v>0.013</v>
      </c>
      <c r="DQ251">
        <v>1.588</v>
      </c>
      <c r="DR251">
        <v>-0.074</v>
      </c>
      <c r="DS251">
        <v>420</v>
      </c>
      <c r="DT251">
        <v>3</v>
      </c>
      <c r="DU251">
        <v>0.13</v>
      </c>
      <c r="DV251">
        <v>0.03</v>
      </c>
      <c r="DW251">
        <v>-22.3579682926829</v>
      </c>
      <c r="DX251">
        <v>-0.528503832752618</v>
      </c>
      <c r="DY251">
        <v>0.0581395102592259</v>
      </c>
      <c r="DZ251">
        <v>0</v>
      </c>
      <c r="EA251">
        <v>871.261121212121</v>
      </c>
      <c r="EB251">
        <v>-1.06161124213519</v>
      </c>
      <c r="EC251">
        <v>0.251018984864031</v>
      </c>
      <c r="ED251">
        <v>1</v>
      </c>
      <c r="EE251">
        <v>4.65422195121951</v>
      </c>
      <c r="EF251">
        <v>0.320808292682947</v>
      </c>
      <c r="EG251">
        <v>0.0333449566318222</v>
      </c>
      <c r="EH251">
        <v>0</v>
      </c>
      <c r="EI251">
        <v>1</v>
      </c>
      <c r="EJ251">
        <v>3</v>
      </c>
      <c r="EK251" t="s">
        <v>427</v>
      </c>
      <c r="EL251">
        <v>100</v>
      </c>
      <c r="EM251">
        <v>100</v>
      </c>
      <c r="EN251">
        <v>1.552</v>
      </c>
      <c r="EO251">
        <v>-0.0558</v>
      </c>
      <c r="EP251">
        <v>0.796380875196005</v>
      </c>
      <c r="EQ251">
        <v>0.00225868272383977</v>
      </c>
      <c r="ER251">
        <v>-9.96746185667655e-07</v>
      </c>
      <c r="ES251">
        <v>2.83711317370827e-10</v>
      </c>
      <c r="ET251">
        <v>-0.071317122073674</v>
      </c>
      <c r="EU251">
        <v>-0.00217948432402501</v>
      </c>
      <c r="EV251">
        <v>0.000453263451741206</v>
      </c>
      <c r="EW251">
        <v>-1.16319206543697e-06</v>
      </c>
      <c r="EX251">
        <v>-2</v>
      </c>
      <c r="EY251">
        <v>2196</v>
      </c>
      <c r="EZ251">
        <v>1</v>
      </c>
      <c r="FA251">
        <v>25</v>
      </c>
      <c r="FB251">
        <v>9.7</v>
      </c>
      <c r="FC251">
        <v>9.6</v>
      </c>
      <c r="FD251">
        <v>18</v>
      </c>
      <c r="FE251">
        <v>815.531</v>
      </c>
      <c r="FF251">
        <v>431.937</v>
      </c>
      <c r="FG251">
        <v>22.6484</v>
      </c>
      <c r="FH251">
        <v>25.2549</v>
      </c>
      <c r="FI251">
        <v>29.9997</v>
      </c>
      <c r="FJ251">
        <v>25.4537</v>
      </c>
      <c r="FK251">
        <v>25.5019</v>
      </c>
      <c r="FL251">
        <v>25.0211</v>
      </c>
      <c r="FM251">
        <v>68.3346</v>
      </c>
      <c r="FN251">
        <v>0</v>
      </c>
      <c r="FO251">
        <v>22.76</v>
      </c>
      <c r="FP251">
        <v>420</v>
      </c>
      <c r="FQ251">
        <v>4.18248</v>
      </c>
      <c r="FR251">
        <v>101.448</v>
      </c>
      <c r="FS251">
        <v>101.899</v>
      </c>
    </row>
    <row r="252" spans="1:175">
      <c r="A252">
        <v>236</v>
      </c>
      <c r="B252">
        <v>1626465660</v>
      </c>
      <c r="C252">
        <v>470.400000095367</v>
      </c>
      <c r="D252" t="s">
        <v>766</v>
      </c>
      <c r="E252" t="s">
        <v>767</v>
      </c>
      <c r="F252">
        <v>1</v>
      </c>
      <c r="G252" t="s">
        <v>291</v>
      </c>
      <c r="H252">
        <v>1626465659</v>
      </c>
      <c r="I252">
        <f>(J252)/1000</f>
        <v>0</v>
      </c>
      <c r="J252">
        <f>1000*CB252*AH252*(BX252-BY252)/(100*BQ252*(1000-AH252*BX252))</f>
        <v>0</v>
      </c>
      <c r="K252">
        <f>CB252*AH252*(BW252-BV252*(1000-AH252*BY252)/(1000-AH252*BX252))/(100*BQ252)</f>
        <v>0</v>
      </c>
      <c r="L252">
        <f>BV252 - IF(AH252&gt;1, K252*BQ252*100.0/(AJ252*CJ252), 0)</f>
        <v>0</v>
      </c>
      <c r="M252">
        <f>((S252-I252/2)*L252-K252)/(S252+I252/2)</f>
        <v>0</v>
      </c>
      <c r="N252">
        <f>M252*(CC252+CD252)/1000.0</f>
        <v>0</v>
      </c>
      <c r="O252">
        <f>(BV252 - IF(AH252&gt;1, K252*BQ252*100.0/(AJ252*CJ252), 0))*(CC252+CD252)/1000.0</f>
        <v>0</v>
      </c>
      <c r="P252">
        <f>2.0/((1/R252-1/Q252)+SIGN(R252)*SQRT((1/R252-1/Q252)*(1/R252-1/Q252) + 4*BR252/((BR252+1)*(BR252+1))*(2*1/R252*1/Q252-1/Q252*1/Q252)))</f>
        <v>0</v>
      </c>
      <c r="Q252">
        <f>IF(LEFT(BS252,1)&lt;&gt;"0",IF(LEFT(BS252,1)="1",3.0,BT252),$D$5+$E$5*(CJ252*CC252/($K$5*1000))+$F$5*(CJ252*CC252/($K$5*1000))*MAX(MIN(BQ252,$J$5),$I$5)*MAX(MIN(BQ252,$J$5),$I$5)+$G$5*MAX(MIN(BQ252,$J$5),$I$5)*(CJ252*CC252/($K$5*1000))+$H$5*(CJ252*CC252/($K$5*1000))*(CJ252*CC252/($K$5*1000)))</f>
        <v>0</v>
      </c>
      <c r="R252">
        <f>I252*(1000-(1000*0.61365*exp(17.502*V252/(240.97+V252))/(CC252+CD252)+BX252)/2)/(1000*0.61365*exp(17.502*V252/(240.97+V252))/(CC252+CD252)-BX252)</f>
        <v>0</v>
      </c>
      <c r="S252">
        <f>1/((BR252+1)/(P252/1.6)+1/(Q252/1.37)) + BR252/((BR252+1)/(P252/1.6) + BR252/(Q252/1.37))</f>
        <v>0</v>
      </c>
      <c r="T252">
        <f>(BM252*BP252)</f>
        <v>0</v>
      </c>
      <c r="U252">
        <f>(CE252+(T252+2*0.95*5.67E-8*(((CE252+$B$7)+273)^4-(CE252+273)^4)-44100*I252)/(1.84*29.3*Q252+8*0.95*5.67E-8*(CE252+273)^3))</f>
        <v>0</v>
      </c>
      <c r="V252">
        <f>($C$7*CF252+$D$7*CG252+$E$7*U252)</f>
        <v>0</v>
      </c>
      <c r="W252">
        <f>0.61365*exp(17.502*V252/(240.97+V252))</f>
        <v>0</v>
      </c>
      <c r="X252">
        <f>(Y252/Z252*100)</f>
        <v>0</v>
      </c>
      <c r="Y252">
        <f>BX252*(CC252+CD252)/1000</f>
        <v>0</v>
      </c>
      <c r="Z252">
        <f>0.61365*exp(17.502*CE252/(240.97+CE252))</f>
        <v>0</v>
      </c>
      <c r="AA252">
        <f>(W252-BX252*(CC252+CD252)/1000)</f>
        <v>0</v>
      </c>
      <c r="AB252">
        <f>(-I252*44100)</f>
        <v>0</v>
      </c>
      <c r="AC252">
        <f>2*29.3*Q252*0.92*(CE252-V252)</f>
        <v>0</v>
      </c>
      <c r="AD252">
        <f>2*0.95*5.67E-8*(((CE252+$B$7)+273)^4-(V252+273)^4)</f>
        <v>0</v>
      </c>
      <c r="AE252">
        <f>T252+AD252+AB252+AC252</f>
        <v>0</v>
      </c>
      <c r="AF252">
        <v>146</v>
      </c>
      <c r="AG252">
        <v>16</v>
      </c>
      <c r="AH252">
        <f>IF(AF252*$H$13&gt;=AJ252,1.0,(AJ252/(AJ252-AF252*$H$13)))</f>
        <v>0</v>
      </c>
      <c r="AI252">
        <f>(AH252-1)*100</f>
        <v>0</v>
      </c>
      <c r="AJ252">
        <f>MAX(0,($B$13+$C$13*CJ252)/(1+$D$13*CJ252)*CC252/(CE252+273)*$E$13)</f>
        <v>0</v>
      </c>
      <c r="AK252" t="s">
        <v>292</v>
      </c>
      <c r="AL252" t="s">
        <v>292</v>
      </c>
      <c r="AM252">
        <v>0</v>
      </c>
      <c r="AN252">
        <v>0</v>
      </c>
      <c r="AO252">
        <f>1-AM252/AN252</f>
        <v>0</v>
      </c>
      <c r="AP252">
        <v>0</v>
      </c>
      <c r="AQ252" t="s">
        <v>292</v>
      </c>
      <c r="AR252" t="s">
        <v>292</v>
      </c>
      <c r="AS252">
        <v>0</v>
      </c>
      <c r="AT252">
        <v>0</v>
      </c>
      <c r="AU252">
        <f>1-AS252/AT252</f>
        <v>0</v>
      </c>
      <c r="AV252">
        <v>0.5</v>
      </c>
      <c r="AW252">
        <f>BN252</f>
        <v>0</v>
      </c>
      <c r="AX252">
        <f>K252</f>
        <v>0</v>
      </c>
      <c r="AY252">
        <f>AU252*AV252*AW252</f>
        <v>0</v>
      </c>
      <c r="AZ252">
        <f>(AX252-AP252)/AW252</f>
        <v>0</v>
      </c>
      <c r="BA252">
        <f>(AN252-AT252)/AT252</f>
        <v>0</v>
      </c>
      <c r="BB252">
        <f>AM252/(AO252+AM252/AT252)</f>
        <v>0</v>
      </c>
      <c r="BC252" t="s">
        <v>292</v>
      </c>
      <c r="BD252">
        <v>0</v>
      </c>
      <c r="BE252">
        <f>IF(BD252&lt;&gt;0, BD252, BB252)</f>
        <v>0</v>
      </c>
      <c r="BF252">
        <f>1-BE252/AT252</f>
        <v>0</v>
      </c>
      <c r="BG252">
        <f>(AT252-AS252)/(AT252-BE252)</f>
        <v>0</v>
      </c>
      <c r="BH252">
        <f>(AN252-AT252)/(AN252-BE252)</f>
        <v>0</v>
      </c>
      <c r="BI252">
        <f>(AT252-AS252)/(AT252-AM252)</f>
        <v>0</v>
      </c>
      <c r="BJ252">
        <f>(AN252-AT252)/(AN252-AM252)</f>
        <v>0</v>
      </c>
      <c r="BK252">
        <f>(BG252*BE252/AS252)</f>
        <v>0</v>
      </c>
      <c r="BL252">
        <f>(1-BK252)</f>
        <v>0</v>
      </c>
      <c r="BM252">
        <f>$B$11*CK252+$C$11*CL252+$F$11*CM252*(1-CP252)</f>
        <v>0</v>
      </c>
      <c r="BN252">
        <f>BM252*BO252</f>
        <v>0</v>
      </c>
      <c r="BO252">
        <f>($B$11*$D$9+$C$11*$D$9+$F$11*((CZ252+CR252)/MAX(CZ252+CR252+DA252, 0.1)*$I$9+DA252/MAX(CZ252+CR252+DA252, 0.1)*$J$9))/($B$11+$C$11+$F$11)</f>
        <v>0</v>
      </c>
      <c r="BP252">
        <f>($B$11*$K$9+$C$11*$K$9+$F$11*((CZ252+CR252)/MAX(CZ252+CR252+DA252, 0.1)*$P$9+DA252/MAX(CZ252+CR252+DA252, 0.1)*$Q$9))/($B$11+$C$11+$F$11)</f>
        <v>0</v>
      </c>
      <c r="BQ252">
        <v>6</v>
      </c>
      <c r="BR252">
        <v>0.5</v>
      </c>
      <c r="BS252" t="s">
        <v>293</v>
      </c>
      <c r="BT252">
        <v>2</v>
      </c>
      <c r="BU252">
        <v>1626465659</v>
      </c>
      <c r="BV252">
        <v>397.515666666667</v>
      </c>
      <c r="BW252">
        <v>419.968333333333</v>
      </c>
      <c r="BX252">
        <v>8.82288333333333</v>
      </c>
      <c r="BY252">
        <v>4.12753666666667</v>
      </c>
      <c r="BZ252">
        <v>395.963666666667</v>
      </c>
      <c r="CA252">
        <v>8.87863333333333</v>
      </c>
      <c r="CB252">
        <v>899.997666666667</v>
      </c>
      <c r="CC252">
        <v>100.766</v>
      </c>
      <c r="CD252">
        <v>0.100021066666667</v>
      </c>
      <c r="CE252">
        <v>21.5293</v>
      </c>
      <c r="CF252">
        <v>20.1691333333333</v>
      </c>
      <c r="CG252">
        <v>999.9</v>
      </c>
      <c r="CH252">
        <v>0</v>
      </c>
      <c r="CI252">
        <v>0</v>
      </c>
      <c r="CJ252">
        <v>9975</v>
      </c>
      <c r="CK252">
        <v>0</v>
      </c>
      <c r="CL252">
        <v>0.221023</v>
      </c>
      <c r="CM252">
        <v>1459.99666666667</v>
      </c>
      <c r="CN252">
        <v>0.972993</v>
      </c>
      <c r="CO252">
        <v>0.0270068333333333</v>
      </c>
      <c r="CP252">
        <v>0</v>
      </c>
      <c r="CQ252">
        <v>871.114333333333</v>
      </c>
      <c r="CR252">
        <v>4.99999</v>
      </c>
      <c r="CS252">
        <v>12755.1333333333</v>
      </c>
      <c r="CT252">
        <v>12728.3</v>
      </c>
      <c r="CU252">
        <v>39.083</v>
      </c>
      <c r="CV252">
        <v>41.187</v>
      </c>
      <c r="CW252">
        <v>40.25</v>
      </c>
      <c r="CX252">
        <v>40.562</v>
      </c>
      <c r="CY252">
        <v>41</v>
      </c>
      <c r="CZ252">
        <v>1415.7</v>
      </c>
      <c r="DA252">
        <v>39.2966666666667</v>
      </c>
      <c r="DB252">
        <v>0</v>
      </c>
      <c r="DC252">
        <v>1626465671</v>
      </c>
      <c r="DD252">
        <v>0</v>
      </c>
      <c r="DE252">
        <v>871.1755</v>
      </c>
      <c r="DF252">
        <v>-0.340888881679111</v>
      </c>
      <c r="DG252">
        <v>-12.2256409483876</v>
      </c>
      <c r="DH252">
        <v>12757.0923076923</v>
      </c>
      <c r="DI252">
        <v>15</v>
      </c>
      <c r="DJ252">
        <v>1626465084.6</v>
      </c>
      <c r="DK252" t="s">
        <v>294</v>
      </c>
      <c r="DL252">
        <v>1626465076.6</v>
      </c>
      <c r="DM252">
        <v>1626465084.6</v>
      </c>
      <c r="DN252">
        <v>8</v>
      </c>
      <c r="DO252">
        <v>0.212</v>
      </c>
      <c r="DP252">
        <v>0.013</v>
      </c>
      <c r="DQ252">
        <v>1.588</v>
      </c>
      <c r="DR252">
        <v>-0.074</v>
      </c>
      <c r="DS252">
        <v>420</v>
      </c>
      <c r="DT252">
        <v>3</v>
      </c>
      <c r="DU252">
        <v>0.13</v>
      </c>
      <c r="DV252">
        <v>0.03</v>
      </c>
      <c r="DW252">
        <v>-22.3740926829268</v>
      </c>
      <c r="DX252">
        <v>-0.5532104529617</v>
      </c>
      <c r="DY252">
        <v>0.0601135242696598</v>
      </c>
      <c r="DZ252">
        <v>0</v>
      </c>
      <c r="EA252">
        <v>871.220314285714</v>
      </c>
      <c r="EB252">
        <v>-0.865720556933142</v>
      </c>
      <c r="EC252">
        <v>0.23926073899512</v>
      </c>
      <c r="ED252">
        <v>1</v>
      </c>
      <c r="EE252">
        <v>4.66199707317073</v>
      </c>
      <c r="EF252">
        <v>0.307917700348435</v>
      </c>
      <c r="EG252">
        <v>0.0324603825506741</v>
      </c>
      <c r="EH252">
        <v>0</v>
      </c>
      <c r="EI252">
        <v>1</v>
      </c>
      <c r="EJ252">
        <v>3</v>
      </c>
      <c r="EK252" t="s">
        <v>427</v>
      </c>
      <c r="EL252">
        <v>100</v>
      </c>
      <c r="EM252">
        <v>100</v>
      </c>
      <c r="EN252">
        <v>1.552</v>
      </c>
      <c r="EO252">
        <v>-0.0557</v>
      </c>
      <c r="EP252">
        <v>0.796380875196005</v>
      </c>
      <c r="EQ252">
        <v>0.00225868272383977</v>
      </c>
      <c r="ER252">
        <v>-9.96746185667655e-07</v>
      </c>
      <c r="ES252">
        <v>2.83711317370827e-10</v>
      </c>
      <c r="ET252">
        <v>-0.071317122073674</v>
      </c>
      <c r="EU252">
        <v>-0.00217948432402501</v>
      </c>
      <c r="EV252">
        <v>0.000453263451741206</v>
      </c>
      <c r="EW252">
        <v>-1.16319206543697e-06</v>
      </c>
      <c r="EX252">
        <v>-2</v>
      </c>
      <c r="EY252">
        <v>2196</v>
      </c>
      <c r="EZ252">
        <v>1</v>
      </c>
      <c r="FA252">
        <v>25</v>
      </c>
      <c r="FB252">
        <v>9.7</v>
      </c>
      <c r="FC252">
        <v>9.6</v>
      </c>
      <c r="FD252">
        <v>18</v>
      </c>
      <c r="FE252">
        <v>815.437</v>
      </c>
      <c r="FF252">
        <v>431.998</v>
      </c>
      <c r="FG252">
        <v>22.7153</v>
      </c>
      <c r="FH252">
        <v>25.2528</v>
      </c>
      <c r="FI252">
        <v>29.9997</v>
      </c>
      <c r="FJ252">
        <v>25.4521</v>
      </c>
      <c r="FK252">
        <v>25.5003</v>
      </c>
      <c r="FL252">
        <v>25.0216</v>
      </c>
      <c r="FM252">
        <v>68.3346</v>
      </c>
      <c r="FN252">
        <v>0</v>
      </c>
      <c r="FO252">
        <v>22.76</v>
      </c>
      <c r="FP252">
        <v>420</v>
      </c>
      <c r="FQ252">
        <v>4.17304</v>
      </c>
      <c r="FR252">
        <v>101.449</v>
      </c>
      <c r="FS252">
        <v>101.9</v>
      </c>
    </row>
    <row r="253" spans="1:175">
      <c r="A253">
        <v>237</v>
      </c>
      <c r="B253">
        <v>1626465662</v>
      </c>
      <c r="C253">
        <v>472.400000095367</v>
      </c>
      <c r="D253" t="s">
        <v>768</v>
      </c>
      <c r="E253" t="s">
        <v>769</v>
      </c>
      <c r="F253">
        <v>1</v>
      </c>
      <c r="G253" t="s">
        <v>291</v>
      </c>
      <c r="H253">
        <v>1626465661</v>
      </c>
      <c r="I253">
        <f>(J253)/1000</f>
        <v>0</v>
      </c>
      <c r="J253">
        <f>1000*CB253*AH253*(BX253-BY253)/(100*BQ253*(1000-AH253*BX253))</f>
        <v>0</v>
      </c>
      <c r="K253">
        <f>CB253*AH253*(BW253-BV253*(1000-AH253*BY253)/(1000-AH253*BX253))/(100*BQ253)</f>
        <v>0</v>
      </c>
      <c r="L253">
        <f>BV253 - IF(AH253&gt;1, K253*BQ253*100.0/(AJ253*CJ253), 0)</f>
        <v>0</v>
      </c>
      <c r="M253">
        <f>((S253-I253/2)*L253-K253)/(S253+I253/2)</f>
        <v>0</v>
      </c>
      <c r="N253">
        <f>M253*(CC253+CD253)/1000.0</f>
        <v>0</v>
      </c>
      <c r="O253">
        <f>(BV253 - IF(AH253&gt;1, K253*BQ253*100.0/(AJ253*CJ253), 0))*(CC253+CD253)/1000.0</f>
        <v>0</v>
      </c>
      <c r="P253">
        <f>2.0/((1/R253-1/Q253)+SIGN(R253)*SQRT((1/R253-1/Q253)*(1/R253-1/Q253) + 4*BR253/((BR253+1)*(BR253+1))*(2*1/R253*1/Q253-1/Q253*1/Q253)))</f>
        <v>0</v>
      </c>
      <c r="Q253">
        <f>IF(LEFT(BS253,1)&lt;&gt;"0",IF(LEFT(BS253,1)="1",3.0,BT253),$D$5+$E$5*(CJ253*CC253/($K$5*1000))+$F$5*(CJ253*CC253/($K$5*1000))*MAX(MIN(BQ253,$J$5),$I$5)*MAX(MIN(BQ253,$J$5),$I$5)+$G$5*MAX(MIN(BQ253,$J$5),$I$5)*(CJ253*CC253/($K$5*1000))+$H$5*(CJ253*CC253/($K$5*1000))*(CJ253*CC253/($K$5*1000)))</f>
        <v>0</v>
      </c>
      <c r="R253">
        <f>I253*(1000-(1000*0.61365*exp(17.502*V253/(240.97+V253))/(CC253+CD253)+BX253)/2)/(1000*0.61365*exp(17.502*V253/(240.97+V253))/(CC253+CD253)-BX253)</f>
        <v>0</v>
      </c>
      <c r="S253">
        <f>1/((BR253+1)/(P253/1.6)+1/(Q253/1.37)) + BR253/((BR253+1)/(P253/1.6) + BR253/(Q253/1.37))</f>
        <v>0</v>
      </c>
      <c r="T253">
        <f>(BM253*BP253)</f>
        <v>0</v>
      </c>
      <c r="U253">
        <f>(CE253+(T253+2*0.95*5.67E-8*(((CE253+$B$7)+273)^4-(CE253+273)^4)-44100*I253)/(1.84*29.3*Q253+8*0.95*5.67E-8*(CE253+273)^3))</f>
        <v>0</v>
      </c>
      <c r="V253">
        <f>($C$7*CF253+$D$7*CG253+$E$7*U253)</f>
        <v>0</v>
      </c>
      <c r="W253">
        <f>0.61365*exp(17.502*V253/(240.97+V253))</f>
        <v>0</v>
      </c>
      <c r="X253">
        <f>(Y253/Z253*100)</f>
        <v>0</v>
      </c>
      <c r="Y253">
        <f>BX253*(CC253+CD253)/1000</f>
        <v>0</v>
      </c>
      <c r="Z253">
        <f>0.61365*exp(17.502*CE253/(240.97+CE253))</f>
        <v>0</v>
      </c>
      <c r="AA253">
        <f>(W253-BX253*(CC253+CD253)/1000)</f>
        <v>0</v>
      </c>
      <c r="AB253">
        <f>(-I253*44100)</f>
        <v>0</v>
      </c>
      <c r="AC253">
        <f>2*29.3*Q253*0.92*(CE253-V253)</f>
        <v>0</v>
      </c>
      <c r="AD253">
        <f>2*0.95*5.67E-8*(((CE253+$B$7)+273)^4-(V253+273)^4)</f>
        <v>0</v>
      </c>
      <c r="AE253">
        <f>T253+AD253+AB253+AC253</f>
        <v>0</v>
      </c>
      <c r="AF253">
        <v>146</v>
      </c>
      <c r="AG253">
        <v>16</v>
      </c>
      <c r="AH253">
        <f>IF(AF253*$H$13&gt;=AJ253,1.0,(AJ253/(AJ253-AF253*$H$13)))</f>
        <v>0</v>
      </c>
      <c r="AI253">
        <f>(AH253-1)*100</f>
        <v>0</v>
      </c>
      <c r="AJ253">
        <f>MAX(0,($B$13+$C$13*CJ253)/(1+$D$13*CJ253)*CC253/(CE253+273)*$E$13)</f>
        <v>0</v>
      </c>
      <c r="AK253" t="s">
        <v>292</v>
      </c>
      <c r="AL253" t="s">
        <v>292</v>
      </c>
      <c r="AM253">
        <v>0</v>
      </c>
      <c r="AN253">
        <v>0</v>
      </c>
      <c r="AO253">
        <f>1-AM253/AN253</f>
        <v>0</v>
      </c>
      <c r="AP253">
        <v>0</v>
      </c>
      <c r="AQ253" t="s">
        <v>292</v>
      </c>
      <c r="AR253" t="s">
        <v>292</v>
      </c>
      <c r="AS253">
        <v>0</v>
      </c>
      <c r="AT253">
        <v>0</v>
      </c>
      <c r="AU253">
        <f>1-AS253/AT253</f>
        <v>0</v>
      </c>
      <c r="AV253">
        <v>0.5</v>
      </c>
      <c r="AW253">
        <f>BN253</f>
        <v>0</v>
      </c>
      <c r="AX253">
        <f>K253</f>
        <v>0</v>
      </c>
      <c r="AY253">
        <f>AU253*AV253*AW253</f>
        <v>0</v>
      </c>
      <c r="AZ253">
        <f>(AX253-AP253)/AW253</f>
        <v>0</v>
      </c>
      <c r="BA253">
        <f>(AN253-AT253)/AT253</f>
        <v>0</v>
      </c>
      <c r="BB253">
        <f>AM253/(AO253+AM253/AT253)</f>
        <v>0</v>
      </c>
      <c r="BC253" t="s">
        <v>292</v>
      </c>
      <c r="BD253">
        <v>0</v>
      </c>
      <c r="BE253">
        <f>IF(BD253&lt;&gt;0, BD253, BB253)</f>
        <v>0</v>
      </c>
      <c r="BF253">
        <f>1-BE253/AT253</f>
        <v>0</v>
      </c>
      <c r="BG253">
        <f>(AT253-AS253)/(AT253-BE253)</f>
        <v>0</v>
      </c>
      <c r="BH253">
        <f>(AN253-AT253)/(AN253-BE253)</f>
        <v>0</v>
      </c>
      <c r="BI253">
        <f>(AT253-AS253)/(AT253-AM253)</f>
        <v>0</v>
      </c>
      <c r="BJ253">
        <f>(AN253-AT253)/(AN253-AM253)</f>
        <v>0</v>
      </c>
      <c r="BK253">
        <f>(BG253*BE253/AS253)</f>
        <v>0</v>
      </c>
      <c r="BL253">
        <f>(1-BK253)</f>
        <v>0</v>
      </c>
      <c r="BM253">
        <f>$B$11*CK253+$C$11*CL253+$F$11*CM253*(1-CP253)</f>
        <v>0</v>
      </c>
      <c r="BN253">
        <f>BM253*BO253</f>
        <v>0</v>
      </c>
      <c r="BO253">
        <f>($B$11*$D$9+$C$11*$D$9+$F$11*((CZ253+CR253)/MAX(CZ253+CR253+DA253, 0.1)*$I$9+DA253/MAX(CZ253+CR253+DA253, 0.1)*$J$9))/($B$11+$C$11+$F$11)</f>
        <v>0</v>
      </c>
      <c r="BP253">
        <f>($B$11*$K$9+$C$11*$K$9+$F$11*((CZ253+CR253)/MAX(CZ253+CR253+DA253, 0.1)*$P$9+DA253/MAX(CZ253+CR253+DA253, 0.1)*$Q$9))/($B$11+$C$11+$F$11)</f>
        <v>0</v>
      </c>
      <c r="BQ253">
        <v>6</v>
      </c>
      <c r="BR253">
        <v>0.5</v>
      </c>
      <c r="BS253" t="s">
        <v>293</v>
      </c>
      <c r="BT253">
        <v>2</v>
      </c>
      <c r="BU253">
        <v>1626465661</v>
      </c>
      <c r="BV253">
        <v>397.477666666667</v>
      </c>
      <c r="BW253">
        <v>419.961333333333</v>
      </c>
      <c r="BX253">
        <v>8.85299</v>
      </c>
      <c r="BY253">
        <v>4.13808666666667</v>
      </c>
      <c r="BZ253">
        <v>395.925666666667</v>
      </c>
      <c r="CA253">
        <v>8.90857666666667</v>
      </c>
      <c r="CB253">
        <v>900.019</v>
      </c>
      <c r="CC253">
        <v>100.766</v>
      </c>
      <c r="CD253">
        <v>0.0998231666666666</v>
      </c>
      <c r="CE253">
        <v>21.5638</v>
      </c>
      <c r="CF253">
        <v>20.2034333333333</v>
      </c>
      <c r="CG253">
        <v>999.9</v>
      </c>
      <c r="CH253">
        <v>0</v>
      </c>
      <c r="CI253">
        <v>0</v>
      </c>
      <c r="CJ253">
        <v>9996.23333333333</v>
      </c>
      <c r="CK253">
        <v>0</v>
      </c>
      <c r="CL253">
        <v>0.221023</v>
      </c>
      <c r="CM253">
        <v>1459.98666666667</v>
      </c>
      <c r="CN253">
        <v>0.973001333333333</v>
      </c>
      <c r="CO253">
        <v>0.0269984333333333</v>
      </c>
      <c r="CP253">
        <v>0</v>
      </c>
      <c r="CQ253">
        <v>870.866333333333</v>
      </c>
      <c r="CR253">
        <v>4.99999</v>
      </c>
      <c r="CS253">
        <v>12755.0333333333</v>
      </c>
      <c r="CT253">
        <v>12728.2333333333</v>
      </c>
      <c r="CU253">
        <v>39.083</v>
      </c>
      <c r="CV253">
        <v>41.187</v>
      </c>
      <c r="CW253">
        <v>40.25</v>
      </c>
      <c r="CX253">
        <v>40.562</v>
      </c>
      <c r="CY253">
        <v>41</v>
      </c>
      <c r="CZ253">
        <v>1415.70333333333</v>
      </c>
      <c r="DA253">
        <v>39.2833333333333</v>
      </c>
      <c r="DB253">
        <v>0</v>
      </c>
      <c r="DC253">
        <v>1626465673.4</v>
      </c>
      <c r="DD253">
        <v>0</v>
      </c>
      <c r="DE253">
        <v>871.1295</v>
      </c>
      <c r="DF253">
        <v>-1.36687179312822</v>
      </c>
      <c r="DG253">
        <v>-12.8376068049836</v>
      </c>
      <c r="DH253">
        <v>12756.65</v>
      </c>
      <c r="DI253">
        <v>15</v>
      </c>
      <c r="DJ253">
        <v>1626465084.6</v>
      </c>
      <c r="DK253" t="s">
        <v>294</v>
      </c>
      <c r="DL253">
        <v>1626465076.6</v>
      </c>
      <c r="DM253">
        <v>1626465084.6</v>
      </c>
      <c r="DN253">
        <v>8</v>
      </c>
      <c r="DO253">
        <v>0.212</v>
      </c>
      <c r="DP253">
        <v>0.013</v>
      </c>
      <c r="DQ253">
        <v>1.588</v>
      </c>
      <c r="DR253">
        <v>-0.074</v>
      </c>
      <c r="DS253">
        <v>420</v>
      </c>
      <c r="DT253">
        <v>3</v>
      </c>
      <c r="DU253">
        <v>0.13</v>
      </c>
      <c r="DV253">
        <v>0.03</v>
      </c>
      <c r="DW253">
        <v>-22.3893536585366</v>
      </c>
      <c r="DX253">
        <v>-0.577743554006992</v>
      </c>
      <c r="DY253">
        <v>0.0617607820055105</v>
      </c>
      <c r="DZ253">
        <v>0</v>
      </c>
      <c r="EA253">
        <v>871.180242424242</v>
      </c>
      <c r="EB253">
        <v>-0.748941880267856</v>
      </c>
      <c r="EC253">
        <v>0.231672316953517</v>
      </c>
      <c r="ED253">
        <v>1</v>
      </c>
      <c r="EE253">
        <v>4.66957926829268</v>
      </c>
      <c r="EF253">
        <v>0.313743763066214</v>
      </c>
      <c r="EG253">
        <v>0.0328792298134117</v>
      </c>
      <c r="EH253">
        <v>0</v>
      </c>
      <c r="EI253">
        <v>1</v>
      </c>
      <c r="EJ253">
        <v>3</v>
      </c>
      <c r="EK253" t="s">
        <v>427</v>
      </c>
      <c r="EL253">
        <v>100</v>
      </c>
      <c r="EM253">
        <v>100</v>
      </c>
      <c r="EN253">
        <v>1.552</v>
      </c>
      <c r="EO253">
        <v>-0.0555</v>
      </c>
      <c r="EP253">
        <v>0.796380875196005</v>
      </c>
      <c r="EQ253">
        <v>0.00225868272383977</v>
      </c>
      <c r="ER253">
        <v>-9.96746185667655e-07</v>
      </c>
      <c r="ES253">
        <v>2.83711317370827e-10</v>
      </c>
      <c r="ET253">
        <v>-0.071317122073674</v>
      </c>
      <c r="EU253">
        <v>-0.00217948432402501</v>
      </c>
      <c r="EV253">
        <v>0.000453263451741206</v>
      </c>
      <c r="EW253">
        <v>-1.16319206543697e-06</v>
      </c>
      <c r="EX253">
        <v>-2</v>
      </c>
      <c r="EY253">
        <v>2196</v>
      </c>
      <c r="EZ253">
        <v>1</v>
      </c>
      <c r="FA253">
        <v>25</v>
      </c>
      <c r="FB253">
        <v>9.8</v>
      </c>
      <c r="FC253">
        <v>9.6</v>
      </c>
      <c r="FD253">
        <v>18</v>
      </c>
      <c r="FE253">
        <v>815.381</v>
      </c>
      <c r="FF253">
        <v>432.101</v>
      </c>
      <c r="FG253">
        <v>22.777</v>
      </c>
      <c r="FH253">
        <v>25.2506</v>
      </c>
      <c r="FI253">
        <v>29.9998</v>
      </c>
      <c r="FJ253">
        <v>25.4499</v>
      </c>
      <c r="FK253">
        <v>25.4983</v>
      </c>
      <c r="FL253">
        <v>25.0226</v>
      </c>
      <c r="FM253">
        <v>68.3346</v>
      </c>
      <c r="FN253">
        <v>0</v>
      </c>
      <c r="FO253">
        <v>22.86</v>
      </c>
      <c r="FP253">
        <v>420</v>
      </c>
      <c r="FQ253">
        <v>4.20369</v>
      </c>
      <c r="FR253">
        <v>101.45</v>
      </c>
      <c r="FS253">
        <v>101.901</v>
      </c>
    </row>
    <row r="254" spans="1:175">
      <c r="A254">
        <v>238</v>
      </c>
      <c r="B254">
        <v>1626465664</v>
      </c>
      <c r="C254">
        <v>474.400000095367</v>
      </c>
      <c r="D254" t="s">
        <v>770</v>
      </c>
      <c r="E254" t="s">
        <v>771</v>
      </c>
      <c r="F254">
        <v>1</v>
      </c>
      <c r="G254" t="s">
        <v>291</v>
      </c>
      <c r="H254">
        <v>1626465663</v>
      </c>
      <c r="I254">
        <f>(J254)/1000</f>
        <v>0</v>
      </c>
      <c r="J254">
        <f>1000*CB254*AH254*(BX254-BY254)/(100*BQ254*(1000-AH254*BX254))</f>
        <v>0</v>
      </c>
      <c r="K254">
        <f>CB254*AH254*(BW254-BV254*(1000-AH254*BY254)/(1000-AH254*BX254))/(100*BQ254)</f>
        <v>0</v>
      </c>
      <c r="L254">
        <f>BV254 - IF(AH254&gt;1, K254*BQ254*100.0/(AJ254*CJ254), 0)</f>
        <v>0</v>
      </c>
      <c r="M254">
        <f>((S254-I254/2)*L254-K254)/(S254+I254/2)</f>
        <v>0</v>
      </c>
      <c r="N254">
        <f>M254*(CC254+CD254)/1000.0</f>
        <v>0</v>
      </c>
      <c r="O254">
        <f>(BV254 - IF(AH254&gt;1, K254*BQ254*100.0/(AJ254*CJ254), 0))*(CC254+CD254)/1000.0</f>
        <v>0</v>
      </c>
      <c r="P254">
        <f>2.0/((1/R254-1/Q254)+SIGN(R254)*SQRT((1/R254-1/Q254)*(1/R254-1/Q254) + 4*BR254/((BR254+1)*(BR254+1))*(2*1/R254*1/Q254-1/Q254*1/Q254)))</f>
        <v>0</v>
      </c>
      <c r="Q254">
        <f>IF(LEFT(BS254,1)&lt;&gt;"0",IF(LEFT(BS254,1)="1",3.0,BT254),$D$5+$E$5*(CJ254*CC254/($K$5*1000))+$F$5*(CJ254*CC254/($K$5*1000))*MAX(MIN(BQ254,$J$5),$I$5)*MAX(MIN(BQ254,$J$5),$I$5)+$G$5*MAX(MIN(BQ254,$J$5),$I$5)*(CJ254*CC254/($K$5*1000))+$H$5*(CJ254*CC254/($K$5*1000))*(CJ254*CC254/($K$5*1000)))</f>
        <v>0</v>
      </c>
      <c r="R254">
        <f>I254*(1000-(1000*0.61365*exp(17.502*V254/(240.97+V254))/(CC254+CD254)+BX254)/2)/(1000*0.61365*exp(17.502*V254/(240.97+V254))/(CC254+CD254)-BX254)</f>
        <v>0</v>
      </c>
      <c r="S254">
        <f>1/((BR254+1)/(P254/1.6)+1/(Q254/1.37)) + BR254/((BR254+1)/(P254/1.6) + BR254/(Q254/1.37))</f>
        <v>0</v>
      </c>
      <c r="T254">
        <f>(BM254*BP254)</f>
        <v>0</v>
      </c>
      <c r="U254">
        <f>(CE254+(T254+2*0.95*5.67E-8*(((CE254+$B$7)+273)^4-(CE254+273)^4)-44100*I254)/(1.84*29.3*Q254+8*0.95*5.67E-8*(CE254+273)^3))</f>
        <v>0</v>
      </c>
      <c r="V254">
        <f>($C$7*CF254+$D$7*CG254+$E$7*U254)</f>
        <v>0</v>
      </c>
      <c r="W254">
        <f>0.61365*exp(17.502*V254/(240.97+V254))</f>
        <v>0</v>
      </c>
      <c r="X254">
        <f>(Y254/Z254*100)</f>
        <v>0</v>
      </c>
      <c r="Y254">
        <f>BX254*(CC254+CD254)/1000</f>
        <v>0</v>
      </c>
      <c r="Z254">
        <f>0.61365*exp(17.502*CE254/(240.97+CE254))</f>
        <v>0</v>
      </c>
      <c r="AA254">
        <f>(W254-BX254*(CC254+CD254)/1000)</f>
        <v>0</v>
      </c>
      <c r="AB254">
        <f>(-I254*44100)</f>
        <v>0</v>
      </c>
      <c r="AC254">
        <f>2*29.3*Q254*0.92*(CE254-V254)</f>
        <v>0</v>
      </c>
      <c r="AD254">
        <f>2*0.95*5.67E-8*(((CE254+$B$7)+273)^4-(V254+273)^4)</f>
        <v>0</v>
      </c>
      <c r="AE254">
        <f>T254+AD254+AB254+AC254</f>
        <v>0</v>
      </c>
      <c r="AF254">
        <v>146</v>
      </c>
      <c r="AG254">
        <v>16</v>
      </c>
      <c r="AH254">
        <f>IF(AF254*$H$13&gt;=AJ254,1.0,(AJ254/(AJ254-AF254*$H$13)))</f>
        <v>0</v>
      </c>
      <c r="AI254">
        <f>(AH254-1)*100</f>
        <v>0</v>
      </c>
      <c r="AJ254">
        <f>MAX(0,($B$13+$C$13*CJ254)/(1+$D$13*CJ254)*CC254/(CE254+273)*$E$13)</f>
        <v>0</v>
      </c>
      <c r="AK254" t="s">
        <v>292</v>
      </c>
      <c r="AL254" t="s">
        <v>292</v>
      </c>
      <c r="AM254">
        <v>0</v>
      </c>
      <c r="AN254">
        <v>0</v>
      </c>
      <c r="AO254">
        <f>1-AM254/AN254</f>
        <v>0</v>
      </c>
      <c r="AP254">
        <v>0</v>
      </c>
      <c r="AQ254" t="s">
        <v>292</v>
      </c>
      <c r="AR254" t="s">
        <v>292</v>
      </c>
      <c r="AS254">
        <v>0</v>
      </c>
      <c r="AT254">
        <v>0</v>
      </c>
      <c r="AU254">
        <f>1-AS254/AT254</f>
        <v>0</v>
      </c>
      <c r="AV254">
        <v>0.5</v>
      </c>
      <c r="AW254">
        <f>BN254</f>
        <v>0</v>
      </c>
      <c r="AX254">
        <f>K254</f>
        <v>0</v>
      </c>
      <c r="AY254">
        <f>AU254*AV254*AW254</f>
        <v>0</v>
      </c>
      <c r="AZ254">
        <f>(AX254-AP254)/AW254</f>
        <v>0</v>
      </c>
      <c r="BA254">
        <f>(AN254-AT254)/AT254</f>
        <v>0</v>
      </c>
      <c r="BB254">
        <f>AM254/(AO254+AM254/AT254)</f>
        <v>0</v>
      </c>
      <c r="BC254" t="s">
        <v>292</v>
      </c>
      <c r="BD254">
        <v>0</v>
      </c>
      <c r="BE254">
        <f>IF(BD254&lt;&gt;0, BD254, BB254)</f>
        <v>0</v>
      </c>
      <c r="BF254">
        <f>1-BE254/AT254</f>
        <v>0</v>
      </c>
      <c r="BG254">
        <f>(AT254-AS254)/(AT254-BE254)</f>
        <v>0</v>
      </c>
      <c r="BH254">
        <f>(AN254-AT254)/(AN254-BE254)</f>
        <v>0</v>
      </c>
      <c r="BI254">
        <f>(AT254-AS254)/(AT254-AM254)</f>
        <v>0</v>
      </c>
      <c r="BJ254">
        <f>(AN254-AT254)/(AN254-AM254)</f>
        <v>0</v>
      </c>
      <c r="BK254">
        <f>(BG254*BE254/AS254)</f>
        <v>0</v>
      </c>
      <c r="BL254">
        <f>(1-BK254)</f>
        <v>0</v>
      </c>
      <c r="BM254">
        <f>$B$11*CK254+$C$11*CL254+$F$11*CM254*(1-CP254)</f>
        <v>0</v>
      </c>
      <c r="BN254">
        <f>BM254*BO254</f>
        <v>0</v>
      </c>
      <c r="BO254">
        <f>($B$11*$D$9+$C$11*$D$9+$F$11*((CZ254+CR254)/MAX(CZ254+CR254+DA254, 0.1)*$I$9+DA254/MAX(CZ254+CR254+DA254, 0.1)*$J$9))/($B$11+$C$11+$F$11)</f>
        <v>0</v>
      </c>
      <c r="BP254">
        <f>($B$11*$K$9+$C$11*$K$9+$F$11*((CZ254+CR254)/MAX(CZ254+CR254+DA254, 0.1)*$P$9+DA254/MAX(CZ254+CR254+DA254, 0.1)*$Q$9))/($B$11+$C$11+$F$11)</f>
        <v>0</v>
      </c>
      <c r="BQ254">
        <v>6</v>
      </c>
      <c r="BR254">
        <v>0.5</v>
      </c>
      <c r="BS254" t="s">
        <v>293</v>
      </c>
      <c r="BT254">
        <v>2</v>
      </c>
      <c r="BU254">
        <v>1626465663</v>
      </c>
      <c r="BV254">
        <v>397.453333333333</v>
      </c>
      <c r="BW254">
        <v>419.975333333333</v>
      </c>
      <c r="BX254">
        <v>8.87679333333333</v>
      </c>
      <c r="BY254">
        <v>4.14132</v>
      </c>
      <c r="BZ254">
        <v>395.901333333333</v>
      </c>
      <c r="CA254">
        <v>8.93224666666667</v>
      </c>
      <c r="CB254">
        <v>899.983333333333</v>
      </c>
      <c r="CC254">
        <v>100.766333333333</v>
      </c>
      <c r="CD254">
        <v>0.0999953</v>
      </c>
      <c r="CE254">
        <v>21.6016</v>
      </c>
      <c r="CF254">
        <v>20.2378333333333</v>
      </c>
      <c r="CG254">
        <v>999.9</v>
      </c>
      <c r="CH254">
        <v>0</v>
      </c>
      <c r="CI254">
        <v>0</v>
      </c>
      <c r="CJ254">
        <v>10009.55</v>
      </c>
      <c r="CK254">
        <v>0</v>
      </c>
      <c r="CL254">
        <v>0.221023</v>
      </c>
      <c r="CM254">
        <v>1460.06666666667</v>
      </c>
      <c r="CN254">
        <v>0.973004333333333</v>
      </c>
      <c r="CO254">
        <v>0.0269954333333333</v>
      </c>
      <c r="CP254">
        <v>0</v>
      </c>
      <c r="CQ254">
        <v>871.039333333334</v>
      </c>
      <c r="CR254">
        <v>4.99999</v>
      </c>
      <c r="CS254">
        <v>12755.8666666667</v>
      </c>
      <c r="CT254">
        <v>12728.9666666667</v>
      </c>
      <c r="CU254">
        <v>39.125</v>
      </c>
      <c r="CV254">
        <v>41.187</v>
      </c>
      <c r="CW254">
        <v>40.25</v>
      </c>
      <c r="CX254">
        <v>40.562</v>
      </c>
      <c r="CY254">
        <v>41</v>
      </c>
      <c r="CZ254">
        <v>1415.78666666667</v>
      </c>
      <c r="DA254">
        <v>39.28</v>
      </c>
      <c r="DB254">
        <v>0</v>
      </c>
      <c r="DC254">
        <v>1626465675.2</v>
      </c>
      <c r="DD254">
        <v>0</v>
      </c>
      <c r="DE254">
        <v>871.0974</v>
      </c>
      <c r="DF254">
        <v>-1.1322307716252</v>
      </c>
      <c r="DG254">
        <v>-12.8000000256583</v>
      </c>
      <c r="DH254">
        <v>12756.18</v>
      </c>
      <c r="DI254">
        <v>15</v>
      </c>
      <c r="DJ254">
        <v>1626465084.6</v>
      </c>
      <c r="DK254" t="s">
        <v>294</v>
      </c>
      <c r="DL254">
        <v>1626465076.6</v>
      </c>
      <c r="DM254">
        <v>1626465084.6</v>
      </c>
      <c r="DN254">
        <v>8</v>
      </c>
      <c r="DO254">
        <v>0.212</v>
      </c>
      <c r="DP254">
        <v>0.013</v>
      </c>
      <c r="DQ254">
        <v>1.588</v>
      </c>
      <c r="DR254">
        <v>-0.074</v>
      </c>
      <c r="DS254">
        <v>420</v>
      </c>
      <c r="DT254">
        <v>3</v>
      </c>
      <c r="DU254">
        <v>0.13</v>
      </c>
      <c r="DV254">
        <v>0.03</v>
      </c>
      <c r="DW254">
        <v>-22.4108195121951</v>
      </c>
      <c r="DX254">
        <v>-0.583128919860638</v>
      </c>
      <c r="DY254">
        <v>0.0621715142187307</v>
      </c>
      <c r="DZ254">
        <v>0</v>
      </c>
      <c r="EA254">
        <v>871.13803030303</v>
      </c>
      <c r="EB254">
        <v>-0.747845051092815</v>
      </c>
      <c r="EC254">
        <v>0.217077208000385</v>
      </c>
      <c r="ED254">
        <v>1</v>
      </c>
      <c r="EE254">
        <v>4.67973634146341</v>
      </c>
      <c r="EF254">
        <v>0.319115958188166</v>
      </c>
      <c r="EG254">
        <v>0.0333337529632519</v>
      </c>
      <c r="EH254">
        <v>0</v>
      </c>
      <c r="EI254">
        <v>1</v>
      </c>
      <c r="EJ254">
        <v>3</v>
      </c>
      <c r="EK254" t="s">
        <v>427</v>
      </c>
      <c r="EL254">
        <v>100</v>
      </c>
      <c r="EM254">
        <v>100</v>
      </c>
      <c r="EN254">
        <v>1.552</v>
      </c>
      <c r="EO254">
        <v>-0.0554</v>
      </c>
      <c r="EP254">
        <v>0.796380875196005</v>
      </c>
      <c r="EQ254">
        <v>0.00225868272383977</v>
      </c>
      <c r="ER254">
        <v>-9.96746185667655e-07</v>
      </c>
      <c r="ES254">
        <v>2.83711317370827e-10</v>
      </c>
      <c r="ET254">
        <v>-0.071317122073674</v>
      </c>
      <c r="EU254">
        <v>-0.00217948432402501</v>
      </c>
      <c r="EV254">
        <v>0.000453263451741206</v>
      </c>
      <c r="EW254">
        <v>-1.16319206543697e-06</v>
      </c>
      <c r="EX254">
        <v>-2</v>
      </c>
      <c r="EY254">
        <v>2196</v>
      </c>
      <c r="EZ254">
        <v>1</v>
      </c>
      <c r="FA254">
        <v>25</v>
      </c>
      <c r="FB254">
        <v>9.8</v>
      </c>
      <c r="FC254">
        <v>9.7</v>
      </c>
      <c r="FD254">
        <v>18</v>
      </c>
      <c r="FE254">
        <v>815.444</v>
      </c>
      <c r="FF254">
        <v>432.147</v>
      </c>
      <c r="FG254">
        <v>22.8286</v>
      </c>
      <c r="FH254">
        <v>25.2485</v>
      </c>
      <c r="FI254">
        <v>29.9998</v>
      </c>
      <c r="FJ254">
        <v>25.448</v>
      </c>
      <c r="FK254">
        <v>25.4967</v>
      </c>
      <c r="FL254">
        <v>25.0224</v>
      </c>
      <c r="FM254">
        <v>68.3346</v>
      </c>
      <c r="FN254">
        <v>0</v>
      </c>
      <c r="FO254">
        <v>22.96</v>
      </c>
      <c r="FP254">
        <v>420</v>
      </c>
      <c r="FQ254">
        <v>4.19816</v>
      </c>
      <c r="FR254">
        <v>101.45</v>
      </c>
      <c r="FS254">
        <v>101.901</v>
      </c>
    </row>
    <row r="255" spans="1:175">
      <c r="A255">
        <v>239</v>
      </c>
      <c r="B255">
        <v>1626465666</v>
      </c>
      <c r="C255">
        <v>476.400000095367</v>
      </c>
      <c r="D255" t="s">
        <v>772</v>
      </c>
      <c r="E255" t="s">
        <v>773</v>
      </c>
      <c r="F255">
        <v>1</v>
      </c>
      <c r="G255" t="s">
        <v>291</v>
      </c>
      <c r="H255">
        <v>1626465665</v>
      </c>
      <c r="I255">
        <f>(J255)/1000</f>
        <v>0</v>
      </c>
      <c r="J255">
        <f>1000*CB255*AH255*(BX255-BY255)/(100*BQ255*(1000-AH255*BX255))</f>
        <v>0</v>
      </c>
      <c r="K255">
        <f>CB255*AH255*(BW255-BV255*(1000-AH255*BY255)/(1000-AH255*BX255))/(100*BQ255)</f>
        <v>0</v>
      </c>
      <c r="L255">
        <f>BV255 - IF(AH255&gt;1, K255*BQ255*100.0/(AJ255*CJ255), 0)</f>
        <v>0</v>
      </c>
      <c r="M255">
        <f>((S255-I255/2)*L255-K255)/(S255+I255/2)</f>
        <v>0</v>
      </c>
      <c r="N255">
        <f>M255*(CC255+CD255)/1000.0</f>
        <v>0</v>
      </c>
      <c r="O255">
        <f>(BV255 - IF(AH255&gt;1, K255*BQ255*100.0/(AJ255*CJ255), 0))*(CC255+CD255)/1000.0</f>
        <v>0</v>
      </c>
      <c r="P255">
        <f>2.0/((1/R255-1/Q255)+SIGN(R255)*SQRT((1/R255-1/Q255)*(1/R255-1/Q255) + 4*BR255/((BR255+1)*(BR255+1))*(2*1/R255*1/Q255-1/Q255*1/Q255)))</f>
        <v>0</v>
      </c>
      <c r="Q255">
        <f>IF(LEFT(BS255,1)&lt;&gt;"0",IF(LEFT(BS255,1)="1",3.0,BT255),$D$5+$E$5*(CJ255*CC255/($K$5*1000))+$F$5*(CJ255*CC255/($K$5*1000))*MAX(MIN(BQ255,$J$5),$I$5)*MAX(MIN(BQ255,$J$5),$I$5)+$G$5*MAX(MIN(BQ255,$J$5),$I$5)*(CJ255*CC255/($K$5*1000))+$H$5*(CJ255*CC255/($K$5*1000))*(CJ255*CC255/($K$5*1000)))</f>
        <v>0</v>
      </c>
      <c r="R255">
        <f>I255*(1000-(1000*0.61365*exp(17.502*V255/(240.97+V255))/(CC255+CD255)+BX255)/2)/(1000*0.61365*exp(17.502*V255/(240.97+V255))/(CC255+CD255)-BX255)</f>
        <v>0</v>
      </c>
      <c r="S255">
        <f>1/((BR255+1)/(P255/1.6)+1/(Q255/1.37)) + BR255/((BR255+1)/(P255/1.6) + BR255/(Q255/1.37))</f>
        <v>0</v>
      </c>
      <c r="T255">
        <f>(BM255*BP255)</f>
        <v>0</v>
      </c>
      <c r="U255">
        <f>(CE255+(T255+2*0.95*5.67E-8*(((CE255+$B$7)+273)^4-(CE255+273)^4)-44100*I255)/(1.84*29.3*Q255+8*0.95*5.67E-8*(CE255+273)^3))</f>
        <v>0</v>
      </c>
      <c r="V255">
        <f>($C$7*CF255+$D$7*CG255+$E$7*U255)</f>
        <v>0</v>
      </c>
      <c r="W255">
        <f>0.61365*exp(17.502*V255/(240.97+V255))</f>
        <v>0</v>
      </c>
      <c r="X255">
        <f>(Y255/Z255*100)</f>
        <v>0</v>
      </c>
      <c r="Y255">
        <f>BX255*(CC255+CD255)/1000</f>
        <v>0</v>
      </c>
      <c r="Z255">
        <f>0.61365*exp(17.502*CE255/(240.97+CE255))</f>
        <v>0</v>
      </c>
      <c r="AA255">
        <f>(W255-BX255*(CC255+CD255)/1000)</f>
        <v>0</v>
      </c>
      <c r="AB255">
        <f>(-I255*44100)</f>
        <v>0</v>
      </c>
      <c r="AC255">
        <f>2*29.3*Q255*0.92*(CE255-V255)</f>
        <v>0</v>
      </c>
      <c r="AD255">
        <f>2*0.95*5.67E-8*(((CE255+$B$7)+273)^4-(V255+273)^4)</f>
        <v>0</v>
      </c>
      <c r="AE255">
        <f>T255+AD255+AB255+AC255</f>
        <v>0</v>
      </c>
      <c r="AF255">
        <v>146</v>
      </c>
      <c r="AG255">
        <v>16</v>
      </c>
      <c r="AH255">
        <f>IF(AF255*$H$13&gt;=AJ255,1.0,(AJ255/(AJ255-AF255*$H$13)))</f>
        <v>0</v>
      </c>
      <c r="AI255">
        <f>(AH255-1)*100</f>
        <v>0</v>
      </c>
      <c r="AJ255">
        <f>MAX(0,($B$13+$C$13*CJ255)/(1+$D$13*CJ255)*CC255/(CE255+273)*$E$13)</f>
        <v>0</v>
      </c>
      <c r="AK255" t="s">
        <v>292</v>
      </c>
      <c r="AL255" t="s">
        <v>292</v>
      </c>
      <c r="AM255">
        <v>0</v>
      </c>
      <c r="AN255">
        <v>0</v>
      </c>
      <c r="AO255">
        <f>1-AM255/AN255</f>
        <v>0</v>
      </c>
      <c r="AP255">
        <v>0</v>
      </c>
      <c r="AQ255" t="s">
        <v>292</v>
      </c>
      <c r="AR255" t="s">
        <v>292</v>
      </c>
      <c r="AS255">
        <v>0</v>
      </c>
      <c r="AT255">
        <v>0</v>
      </c>
      <c r="AU255">
        <f>1-AS255/AT255</f>
        <v>0</v>
      </c>
      <c r="AV255">
        <v>0.5</v>
      </c>
      <c r="AW255">
        <f>BN255</f>
        <v>0</v>
      </c>
      <c r="AX255">
        <f>K255</f>
        <v>0</v>
      </c>
      <c r="AY255">
        <f>AU255*AV255*AW255</f>
        <v>0</v>
      </c>
      <c r="AZ255">
        <f>(AX255-AP255)/AW255</f>
        <v>0</v>
      </c>
      <c r="BA255">
        <f>(AN255-AT255)/AT255</f>
        <v>0</v>
      </c>
      <c r="BB255">
        <f>AM255/(AO255+AM255/AT255)</f>
        <v>0</v>
      </c>
      <c r="BC255" t="s">
        <v>292</v>
      </c>
      <c r="BD255">
        <v>0</v>
      </c>
      <c r="BE255">
        <f>IF(BD255&lt;&gt;0, BD255, BB255)</f>
        <v>0</v>
      </c>
      <c r="BF255">
        <f>1-BE255/AT255</f>
        <v>0</v>
      </c>
      <c r="BG255">
        <f>(AT255-AS255)/(AT255-BE255)</f>
        <v>0</v>
      </c>
      <c r="BH255">
        <f>(AN255-AT255)/(AN255-BE255)</f>
        <v>0</v>
      </c>
      <c r="BI255">
        <f>(AT255-AS255)/(AT255-AM255)</f>
        <v>0</v>
      </c>
      <c r="BJ255">
        <f>(AN255-AT255)/(AN255-AM255)</f>
        <v>0</v>
      </c>
      <c r="BK255">
        <f>(BG255*BE255/AS255)</f>
        <v>0</v>
      </c>
      <c r="BL255">
        <f>(1-BK255)</f>
        <v>0</v>
      </c>
      <c r="BM255">
        <f>$B$11*CK255+$C$11*CL255+$F$11*CM255*(1-CP255)</f>
        <v>0</v>
      </c>
      <c r="BN255">
        <f>BM255*BO255</f>
        <v>0</v>
      </c>
      <c r="BO255">
        <f>($B$11*$D$9+$C$11*$D$9+$F$11*((CZ255+CR255)/MAX(CZ255+CR255+DA255, 0.1)*$I$9+DA255/MAX(CZ255+CR255+DA255, 0.1)*$J$9))/($B$11+$C$11+$F$11)</f>
        <v>0</v>
      </c>
      <c r="BP255">
        <f>($B$11*$K$9+$C$11*$K$9+$F$11*((CZ255+CR255)/MAX(CZ255+CR255+DA255, 0.1)*$P$9+DA255/MAX(CZ255+CR255+DA255, 0.1)*$Q$9))/($B$11+$C$11+$F$11)</f>
        <v>0</v>
      </c>
      <c r="BQ255">
        <v>6</v>
      </c>
      <c r="BR255">
        <v>0.5</v>
      </c>
      <c r="BS255" t="s">
        <v>293</v>
      </c>
      <c r="BT255">
        <v>2</v>
      </c>
      <c r="BU255">
        <v>1626465665</v>
      </c>
      <c r="BV255">
        <v>397.467</v>
      </c>
      <c r="BW255">
        <v>419.987666666667</v>
      </c>
      <c r="BX255">
        <v>8.89454333333333</v>
      </c>
      <c r="BY255">
        <v>4.14365333333333</v>
      </c>
      <c r="BZ255">
        <v>395.915</v>
      </c>
      <c r="CA255">
        <v>8.94989</v>
      </c>
      <c r="CB255">
        <v>900.006666666667</v>
      </c>
      <c r="CC255">
        <v>100.765333333333</v>
      </c>
      <c r="CD255">
        <v>0.100258</v>
      </c>
      <c r="CE255">
        <v>21.6398333333333</v>
      </c>
      <c r="CF255">
        <v>20.2633333333333</v>
      </c>
      <c r="CG255">
        <v>999.9</v>
      </c>
      <c r="CH255">
        <v>0</v>
      </c>
      <c r="CI255">
        <v>0</v>
      </c>
      <c r="CJ255">
        <v>9932.29333333333</v>
      </c>
      <c r="CK255">
        <v>0</v>
      </c>
      <c r="CL255">
        <v>0.221023</v>
      </c>
      <c r="CM255">
        <v>1459.99333333333</v>
      </c>
      <c r="CN255">
        <v>0.972996333333333</v>
      </c>
      <c r="CO255">
        <v>0.0270039</v>
      </c>
      <c r="CP255">
        <v>0</v>
      </c>
      <c r="CQ255">
        <v>871.013666666667</v>
      </c>
      <c r="CR255">
        <v>4.99999</v>
      </c>
      <c r="CS255">
        <v>12754.8</v>
      </c>
      <c r="CT255">
        <v>12728.3</v>
      </c>
      <c r="CU255">
        <v>39.125</v>
      </c>
      <c r="CV255">
        <v>41.187</v>
      </c>
      <c r="CW255">
        <v>40.25</v>
      </c>
      <c r="CX255">
        <v>40.562</v>
      </c>
      <c r="CY255">
        <v>41</v>
      </c>
      <c r="CZ255">
        <v>1415.70333333333</v>
      </c>
      <c r="DA255">
        <v>39.29</v>
      </c>
      <c r="DB255">
        <v>0</v>
      </c>
      <c r="DC255">
        <v>1626465677</v>
      </c>
      <c r="DD255">
        <v>0</v>
      </c>
      <c r="DE255">
        <v>871.078423076923</v>
      </c>
      <c r="DF255">
        <v>-1.3397264914776</v>
      </c>
      <c r="DG255">
        <v>-9.70256409901739</v>
      </c>
      <c r="DH255">
        <v>12755.8384615385</v>
      </c>
      <c r="DI255">
        <v>15</v>
      </c>
      <c r="DJ255">
        <v>1626465084.6</v>
      </c>
      <c r="DK255" t="s">
        <v>294</v>
      </c>
      <c r="DL255">
        <v>1626465076.6</v>
      </c>
      <c r="DM255">
        <v>1626465084.6</v>
      </c>
      <c r="DN255">
        <v>8</v>
      </c>
      <c r="DO255">
        <v>0.212</v>
      </c>
      <c r="DP255">
        <v>0.013</v>
      </c>
      <c r="DQ255">
        <v>1.588</v>
      </c>
      <c r="DR255">
        <v>-0.074</v>
      </c>
      <c r="DS255">
        <v>420</v>
      </c>
      <c r="DT255">
        <v>3</v>
      </c>
      <c r="DU255">
        <v>0.13</v>
      </c>
      <c r="DV255">
        <v>0.03</v>
      </c>
      <c r="DW255">
        <v>-22.4331414634146</v>
      </c>
      <c r="DX255">
        <v>-0.521333101045311</v>
      </c>
      <c r="DY255">
        <v>0.0553154544435588</v>
      </c>
      <c r="DZ255">
        <v>0</v>
      </c>
      <c r="EA255">
        <v>871.122142857143</v>
      </c>
      <c r="EB255">
        <v>-0.767491002232552</v>
      </c>
      <c r="EC255">
        <v>0.206519060740118</v>
      </c>
      <c r="ED255">
        <v>1</v>
      </c>
      <c r="EE255">
        <v>4.69213268292683</v>
      </c>
      <c r="EF255">
        <v>0.306108292682929</v>
      </c>
      <c r="EG255">
        <v>0.0318779585924415</v>
      </c>
      <c r="EH255">
        <v>0</v>
      </c>
      <c r="EI255">
        <v>1</v>
      </c>
      <c r="EJ255">
        <v>3</v>
      </c>
      <c r="EK255" t="s">
        <v>427</v>
      </c>
      <c r="EL255">
        <v>100</v>
      </c>
      <c r="EM255">
        <v>100</v>
      </c>
      <c r="EN255">
        <v>1.552</v>
      </c>
      <c r="EO255">
        <v>-0.0553</v>
      </c>
      <c r="EP255">
        <v>0.796380875196005</v>
      </c>
      <c r="EQ255">
        <v>0.00225868272383977</v>
      </c>
      <c r="ER255">
        <v>-9.96746185667655e-07</v>
      </c>
      <c r="ES255">
        <v>2.83711317370827e-10</v>
      </c>
      <c r="ET255">
        <v>-0.071317122073674</v>
      </c>
      <c r="EU255">
        <v>-0.00217948432402501</v>
      </c>
      <c r="EV255">
        <v>0.000453263451741206</v>
      </c>
      <c r="EW255">
        <v>-1.16319206543697e-06</v>
      </c>
      <c r="EX255">
        <v>-2</v>
      </c>
      <c r="EY255">
        <v>2196</v>
      </c>
      <c r="EZ255">
        <v>1</v>
      </c>
      <c r="FA255">
        <v>25</v>
      </c>
      <c r="FB255">
        <v>9.8</v>
      </c>
      <c r="FC255">
        <v>9.7</v>
      </c>
      <c r="FD255">
        <v>18</v>
      </c>
      <c r="FE255">
        <v>815.42</v>
      </c>
      <c r="FF255">
        <v>432.238</v>
      </c>
      <c r="FG255">
        <v>22.8917</v>
      </c>
      <c r="FH255">
        <v>25.2464</v>
      </c>
      <c r="FI255">
        <v>29.9997</v>
      </c>
      <c r="FJ255">
        <v>25.4464</v>
      </c>
      <c r="FK255">
        <v>25.4949</v>
      </c>
      <c r="FL255">
        <v>25.0227</v>
      </c>
      <c r="FM255">
        <v>68.3346</v>
      </c>
      <c r="FN255">
        <v>0</v>
      </c>
      <c r="FO255">
        <v>22.96</v>
      </c>
      <c r="FP255">
        <v>420</v>
      </c>
      <c r="FQ255">
        <v>4.22906</v>
      </c>
      <c r="FR255">
        <v>101.449</v>
      </c>
      <c r="FS255">
        <v>101.902</v>
      </c>
    </row>
    <row r="256" spans="1:175">
      <c r="A256">
        <v>240</v>
      </c>
      <c r="B256">
        <v>1626465668</v>
      </c>
      <c r="C256">
        <v>478.400000095367</v>
      </c>
      <c r="D256" t="s">
        <v>774</v>
      </c>
      <c r="E256" t="s">
        <v>775</v>
      </c>
      <c r="F256">
        <v>1</v>
      </c>
      <c r="G256" t="s">
        <v>291</v>
      </c>
      <c r="H256">
        <v>1626465667</v>
      </c>
      <c r="I256">
        <f>(J256)/1000</f>
        <v>0</v>
      </c>
      <c r="J256">
        <f>1000*CB256*AH256*(BX256-BY256)/(100*BQ256*(1000-AH256*BX256))</f>
        <v>0</v>
      </c>
      <c r="K256">
        <f>CB256*AH256*(BW256-BV256*(1000-AH256*BY256)/(1000-AH256*BX256))/(100*BQ256)</f>
        <v>0</v>
      </c>
      <c r="L256">
        <f>BV256 - IF(AH256&gt;1, K256*BQ256*100.0/(AJ256*CJ256), 0)</f>
        <v>0</v>
      </c>
      <c r="M256">
        <f>((S256-I256/2)*L256-K256)/(S256+I256/2)</f>
        <v>0</v>
      </c>
      <c r="N256">
        <f>M256*(CC256+CD256)/1000.0</f>
        <v>0</v>
      </c>
      <c r="O256">
        <f>(BV256 - IF(AH256&gt;1, K256*BQ256*100.0/(AJ256*CJ256), 0))*(CC256+CD256)/1000.0</f>
        <v>0</v>
      </c>
      <c r="P256">
        <f>2.0/((1/R256-1/Q256)+SIGN(R256)*SQRT((1/R256-1/Q256)*(1/R256-1/Q256) + 4*BR256/((BR256+1)*(BR256+1))*(2*1/R256*1/Q256-1/Q256*1/Q256)))</f>
        <v>0</v>
      </c>
      <c r="Q256">
        <f>IF(LEFT(BS256,1)&lt;&gt;"0",IF(LEFT(BS256,1)="1",3.0,BT256),$D$5+$E$5*(CJ256*CC256/($K$5*1000))+$F$5*(CJ256*CC256/($K$5*1000))*MAX(MIN(BQ256,$J$5),$I$5)*MAX(MIN(BQ256,$J$5),$I$5)+$G$5*MAX(MIN(BQ256,$J$5),$I$5)*(CJ256*CC256/($K$5*1000))+$H$5*(CJ256*CC256/($K$5*1000))*(CJ256*CC256/($K$5*1000)))</f>
        <v>0</v>
      </c>
      <c r="R256">
        <f>I256*(1000-(1000*0.61365*exp(17.502*V256/(240.97+V256))/(CC256+CD256)+BX256)/2)/(1000*0.61365*exp(17.502*V256/(240.97+V256))/(CC256+CD256)-BX256)</f>
        <v>0</v>
      </c>
      <c r="S256">
        <f>1/((BR256+1)/(P256/1.6)+1/(Q256/1.37)) + BR256/((BR256+1)/(P256/1.6) + BR256/(Q256/1.37))</f>
        <v>0</v>
      </c>
      <c r="T256">
        <f>(BM256*BP256)</f>
        <v>0</v>
      </c>
      <c r="U256">
        <f>(CE256+(T256+2*0.95*5.67E-8*(((CE256+$B$7)+273)^4-(CE256+273)^4)-44100*I256)/(1.84*29.3*Q256+8*0.95*5.67E-8*(CE256+273)^3))</f>
        <v>0</v>
      </c>
      <c r="V256">
        <f>($C$7*CF256+$D$7*CG256+$E$7*U256)</f>
        <v>0</v>
      </c>
      <c r="W256">
        <f>0.61365*exp(17.502*V256/(240.97+V256))</f>
        <v>0</v>
      </c>
      <c r="X256">
        <f>(Y256/Z256*100)</f>
        <v>0</v>
      </c>
      <c r="Y256">
        <f>BX256*(CC256+CD256)/1000</f>
        <v>0</v>
      </c>
      <c r="Z256">
        <f>0.61365*exp(17.502*CE256/(240.97+CE256))</f>
        <v>0</v>
      </c>
      <c r="AA256">
        <f>(W256-BX256*(CC256+CD256)/1000)</f>
        <v>0</v>
      </c>
      <c r="AB256">
        <f>(-I256*44100)</f>
        <v>0</v>
      </c>
      <c r="AC256">
        <f>2*29.3*Q256*0.92*(CE256-V256)</f>
        <v>0</v>
      </c>
      <c r="AD256">
        <f>2*0.95*5.67E-8*(((CE256+$B$7)+273)^4-(V256+273)^4)</f>
        <v>0</v>
      </c>
      <c r="AE256">
        <f>T256+AD256+AB256+AC256</f>
        <v>0</v>
      </c>
      <c r="AF256">
        <v>146</v>
      </c>
      <c r="AG256">
        <v>16</v>
      </c>
      <c r="AH256">
        <f>IF(AF256*$H$13&gt;=AJ256,1.0,(AJ256/(AJ256-AF256*$H$13)))</f>
        <v>0</v>
      </c>
      <c r="AI256">
        <f>(AH256-1)*100</f>
        <v>0</v>
      </c>
      <c r="AJ256">
        <f>MAX(0,($B$13+$C$13*CJ256)/(1+$D$13*CJ256)*CC256/(CE256+273)*$E$13)</f>
        <v>0</v>
      </c>
      <c r="AK256" t="s">
        <v>292</v>
      </c>
      <c r="AL256" t="s">
        <v>292</v>
      </c>
      <c r="AM256">
        <v>0</v>
      </c>
      <c r="AN256">
        <v>0</v>
      </c>
      <c r="AO256">
        <f>1-AM256/AN256</f>
        <v>0</v>
      </c>
      <c r="AP256">
        <v>0</v>
      </c>
      <c r="AQ256" t="s">
        <v>292</v>
      </c>
      <c r="AR256" t="s">
        <v>292</v>
      </c>
      <c r="AS256">
        <v>0</v>
      </c>
      <c r="AT256">
        <v>0</v>
      </c>
      <c r="AU256">
        <f>1-AS256/AT256</f>
        <v>0</v>
      </c>
      <c r="AV256">
        <v>0.5</v>
      </c>
      <c r="AW256">
        <f>BN256</f>
        <v>0</v>
      </c>
      <c r="AX256">
        <f>K256</f>
        <v>0</v>
      </c>
      <c r="AY256">
        <f>AU256*AV256*AW256</f>
        <v>0</v>
      </c>
      <c r="AZ256">
        <f>(AX256-AP256)/AW256</f>
        <v>0</v>
      </c>
      <c r="BA256">
        <f>(AN256-AT256)/AT256</f>
        <v>0</v>
      </c>
      <c r="BB256">
        <f>AM256/(AO256+AM256/AT256)</f>
        <v>0</v>
      </c>
      <c r="BC256" t="s">
        <v>292</v>
      </c>
      <c r="BD256">
        <v>0</v>
      </c>
      <c r="BE256">
        <f>IF(BD256&lt;&gt;0, BD256, BB256)</f>
        <v>0</v>
      </c>
      <c r="BF256">
        <f>1-BE256/AT256</f>
        <v>0</v>
      </c>
      <c r="BG256">
        <f>(AT256-AS256)/(AT256-BE256)</f>
        <v>0</v>
      </c>
      <c r="BH256">
        <f>(AN256-AT256)/(AN256-BE256)</f>
        <v>0</v>
      </c>
      <c r="BI256">
        <f>(AT256-AS256)/(AT256-AM256)</f>
        <v>0</v>
      </c>
      <c r="BJ256">
        <f>(AN256-AT256)/(AN256-AM256)</f>
        <v>0</v>
      </c>
      <c r="BK256">
        <f>(BG256*BE256/AS256)</f>
        <v>0</v>
      </c>
      <c r="BL256">
        <f>(1-BK256)</f>
        <v>0</v>
      </c>
      <c r="BM256">
        <f>$B$11*CK256+$C$11*CL256+$F$11*CM256*(1-CP256)</f>
        <v>0</v>
      </c>
      <c r="BN256">
        <f>BM256*BO256</f>
        <v>0</v>
      </c>
      <c r="BO256">
        <f>($B$11*$D$9+$C$11*$D$9+$F$11*((CZ256+CR256)/MAX(CZ256+CR256+DA256, 0.1)*$I$9+DA256/MAX(CZ256+CR256+DA256, 0.1)*$J$9))/($B$11+$C$11+$F$11)</f>
        <v>0</v>
      </c>
      <c r="BP256">
        <f>($B$11*$K$9+$C$11*$K$9+$F$11*((CZ256+CR256)/MAX(CZ256+CR256+DA256, 0.1)*$P$9+DA256/MAX(CZ256+CR256+DA256, 0.1)*$Q$9))/($B$11+$C$11+$F$11)</f>
        <v>0</v>
      </c>
      <c r="BQ256">
        <v>6</v>
      </c>
      <c r="BR256">
        <v>0.5</v>
      </c>
      <c r="BS256" t="s">
        <v>293</v>
      </c>
      <c r="BT256">
        <v>2</v>
      </c>
      <c r="BU256">
        <v>1626465667</v>
      </c>
      <c r="BV256">
        <v>397.423666666667</v>
      </c>
      <c r="BW256">
        <v>420.003666666667</v>
      </c>
      <c r="BX256">
        <v>8.91017</v>
      </c>
      <c r="BY256">
        <v>4.14543666666667</v>
      </c>
      <c r="BZ256">
        <v>395.871666666667</v>
      </c>
      <c r="CA256">
        <v>8.96543</v>
      </c>
      <c r="CB256">
        <v>899.996666666667</v>
      </c>
      <c r="CC256">
        <v>100.765666666667</v>
      </c>
      <c r="CD256">
        <v>0.0999934333333333</v>
      </c>
      <c r="CE256">
        <v>21.6734333333333</v>
      </c>
      <c r="CF256">
        <v>20.2895</v>
      </c>
      <c r="CG256">
        <v>999.9</v>
      </c>
      <c r="CH256">
        <v>0</v>
      </c>
      <c r="CI256">
        <v>0</v>
      </c>
      <c r="CJ256">
        <v>9966.87333333333</v>
      </c>
      <c r="CK256">
        <v>0</v>
      </c>
      <c r="CL256">
        <v>0.221023</v>
      </c>
      <c r="CM256">
        <v>1459.97</v>
      </c>
      <c r="CN256">
        <v>0.973009666666667</v>
      </c>
      <c r="CO256">
        <v>0.0269900333333333</v>
      </c>
      <c r="CP256">
        <v>0</v>
      </c>
      <c r="CQ256">
        <v>870.885</v>
      </c>
      <c r="CR256">
        <v>4.99999</v>
      </c>
      <c r="CS256">
        <v>12754.0333333333</v>
      </c>
      <c r="CT256">
        <v>12728.1333333333</v>
      </c>
      <c r="CU256">
        <v>39.125</v>
      </c>
      <c r="CV256">
        <v>41.187</v>
      </c>
      <c r="CW256">
        <v>40.25</v>
      </c>
      <c r="CX256">
        <v>40.562</v>
      </c>
      <c r="CY256">
        <v>41</v>
      </c>
      <c r="CZ256">
        <v>1415.7</v>
      </c>
      <c r="DA256">
        <v>39.27</v>
      </c>
      <c r="DB256">
        <v>0</v>
      </c>
      <c r="DC256">
        <v>1626465679.4</v>
      </c>
      <c r="DD256">
        <v>0</v>
      </c>
      <c r="DE256">
        <v>871.020384615385</v>
      </c>
      <c r="DF256">
        <v>-1.66379487679231</v>
      </c>
      <c r="DG256">
        <v>-9.91794869942883</v>
      </c>
      <c r="DH256">
        <v>12755.3961538462</v>
      </c>
      <c r="DI256">
        <v>15</v>
      </c>
      <c r="DJ256">
        <v>1626465084.6</v>
      </c>
      <c r="DK256" t="s">
        <v>294</v>
      </c>
      <c r="DL256">
        <v>1626465076.6</v>
      </c>
      <c r="DM256">
        <v>1626465084.6</v>
      </c>
      <c r="DN256">
        <v>8</v>
      </c>
      <c r="DO256">
        <v>0.212</v>
      </c>
      <c r="DP256">
        <v>0.013</v>
      </c>
      <c r="DQ256">
        <v>1.588</v>
      </c>
      <c r="DR256">
        <v>-0.074</v>
      </c>
      <c r="DS256">
        <v>420</v>
      </c>
      <c r="DT256">
        <v>3</v>
      </c>
      <c r="DU256">
        <v>0.13</v>
      </c>
      <c r="DV256">
        <v>0.03</v>
      </c>
      <c r="DW256">
        <v>-22.4550365853659</v>
      </c>
      <c r="DX256">
        <v>-0.519050174216037</v>
      </c>
      <c r="DY256">
        <v>0.0548397699560099</v>
      </c>
      <c r="DZ256">
        <v>0</v>
      </c>
      <c r="EA256">
        <v>871.086121212121</v>
      </c>
      <c r="EB256">
        <v>-1.24817128013159</v>
      </c>
      <c r="EC256">
        <v>0.218421299546318</v>
      </c>
      <c r="ED256">
        <v>1</v>
      </c>
      <c r="EE256">
        <v>4.70457292682927</v>
      </c>
      <c r="EF256">
        <v>0.297401811846697</v>
      </c>
      <c r="EG256">
        <v>0.030861182915531</v>
      </c>
      <c r="EH256">
        <v>0</v>
      </c>
      <c r="EI256">
        <v>1</v>
      </c>
      <c r="EJ256">
        <v>3</v>
      </c>
      <c r="EK256" t="s">
        <v>427</v>
      </c>
      <c r="EL256">
        <v>100</v>
      </c>
      <c r="EM256">
        <v>100</v>
      </c>
      <c r="EN256">
        <v>1.552</v>
      </c>
      <c r="EO256">
        <v>-0.0552</v>
      </c>
      <c r="EP256">
        <v>0.796380875196005</v>
      </c>
      <c r="EQ256">
        <v>0.00225868272383977</v>
      </c>
      <c r="ER256">
        <v>-9.96746185667655e-07</v>
      </c>
      <c r="ES256">
        <v>2.83711317370827e-10</v>
      </c>
      <c r="ET256">
        <v>-0.071317122073674</v>
      </c>
      <c r="EU256">
        <v>-0.00217948432402501</v>
      </c>
      <c r="EV256">
        <v>0.000453263451741206</v>
      </c>
      <c r="EW256">
        <v>-1.16319206543697e-06</v>
      </c>
      <c r="EX256">
        <v>-2</v>
      </c>
      <c r="EY256">
        <v>2196</v>
      </c>
      <c r="EZ256">
        <v>1</v>
      </c>
      <c r="FA256">
        <v>25</v>
      </c>
      <c r="FB256">
        <v>9.9</v>
      </c>
      <c r="FC256">
        <v>9.7</v>
      </c>
      <c r="FD256">
        <v>18</v>
      </c>
      <c r="FE256">
        <v>815.554</v>
      </c>
      <c r="FF256">
        <v>432.265</v>
      </c>
      <c r="FG256">
        <v>22.9681</v>
      </c>
      <c r="FH256">
        <v>25.2443</v>
      </c>
      <c r="FI256">
        <v>29.9997</v>
      </c>
      <c r="FJ256">
        <v>25.4445</v>
      </c>
      <c r="FK256">
        <v>25.4927</v>
      </c>
      <c r="FL256">
        <v>25.0226</v>
      </c>
      <c r="FM256">
        <v>68.3346</v>
      </c>
      <c r="FN256">
        <v>0</v>
      </c>
      <c r="FO256">
        <v>23.06</v>
      </c>
      <c r="FP256">
        <v>420</v>
      </c>
      <c r="FQ256">
        <v>4.22417</v>
      </c>
      <c r="FR256">
        <v>101.449</v>
      </c>
      <c r="FS256">
        <v>101.901</v>
      </c>
    </row>
    <row r="257" spans="1:175">
      <c r="A257">
        <v>241</v>
      </c>
      <c r="B257">
        <v>1626465670</v>
      </c>
      <c r="C257">
        <v>480.400000095367</v>
      </c>
      <c r="D257" t="s">
        <v>776</v>
      </c>
      <c r="E257" t="s">
        <v>777</v>
      </c>
      <c r="F257">
        <v>1</v>
      </c>
      <c r="G257" t="s">
        <v>291</v>
      </c>
      <c r="H257">
        <v>1626465669</v>
      </c>
      <c r="I257">
        <f>(J257)/1000</f>
        <v>0</v>
      </c>
      <c r="J257">
        <f>1000*CB257*AH257*(BX257-BY257)/(100*BQ257*(1000-AH257*BX257))</f>
        <v>0</v>
      </c>
      <c r="K257">
        <f>CB257*AH257*(BW257-BV257*(1000-AH257*BY257)/(1000-AH257*BX257))/(100*BQ257)</f>
        <v>0</v>
      </c>
      <c r="L257">
        <f>BV257 - IF(AH257&gt;1, K257*BQ257*100.0/(AJ257*CJ257), 0)</f>
        <v>0</v>
      </c>
      <c r="M257">
        <f>((S257-I257/2)*L257-K257)/(S257+I257/2)</f>
        <v>0</v>
      </c>
      <c r="N257">
        <f>M257*(CC257+CD257)/1000.0</f>
        <v>0</v>
      </c>
      <c r="O257">
        <f>(BV257 - IF(AH257&gt;1, K257*BQ257*100.0/(AJ257*CJ257), 0))*(CC257+CD257)/1000.0</f>
        <v>0</v>
      </c>
      <c r="P257">
        <f>2.0/((1/R257-1/Q257)+SIGN(R257)*SQRT((1/R257-1/Q257)*(1/R257-1/Q257) + 4*BR257/((BR257+1)*(BR257+1))*(2*1/R257*1/Q257-1/Q257*1/Q257)))</f>
        <v>0</v>
      </c>
      <c r="Q257">
        <f>IF(LEFT(BS257,1)&lt;&gt;"0",IF(LEFT(BS257,1)="1",3.0,BT257),$D$5+$E$5*(CJ257*CC257/($K$5*1000))+$F$5*(CJ257*CC257/($K$5*1000))*MAX(MIN(BQ257,$J$5),$I$5)*MAX(MIN(BQ257,$J$5),$I$5)+$G$5*MAX(MIN(BQ257,$J$5),$I$5)*(CJ257*CC257/($K$5*1000))+$H$5*(CJ257*CC257/($K$5*1000))*(CJ257*CC257/($K$5*1000)))</f>
        <v>0</v>
      </c>
      <c r="R257">
        <f>I257*(1000-(1000*0.61365*exp(17.502*V257/(240.97+V257))/(CC257+CD257)+BX257)/2)/(1000*0.61365*exp(17.502*V257/(240.97+V257))/(CC257+CD257)-BX257)</f>
        <v>0</v>
      </c>
      <c r="S257">
        <f>1/((BR257+1)/(P257/1.6)+1/(Q257/1.37)) + BR257/((BR257+1)/(P257/1.6) + BR257/(Q257/1.37))</f>
        <v>0</v>
      </c>
      <c r="T257">
        <f>(BM257*BP257)</f>
        <v>0</v>
      </c>
      <c r="U257">
        <f>(CE257+(T257+2*0.95*5.67E-8*(((CE257+$B$7)+273)^4-(CE257+273)^4)-44100*I257)/(1.84*29.3*Q257+8*0.95*5.67E-8*(CE257+273)^3))</f>
        <v>0</v>
      </c>
      <c r="V257">
        <f>($C$7*CF257+$D$7*CG257+$E$7*U257)</f>
        <v>0</v>
      </c>
      <c r="W257">
        <f>0.61365*exp(17.502*V257/(240.97+V257))</f>
        <v>0</v>
      </c>
      <c r="X257">
        <f>(Y257/Z257*100)</f>
        <v>0</v>
      </c>
      <c r="Y257">
        <f>BX257*(CC257+CD257)/1000</f>
        <v>0</v>
      </c>
      <c r="Z257">
        <f>0.61365*exp(17.502*CE257/(240.97+CE257))</f>
        <v>0</v>
      </c>
      <c r="AA257">
        <f>(W257-BX257*(CC257+CD257)/1000)</f>
        <v>0</v>
      </c>
      <c r="AB257">
        <f>(-I257*44100)</f>
        <v>0</v>
      </c>
      <c r="AC257">
        <f>2*29.3*Q257*0.92*(CE257-V257)</f>
        <v>0</v>
      </c>
      <c r="AD257">
        <f>2*0.95*5.67E-8*(((CE257+$B$7)+273)^4-(V257+273)^4)</f>
        <v>0</v>
      </c>
      <c r="AE257">
        <f>T257+AD257+AB257+AC257</f>
        <v>0</v>
      </c>
      <c r="AF257">
        <v>146</v>
      </c>
      <c r="AG257">
        <v>16</v>
      </c>
      <c r="AH257">
        <f>IF(AF257*$H$13&gt;=AJ257,1.0,(AJ257/(AJ257-AF257*$H$13)))</f>
        <v>0</v>
      </c>
      <c r="AI257">
        <f>(AH257-1)*100</f>
        <v>0</v>
      </c>
      <c r="AJ257">
        <f>MAX(0,($B$13+$C$13*CJ257)/(1+$D$13*CJ257)*CC257/(CE257+273)*$E$13)</f>
        <v>0</v>
      </c>
      <c r="AK257" t="s">
        <v>292</v>
      </c>
      <c r="AL257" t="s">
        <v>292</v>
      </c>
      <c r="AM257">
        <v>0</v>
      </c>
      <c r="AN257">
        <v>0</v>
      </c>
      <c r="AO257">
        <f>1-AM257/AN257</f>
        <v>0</v>
      </c>
      <c r="AP257">
        <v>0</v>
      </c>
      <c r="AQ257" t="s">
        <v>292</v>
      </c>
      <c r="AR257" t="s">
        <v>292</v>
      </c>
      <c r="AS257">
        <v>0</v>
      </c>
      <c r="AT257">
        <v>0</v>
      </c>
      <c r="AU257">
        <f>1-AS257/AT257</f>
        <v>0</v>
      </c>
      <c r="AV257">
        <v>0.5</v>
      </c>
      <c r="AW257">
        <f>BN257</f>
        <v>0</v>
      </c>
      <c r="AX257">
        <f>K257</f>
        <v>0</v>
      </c>
      <c r="AY257">
        <f>AU257*AV257*AW257</f>
        <v>0</v>
      </c>
      <c r="AZ257">
        <f>(AX257-AP257)/AW257</f>
        <v>0</v>
      </c>
      <c r="BA257">
        <f>(AN257-AT257)/AT257</f>
        <v>0</v>
      </c>
      <c r="BB257">
        <f>AM257/(AO257+AM257/AT257)</f>
        <v>0</v>
      </c>
      <c r="BC257" t="s">
        <v>292</v>
      </c>
      <c r="BD257">
        <v>0</v>
      </c>
      <c r="BE257">
        <f>IF(BD257&lt;&gt;0, BD257, BB257)</f>
        <v>0</v>
      </c>
      <c r="BF257">
        <f>1-BE257/AT257</f>
        <v>0</v>
      </c>
      <c r="BG257">
        <f>(AT257-AS257)/(AT257-BE257)</f>
        <v>0</v>
      </c>
      <c r="BH257">
        <f>(AN257-AT257)/(AN257-BE257)</f>
        <v>0</v>
      </c>
      <c r="BI257">
        <f>(AT257-AS257)/(AT257-AM257)</f>
        <v>0</v>
      </c>
      <c r="BJ257">
        <f>(AN257-AT257)/(AN257-AM257)</f>
        <v>0</v>
      </c>
      <c r="BK257">
        <f>(BG257*BE257/AS257)</f>
        <v>0</v>
      </c>
      <c r="BL257">
        <f>(1-BK257)</f>
        <v>0</v>
      </c>
      <c r="BM257">
        <f>$B$11*CK257+$C$11*CL257+$F$11*CM257*(1-CP257)</f>
        <v>0</v>
      </c>
      <c r="BN257">
        <f>BM257*BO257</f>
        <v>0</v>
      </c>
      <c r="BO257">
        <f>($B$11*$D$9+$C$11*$D$9+$F$11*((CZ257+CR257)/MAX(CZ257+CR257+DA257, 0.1)*$I$9+DA257/MAX(CZ257+CR257+DA257, 0.1)*$J$9))/($B$11+$C$11+$F$11)</f>
        <v>0</v>
      </c>
      <c r="BP257">
        <f>($B$11*$K$9+$C$11*$K$9+$F$11*((CZ257+CR257)/MAX(CZ257+CR257+DA257, 0.1)*$P$9+DA257/MAX(CZ257+CR257+DA257, 0.1)*$Q$9))/($B$11+$C$11+$F$11)</f>
        <v>0</v>
      </c>
      <c r="BQ257">
        <v>6</v>
      </c>
      <c r="BR257">
        <v>0.5</v>
      </c>
      <c r="BS257" t="s">
        <v>293</v>
      </c>
      <c r="BT257">
        <v>2</v>
      </c>
      <c r="BU257">
        <v>1626465669</v>
      </c>
      <c r="BV257">
        <v>397.387</v>
      </c>
      <c r="BW257">
        <v>420.017666666667</v>
      </c>
      <c r="BX257">
        <v>8.92819</v>
      </c>
      <c r="BY257">
        <v>4.14670666666667</v>
      </c>
      <c r="BZ257">
        <v>395.835333333333</v>
      </c>
      <c r="CA257">
        <v>8.98335</v>
      </c>
      <c r="CB257">
        <v>899.988666666667</v>
      </c>
      <c r="CC257">
        <v>100.765</v>
      </c>
      <c r="CD257">
        <v>0.100313</v>
      </c>
      <c r="CE257">
        <v>21.7114333333333</v>
      </c>
      <c r="CF257">
        <v>20.3323</v>
      </c>
      <c r="CG257">
        <v>999.9</v>
      </c>
      <c r="CH257">
        <v>0</v>
      </c>
      <c r="CI257">
        <v>0</v>
      </c>
      <c r="CJ257">
        <v>9960.62666666667</v>
      </c>
      <c r="CK257">
        <v>0</v>
      </c>
      <c r="CL257">
        <v>0.221023</v>
      </c>
      <c r="CM257">
        <v>1460.06666666667</v>
      </c>
      <c r="CN257">
        <v>0.973004333333333</v>
      </c>
      <c r="CO257">
        <v>0.0269956</v>
      </c>
      <c r="CP257">
        <v>0</v>
      </c>
      <c r="CQ257">
        <v>870.667666666667</v>
      </c>
      <c r="CR257">
        <v>4.99999</v>
      </c>
      <c r="CS257">
        <v>12754.5666666667</v>
      </c>
      <c r="CT257">
        <v>12728.9</v>
      </c>
      <c r="CU257">
        <v>39.125</v>
      </c>
      <c r="CV257">
        <v>41.187</v>
      </c>
      <c r="CW257">
        <v>40.25</v>
      </c>
      <c r="CX257">
        <v>40.562</v>
      </c>
      <c r="CY257">
        <v>41</v>
      </c>
      <c r="CZ257">
        <v>1415.78666666667</v>
      </c>
      <c r="DA257">
        <v>39.28</v>
      </c>
      <c r="DB257">
        <v>0</v>
      </c>
      <c r="DC257">
        <v>1626465681.2</v>
      </c>
      <c r="DD257">
        <v>0</v>
      </c>
      <c r="DE257">
        <v>870.96292</v>
      </c>
      <c r="DF257">
        <v>-1.61715384865329</v>
      </c>
      <c r="DG257">
        <v>-8.38461533876961</v>
      </c>
      <c r="DH257">
        <v>12755.076</v>
      </c>
      <c r="DI257">
        <v>15</v>
      </c>
      <c r="DJ257">
        <v>1626465084.6</v>
      </c>
      <c r="DK257" t="s">
        <v>294</v>
      </c>
      <c r="DL257">
        <v>1626465076.6</v>
      </c>
      <c r="DM257">
        <v>1626465084.6</v>
      </c>
      <c r="DN257">
        <v>8</v>
      </c>
      <c r="DO257">
        <v>0.212</v>
      </c>
      <c r="DP257">
        <v>0.013</v>
      </c>
      <c r="DQ257">
        <v>1.588</v>
      </c>
      <c r="DR257">
        <v>-0.074</v>
      </c>
      <c r="DS257">
        <v>420</v>
      </c>
      <c r="DT257">
        <v>3</v>
      </c>
      <c r="DU257">
        <v>0.13</v>
      </c>
      <c r="DV257">
        <v>0.03</v>
      </c>
      <c r="DW257">
        <v>-22.4766048780488</v>
      </c>
      <c r="DX257">
        <v>-0.655131010452941</v>
      </c>
      <c r="DY257">
        <v>0.0687530857887334</v>
      </c>
      <c r="DZ257">
        <v>0</v>
      </c>
      <c r="EA257">
        <v>871.034090909091</v>
      </c>
      <c r="EB257">
        <v>-1.44437891074486</v>
      </c>
      <c r="EC257">
        <v>0.232314750394143</v>
      </c>
      <c r="ED257">
        <v>1</v>
      </c>
      <c r="EE257">
        <v>4.71652756097561</v>
      </c>
      <c r="EF257">
        <v>0.308783623693378</v>
      </c>
      <c r="EG257">
        <v>0.0321172738858086</v>
      </c>
      <c r="EH257">
        <v>0</v>
      </c>
      <c r="EI257">
        <v>1</v>
      </c>
      <c r="EJ257">
        <v>3</v>
      </c>
      <c r="EK257" t="s">
        <v>427</v>
      </c>
      <c r="EL257">
        <v>100</v>
      </c>
      <c r="EM257">
        <v>100</v>
      </c>
      <c r="EN257">
        <v>1.551</v>
      </c>
      <c r="EO257">
        <v>-0.0551</v>
      </c>
      <c r="EP257">
        <v>0.796380875196005</v>
      </c>
      <c r="EQ257">
        <v>0.00225868272383977</v>
      </c>
      <c r="ER257">
        <v>-9.96746185667655e-07</v>
      </c>
      <c r="ES257">
        <v>2.83711317370827e-10</v>
      </c>
      <c r="ET257">
        <v>-0.071317122073674</v>
      </c>
      <c r="EU257">
        <v>-0.00217948432402501</v>
      </c>
      <c r="EV257">
        <v>0.000453263451741206</v>
      </c>
      <c r="EW257">
        <v>-1.16319206543697e-06</v>
      </c>
      <c r="EX257">
        <v>-2</v>
      </c>
      <c r="EY257">
        <v>2196</v>
      </c>
      <c r="EZ257">
        <v>1</v>
      </c>
      <c r="FA257">
        <v>25</v>
      </c>
      <c r="FB257">
        <v>9.9</v>
      </c>
      <c r="FC257">
        <v>9.8</v>
      </c>
      <c r="FD257">
        <v>18</v>
      </c>
      <c r="FE257">
        <v>815.669</v>
      </c>
      <c r="FF257">
        <v>432.326</v>
      </c>
      <c r="FG257">
        <v>23.0341</v>
      </c>
      <c r="FH257">
        <v>25.2421</v>
      </c>
      <c r="FI257">
        <v>29.9997</v>
      </c>
      <c r="FJ257">
        <v>25.4429</v>
      </c>
      <c r="FK257">
        <v>25.4911</v>
      </c>
      <c r="FL257">
        <v>25.0224</v>
      </c>
      <c r="FM257">
        <v>68.057</v>
      </c>
      <c r="FN257">
        <v>0</v>
      </c>
      <c r="FO257">
        <v>23.17</v>
      </c>
      <c r="FP257">
        <v>420</v>
      </c>
      <c r="FQ257">
        <v>4.22562</v>
      </c>
      <c r="FR257">
        <v>101.45</v>
      </c>
      <c r="FS257">
        <v>101.901</v>
      </c>
    </row>
    <row r="258" spans="1:175">
      <c r="A258">
        <v>242</v>
      </c>
      <c r="B258">
        <v>1626465672</v>
      </c>
      <c r="C258">
        <v>482.400000095367</v>
      </c>
      <c r="D258" t="s">
        <v>778</v>
      </c>
      <c r="E258" t="s">
        <v>779</v>
      </c>
      <c r="F258">
        <v>1</v>
      </c>
      <c r="G258" t="s">
        <v>291</v>
      </c>
      <c r="H258">
        <v>1626465671</v>
      </c>
      <c r="I258">
        <f>(J258)/1000</f>
        <v>0</v>
      </c>
      <c r="J258">
        <f>1000*CB258*AH258*(BX258-BY258)/(100*BQ258*(1000-AH258*BX258))</f>
        <v>0</v>
      </c>
      <c r="K258">
        <f>CB258*AH258*(BW258-BV258*(1000-AH258*BY258)/(1000-AH258*BX258))/(100*BQ258)</f>
        <v>0</v>
      </c>
      <c r="L258">
        <f>BV258 - IF(AH258&gt;1, K258*BQ258*100.0/(AJ258*CJ258), 0)</f>
        <v>0</v>
      </c>
      <c r="M258">
        <f>((S258-I258/2)*L258-K258)/(S258+I258/2)</f>
        <v>0</v>
      </c>
      <c r="N258">
        <f>M258*(CC258+CD258)/1000.0</f>
        <v>0</v>
      </c>
      <c r="O258">
        <f>(BV258 - IF(AH258&gt;1, K258*BQ258*100.0/(AJ258*CJ258), 0))*(CC258+CD258)/1000.0</f>
        <v>0</v>
      </c>
      <c r="P258">
        <f>2.0/((1/R258-1/Q258)+SIGN(R258)*SQRT((1/R258-1/Q258)*(1/R258-1/Q258) + 4*BR258/((BR258+1)*(BR258+1))*(2*1/R258*1/Q258-1/Q258*1/Q258)))</f>
        <v>0</v>
      </c>
      <c r="Q258">
        <f>IF(LEFT(BS258,1)&lt;&gt;"0",IF(LEFT(BS258,1)="1",3.0,BT258),$D$5+$E$5*(CJ258*CC258/($K$5*1000))+$F$5*(CJ258*CC258/($K$5*1000))*MAX(MIN(BQ258,$J$5),$I$5)*MAX(MIN(BQ258,$J$5),$I$5)+$G$5*MAX(MIN(BQ258,$J$5),$I$5)*(CJ258*CC258/($K$5*1000))+$H$5*(CJ258*CC258/($K$5*1000))*(CJ258*CC258/($K$5*1000)))</f>
        <v>0</v>
      </c>
      <c r="R258">
        <f>I258*(1000-(1000*0.61365*exp(17.502*V258/(240.97+V258))/(CC258+CD258)+BX258)/2)/(1000*0.61365*exp(17.502*V258/(240.97+V258))/(CC258+CD258)-BX258)</f>
        <v>0</v>
      </c>
      <c r="S258">
        <f>1/((BR258+1)/(P258/1.6)+1/(Q258/1.37)) + BR258/((BR258+1)/(P258/1.6) + BR258/(Q258/1.37))</f>
        <v>0</v>
      </c>
      <c r="T258">
        <f>(BM258*BP258)</f>
        <v>0</v>
      </c>
      <c r="U258">
        <f>(CE258+(T258+2*0.95*5.67E-8*(((CE258+$B$7)+273)^4-(CE258+273)^4)-44100*I258)/(1.84*29.3*Q258+8*0.95*5.67E-8*(CE258+273)^3))</f>
        <v>0</v>
      </c>
      <c r="V258">
        <f>($C$7*CF258+$D$7*CG258+$E$7*U258)</f>
        <v>0</v>
      </c>
      <c r="W258">
        <f>0.61365*exp(17.502*V258/(240.97+V258))</f>
        <v>0</v>
      </c>
      <c r="X258">
        <f>(Y258/Z258*100)</f>
        <v>0</v>
      </c>
      <c r="Y258">
        <f>BX258*(CC258+CD258)/1000</f>
        <v>0</v>
      </c>
      <c r="Z258">
        <f>0.61365*exp(17.502*CE258/(240.97+CE258))</f>
        <v>0</v>
      </c>
      <c r="AA258">
        <f>(W258-BX258*(CC258+CD258)/1000)</f>
        <v>0</v>
      </c>
      <c r="AB258">
        <f>(-I258*44100)</f>
        <v>0</v>
      </c>
      <c r="AC258">
        <f>2*29.3*Q258*0.92*(CE258-V258)</f>
        <v>0</v>
      </c>
      <c r="AD258">
        <f>2*0.95*5.67E-8*(((CE258+$B$7)+273)^4-(V258+273)^4)</f>
        <v>0</v>
      </c>
      <c r="AE258">
        <f>T258+AD258+AB258+AC258</f>
        <v>0</v>
      </c>
      <c r="AF258">
        <v>146</v>
      </c>
      <c r="AG258">
        <v>16</v>
      </c>
      <c r="AH258">
        <f>IF(AF258*$H$13&gt;=AJ258,1.0,(AJ258/(AJ258-AF258*$H$13)))</f>
        <v>0</v>
      </c>
      <c r="AI258">
        <f>(AH258-1)*100</f>
        <v>0</v>
      </c>
      <c r="AJ258">
        <f>MAX(0,($B$13+$C$13*CJ258)/(1+$D$13*CJ258)*CC258/(CE258+273)*$E$13)</f>
        <v>0</v>
      </c>
      <c r="AK258" t="s">
        <v>292</v>
      </c>
      <c r="AL258" t="s">
        <v>292</v>
      </c>
      <c r="AM258">
        <v>0</v>
      </c>
      <c r="AN258">
        <v>0</v>
      </c>
      <c r="AO258">
        <f>1-AM258/AN258</f>
        <v>0</v>
      </c>
      <c r="AP258">
        <v>0</v>
      </c>
      <c r="AQ258" t="s">
        <v>292</v>
      </c>
      <c r="AR258" t="s">
        <v>292</v>
      </c>
      <c r="AS258">
        <v>0</v>
      </c>
      <c r="AT258">
        <v>0</v>
      </c>
      <c r="AU258">
        <f>1-AS258/AT258</f>
        <v>0</v>
      </c>
      <c r="AV258">
        <v>0.5</v>
      </c>
      <c r="AW258">
        <f>BN258</f>
        <v>0</v>
      </c>
      <c r="AX258">
        <f>K258</f>
        <v>0</v>
      </c>
      <c r="AY258">
        <f>AU258*AV258*AW258</f>
        <v>0</v>
      </c>
      <c r="AZ258">
        <f>(AX258-AP258)/AW258</f>
        <v>0</v>
      </c>
      <c r="BA258">
        <f>(AN258-AT258)/AT258</f>
        <v>0</v>
      </c>
      <c r="BB258">
        <f>AM258/(AO258+AM258/AT258)</f>
        <v>0</v>
      </c>
      <c r="BC258" t="s">
        <v>292</v>
      </c>
      <c r="BD258">
        <v>0</v>
      </c>
      <c r="BE258">
        <f>IF(BD258&lt;&gt;0, BD258, BB258)</f>
        <v>0</v>
      </c>
      <c r="BF258">
        <f>1-BE258/AT258</f>
        <v>0</v>
      </c>
      <c r="BG258">
        <f>(AT258-AS258)/(AT258-BE258)</f>
        <v>0</v>
      </c>
      <c r="BH258">
        <f>(AN258-AT258)/(AN258-BE258)</f>
        <v>0</v>
      </c>
      <c r="BI258">
        <f>(AT258-AS258)/(AT258-AM258)</f>
        <v>0</v>
      </c>
      <c r="BJ258">
        <f>(AN258-AT258)/(AN258-AM258)</f>
        <v>0</v>
      </c>
      <c r="BK258">
        <f>(BG258*BE258/AS258)</f>
        <v>0</v>
      </c>
      <c r="BL258">
        <f>(1-BK258)</f>
        <v>0</v>
      </c>
      <c r="BM258">
        <f>$B$11*CK258+$C$11*CL258+$F$11*CM258*(1-CP258)</f>
        <v>0</v>
      </c>
      <c r="BN258">
        <f>BM258*BO258</f>
        <v>0</v>
      </c>
      <c r="BO258">
        <f>($B$11*$D$9+$C$11*$D$9+$F$11*((CZ258+CR258)/MAX(CZ258+CR258+DA258, 0.1)*$I$9+DA258/MAX(CZ258+CR258+DA258, 0.1)*$J$9))/($B$11+$C$11+$F$11)</f>
        <v>0</v>
      </c>
      <c r="BP258">
        <f>($B$11*$K$9+$C$11*$K$9+$F$11*((CZ258+CR258)/MAX(CZ258+CR258+DA258, 0.1)*$P$9+DA258/MAX(CZ258+CR258+DA258, 0.1)*$Q$9))/($B$11+$C$11+$F$11)</f>
        <v>0</v>
      </c>
      <c r="BQ258">
        <v>6</v>
      </c>
      <c r="BR258">
        <v>0.5</v>
      </c>
      <c r="BS258" t="s">
        <v>293</v>
      </c>
      <c r="BT258">
        <v>2</v>
      </c>
      <c r="BU258">
        <v>1626465671</v>
      </c>
      <c r="BV258">
        <v>397.413333333333</v>
      </c>
      <c r="BW258">
        <v>419.991333333333</v>
      </c>
      <c r="BX258">
        <v>8.94497</v>
      </c>
      <c r="BY258">
        <v>4.14888333333333</v>
      </c>
      <c r="BZ258">
        <v>395.861333333333</v>
      </c>
      <c r="CA258">
        <v>9.00003666666667</v>
      </c>
      <c r="CB258">
        <v>900.002333333333</v>
      </c>
      <c r="CC258">
        <v>100.764</v>
      </c>
      <c r="CD258">
        <v>0.101021666666667</v>
      </c>
      <c r="CE258">
        <v>21.7527666666667</v>
      </c>
      <c r="CF258">
        <v>20.3673</v>
      </c>
      <c r="CG258">
        <v>999.9</v>
      </c>
      <c r="CH258">
        <v>0</v>
      </c>
      <c r="CI258">
        <v>0</v>
      </c>
      <c r="CJ258">
        <v>9922.91666666667</v>
      </c>
      <c r="CK258">
        <v>0</v>
      </c>
      <c r="CL258">
        <v>0.221023</v>
      </c>
      <c r="CM258">
        <v>1459.99</v>
      </c>
      <c r="CN258">
        <v>0.972993</v>
      </c>
      <c r="CO258">
        <v>0.0270068333333333</v>
      </c>
      <c r="CP258">
        <v>0</v>
      </c>
      <c r="CQ258">
        <v>870.746666666667</v>
      </c>
      <c r="CR258">
        <v>4.99999</v>
      </c>
      <c r="CS258">
        <v>12753.4666666667</v>
      </c>
      <c r="CT258">
        <v>12728.2333333333</v>
      </c>
      <c r="CU258">
        <v>39.125</v>
      </c>
      <c r="CV258">
        <v>41.187</v>
      </c>
      <c r="CW258">
        <v>40.25</v>
      </c>
      <c r="CX258">
        <v>40.562</v>
      </c>
      <c r="CY258">
        <v>41</v>
      </c>
      <c r="CZ258">
        <v>1415.69333333333</v>
      </c>
      <c r="DA258">
        <v>39.2966666666667</v>
      </c>
      <c r="DB258">
        <v>0</v>
      </c>
      <c r="DC258">
        <v>1626465683</v>
      </c>
      <c r="DD258">
        <v>0</v>
      </c>
      <c r="DE258">
        <v>870.9225</v>
      </c>
      <c r="DF258">
        <v>-1.44735042999126</v>
      </c>
      <c r="DG258">
        <v>-9.99999994558964</v>
      </c>
      <c r="DH258">
        <v>12754.8730769231</v>
      </c>
      <c r="DI258">
        <v>15</v>
      </c>
      <c r="DJ258">
        <v>1626465084.6</v>
      </c>
      <c r="DK258" t="s">
        <v>294</v>
      </c>
      <c r="DL258">
        <v>1626465076.6</v>
      </c>
      <c r="DM258">
        <v>1626465084.6</v>
      </c>
      <c r="DN258">
        <v>8</v>
      </c>
      <c r="DO258">
        <v>0.212</v>
      </c>
      <c r="DP258">
        <v>0.013</v>
      </c>
      <c r="DQ258">
        <v>1.588</v>
      </c>
      <c r="DR258">
        <v>-0.074</v>
      </c>
      <c r="DS258">
        <v>420</v>
      </c>
      <c r="DT258">
        <v>3</v>
      </c>
      <c r="DU258">
        <v>0.13</v>
      </c>
      <c r="DV258">
        <v>0.03</v>
      </c>
      <c r="DW258">
        <v>-22.4948804878049</v>
      </c>
      <c r="DX258">
        <v>-0.727151916376315</v>
      </c>
      <c r="DY258">
        <v>0.0744553957798739</v>
      </c>
      <c r="DZ258">
        <v>0</v>
      </c>
      <c r="EA258">
        <v>871.004085714286</v>
      </c>
      <c r="EB258">
        <v>-1.51794129158515</v>
      </c>
      <c r="EC258">
        <v>0.225808562589599</v>
      </c>
      <c r="ED258">
        <v>1</v>
      </c>
      <c r="EE258">
        <v>4.72825731707317</v>
      </c>
      <c r="EF258">
        <v>0.33891428571429</v>
      </c>
      <c r="EG258">
        <v>0.0351805837542488</v>
      </c>
      <c r="EH258">
        <v>0</v>
      </c>
      <c r="EI258">
        <v>1</v>
      </c>
      <c r="EJ258">
        <v>3</v>
      </c>
      <c r="EK258" t="s">
        <v>427</v>
      </c>
      <c r="EL258">
        <v>100</v>
      </c>
      <c r="EM258">
        <v>100</v>
      </c>
      <c r="EN258">
        <v>1.552</v>
      </c>
      <c r="EO258">
        <v>-0.055</v>
      </c>
      <c r="EP258">
        <v>0.796380875196005</v>
      </c>
      <c r="EQ258">
        <v>0.00225868272383977</v>
      </c>
      <c r="ER258">
        <v>-9.96746185667655e-07</v>
      </c>
      <c r="ES258">
        <v>2.83711317370827e-10</v>
      </c>
      <c r="ET258">
        <v>-0.071317122073674</v>
      </c>
      <c r="EU258">
        <v>-0.00217948432402501</v>
      </c>
      <c r="EV258">
        <v>0.000453263451741206</v>
      </c>
      <c r="EW258">
        <v>-1.16319206543697e-06</v>
      </c>
      <c r="EX258">
        <v>-2</v>
      </c>
      <c r="EY258">
        <v>2196</v>
      </c>
      <c r="EZ258">
        <v>1</v>
      </c>
      <c r="FA258">
        <v>25</v>
      </c>
      <c r="FB258">
        <v>9.9</v>
      </c>
      <c r="FC258">
        <v>9.8</v>
      </c>
      <c r="FD258">
        <v>18</v>
      </c>
      <c r="FE258">
        <v>815.829</v>
      </c>
      <c r="FF258">
        <v>432.313</v>
      </c>
      <c r="FG258">
        <v>23.1045</v>
      </c>
      <c r="FH258">
        <v>25.24</v>
      </c>
      <c r="FI258">
        <v>29.9998</v>
      </c>
      <c r="FJ258">
        <v>25.4414</v>
      </c>
      <c r="FK258">
        <v>25.4895</v>
      </c>
      <c r="FL258">
        <v>25.0245</v>
      </c>
      <c r="FM258">
        <v>68.057</v>
      </c>
      <c r="FN258">
        <v>0</v>
      </c>
      <c r="FO258">
        <v>23.17</v>
      </c>
      <c r="FP258">
        <v>420</v>
      </c>
      <c r="FQ258">
        <v>4.21801</v>
      </c>
      <c r="FR258">
        <v>101.45</v>
      </c>
      <c r="FS258">
        <v>101.901</v>
      </c>
    </row>
    <row r="259" spans="1:175">
      <c r="A259">
        <v>243</v>
      </c>
      <c r="B259">
        <v>1626465674</v>
      </c>
      <c r="C259">
        <v>484.400000095367</v>
      </c>
      <c r="D259" t="s">
        <v>780</v>
      </c>
      <c r="E259" t="s">
        <v>781</v>
      </c>
      <c r="F259">
        <v>1</v>
      </c>
      <c r="G259" t="s">
        <v>291</v>
      </c>
      <c r="H259">
        <v>1626465673</v>
      </c>
      <c r="I259">
        <f>(J259)/1000</f>
        <v>0</v>
      </c>
      <c r="J259">
        <f>1000*CB259*AH259*(BX259-BY259)/(100*BQ259*(1000-AH259*BX259))</f>
        <v>0</v>
      </c>
      <c r="K259">
        <f>CB259*AH259*(BW259-BV259*(1000-AH259*BY259)/(1000-AH259*BX259))/(100*BQ259)</f>
        <v>0</v>
      </c>
      <c r="L259">
        <f>BV259 - IF(AH259&gt;1, K259*BQ259*100.0/(AJ259*CJ259), 0)</f>
        <v>0</v>
      </c>
      <c r="M259">
        <f>((S259-I259/2)*L259-K259)/(S259+I259/2)</f>
        <v>0</v>
      </c>
      <c r="N259">
        <f>M259*(CC259+CD259)/1000.0</f>
        <v>0</v>
      </c>
      <c r="O259">
        <f>(BV259 - IF(AH259&gt;1, K259*BQ259*100.0/(AJ259*CJ259), 0))*(CC259+CD259)/1000.0</f>
        <v>0</v>
      </c>
      <c r="P259">
        <f>2.0/((1/R259-1/Q259)+SIGN(R259)*SQRT((1/R259-1/Q259)*(1/R259-1/Q259) + 4*BR259/((BR259+1)*(BR259+1))*(2*1/R259*1/Q259-1/Q259*1/Q259)))</f>
        <v>0</v>
      </c>
      <c r="Q259">
        <f>IF(LEFT(BS259,1)&lt;&gt;"0",IF(LEFT(BS259,1)="1",3.0,BT259),$D$5+$E$5*(CJ259*CC259/($K$5*1000))+$F$5*(CJ259*CC259/($K$5*1000))*MAX(MIN(BQ259,$J$5),$I$5)*MAX(MIN(BQ259,$J$5),$I$5)+$G$5*MAX(MIN(BQ259,$J$5),$I$5)*(CJ259*CC259/($K$5*1000))+$H$5*(CJ259*CC259/($K$5*1000))*(CJ259*CC259/($K$5*1000)))</f>
        <v>0</v>
      </c>
      <c r="R259">
        <f>I259*(1000-(1000*0.61365*exp(17.502*V259/(240.97+V259))/(CC259+CD259)+BX259)/2)/(1000*0.61365*exp(17.502*V259/(240.97+V259))/(CC259+CD259)-BX259)</f>
        <v>0</v>
      </c>
      <c r="S259">
        <f>1/((BR259+1)/(P259/1.6)+1/(Q259/1.37)) + BR259/((BR259+1)/(P259/1.6) + BR259/(Q259/1.37))</f>
        <v>0</v>
      </c>
      <c r="T259">
        <f>(BM259*BP259)</f>
        <v>0</v>
      </c>
      <c r="U259">
        <f>(CE259+(T259+2*0.95*5.67E-8*(((CE259+$B$7)+273)^4-(CE259+273)^4)-44100*I259)/(1.84*29.3*Q259+8*0.95*5.67E-8*(CE259+273)^3))</f>
        <v>0</v>
      </c>
      <c r="V259">
        <f>($C$7*CF259+$D$7*CG259+$E$7*U259)</f>
        <v>0</v>
      </c>
      <c r="W259">
        <f>0.61365*exp(17.502*V259/(240.97+V259))</f>
        <v>0</v>
      </c>
      <c r="X259">
        <f>(Y259/Z259*100)</f>
        <v>0</v>
      </c>
      <c r="Y259">
        <f>BX259*(CC259+CD259)/1000</f>
        <v>0</v>
      </c>
      <c r="Z259">
        <f>0.61365*exp(17.502*CE259/(240.97+CE259))</f>
        <v>0</v>
      </c>
      <c r="AA259">
        <f>(W259-BX259*(CC259+CD259)/1000)</f>
        <v>0</v>
      </c>
      <c r="AB259">
        <f>(-I259*44100)</f>
        <v>0</v>
      </c>
      <c r="AC259">
        <f>2*29.3*Q259*0.92*(CE259-V259)</f>
        <v>0</v>
      </c>
      <c r="AD259">
        <f>2*0.95*5.67E-8*(((CE259+$B$7)+273)^4-(V259+273)^4)</f>
        <v>0</v>
      </c>
      <c r="AE259">
        <f>T259+AD259+AB259+AC259</f>
        <v>0</v>
      </c>
      <c r="AF259">
        <v>146</v>
      </c>
      <c r="AG259">
        <v>16</v>
      </c>
      <c r="AH259">
        <f>IF(AF259*$H$13&gt;=AJ259,1.0,(AJ259/(AJ259-AF259*$H$13)))</f>
        <v>0</v>
      </c>
      <c r="AI259">
        <f>(AH259-1)*100</f>
        <v>0</v>
      </c>
      <c r="AJ259">
        <f>MAX(0,($B$13+$C$13*CJ259)/(1+$D$13*CJ259)*CC259/(CE259+273)*$E$13)</f>
        <v>0</v>
      </c>
      <c r="AK259" t="s">
        <v>292</v>
      </c>
      <c r="AL259" t="s">
        <v>292</v>
      </c>
      <c r="AM259">
        <v>0</v>
      </c>
      <c r="AN259">
        <v>0</v>
      </c>
      <c r="AO259">
        <f>1-AM259/AN259</f>
        <v>0</v>
      </c>
      <c r="AP259">
        <v>0</v>
      </c>
      <c r="AQ259" t="s">
        <v>292</v>
      </c>
      <c r="AR259" t="s">
        <v>292</v>
      </c>
      <c r="AS259">
        <v>0</v>
      </c>
      <c r="AT259">
        <v>0</v>
      </c>
      <c r="AU259">
        <f>1-AS259/AT259</f>
        <v>0</v>
      </c>
      <c r="AV259">
        <v>0.5</v>
      </c>
      <c r="AW259">
        <f>BN259</f>
        <v>0</v>
      </c>
      <c r="AX259">
        <f>K259</f>
        <v>0</v>
      </c>
      <c r="AY259">
        <f>AU259*AV259*AW259</f>
        <v>0</v>
      </c>
      <c r="AZ259">
        <f>(AX259-AP259)/AW259</f>
        <v>0</v>
      </c>
      <c r="BA259">
        <f>(AN259-AT259)/AT259</f>
        <v>0</v>
      </c>
      <c r="BB259">
        <f>AM259/(AO259+AM259/AT259)</f>
        <v>0</v>
      </c>
      <c r="BC259" t="s">
        <v>292</v>
      </c>
      <c r="BD259">
        <v>0</v>
      </c>
      <c r="BE259">
        <f>IF(BD259&lt;&gt;0, BD259, BB259)</f>
        <v>0</v>
      </c>
      <c r="BF259">
        <f>1-BE259/AT259</f>
        <v>0</v>
      </c>
      <c r="BG259">
        <f>(AT259-AS259)/(AT259-BE259)</f>
        <v>0</v>
      </c>
      <c r="BH259">
        <f>(AN259-AT259)/(AN259-BE259)</f>
        <v>0</v>
      </c>
      <c r="BI259">
        <f>(AT259-AS259)/(AT259-AM259)</f>
        <v>0</v>
      </c>
      <c r="BJ259">
        <f>(AN259-AT259)/(AN259-AM259)</f>
        <v>0</v>
      </c>
      <c r="BK259">
        <f>(BG259*BE259/AS259)</f>
        <v>0</v>
      </c>
      <c r="BL259">
        <f>(1-BK259)</f>
        <v>0</v>
      </c>
      <c r="BM259">
        <f>$B$11*CK259+$C$11*CL259+$F$11*CM259*(1-CP259)</f>
        <v>0</v>
      </c>
      <c r="BN259">
        <f>BM259*BO259</f>
        <v>0</v>
      </c>
      <c r="BO259">
        <f>($B$11*$D$9+$C$11*$D$9+$F$11*((CZ259+CR259)/MAX(CZ259+CR259+DA259, 0.1)*$I$9+DA259/MAX(CZ259+CR259+DA259, 0.1)*$J$9))/($B$11+$C$11+$F$11)</f>
        <v>0</v>
      </c>
      <c r="BP259">
        <f>($B$11*$K$9+$C$11*$K$9+$F$11*((CZ259+CR259)/MAX(CZ259+CR259+DA259, 0.1)*$P$9+DA259/MAX(CZ259+CR259+DA259, 0.1)*$Q$9))/($B$11+$C$11+$F$11)</f>
        <v>0</v>
      </c>
      <c r="BQ259">
        <v>6</v>
      </c>
      <c r="BR259">
        <v>0.5</v>
      </c>
      <c r="BS259" t="s">
        <v>293</v>
      </c>
      <c r="BT259">
        <v>2</v>
      </c>
      <c r="BU259">
        <v>1626465673</v>
      </c>
      <c r="BV259">
        <v>397.385666666667</v>
      </c>
      <c r="BW259">
        <v>419.927</v>
      </c>
      <c r="BX259">
        <v>8.96203666666667</v>
      </c>
      <c r="BY259">
        <v>4.16261666666667</v>
      </c>
      <c r="BZ259">
        <v>395.833666666667</v>
      </c>
      <c r="CA259">
        <v>9.01700333333333</v>
      </c>
      <c r="CB259">
        <v>899.962333333333</v>
      </c>
      <c r="CC259">
        <v>100.765</v>
      </c>
      <c r="CD259">
        <v>0.100992666666667</v>
      </c>
      <c r="CE259">
        <v>21.7915666666667</v>
      </c>
      <c r="CF259">
        <v>20.3992</v>
      </c>
      <c r="CG259">
        <v>999.9</v>
      </c>
      <c r="CH259">
        <v>0</v>
      </c>
      <c r="CI259">
        <v>0</v>
      </c>
      <c r="CJ259">
        <v>9962.08666666666</v>
      </c>
      <c r="CK259">
        <v>0</v>
      </c>
      <c r="CL259">
        <v>0.221023</v>
      </c>
      <c r="CM259">
        <v>1459.96666666667</v>
      </c>
      <c r="CN259">
        <v>0.973009666666667</v>
      </c>
      <c r="CO259">
        <v>0.0269900333333333</v>
      </c>
      <c r="CP259">
        <v>0</v>
      </c>
      <c r="CQ259">
        <v>870.804333333333</v>
      </c>
      <c r="CR259">
        <v>4.99999</v>
      </c>
      <c r="CS259">
        <v>12753.3333333333</v>
      </c>
      <c r="CT259">
        <v>12728.1</v>
      </c>
      <c r="CU259">
        <v>39.125</v>
      </c>
      <c r="CV259">
        <v>41.187</v>
      </c>
      <c r="CW259">
        <v>40.25</v>
      </c>
      <c r="CX259">
        <v>40.562</v>
      </c>
      <c r="CY259">
        <v>41.0413333333333</v>
      </c>
      <c r="CZ259">
        <v>1415.69666666667</v>
      </c>
      <c r="DA259">
        <v>39.27</v>
      </c>
      <c r="DB259">
        <v>0</v>
      </c>
      <c r="DC259">
        <v>1626465685.4</v>
      </c>
      <c r="DD259">
        <v>0</v>
      </c>
      <c r="DE259">
        <v>870.880653846154</v>
      </c>
      <c r="DF259">
        <v>-1.60817094749714</v>
      </c>
      <c r="DG259">
        <v>-11.4461538219508</v>
      </c>
      <c r="DH259">
        <v>12754.4230769231</v>
      </c>
      <c r="DI259">
        <v>15</v>
      </c>
      <c r="DJ259">
        <v>1626465084.6</v>
      </c>
      <c r="DK259" t="s">
        <v>294</v>
      </c>
      <c r="DL259">
        <v>1626465076.6</v>
      </c>
      <c r="DM259">
        <v>1626465084.6</v>
      </c>
      <c r="DN259">
        <v>8</v>
      </c>
      <c r="DO259">
        <v>0.212</v>
      </c>
      <c r="DP259">
        <v>0.013</v>
      </c>
      <c r="DQ259">
        <v>1.588</v>
      </c>
      <c r="DR259">
        <v>-0.074</v>
      </c>
      <c r="DS259">
        <v>420</v>
      </c>
      <c r="DT259">
        <v>3</v>
      </c>
      <c r="DU259">
        <v>0.13</v>
      </c>
      <c r="DV259">
        <v>0.03</v>
      </c>
      <c r="DW259">
        <v>-22.5095341463415</v>
      </c>
      <c r="DX259">
        <v>-0.639702439024428</v>
      </c>
      <c r="DY259">
        <v>0.0694252137010899</v>
      </c>
      <c r="DZ259">
        <v>0</v>
      </c>
      <c r="EA259">
        <v>870.950424242424</v>
      </c>
      <c r="EB259">
        <v>-1.37854981830291</v>
      </c>
      <c r="EC259">
        <v>0.202931549931901</v>
      </c>
      <c r="ED259">
        <v>1</v>
      </c>
      <c r="EE259">
        <v>4.73923073170732</v>
      </c>
      <c r="EF259">
        <v>0.367385435540065</v>
      </c>
      <c r="EG259">
        <v>0.0376890938090522</v>
      </c>
      <c r="EH259">
        <v>0</v>
      </c>
      <c r="EI259">
        <v>1</v>
      </c>
      <c r="EJ259">
        <v>3</v>
      </c>
      <c r="EK259" t="s">
        <v>427</v>
      </c>
      <c r="EL259">
        <v>100</v>
      </c>
      <c r="EM259">
        <v>100</v>
      </c>
      <c r="EN259">
        <v>1.552</v>
      </c>
      <c r="EO259">
        <v>-0.0549</v>
      </c>
      <c r="EP259">
        <v>0.796380875196005</v>
      </c>
      <c r="EQ259">
        <v>0.00225868272383977</v>
      </c>
      <c r="ER259">
        <v>-9.96746185667655e-07</v>
      </c>
      <c r="ES259">
        <v>2.83711317370827e-10</v>
      </c>
      <c r="ET259">
        <v>-0.071317122073674</v>
      </c>
      <c r="EU259">
        <v>-0.00217948432402501</v>
      </c>
      <c r="EV259">
        <v>0.000453263451741206</v>
      </c>
      <c r="EW259">
        <v>-1.16319206543697e-06</v>
      </c>
      <c r="EX259">
        <v>-2</v>
      </c>
      <c r="EY259">
        <v>2196</v>
      </c>
      <c r="EZ259">
        <v>1</v>
      </c>
      <c r="FA259">
        <v>25</v>
      </c>
      <c r="FB259">
        <v>10</v>
      </c>
      <c r="FC259">
        <v>9.8</v>
      </c>
      <c r="FD259">
        <v>18</v>
      </c>
      <c r="FE259">
        <v>816.005</v>
      </c>
      <c r="FF259">
        <v>432.401</v>
      </c>
      <c r="FG259">
        <v>23.1801</v>
      </c>
      <c r="FH259">
        <v>25.2379</v>
      </c>
      <c r="FI259">
        <v>29.9999</v>
      </c>
      <c r="FJ259">
        <v>25.4392</v>
      </c>
      <c r="FK259">
        <v>25.4876</v>
      </c>
      <c r="FL259">
        <v>25.0259</v>
      </c>
      <c r="FM259">
        <v>68.057</v>
      </c>
      <c r="FN259">
        <v>0</v>
      </c>
      <c r="FO259">
        <v>23.27</v>
      </c>
      <c r="FP259">
        <v>420</v>
      </c>
      <c r="FQ259">
        <v>4.20976</v>
      </c>
      <c r="FR259">
        <v>101.45</v>
      </c>
      <c r="FS259">
        <v>101.902</v>
      </c>
    </row>
    <row r="260" spans="1:175">
      <c r="A260">
        <v>244</v>
      </c>
      <c r="B260">
        <v>1626465676</v>
      </c>
      <c r="C260">
        <v>486.400000095367</v>
      </c>
      <c r="D260" t="s">
        <v>782</v>
      </c>
      <c r="E260" t="s">
        <v>783</v>
      </c>
      <c r="F260">
        <v>1</v>
      </c>
      <c r="G260" t="s">
        <v>291</v>
      </c>
      <c r="H260">
        <v>1626465675</v>
      </c>
      <c r="I260">
        <f>(J260)/1000</f>
        <v>0</v>
      </c>
      <c r="J260">
        <f>1000*CB260*AH260*(BX260-BY260)/(100*BQ260*(1000-AH260*BX260))</f>
        <v>0</v>
      </c>
      <c r="K260">
        <f>CB260*AH260*(BW260-BV260*(1000-AH260*BY260)/(1000-AH260*BX260))/(100*BQ260)</f>
        <v>0</v>
      </c>
      <c r="L260">
        <f>BV260 - IF(AH260&gt;1, K260*BQ260*100.0/(AJ260*CJ260), 0)</f>
        <v>0</v>
      </c>
      <c r="M260">
        <f>((S260-I260/2)*L260-K260)/(S260+I260/2)</f>
        <v>0</v>
      </c>
      <c r="N260">
        <f>M260*(CC260+CD260)/1000.0</f>
        <v>0</v>
      </c>
      <c r="O260">
        <f>(BV260 - IF(AH260&gt;1, K260*BQ260*100.0/(AJ260*CJ260), 0))*(CC260+CD260)/1000.0</f>
        <v>0</v>
      </c>
      <c r="P260">
        <f>2.0/((1/R260-1/Q260)+SIGN(R260)*SQRT((1/R260-1/Q260)*(1/R260-1/Q260) + 4*BR260/((BR260+1)*(BR260+1))*(2*1/R260*1/Q260-1/Q260*1/Q260)))</f>
        <v>0</v>
      </c>
      <c r="Q260">
        <f>IF(LEFT(BS260,1)&lt;&gt;"0",IF(LEFT(BS260,1)="1",3.0,BT260),$D$5+$E$5*(CJ260*CC260/($K$5*1000))+$F$5*(CJ260*CC260/($K$5*1000))*MAX(MIN(BQ260,$J$5),$I$5)*MAX(MIN(BQ260,$J$5),$I$5)+$G$5*MAX(MIN(BQ260,$J$5),$I$5)*(CJ260*CC260/($K$5*1000))+$H$5*(CJ260*CC260/($K$5*1000))*(CJ260*CC260/($K$5*1000)))</f>
        <v>0</v>
      </c>
      <c r="R260">
        <f>I260*(1000-(1000*0.61365*exp(17.502*V260/(240.97+V260))/(CC260+CD260)+BX260)/2)/(1000*0.61365*exp(17.502*V260/(240.97+V260))/(CC260+CD260)-BX260)</f>
        <v>0</v>
      </c>
      <c r="S260">
        <f>1/((BR260+1)/(P260/1.6)+1/(Q260/1.37)) + BR260/((BR260+1)/(P260/1.6) + BR260/(Q260/1.37))</f>
        <v>0</v>
      </c>
      <c r="T260">
        <f>(BM260*BP260)</f>
        <v>0</v>
      </c>
      <c r="U260">
        <f>(CE260+(T260+2*0.95*5.67E-8*(((CE260+$B$7)+273)^4-(CE260+273)^4)-44100*I260)/(1.84*29.3*Q260+8*0.95*5.67E-8*(CE260+273)^3))</f>
        <v>0</v>
      </c>
      <c r="V260">
        <f>($C$7*CF260+$D$7*CG260+$E$7*U260)</f>
        <v>0</v>
      </c>
      <c r="W260">
        <f>0.61365*exp(17.502*V260/(240.97+V260))</f>
        <v>0</v>
      </c>
      <c r="X260">
        <f>(Y260/Z260*100)</f>
        <v>0</v>
      </c>
      <c r="Y260">
        <f>BX260*(CC260+CD260)/1000</f>
        <v>0</v>
      </c>
      <c r="Z260">
        <f>0.61365*exp(17.502*CE260/(240.97+CE260))</f>
        <v>0</v>
      </c>
      <c r="AA260">
        <f>(W260-BX260*(CC260+CD260)/1000)</f>
        <v>0</v>
      </c>
      <c r="AB260">
        <f>(-I260*44100)</f>
        <v>0</v>
      </c>
      <c r="AC260">
        <f>2*29.3*Q260*0.92*(CE260-V260)</f>
        <v>0</v>
      </c>
      <c r="AD260">
        <f>2*0.95*5.67E-8*(((CE260+$B$7)+273)^4-(V260+273)^4)</f>
        <v>0</v>
      </c>
      <c r="AE260">
        <f>T260+AD260+AB260+AC260</f>
        <v>0</v>
      </c>
      <c r="AF260">
        <v>146</v>
      </c>
      <c r="AG260">
        <v>16</v>
      </c>
      <c r="AH260">
        <f>IF(AF260*$H$13&gt;=AJ260,1.0,(AJ260/(AJ260-AF260*$H$13)))</f>
        <v>0</v>
      </c>
      <c r="AI260">
        <f>(AH260-1)*100</f>
        <v>0</v>
      </c>
      <c r="AJ260">
        <f>MAX(0,($B$13+$C$13*CJ260)/(1+$D$13*CJ260)*CC260/(CE260+273)*$E$13)</f>
        <v>0</v>
      </c>
      <c r="AK260" t="s">
        <v>292</v>
      </c>
      <c r="AL260" t="s">
        <v>292</v>
      </c>
      <c r="AM260">
        <v>0</v>
      </c>
      <c r="AN260">
        <v>0</v>
      </c>
      <c r="AO260">
        <f>1-AM260/AN260</f>
        <v>0</v>
      </c>
      <c r="AP260">
        <v>0</v>
      </c>
      <c r="AQ260" t="s">
        <v>292</v>
      </c>
      <c r="AR260" t="s">
        <v>292</v>
      </c>
      <c r="AS260">
        <v>0</v>
      </c>
      <c r="AT260">
        <v>0</v>
      </c>
      <c r="AU260">
        <f>1-AS260/AT260</f>
        <v>0</v>
      </c>
      <c r="AV260">
        <v>0.5</v>
      </c>
      <c r="AW260">
        <f>BN260</f>
        <v>0</v>
      </c>
      <c r="AX260">
        <f>K260</f>
        <v>0</v>
      </c>
      <c r="AY260">
        <f>AU260*AV260*AW260</f>
        <v>0</v>
      </c>
      <c r="AZ260">
        <f>(AX260-AP260)/AW260</f>
        <v>0</v>
      </c>
      <c r="BA260">
        <f>(AN260-AT260)/AT260</f>
        <v>0</v>
      </c>
      <c r="BB260">
        <f>AM260/(AO260+AM260/AT260)</f>
        <v>0</v>
      </c>
      <c r="BC260" t="s">
        <v>292</v>
      </c>
      <c r="BD260">
        <v>0</v>
      </c>
      <c r="BE260">
        <f>IF(BD260&lt;&gt;0, BD260, BB260)</f>
        <v>0</v>
      </c>
      <c r="BF260">
        <f>1-BE260/AT260</f>
        <v>0</v>
      </c>
      <c r="BG260">
        <f>(AT260-AS260)/(AT260-BE260)</f>
        <v>0</v>
      </c>
      <c r="BH260">
        <f>(AN260-AT260)/(AN260-BE260)</f>
        <v>0</v>
      </c>
      <c r="BI260">
        <f>(AT260-AS260)/(AT260-AM260)</f>
        <v>0</v>
      </c>
      <c r="BJ260">
        <f>(AN260-AT260)/(AN260-AM260)</f>
        <v>0</v>
      </c>
      <c r="BK260">
        <f>(BG260*BE260/AS260)</f>
        <v>0</v>
      </c>
      <c r="BL260">
        <f>(1-BK260)</f>
        <v>0</v>
      </c>
      <c r="BM260">
        <f>$B$11*CK260+$C$11*CL260+$F$11*CM260*(1-CP260)</f>
        <v>0</v>
      </c>
      <c r="BN260">
        <f>BM260*BO260</f>
        <v>0</v>
      </c>
      <c r="BO260">
        <f>($B$11*$D$9+$C$11*$D$9+$F$11*((CZ260+CR260)/MAX(CZ260+CR260+DA260, 0.1)*$I$9+DA260/MAX(CZ260+CR260+DA260, 0.1)*$J$9))/($B$11+$C$11+$F$11)</f>
        <v>0</v>
      </c>
      <c r="BP260">
        <f>($B$11*$K$9+$C$11*$K$9+$F$11*((CZ260+CR260)/MAX(CZ260+CR260+DA260, 0.1)*$P$9+DA260/MAX(CZ260+CR260+DA260, 0.1)*$Q$9))/($B$11+$C$11+$F$11)</f>
        <v>0</v>
      </c>
      <c r="BQ260">
        <v>6</v>
      </c>
      <c r="BR260">
        <v>0.5</v>
      </c>
      <c r="BS260" t="s">
        <v>293</v>
      </c>
      <c r="BT260">
        <v>2</v>
      </c>
      <c r="BU260">
        <v>1626465675</v>
      </c>
      <c r="BV260">
        <v>397.338666666667</v>
      </c>
      <c r="BW260">
        <v>419.949333333333</v>
      </c>
      <c r="BX260">
        <v>8.98409666666667</v>
      </c>
      <c r="BY260">
        <v>4.17961666666667</v>
      </c>
      <c r="BZ260">
        <v>395.786666666667</v>
      </c>
      <c r="CA260">
        <v>9.03894333333333</v>
      </c>
      <c r="CB260">
        <v>900.008666666667</v>
      </c>
      <c r="CC260">
        <v>100.764666666667</v>
      </c>
      <c r="CD260">
        <v>0.100397333333333</v>
      </c>
      <c r="CE260">
        <v>21.8277666666667</v>
      </c>
      <c r="CF260">
        <v>20.4333333333333</v>
      </c>
      <c r="CG260">
        <v>999.9</v>
      </c>
      <c r="CH260">
        <v>0</v>
      </c>
      <c r="CI260">
        <v>0</v>
      </c>
      <c r="CJ260">
        <v>10001.66</v>
      </c>
      <c r="CK260">
        <v>0</v>
      </c>
      <c r="CL260">
        <v>0.221023</v>
      </c>
      <c r="CM260">
        <v>1459.97333333333</v>
      </c>
      <c r="CN260">
        <v>0.973003</v>
      </c>
      <c r="CO260">
        <v>0.0269969666666667</v>
      </c>
      <c r="CP260">
        <v>0</v>
      </c>
      <c r="CQ260">
        <v>870.822333333333</v>
      </c>
      <c r="CR260">
        <v>4.99999</v>
      </c>
      <c r="CS260">
        <v>12753.6666666667</v>
      </c>
      <c r="CT260">
        <v>12728.1333333333</v>
      </c>
      <c r="CU260">
        <v>39.125</v>
      </c>
      <c r="CV260">
        <v>41.187</v>
      </c>
      <c r="CW260">
        <v>40.25</v>
      </c>
      <c r="CX260">
        <v>40.562</v>
      </c>
      <c r="CY260">
        <v>41.062</v>
      </c>
      <c r="CZ260">
        <v>1415.69333333333</v>
      </c>
      <c r="DA260">
        <v>39.28</v>
      </c>
      <c r="DB260">
        <v>0</v>
      </c>
      <c r="DC260">
        <v>1626465687.2</v>
      </c>
      <c r="DD260">
        <v>0</v>
      </c>
      <c r="DE260">
        <v>870.84732</v>
      </c>
      <c r="DF260">
        <v>-0.750000013416884</v>
      </c>
      <c r="DG260">
        <v>-8.40769227345964</v>
      </c>
      <c r="DH260">
        <v>12754.276</v>
      </c>
      <c r="DI260">
        <v>15</v>
      </c>
      <c r="DJ260">
        <v>1626465084.6</v>
      </c>
      <c r="DK260" t="s">
        <v>294</v>
      </c>
      <c r="DL260">
        <v>1626465076.6</v>
      </c>
      <c r="DM260">
        <v>1626465084.6</v>
      </c>
      <c r="DN260">
        <v>8</v>
      </c>
      <c r="DO260">
        <v>0.212</v>
      </c>
      <c r="DP260">
        <v>0.013</v>
      </c>
      <c r="DQ260">
        <v>1.588</v>
      </c>
      <c r="DR260">
        <v>-0.074</v>
      </c>
      <c r="DS260">
        <v>420</v>
      </c>
      <c r="DT260">
        <v>3</v>
      </c>
      <c r="DU260">
        <v>0.13</v>
      </c>
      <c r="DV260">
        <v>0.03</v>
      </c>
      <c r="DW260">
        <v>-22.5264463414634</v>
      </c>
      <c r="DX260">
        <v>-0.539331010452957</v>
      </c>
      <c r="DY260">
        <v>0.0622112808277154</v>
      </c>
      <c r="DZ260">
        <v>0</v>
      </c>
      <c r="EA260">
        <v>870.914242424243</v>
      </c>
      <c r="EB260">
        <v>-1.37612615393466</v>
      </c>
      <c r="EC260">
        <v>0.194829067320345</v>
      </c>
      <c r="ED260">
        <v>1</v>
      </c>
      <c r="EE260">
        <v>4.74916121951219</v>
      </c>
      <c r="EF260">
        <v>0.391297003484318</v>
      </c>
      <c r="EG260">
        <v>0.0394858924603565</v>
      </c>
      <c r="EH260">
        <v>0</v>
      </c>
      <c r="EI260">
        <v>1</v>
      </c>
      <c r="EJ260">
        <v>3</v>
      </c>
      <c r="EK260" t="s">
        <v>427</v>
      </c>
      <c r="EL260">
        <v>100</v>
      </c>
      <c r="EM260">
        <v>100</v>
      </c>
      <c r="EN260">
        <v>1.551</v>
      </c>
      <c r="EO260">
        <v>-0.0548</v>
      </c>
      <c r="EP260">
        <v>0.796380875196005</v>
      </c>
      <c r="EQ260">
        <v>0.00225868272383977</v>
      </c>
      <c r="ER260">
        <v>-9.96746185667655e-07</v>
      </c>
      <c r="ES260">
        <v>2.83711317370827e-10</v>
      </c>
      <c r="ET260">
        <v>-0.071317122073674</v>
      </c>
      <c r="EU260">
        <v>-0.00217948432402501</v>
      </c>
      <c r="EV260">
        <v>0.000453263451741206</v>
      </c>
      <c r="EW260">
        <v>-1.16319206543697e-06</v>
      </c>
      <c r="EX260">
        <v>-2</v>
      </c>
      <c r="EY260">
        <v>2196</v>
      </c>
      <c r="EZ260">
        <v>1</v>
      </c>
      <c r="FA260">
        <v>25</v>
      </c>
      <c r="FB260">
        <v>10</v>
      </c>
      <c r="FC260">
        <v>9.9</v>
      </c>
      <c r="FD260">
        <v>18</v>
      </c>
      <c r="FE260">
        <v>816.114</v>
      </c>
      <c r="FF260">
        <v>432.537</v>
      </c>
      <c r="FG260">
        <v>23.2473</v>
      </c>
      <c r="FH260">
        <v>25.2363</v>
      </c>
      <c r="FI260">
        <v>29.9998</v>
      </c>
      <c r="FJ260">
        <v>25.4373</v>
      </c>
      <c r="FK260">
        <v>25.486</v>
      </c>
      <c r="FL260">
        <v>25.023</v>
      </c>
      <c r="FM260">
        <v>68.057</v>
      </c>
      <c r="FN260">
        <v>0</v>
      </c>
      <c r="FO260">
        <v>23.37</v>
      </c>
      <c r="FP260">
        <v>420</v>
      </c>
      <c r="FQ260">
        <v>4.26135</v>
      </c>
      <c r="FR260">
        <v>101.451</v>
      </c>
      <c r="FS260">
        <v>101.901</v>
      </c>
    </row>
    <row r="261" spans="1:175">
      <c r="A261">
        <v>245</v>
      </c>
      <c r="B261">
        <v>1626465678</v>
      </c>
      <c r="C261">
        <v>488.400000095367</v>
      </c>
      <c r="D261" t="s">
        <v>784</v>
      </c>
      <c r="E261" t="s">
        <v>785</v>
      </c>
      <c r="F261">
        <v>1</v>
      </c>
      <c r="G261" t="s">
        <v>291</v>
      </c>
      <c r="H261">
        <v>1626465677</v>
      </c>
      <c r="I261">
        <f>(J261)/1000</f>
        <v>0</v>
      </c>
      <c r="J261">
        <f>1000*CB261*AH261*(BX261-BY261)/(100*BQ261*(1000-AH261*BX261))</f>
        <v>0</v>
      </c>
      <c r="K261">
        <f>CB261*AH261*(BW261-BV261*(1000-AH261*BY261)/(1000-AH261*BX261))/(100*BQ261)</f>
        <v>0</v>
      </c>
      <c r="L261">
        <f>BV261 - IF(AH261&gt;1, K261*BQ261*100.0/(AJ261*CJ261), 0)</f>
        <v>0</v>
      </c>
      <c r="M261">
        <f>((S261-I261/2)*L261-K261)/(S261+I261/2)</f>
        <v>0</v>
      </c>
      <c r="N261">
        <f>M261*(CC261+CD261)/1000.0</f>
        <v>0</v>
      </c>
      <c r="O261">
        <f>(BV261 - IF(AH261&gt;1, K261*BQ261*100.0/(AJ261*CJ261), 0))*(CC261+CD261)/1000.0</f>
        <v>0</v>
      </c>
      <c r="P261">
        <f>2.0/((1/R261-1/Q261)+SIGN(R261)*SQRT((1/R261-1/Q261)*(1/R261-1/Q261) + 4*BR261/((BR261+1)*(BR261+1))*(2*1/R261*1/Q261-1/Q261*1/Q261)))</f>
        <v>0</v>
      </c>
      <c r="Q261">
        <f>IF(LEFT(BS261,1)&lt;&gt;"0",IF(LEFT(BS261,1)="1",3.0,BT261),$D$5+$E$5*(CJ261*CC261/($K$5*1000))+$F$5*(CJ261*CC261/($K$5*1000))*MAX(MIN(BQ261,$J$5),$I$5)*MAX(MIN(BQ261,$J$5),$I$5)+$G$5*MAX(MIN(BQ261,$J$5),$I$5)*(CJ261*CC261/($K$5*1000))+$H$5*(CJ261*CC261/($K$5*1000))*(CJ261*CC261/($K$5*1000)))</f>
        <v>0</v>
      </c>
      <c r="R261">
        <f>I261*(1000-(1000*0.61365*exp(17.502*V261/(240.97+V261))/(CC261+CD261)+BX261)/2)/(1000*0.61365*exp(17.502*V261/(240.97+V261))/(CC261+CD261)-BX261)</f>
        <v>0</v>
      </c>
      <c r="S261">
        <f>1/((BR261+1)/(P261/1.6)+1/(Q261/1.37)) + BR261/((BR261+1)/(P261/1.6) + BR261/(Q261/1.37))</f>
        <v>0</v>
      </c>
      <c r="T261">
        <f>(BM261*BP261)</f>
        <v>0</v>
      </c>
      <c r="U261">
        <f>(CE261+(T261+2*0.95*5.67E-8*(((CE261+$B$7)+273)^4-(CE261+273)^4)-44100*I261)/(1.84*29.3*Q261+8*0.95*5.67E-8*(CE261+273)^3))</f>
        <v>0</v>
      </c>
      <c r="V261">
        <f>($C$7*CF261+$D$7*CG261+$E$7*U261)</f>
        <v>0</v>
      </c>
      <c r="W261">
        <f>0.61365*exp(17.502*V261/(240.97+V261))</f>
        <v>0</v>
      </c>
      <c r="X261">
        <f>(Y261/Z261*100)</f>
        <v>0</v>
      </c>
      <c r="Y261">
        <f>BX261*(CC261+CD261)/1000</f>
        <v>0</v>
      </c>
      <c r="Z261">
        <f>0.61365*exp(17.502*CE261/(240.97+CE261))</f>
        <v>0</v>
      </c>
      <c r="AA261">
        <f>(W261-BX261*(CC261+CD261)/1000)</f>
        <v>0</v>
      </c>
      <c r="AB261">
        <f>(-I261*44100)</f>
        <v>0</v>
      </c>
      <c r="AC261">
        <f>2*29.3*Q261*0.92*(CE261-V261)</f>
        <v>0</v>
      </c>
      <c r="AD261">
        <f>2*0.95*5.67E-8*(((CE261+$B$7)+273)^4-(V261+273)^4)</f>
        <v>0</v>
      </c>
      <c r="AE261">
        <f>T261+AD261+AB261+AC261</f>
        <v>0</v>
      </c>
      <c r="AF261">
        <v>145</v>
      </c>
      <c r="AG261">
        <v>16</v>
      </c>
      <c r="AH261">
        <f>IF(AF261*$H$13&gt;=AJ261,1.0,(AJ261/(AJ261-AF261*$H$13)))</f>
        <v>0</v>
      </c>
      <c r="AI261">
        <f>(AH261-1)*100</f>
        <v>0</v>
      </c>
      <c r="AJ261">
        <f>MAX(0,($B$13+$C$13*CJ261)/(1+$D$13*CJ261)*CC261/(CE261+273)*$E$13)</f>
        <v>0</v>
      </c>
      <c r="AK261" t="s">
        <v>292</v>
      </c>
      <c r="AL261" t="s">
        <v>292</v>
      </c>
      <c r="AM261">
        <v>0</v>
      </c>
      <c r="AN261">
        <v>0</v>
      </c>
      <c r="AO261">
        <f>1-AM261/AN261</f>
        <v>0</v>
      </c>
      <c r="AP261">
        <v>0</v>
      </c>
      <c r="AQ261" t="s">
        <v>292</v>
      </c>
      <c r="AR261" t="s">
        <v>292</v>
      </c>
      <c r="AS261">
        <v>0</v>
      </c>
      <c r="AT261">
        <v>0</v>
      </c>
      <c r="AU261">
        <f>1-AS261/AT261</f>
        <v>0</v>
      </c>
      <c r="AV261">
        <v>0.5</v>
      </c>
      <c r="AW261">
        <f>BN261</f>
        <v>0</v>
      </c>
      <c r="AX261">
        <f>K261</f>
        <v>0</v>
      </c>
      <c r="AY261">
        <f>AU261*AV261*AW261</f>
        <v>0</v>
      </c>
      <c r="AZ261">
        <f>(AX261-AP261)/AW261</f>
        <v>0</v>
      </c>
      <c r="BA261">
        <f>(AN261-AT261)/AT261</f>
        <v>0</v>
      </c>
      <c r="BB261">
        <f>AM261/(AO261+AM261/AT261)</f>
        <v>0</v>
      </c>
      <c r="BC261" t="s">
        <v>292</v>
      </c>
      <c r="BD261">
        <v>0</v>
      </c>
      <c r="BE261">
        <f>IF(BD261&lt;&gt;0, BD261, BB261)</f>
        <v>0</v>
      </c>
      <c r="BF261">
        <f>1-BE261/AT261</f>
        <v>0</v>
      </c>
      <c r="BG261">
        <f>(AT261-AS261)/(AT261-BE261)</f>
        <v>0</v>
      </c>
      <c r="BH261">
        <f>(AN261-AT261)/(AN261-BE261)</f>
        <v>0</v>
      </c>
      <c r="BI261">
        <f>(AT261-AS261)/(AT261-AM261)</f>
        <v>0</v>
      </c>
      <c r="BJ261">
        <f>(AN261-AT261)/(AN261-AM261)</f>
        <v>0</v>
      </c>
      <c r="BK261">
        <f>(BG261*BE261/AS261)</f>
        <v>0</v>
      </c>
      <c r="BL261">
        <f>(1-BK261)</f>
        <v>0</v>
      </c>
      <c r="BM261">
        <f>$B$11*CK261+$C$11*CL261+$F$11*CM261*(1-CP261)</f>
        <v>0</v>
      </c>
      <c r="BN261">
        <f>BM261*BO261</f>
        <v>0</v>
      </c>
      <c r="BO261">
        <f>($B$11*$D$9+$C$11*$D$9+$F$11*((CZ261+CR261)/MAX(CZ261+CR261+DA261, 0.1)*$I$9+DA261/MAX(CZ261+CR261+DA261, 0.1)*$J$9))/($B$11+$C$11+$F$11)</f>
        <v>0</v>
      </c>
      <c r="BP261">
        <f>($B$11*$K$9+$C$11*$K$9+$F$11*((CZ261+CR261)/MAX(CZ261+CR261+DA261, 0.1)*$P$9+DA261/MAX(CZ261+CR261+DA261, 0.1)*$Q$9))/($B$11+$C$11+$F$11)</f>
        <v>0</v>
      </c>
      <c r="BQ261">
        <v>6</v>
      </c>
      <c r="BR261">
        <v>0.5</v>
      </c>
      <c r="BS261" t="s">
        <v>293</v>
      </c>
      <c r="BT261">
        <v>2</v>
      </c>
      <c r="BU261">
        <v>1626465677</v>
      </c>
      <c r="BV261">
        <v>397.337333333333</v>
      </c>
      <c r="BW261">
        <v>420.021666666667</v>
      </c>
      <c r="BX261">
        <v>9.00504666666667</v>
      </c>
      <c r="BY261">
        <v>4.18625666666667</v>
      </c>
      <c r="BZ261">
        <v>395.785666666667</v>
      </c>
      <c r="CA261">
        <v>9.05977333333333</v>
      </c>
      <c r="CB261">
        <v>899.957</v>
      </c>
      <c r="CC261">
        <v>100.764</v>
      </c>
      <c r="CD261">
        <v>0.100279466666667</v>
      </c>
      <c r="CE261">
        <v>21.8639</v>
      </c>
      <c r="CF261">
        <v>20.4625</v>
      </c>
      <c r="CG261">
        <v>999.9</v>
      </c>
      <c r="CH261">
        <v>0</v>
      </c>
      <c r="CI261">
        <v>0</v>
      </c>
      <c r="CJ261">
        <v>9969.16666666667</v>
      </c>
      <c r="CK261">
        <v>0</v>
      </c>
      <c r="CL261">
        <v>0.221023</v>
      </c>
      <c r="CM261">
        <v>1460.04666666667</v>
      </c>
      <c r="CN261">
        <v>0.973011</v>
      </c>
      <c r="CO261">
        <v>0.0269885</v>
      </c>
      <c r="CP261">
        <v>0</v>
      </c>
      <c r="CQ261">
        <v>870.662666666667</v>
      </c>
      <c r="CR261">
        <v>4.99999</v>
      </c>
      <c r="CS261">
        <v>12754.2333333333</v>
      </c>
      <c r="CT261">
        <v>12728.8</v>
      </c>
      <c r="CU261">
        <v>39.125</v>
      </c>
      <c r="CV261">
        <v>41.187</v>
      </c>
      <c r="CW261">
        <v>40.25</v>
      </c>
      <c r="CX261">
        <v>40.562</v>
      </c>
      <c r="CY261">
        <v>41.062</v>
      </c>
      <c r="CZ261">
        <v>1415.77666666667</v>
      </c>
      <c r="DA261">
        <v>39.27</v>
      </c>
      <c r="DB261">
        <v>0</v>
      </c>
      <c r="DC261">
        <v>1626465689</v>
      </c>
      <c r="DD261">
        <v>0</v>
      </c>
      <c r="DE261">
        <v>870.8385</v>
      </c>
      <c r="DF261">
        <v>-0.976102574946581</v>
      </c>
      <c r="DG261">
        <v>-6.57435894123563</v>
      </c>
      <c r="DH261">
        <v>12754.0115384615</v>
      </c>
      <c r="DI261">
        <v>15</v>
      </c>
      <c r="DJ261">
        <v>1626465084.6</v>
      </c>
      <c r="DK261" t="s">
        <v>294</v>
      </c>
      <c r="DL261">
        <v>1626465076.6</v>
      </c>
      <c r="DM261">
        <v>1626465084.6</v>
      </c>
      <c r="DN261">
        <v>8</v>
      </c>
      <c r="DO261">
        <v>0.212</v>
      </c>
      <c r="DP261">
        <v>0.013</v>
      </c>
      <c r="DQ261">
        <v>1.588</v>
      </c>
      <c r="DR261">
        <v>-0.074</v>
      </c>
      <c r="DS261">
        <v>420</v>
      </c>
      <c r="DT261">
        <v>3</v>
      </c>
      <c r="DU261">
        <v>0.13</v>
      </c>
      <c r="DV261">
        <v>0.03</v>
      </c>
      <c r="DW261">
        <v>-22.5493390243902</v>
      </c>
      <c r="DX261">
        <v>-0.573980487804899</v>
      </c>
      <c r="DY261">
        <v>0.0657639046896076</v>
      </c>
      <c r="DZ261">
        <v>0</v>
      </c>
      <c r="EA261">
        <v>870.884771428571</v>
      </c>
      <c r="EB261">
        <v>-1.08422700587078</v>
      </c>
      <c r="EC261">
        <v>0.185965755021777</v>
      </c>
      <c r="ED261">
        <v>1</v>
      </c>
      <c r="EE261">
        <v>4.75984975609756</v>
      </c>
      <c r="EF261">
        <v>0.405649547038335</v>
      </c>
      <c r="EG261">
        <v>0.0405738504330671</v>
      </c>
      <c r="EH261">
        <v>0</v>
      </c>
      <c r="EI261">
        <v>1</v>
      </c>
      <c r="EJ261">
        <v>3</v>
      </c>
      <c r="EK261" t="s">
        <v>427</v>
      </c>
      <c r="EL261">
        <v>100</v>
      </c>
      <c r="EM261">
        <v>100</v>
      </c>
      <c r="EN261">
        <v>1.552</v>
      </c>
      <c r="EO261">
        <v>-0.0547</v>
      </c>
      <c r="EP261">
        <v>0.796380875196005</v>
      </c>
      <c r="EQ261">
        <v>0.00225868272383977</v>
      </c>
      <c r="ER261">
        <v>-9.96746185667655e-07</v>
      </c>
      <c r="ES261">
        <v>2.83711317370827e-10</v>
      </c>
      <c r="ET261">
        <v>-0.071317122073674</v>
      </c>
      <c r="EU261">
        <v>-0.00217948432402501</v>
      </c>
      <c r="EV261">
        <v>0.000453263451741206</v>
      </c>
      <c r="EW261">
        <v>-1.16319206543697e-06</v>
      </c>
      <c r="EX261">
        <v>-2</v>
      </c>
      <c r="EY261">
        <v>2196</v>
      </c>
      <c r="EZ261">
        <v>1</v>
      </c>
      <c r="FA261">
        <v>25</v>
      </c>
      <c r="FB261">
        <v>10</v>
      </c>
      <c r="FC261">
        <v>9.9</v>
      </c>
      <c r="FD261">
        <v>18</v>
      </c>
      <c r="FE261">
        <v>816.366</v>
      </c>
      <c r="FF261">
        <v>432.423</v>
      </c>
      <c r="FG261">
        <v>23.3157</v>
      </c>
      <c r="FH261">
        <v>25.2347</v>
      </c>
      <c r="FI261">
        <v>29.9998</v>
      </c>
      <c r="FJ261">
        <v>25.4357</v>
      </c>
      <c r="FK261">
        <v>25.4847</v>
      </c>
      <c r="FL261">
        <v>25.0242</v>
      </c>
      <c r="FM261">
        <v>68.057</v>
      </c>
      <c r="FN261">
        <v>0</v>
      </c>
      <c r="FO261">
        <v>23.37</v>
      </c>
      <c r="FP261">
        <v>420</v>
      </c>
      <c r="FQ261">
        <v>4.26089</v>
      </c>
      <c r="FR261">
        <v>101.452</v>
      </c>
      <c r="FS261">
        <v>101.902</v>
      </c>
    </row>
    <row r="262" spans="1:175">
      <c r="A262">
        <v>246</v>
      </c>
      <c r="B262">
        <v>1626465680</v>
      </c>
      <c r="C262">
        <v>490.400000095367</v>
      </c>
      <c r="D262" t="s">
        <v>786</v>
      </c>
      <c r="E262" t="s">
        <v>787</v>
      </c>
      <c r="F262">
        <v>1</v>
      </c>
      <c r="G262" t="s">
        <v>291</v>
      </c>
      <c r="H262">
        <v>1626465679</v>
      </c>
      <c r="I262">
        <f>(J262)/1000</f>
        <v>0</v>
      </c>
      <c r="J262">
        <f>1000*CB262*AH262*(BX262-BY262)/(100*BQ262*(1000-AH262*BX262))</f>
        <v>0</v>
      </c>
      <c r="K262">
        <f>CB262*AH262*(BW262-BV262*(1000-AH262*BY262)/(1000-AH262*BX262))/(100*BQ262)</f>
        <v>0</v>
      </c>
      <c r="L262">
        <f>BV262 - IF(AH262&gt;1, K262*BQ262*100.0/(AJ262*CJ262), 0)</f>
        <v>0</v>
      </c>
      <c r="M262">
        <f>((S262-I262/2)*L262-K262)/(S262+I262/2)</f>
        <v>0</v>
      </c>
      <c r="N262">
        <f>M262*(CC262+CD262)/1000.0</f>
        <v>0</v>
      </c>
      <c r="O262">
        <f>(BV262 - IF(AH262&gt;1, K262*BQ262*100.0/(AJ262*CJ262), 0))*(CC262+CD262)/1000.0</f>
        <v>0</v>
      </c>
      <c r="P262">
        <f>2.0/((1/R262-1/Q262)+SIGN(R262)*SQRT((1/R262-1/Q262)*(1/R262-1/Q262) + 4*BR262/((BR262+1)*(BR262+1))*(2*1/R262*1/Q262-1/Q262*1/Q262)))</f>
        <v>0</v>
      </c>
      <c r="Q262">
        <f>IF(LEFT(BS262,1)&lt;&gt;"0",IF(LEFT(BS262,1)="1",3.0,BT262),$D$5+$E$5*(CJ262*CC262/($K$5*1000))+$F$5*(CJ262*CC262/($K$5*1000))*MAX(MIN(BQ262,$J$5),$I$5)*MAX(MIN(BQ262,$J$5),$I$5)+$G$5*MAX(MIN(BQ262,$J$5),$I$5)*(CJ262*CC262/($K$5*1000))+$H$5*(CJ262*CC262/($K$5*1000))*(CJ262*CC262/($K$5*1000)))</f>
        <v>0</v>
      </c>
      <c r="R262">
        <f>I262*(1000-(1000*0.61365*exp(17.502*V262/(240.97+V262))/(CC262+CD262)+BX262)/2)/(1000*0.61365*exp(17.502*V262/(240.97+V262))/(CC262+CD262)-BX262)</f>
        <v>0</v>
      </c>
      <c r="S262">
        <f>1/((BR262+1)/(P262/1.6)+1/(Q262/1.37)) + BR262/((BR262+1)/(P262/1.6) + BR262/(Q262/1.37))</f>
        <v>0</v>
      </c>
      <c r="T262">
        <f>(BM262*BP262)</f>
        <v>0</v>
      </c>
      <c r="U262">
        <f>(CE262+(T262+2*0.95*5.67E-8*(((CE262+$B$7)+273)^4-(CE262+273)^4)-44100*I262)/(1.84*29.3*Q262+8*0.95*5.67E-8*(CE262+273)^3))</f>
        <v>0</v>
      </c>
      <c r="V262">
        <f>($C$7*CF262+$D$7*CG262+$E$7*U262)</f>
        <v>0</v>
      </c>
      <c r="W262">
        <f>0.61365*exp(17.502*V262/(240.97+V262))</f>
        <v>0</v>
      </c>
      <c r="X262">
        <f>(Y262/Z262*100)</f>
        <v>0</v>
      </c>
      <c r="Y262">
        <f>BX262*(CC262+CD262)/1000</f>
        <v>0</v>
      </c>
      <c r="Z262">
        <f>0.61365*exp(17.502*CE262/(240.97+CE262))</f>
        <v>0</v>
      </c>
      <c r="AA262">
        <f>(W262-BX262*(CC262+CD262)/1000)</f>
        <v>0</v>
      </c>
      <c r="AB262">
        <f>(-I262*44100)</f>
        <v>0</v>
      </c>
      <c r="AC262">
        <f>2*29.3*Q262*0.92*(CE262-V262)</f>
        <v>0</v>
      </c>
      <c r="AD262">
        <f>2*0.95*5.67E-8*(((CE262+$B$7)+273)^4-(V262+273)^4)</f>
        <v>0</v>
      </c>
      <c r="AE262">
        <f>T262+AD262+AB262+AC262</f>
        <v>0</v>
      </c>
      <c r="AF262">
        <v>145</v>
      </c>
      <c r="AG262">
        <v>16</v>
      </c>
      <c r="AH262">
        <f>IF(AF262*$H$13&gt;=AJ262,1.0,(AJ262/(AJ262-AF262*$H$13)))</f>
        <v>0</v>
      </c>
      <c r="AI262">
        <f>(AH262-1)*100</f>
        <v>0</v>
      </c>
      <c r="AJ262">
        <f>MAX(0,($B$13+$C$13*CJ262)/(1+$D$13*CJ262)*CC262/(CE262+273)*$E$13)</f>
        <v>0</v>
      </c>
      <c r="AK262" t="s">
        <v>292</v>
      </c>
      <c r="AL262" t="s">
        <v>292</v>
      </c>
      <c r="AM262">
        <v>0</v>
      </c>
      <c r="AN262">
        <v>0</v>
      </c>
      <c r="AO262">
        <f>1-AM262/AN262</f>
        <v>0</v>
      </c>
      <c r="AP262">
        <v>0</v>
      </c>
      <c r="AQ262" t="s">
        <v>292</v>
      </c>
      <c r="AR262" t="s">
        <v>292</v>
      </c>
      <c r="AS262">
        <v>0</v>
      </c>
      <c r="AT262">
        <v>0</v>
      </c>
      <c r="AU262">
        <f>1-AS262/AT262</f>
        <v>0</v>
      </c>
      <c r="AV262">
        <v>0.5</v>
      </c>
      <c r="AW262">
        <f>BN262</f>
        <v>0</v>
      </c>
      <c r="AX262">
        <f>K262</f>
        <v>0</v>
      </c>
      <c r="AY262">
        <f>AU262*AV262*AW262</f>
        <v>0</v>
      </c>
      <c r="AZ262">
        <f>(AX262-AP262)/AW262</f>
        <v>0</v>
      </c>
      <c r="BA262">
        <f>(AN262-AT262)/AT262</f>
        <v>0</v>
      </c>
      <c r="BB262">
        <f>AM262/(AO262+AM262/AT262)</f>
        <v>0</v>
      </c>
      <c r="BC262" t="s">
        <v>292</v>
      </c>
      <c r="BD262">
        <v>0</v>
      </c>
      <c r="BE262">
        <f>IF(BD262&lt;&gt;0, BD262, BB262)</f>
        <v>0</v>
      </c>
      <c r="BF262">
        <f>1-BE262/AT262</f>
        <v>0</v>
      </c>
      <c r="BG262">
        <f>(AT262-AS262)/(AT262-BE262)</f>
        <v>0</v>
      </c>
      <c r="BH262">
        <f>(AN262-AT262)/(AN262-BE262)</f>
        <v>0</v>
      </c>
      <c r="BI262">
        <f>(AT262-AS262)/(AT262-AM262)</f>
        <v>0</v>
      </c>
      <c r="BJ262">
        <f>(AN262-AT262)/(AN262-AM262)</f>
        <v>0</v>
      </c>
      <c r="BK262">
        <f>(BG262*BE262/AS262)</f>
        <v>0</v>
      </c>
      <c r="BL262">
        <f>(1-BK262)</f>
        <v>0</v>
      </c>
      <c r="BM262">
        <f>$B$11*CK262+$C$11*CL262+$F$11*CM262*(1-CP262)</f>
        <v>0</v>
      </c>
      <c r="BN262">
        <f>BM262*BO262</f>
        <v>0</v>
      </c>
      <c r="BO262">
        <f>($B$11*$D$9+$C$11*$D$9+$F$11*((CZ262+CR262)/MAX(CZ262+CR262+DA262, 0.1)*$I$9+DA262/MAX(CZ262+CR262+DA262, 0.1)*$J$9))/($B$11+$C$11+$F$11)</f>
        <v>0</v>
      </c>
      <c r="BP262">
        <f>($B$11*$K$9+$C$11*$K$9+$F$11*((CZ262+CR262)/MAX(CZ262+CR262+DA262, 0.1)*$P$9+DA262/MAX(CZ262+CR262+DA262, 0.1)*$Q$9))/($B$11+$C$11+$F$11)</f>
        <v>0</v>
      </c>
      <c r="BQ262">
        <v>6</v>
      </c>
      <c r="BR262">
        <v>0.5</v>
      </c>
      <c r="BS262" t="s">
        <v>293</v>
      </c>
      <c r="BT262">
        <v>2</v>
      </c>
      <c r="BU262">
        <v>1626465679</v>
      </c>
      <c r="BV262">
        <v>397.337333333333</v>
      </c>
      <c r="BW262">
        <v>420.004333333333</v>
      </c>
      <c r="BX262">
        <v>9.02324333333333</v>
      </c>
      <c r="BY262">
        <v>4.18882666666667</v>
      </c>
      <c r="BZ262">
        <v>395.785333333333</v>
      </c>
      <c r="CA262">
        <v>9.07786333333333</v>
      </c>
      <c r="CB262">
        <v>899.976333333333</v>
      </c>
      <c r="CC262">
        <v>100.765</v>
      </c>
      <c r="CD262">
        <v>0.101758</v>
      </c>
      <c r="CE262">
        <v>21.8976</v>
      </c>
      <c r="CF262">
        <v>20.4953666666667</v>
      </c>
      <c r="CG262">
        <v>999.9</v>
      </c>
      <c r="CH262">
        <v>0</v>
      </c>
      <c r="CI262">
        <v>0</v>
      </c>
      <c r="CJ262">
        <v>9896.25</v>
      </c>
      <c r="CK262">
        <v>0</v>
      </c>
      <c r="CL262">
        <v>0.221023</v>
      </c>
      <c r="CM262">
        <v>1460.06333333333</v>
      </c>
      <c r="CN262">
        <v>0.972996</v>
      </c>
      <c r="CO262">
        <v>0.0270038333333333</v>
      </c>
      <c r="CP262">
        <v>0</v>
      </c>
      <c r="CQ262">
        <v>870.933666666667</v>
      </c>
      <c r="CR262">
        <v>4.99999</v>
      </c>
      <c r="CS262">
        <v>12754.1333333333</v>
      </c>
      <c r="CT262">
        <v>12728.9</v>
      </c>
      <c r="CU262">
        <v>39.125</v>
      </c>
      <c r="CV262">
        <v>41.187</v>
      </c>
      <c r="CW262">
        <v>40.25</v>
      </c>
      <c r="CX262">
        <v>40.562</v>
      </c>
      <c r="CY262">
        <v>41.0206666666667</v>
      </c>
      <c r="CZ262">
        <v>1415.77</v>
      </c>
      <c r="DA262">
        <v>39.2933333333333</v>
      </c>
      <c r="DB262">
        <v>0</v>
      </c>
      <c r="DC262">
        <v>1626465691.4</v>
      </c>
      <c r="DD262">
        <v>0</v>
      </c>
      <c r="DE262">
        <v>870.804538461539</v>
      </c>
      <c r="DF262">
        <v>0.046564088898239</v>
      </c>
      <c r="DG262">
        <v>-5.2923076607588</v>
      </c>
      <c r="DH262">
        <v>12754</v>
      </c>
      <c r="DI262">
        <v>15</v>
      </c>
      <c r="DJ262">
        <v>1626465084.6</v>
      </c>
      <c r="DK262" t="s">
        <v>294</v>
      </c>
      <c r="DL262">
        <v>1626465076.6</v>
      </c>
      <c r="DM262">
        <v>1626465084.6</v>
      </c>
      <c r="DN262">
        <v>8</v>
      </c>
      <c r="DO262">
        <v>0.212</v>
      </c>
      <c r="DP262">
        <v>0.013</v>
      </c>
      <c r="DQ262">
        <v>1.588</v>
      </c>
      <c r="DR262">
        <v>-0.074</v>
      </c>
      <c r="DS262">
        <v>420</v>
      </c>
      <c r="DT262">
        <v>3</v>
      </c>
      <c r="DU262">
        <v>0.13</v>
      </c>
      <c r="DV262">
        <v>0.03</v>
      </c>
      <c r="DW262">
        <v>-22.571743902439</v>
      </c>
      <c r="DX262">
        <v>-0.60616933797915</v>
      </c>
      <c r="DY262">
        <v>0.0690671502474771</v>
      </c>
      <c r="DZ262">
        <v>0</v>
      </c>
      <c r="EA262">
        <v>870.860636363636</v>
      </c>
      <c r="EB262">
        <v>-0.703231640329115</v>
      </c>
      <c r="EC262">
        <v>0.171818053551343</v>
      </c>
      <c r="ED262">
        <v>1</v>
      </c>
      <c r="EE262">
        <v>4.77284243902439</v>
      </c>
      <c r="EF262">
        <v>0.3902431358885</v>
      </c>
      <c r="EG262">
        <v>0.0390758798899412</v>
      </c>
      <c r="EH262">
        <v>0</v>
      </c>
      <c r="EI262">
        <v>1</v>
      </c>
      <c r="EJ262">
        <v>3</v>
      </c>
      <c r="EK262" t="s">
        <v>427</v>
      </c>
      <c r="EL262">
        <v>100</v>
      </c>
      <c r="EM262">
        <v>100</v>
      </c>
      <c r="EN262">
        <v>1.552</v>
      </c>
      <c r="EO262">
        <v>-0.0546</v>
      </c>
      <c r="EP262">
        <v>0.796380875196005</v>
      </c>
      <c r="EQ262">
        <v>0.00225868272383977</v>
      </c>
      <c r="ER262">
        <v>-9.96746185667655e-07</v>
      </c>
      <c r="ES262">
        <v>2.83711317370827e-10</v>
      </c>
      <c r="ET262">
        <v>-0.071317122073674</v>
      </c>
      <c r="EU262">
        <v>-0.00217948432402501</v>
      </c>
      <c r="EV262">
        <v>0.000453263451741206</v>
      </c>
      <c r="EW262">
        <v>-1.16319206543697e-06</v>
      </c>
      <c r="EX262">
        <v>-2</v>
      </c>
      <c r="EY262">
        <v>2196</v>
      </c>
      <c r="EZ262">
        <v>1</v>
      </c>
      <c r="FA262">
        <v>25</v>
      </c>
      <c r="FB262">
        <v>10.1</v>
      </c>
      <c r="FC262">
        <v>9.9</v>
      </c>
      <c r="FD262">
        <v>18</v>
      </c>
      <c r="FE262">
        <v>816.786</v>
      </c>
      <c r="FF262">
        <v>432.47</v>
      </c>
      <c r="FG262">
        <v>23.3855</v>
      </c>
      <c r="FH262">
        <v>25.2326</v>
      </c>
      <c r="FI262">
        <v>29.9998</v>
      </c>
      <c r="FJ262">
        <v>25.4344</v>
      </c>
      <c r="FK262">
        <v>25.4831</v>
      </c>
      <c r="FL262">
        <v>25.0254</v>
      </c>
      <c r="FM262">
        <v>68.057</v>
      </c>
      <c r="FN262">
        <v>0</v>
      </c>
      <c r="FO262">
        <v>23.47</v>
      </c>
      <c r="FP262">
        <v>420</v>
      </c>
      <c r="FQ262">
        <v>4.25593</v>
      </c>
      <c r="FR262">
        <v>101.452</v>
      </c>
      <c r="FS262">
        <v>101.903</v>
      </c>
    </row>
    <row r="263" spans="1:175">
      <c r="A263">
        <v>247</v>
      </c>
      <c r="B263">
        <v>1626465682</v>
      </c>
      <c r="C263">
        <v>492.400000095367</v>
      </c>
      <c r="D263" t="s">
        <v>788</v>
      </c>
      <c r="E263" t="s">
        <v>789</v>
      </c>
      <c r="F263">
        <v>1</v>
      </c>
      <c r="G263" t="s">
        <v>291</v>
      </c>
      <c r="H263">
        <v>1626465681</v>
      </c>
      <c r="I263">
        <f>(J263)/1000</f>
        <v>0</v>
      </c>
      <c r="J263">
        <f>1000*CB263*AH263*(BX263-BY263)/(100*BQ263*(1000-AH263*BX263))</f>
        <v>0</v>
      </c>
      <c r="K263">
        <f>CB263*AH263*(BW263-BV263*(1000-AH263*BY263)/(1000-AH263*BX263))/(100*BQ263)</f>
        <v>0</v>
      </c>
      <c r="L263">
        <f>BV263 - IF(AH263&gt;1, K263*BQ263*100.0/(AJ263*CJ263), 0)</f>
        <v>0</v>
      </c>
      <c r="M263">
        <f>((S263-I263/2)*L263-K263)/(S263+I263/2)</f>
        <v>0</v>
      </c>
      <c r="N263">
        <f>M263*(CC263+CD263)/1000.0</f>
        <v>0</v>
      </c>
      <c r="O263">
        <f>(BV263 - IF(AH263&gt;1, K263*BQ263*100.0/(AJ263*CJ263), 0))*(CC263+CD263)/1000.0</f>
        <v>0</v>
      </c>
      <c r="P263">
        <f>2.0/((1/R263-1/Q263)+SIGN(R263)*SQRT((1/R263-1/Q263)*(1/R263-1/Q263) + 4*BR263/((BR263+1)*(BR263+1))*(2*1/R263*1/Q263-1/Q263*1/Q263)))</f>
        <v>0</v>
      </c>
      <c r="Q263">
        <f>IF(LEFT(BS263,1)&lt;&gt;"0",IF(LEFT(BS263,1)="1",3.0,BT263),$D$5+$E$5*(CJ263*CC263/($K$5*1000))+$F$5*(CJ263*CC263/($K$5*1000))*MAX(MIN(BQ263,$J$5),$I$5)*MAX(MIN(BQ263,$J$5),$I$5)+$G$5*MAX(MIN(BQ263,$J$5),$I$5)*(CJ263*CC263/($K$5*1000))+$H$5*(CJ263*CC263/($K$5*1000))*(CJ263*CC263/($K$5*1000)))</f>
        <v>0</v>
      </c>
      <c r="R263">
        <f>I263*(1000-(1000*0.61365*exp(17.502*V263/(240.97+V263))/(CC263+CD263)+BX263)/2)/(1000*0.61365*exp(17.502*V263/(240.97+V263))/(CC263+CD263)-BX263)</f>
        <v>0</v>
      </c>
      <c r="S263">
        <f>1/((BR263+1)/(P263/1.6)+1/(Q263/1.37)) + BR263/((BR263+1)/(P263/1.6) + BR263/(Q263/1.37))</f>
        <v>0</v>
      </c>
      <c r="T263">
        <f>(BM263*BP263)</f>
        <v>0</v>
      </c>
      <c r="U263">
        <f>(CE263+(T263+2*0.95*5.67E-8*(((CE263+$B$7)+273)^4-(CE263+273)^4)-44100*I263)/(1.84*29.3*Q263+8*0.95*5.67E-8*(CE263+273)^3))</f>
        <v>0</v>
      </c>
      <c r="V263">
        <f>($C$7*CF263+$D$7*CG263+$E$7*U263)</f>
        <v>0</v>
      </c>
      <c r="W263">
        <f>0.61365*exp(17.502*V263/(240.97+V263))</f>
        <v>0</v>
      </c>
      <c r="X263">
        <f>(Y263/Z263*100)</f>
        <v>0</v>
      </c>
      <c r="Y263">
        <f>BX263*(CC263+CD263)/1000</f>
        <v>0</v>
      </c>
      <c r="Z263">
        <f>0.61365*exp(17.502*CE263/(240.97+CE263))</f>
        <v>0</v>
      </c>
      <c r="AA263">
        <f>(W263-BX263*(CC263+CD263)/1000)</f>
        <v>0</v>
      </c>
      <c r="AB263">
        <f>(-I263*44100)</f>
        <v>0</v>
      </c>
      <c r="AC263">
        <f>2*29.3*Q263*0.92*(CE263-V263)</f>
        <v>0</v>
      </c>
      <c r="AD263">
        <f>2*0.95*5.67E-8*(((CE263+$B$7)+273)^4-(V263+273)^4)</f>
        <v>0</v>
      </c>
      <c r="AE263">
        <f>T263+AD263+AB263+AC263</f>
        <v>0</v>
      </c>
      <c r="AF263">
        <v>145</v>
      </c>
      <c r="AG263">
        <v>16</v>
      </c>
      <c r="AH263">
        <f>IF(AF263*$H$13&gt;=AJ263,1.0,(AJ263/(AJ263-AF263*$H$13)))</f>
        <v>0</v>
      </c>
      <c r="AI263">
        <f>(AH263-1)*100</f>
        <v>0</v>
      </c>
      <c r="AJ263">
        <f>MAX(0,($B$13+$C$13*CJ263)/(1+$D$13*CJ263)*CC263/(CE263+273)*$E$13)</f>
        <v>0</v>
      </c>
      <c r="AK263" t="s">
        <v>292</v>
      </c>
      <c r="AL263" t="s">
        <v>292</v>
      </c>
      <c r="AM263">
        <v>0</v>
      </c>
      <c r="AN263">
        <v>0</v>
      </c>
      <c r="AO263">
        <f>1-AM263/AN263</f>
        <v>0</v>
      </c>
      <c r="AP263">
        <v>0</v>
      </c>
      <c r="AQ263" t="s">
        <v>292</v>
      </c>
      <c r="AR263" t="s">
        <v>292</v>
      </c>
      <c r="AS263">
        <v>0</v>
      </c>
      <c r="AT263">
        <v>0</v>
      </c>
      <c r="AU263">
        <f>1-AS263/AT263</f>
        <v>0</v>
      </c>
      <c r="AV263">
        <v>0.5</v>
      </c>
      <c r="AW263">
        <f>BN263</f>
        <v>0</v>
      </c>
      <c r="AX263">
        <f>K263</f>
        <v>0</v>
      </c>
      <c r="AY263">
        <f>AU263*AV263*AW263</f>
        <v>0</v>
      </c>
      <c r="AZ263">
        <f>(AX263-AP263)/AW263</f>
        <v>0</v>
      </c>
      <c r="BA263">
        <f>(AN263-AT263)/AT263</f>
        <v>0</v>
      </c>
      <c r="BB263">
        <f>AM263/(AO263+AM263/AT263)</f>
        <v>0</v>
      </c>
      <c r="BC263" t="s">
        <v>292</v>
      </c>
      <c r="BD263">
        <v>0</v>
      </c>
      <c r="BE263">
        <f>IF(BD263&lt;&gt;0, BD263, BB263)</f>
        <v>0</v>
      </c>
      <c r="BF263">
        <f>1-BE263/AT263</f>
        <v>0</v>
      </c>
      <c r="BG263">
        <f>(AT263-AS263)/(AT263-BE263)</f>
        <v>0</v>
      </c>
      <c r="BH263">
        <f>(AN263-AT263)/(AN263-BE263)</f>
        <v>0</v>
      </c>
      <c r="BI263">
        <f>(AT263-AS263)/(AT263-AM263)</f>
        <v>0</v>
      </c>
      <c r="BJ263">
        <f>(AN263-AT263)/(AN263-AM263)</f>
        <v>0</v>
      </c>
      <c r="BK263">
        <f>(BG263*BE263/AS263)</f>
        <v>0</v>
      </c>
      <c r="BL263">
        <f>(1-BK263)</f>
        <v>0</v>
      </c>
      <c r="BM263">
        <f>$B$11*CK263+$C$11*CL263+$F$11*CM263*(1-CP263)</f>
        <v>0</v>
      </c>
      <c r="BN263">
        <f>BM263*BO263</f>
        <v>0</v>
      </c>
      <c r="BO263">
        <f>($B$11*$D$9+$C$11*$D$9+$F$11*((CZ263+CR263)/MAX(CZ263+CR263+DA263, 0.1)*$I$9+DA263/MAX(CZ263+CR263+DA263, 0.1)*$J$9))/($B$11+$C$11+$F$11)</f>
        <v>0</v>
      </c>
      <c r="BP263">
        <f>($B$11*$K$9+$C$11*$K$9+$F$11*((CZ263+CR263)/MAX(CZ263+CR263+DA263, 0.1)*$P$9+DA263/MAX(CZ263+CR263+DA263, 0.1)*$Q$9))/($B$11+$C$11+$F$11)</f>
        <v>0</v>
      </c>
      <c r="BQ263">
        <v>6</v>
      </c>
      <c r="BR263">
        <v>0.5</v>
      </c>
      <c r="BS263" t="s">
        <v>293</v>
      </c>
      <c r="BT263">
        <v>2</v>
      </c>
      <c r="BU263">
        <v>1626465681</v>
      </c>
      <c r="BV263">
        <v>397.332</v>
      </c>
      <c r="BW263">
        <v>419.953333333333</v>
      </c>
      <c r="BX263">
        <v>9.04139</v>
      </c>
      <c r="BY263">
        <v>4.19001</v>
      </c>
      <c r="BZ263">
        <v>395.780333333333</v>
      </c>
      <c r="CA263">
        <v>9.09590333333333</v>
      </c>
      <c r="CB263">
        <v>900.118333333333</v>
      </c>
      <c r="CC263">
        <v>100.766</v>
      </c>
      <c r="CD263">
        <v>0.102321666666667</v>
      </c>
      <c r="CE263">
        <v>21.9344666666667</v>
      </c>
      <c r="CF263">
        <v>20.5291666666667</v>
      </c>
      <c r="CG263">
        <v>999.9</v>
      </c>
      <c r="CH263">
        <v>0</v>
      </c>
      <c r="CI263">
        <v>0</v>
      </c>
      <c r="CJ263">
        <v>9889.79333333333</v>
      </c>
      <c r="CK263">
        <v>0</v>
      </c>
      <c r="CL263">
        <v>0.221023</v>
      </c>
      <c r="CM263">
        <v>1460.05333333333</v>
      </c>
      <c r="CN263">
        <v>0.973011</v>
      </c>
      <c r="CO263">
        <v>0.0269885</v>
      </c>
      <c r="CP263">
        <v>0</v>
      </c>
      <c r="CQ263">
        <v>870.668333333333</v>
      </c>
      <c r="CR263">
        <v>4.99999</v>
      </c>
      <c r="CS263">
        <v>12753.8333333333</v>
      </c>
      <c r="CT263">
        <v>12728.8333333333</v>
      </c>
      <c r="CU263">
        <v>39.125</v>
      </c>
      <c r="CV263">
        <v>41.187</v>
      </c>
      <c r="CW263">
        <v>40.25</v>
      </c>
      <c r="CX263">
        <v>40.562</v>
      </c>
      <c r="CY263">
        <v>41.062</v>
      </c>
      <c r="CZ263">
        <v>1415.78333333333</v>
      </c>
      <c r="DA263">
        <v>39.27</v>
      </c>
      <c r="DB263">
        <v>0</v>
      </c>
      <c r="DC263">
        <v>1626465693.2</v>
      </c>
      <c r="DD263">
        <v>0</v>
      </c>
      <c r="DE263">
        <v>870.77104</v>
      </c>
      <c r="DF263">
        <v>-0.393000016395034</v>
      </c>
      <c r="DG263">
        <v>-2.46153845850098</v>
      </c>
      <c r="DH263">
        <v>12753.604</v>
      </c>
      <c r="DI263">
        <v>15</v>
      </c>
      <c r="DJ263">
        <v>1626465084.6</v>
      </c>
      <c r="DK263" t="s">
        <v>294</v>
      </c>
      <c r="DL263">
        <v>1626465076.6</v>
      </c>
      <c r="DM263">
        <v>1626465084.6</v>
      </c>
      <c r="DN263">
        <v>8</v>
      </c>
      <c r="DO263">
        <v>0.212</v>
      </c>
      <c r="DP263">
        <v>0.013</v>
      </c>
      <c r="DQ263">
        <v>1.588</v>
      </c>
      <c r="DR263">
        <v>-0.074</v>
      </c>
      <c r="DS263">
        <v>420</v>
      </c>
      <c r="DT263">
        <v>3</v>
      </c>
      <c r="DU263">
        <v>0.13</v>
      </c>
      <c r="DV263">
        <v>0.03</v>
      </c>
      <c r="DW263">
        <v>-22.5892341463415</v>
      </c>
      <c r="DX263">
        <v>-0.492955400696923</v>
      </c>
      <c r="DY263">
        <v>0.0603050158078775</v>
      </c>
      <c r="DZ263">
        <v>1</v>
      </c>
      <c r="EA263">
        <v>870.83803030303</v>
      </c>
      <c r="EB263">
        <v>-0.426606245968142</v>
      </c>
      <c r="EC263">
        <v>0.153639776424952</v>
      </c>
      <c r="ED263">
        <v>1</v>
      </c>
      <c r="EE263">
        <v>4.78686609756098</v>
      </c>
      <c r="EF263">
        <v>0.366615888501741</v>
      </c>
      <c r="EG263">
        <v>0.0365167662045705</v>
      </c>
      <c r="EH263">
        <v>0</v>
      </c>
      <c r="EI263">
        <v>2</v>
      </c>
      <c r="EJ263">
        <v>3</v>
      </c>
      <c r="EK263" t="s">
        <v>354</v>
      </c>
      <c r="EL263">
        <v>100</v>
      </c>
      <c r="EM263">
        <v>100</v>
      </c>
      <c r="EN263">
        <v>1.552</v>
      </c>
      <c r="EO263">
        <v>-0.0545</v>
      </c>
      <c r="EP263">
        <v>0.796380875196005</v>
      </c>
      <c r="EQ263">
        <v>0.00225868272383977</v>
      </c>
      <c r="ER263">
        <v>-9.96746185667655e-07</v>
      </c>
      <c r="ES263">
        <v>2.83711317370827e-10</v>
      </c>
      <c r="ET263">
        <v>-0.071317122073674</v>
      </c>
      <c r="EU263">
        <v>-0.00217948432402501</v>
      </c>
      <c r="EV263">
        <v>0.000453263451741206</v>
      </c>
      <c r="EW263">
        <v>-1.16319206543697e-06</v>
      </c>
      <c r="EX263">
        <v>-2</v>
      </c>
      <c r="EY263">
        <v>2196</v>
      </c>
      <c r="EZ263">
        <v>1</v>
      </c>
      <c r="FA263">
        <v>25</v>
      </c>
      <c r="FB263">
        <v>10.1</v>
      </c>
      <c r="FC263">
        <v>10</v>
      </c>
      <c r="FD263">
        <v>18</v>
      </c>
      <c r="FE263">
        <v>817.432</v>
      </c>
      <c r="FF263">
        <v>432.275</v>
      </c>
      <c r="FG263">
        <v>23.4474</v>
      </c>
      <c r="FH263">
        <v>25.2307</v>
      </c>
      <c r="FI263">
        <v>29.9999</v>
      </c>
      <c r="FJ263">
        <v>25.4328</v>
      </c>
      <c r="FK263">
        <v>25.4812</v>
      </c>
      <c r="FL263">
        <v>25.0249</v>
      </c>
      <c r="FM263">
        <v>68.057</v>
      </c>
      <c r="FN263">
        <v>0</v>
      </c>
      <c r="FO263">
        <v>23.57</v>
      </c>
      <c r="FP263">
        <v>420</v>
      </c>
      <c r="FQ263">
        <v>4.24397</v>
      </c>
      <c r="FR263">
        <v>101.453</v>
      </c>
      <c r="FS263">
        <v>101.903</v>
      </c>
    </row>
    <row r="264" spans="1:175">
      <c r="A264">
        <v>248</v>
      </c>
      <c r="B264">
        <v>1626465684</v>
      </c>
      <c r="C264">
        <v>494.400000095367</v>
      </c>
      <c r="D264" t="s">
        <v>790</v>
      </c>
      <c r="E264" t="s">
        <v>791</v>
      </c>
      <c r="F264">
        <v>1</v>
      </c>
      <c r="G264" t="s">
        <v>291</v>
      </c>
      <c r="H264">
        <v>1626465683</v>
      </c>
      <c r="I264">
        <f>(J264)/1000</f>
        <v>0</v>
      </c>
      <c r="J264">
        <f>1000*CB264*AH264*(BX264-BY264)/(100*BQ264*(1000-AH264*BX264))</f>
        <v>0</v>
      </c>
      <c r="K264">
        <f>CB264*AH264*(BW264-BV264*(1000-AH264*BY264)/(1000-AH264*BX264))/(100*BQ264)</f>
        <v>0</v>
      </c>
      <c r="L264">
        <f>BV264 - IF(AH264&gt;1, K264*BQ264*100.0/(AJ264*CJ264), 0)</f>
        <v>0</v>
      </c>
      <c r="M264">
        <f>((S264-I264/2)*L264-K264)/(S264+I264/2)</f>
        <v>0</v>
      </c>
      <c r="N264">
        <f>M264*(CC264+CD264)/1000.0</f>
        <v>0</v>
      </c>
      <c r="O264">
        <f>(BV264 - IF(AH264&gt;1, K264*BQ264*100.0/(AJ264*CJ264), 0))*(CC264+CD264)/1000.0</f>
        <v>0</v>
      </c>
      <c r="P264">
        <f>2.0/((1/R264-1/Q264)+SIGN(R264)*SQRT((1/R264-1/Q264)*(1/R264-1/Q264) + 4*BR264/((BR264+1)*(BR264+1))*(2*1/R264*1/Q264-1/Q264*1/Q264)))</f>
        <v>0</v>
      </c>
      <c r="Q264">
        <f>IF(LEFT(BS264,1)&lt;&gt;"0",IF(LEFT(BS264,1)="1",3.0,BT264),$D$5+$E$5*(CJ264*CC264/($K$5*1000))+$F$5*(CJ264*CC264/($K$5*1000))*MAX(MIN(BQ264,$J$5),$I$5)*MAX(MIN(BQ264,$J$5),$I$5)+$G$5*MAX(MIN(BQ264,$J$5),$I$5)*(CJ264*CC264/($K$5*1000))+$H$5*(CJ264*CC264/($K$5*1000))*(CJ264*CC264/($K$5*1000)))</f>
        <v>0</v>
      </c>
      <c r="R264">
        <f>I264*(1000-(1000*0.61365*exp(17.502*V264/(240.97+V264))/(CC264+CD264)+BX264)/2)/(1000*0.61365*exp(17.502*V264/(240.97+V264))/(CC264+CD264)-BX264)</f>
        <v>0</v>
      </c>
      <c r="S264">
        <f>1/((BR264+1)/(P264/1.6)+1/(Q264/1.37)) + BR264/((BR264+1)/(P264/1.6) + BR264/(Q264/1.37))</f>
        <v>0</v>
      </c>
      <c r="T264">
        <f>(BM264*BP264)</f>
        <v>0</v>
      </c>
      <c r="U264">
        <f>(CE264+(T264+2*0.95*5.67E-8*(((CE264+$B$7)+273)^4-(CE264+273)^4)-44100*I264)/(1.84*29.3*Q264+8*0.95*5.67E-8*(CE264+273)^3))</f>
        <v>0</v>
      </c>
      <c r="V264">
        <f>($C$7*CF264+$D$7*CG264+$E$7*U264)</f>
        <v>0</v>
      </c>
      <c r="W264">
        <f>0.61365*exp(17.502*V264/(240.97+V264))</f>
        <v>0</v>
      </c>
      <c r="X264">
        <f>(Y264/Z264*100)</f>
        <v>0</v>
      </c>
      <c r="Y264">
        <f>BX264*(CC264+CD264)/1000</f>
        <v>0</v>
      </c>
      <c r="Z264">
        <f>0.61365*exp(17.502*CE264/(240.97+CE264))</f>
        <v>0</v>
      </c>
      <c r="AA264">
        <f>(W264-BX264*(CC264+CD264)/1000)</f>
        <v>0</v>
      </c>
      <c r="AB264">
        <f>(-I264*44100)</f>
        <v>0</v>
      </c>
      <c r="AC264">
        <f>2*29.3*Q264*0.92*(CE264-V264)</f>
        <v>0</v>
      </c>
      <c r="AD264">
        <f>2*0.95*5.67E-8*(((CE264+$B$7)+273)^4-(V264+273)^4)</f>
        <v>0</v>
      </c>
      <c r="AE264">
        <f>T264+AD264+AB264+AC264</f>
        <v>0</v>
      </c>
      <c r="AF264">
        <v>144</v>
      </c>
      <c r="AG264">
        <v>16</v>
      </c>
      <c r="AH264">
        <f>IF(AF264*$H$13&gt;=AJ264,1.0,(AJ264/(AJ264-AF264*$H$13)))</f>
        <v>0</v>
      </c>
      <c r="AI264">
        <f>(AH264-1)*100</f>
        <v>0</v>
      </c>
      <c r="AJ264">
        <f>MAX(0,($B$13+$C$13*CJ264)/(1+$D$13*CJ264)*CC264/(CE264+273)*$E$13)</f>
        <v>0</v>
      </c>
      <c r="AK264" t="s">
        <v>292</v>
      </c>
      <c r="AL264" t="s">
        <v>292</v>
      </c>
      <c r="AM264">
        <v>0</v>
      </c>
      <c r="AN264">
        <v>0</v>
      </c>
      <c r="AO264">
        <f>1-AM264/AN264</f>
        <v>0</v>
      </c>
      <c r="AP264">
        <v>0</v>
      </c>
      <c r="AQ264" t="s">
        <v>292</v>
      </c>
      <c r="AR264" t="s">
        <v>292</v>
      </c>
      <c r="AS264">
        <v>0</v>
      </c>
      <c r="AT264">
        <v>0</v>
      </c>
      <c r="AU264">
        <f>1-AS264/AT264</f>
        <v>0</v>
      </c>
      <c r="AV264">
        <v>0.5</v>
      </c>
      <c r="AW264">
        <f>BN264</f>
        <v>0</v>
      </c>
      <c r="AX264">
        <f>K264</f>
        <v>0</v>
      </c>
      <c r="AY264">
        <f>AU264*AV264*AW264</f>
        <v>0</v>
      </c>
      <c r="AZ264">
        <f>(AX264-AP264)/AW264</f>
        <v>0</v>
      </c>
      <c r="BA264">
        <f>(AN264-AT264)/AT264</f>
        <v>0</v>
      </c>
      <c r="BB264">
        <f>AM264/(AO264+AM264/AT264)</f>
        <v>0</v>
      </c>
      <c r="BC264" t="s">
        <v>292</v>
      </c>
      <c r="BD264">
        <v>0</v>
      </c>
      <c r="BE264">
        <f>IF(BD264&lt;&gt;0, BD264, BB264)</f>
        <v>0</v>
      </c>
      <c r="BF264">
        <f>1-BE264/AT264</f>
        <v>0</v>
      </c>
      <c r="BG264">
        <f>(AT264-AS264)/(AT264-BE264)</f>
        <v>0</v>
      </c>
      <c r="BH264">
        <f>(AN264-AT264)/(AN264-BE264)</f>
        <v>0</v>
      </c>
      <c r="BI264">
        <f>(AT264-AS264)/(AT264-AM264)</f>
        <v>0</v>
      </c>
      <c r="BJ264">
        <f>(AN264-AT264)/(AN264-AM264)</f>
        <v>0</v>
      </c>
      <c r="BK264">
        <f>(BG264*BE264/AS264)</f>
        <v>0</v>
      </c>
      <c r="BL264">
        <f>(1-BK264)</f>
        <v>0</v>
      </c>
      <c r="BM264">
        <f>$B$11*CK264+$C$11*CL264+$F$11*CM264*(1-CP264)</f>
        <v>0</v>
      </c>
      <c r="BN264">
        <f>BM264*BO264</f>
        <v>0</v>
      </c>
      <c r="BO264">
        <f>($B$11*$D$9+$C$11*$D$9+$F$11*((CZ264+CR264)/MAX(CZ264+CR264+DA264, 0.1)*$I$9+DA264/MAX(CZ264+CR264+DA264, 0.1)*$J$9))/($B$11+$C$11+$F$11)</f>
        <v>0</v>
      </c>
      <c r="BP264">
        <f>($B$11*$K$9+$C$11*$K$9+$F$11*((CZ264+CR264)/MAX(CZ264+CR264+DA264, 0.1)*$P$9+DA264/MAX(CZ264+CR264+DA264, 0.1)*$Q$9))/($B$11+$C$11+$F$11)</f>
        <v>0</v>
      </c>
      <c r="BQ264">
        <v>6</v>
      </c>
      <c r="BR264">
        <v>0.5</v>
      </c>
      <c r="BS264" t="s">
        <v>293</v>
      </c>
      <c r="BT264">
        <v>2</v>
      </c>
      <c r="BU264">
        <v>1626465683</v>
      </c>
      <c r="BV264">
        <v>397.305666666667</v>
      </c>
      <c r="BW264">
        <v>419.971666666667</v>
      </c>
      <c r="BX264">
        <v>9.05984</v>
      </c>
      <c r="BY264">
        <v>4.19048666666667</v>
      </c>
      <c r="BZ264">
        <v>395.754333333333</v>
      </c>
      <c r="CA264">
        <v>9.11424666666667</v>
      </c>
      <c r="CB264">
        <v>900.079333333333</v>
      </c>
      <c r="CC264">
        <v>100.765333333333</v>
      </c>
      <c r="CD264">
        <v>0.101202</v>
      </c>
      <c r="CE264">
        <v>21.9688</v>
      </c>
      <c r="CF264">
        <v>20.5628</v>
      </c>
      <c r="CG264">
        <v>999.9</v>
      </c>
      <c r="CH264">
        <v>0</v>
      </c>
      <c r="CI264">
        <v>0</v>
      </c>
      <c r="CJ264">
        <v>9950</v>
      </c>
      <c r="CK264">
        <v>0</v>
      </c>
      <c r="CL264">
        <v>0.221023</v>
      </c>
      <c r="CM264">
        <v>1460.07</v>
      </c>
      <c r="CN264">
        <v>0.973004333333333</v>
      </c>
      <c r="CO264">
        <v>0.0269955666666667</v>
      </c>
      <c r="CP264">
        <v>0</v>
      </c>
      <c r="CQ264">
        <v>870.395666666667</v>
      </c>
      <c r="CR264">
        <v>4.99999</v>
      </c>
      <c r="CS264">
        <v>12753.7333333333</v>
      </c>
      <c r="CT264">
        <v>12728.9666666667</v>
      </c>
      <c r="CU264">
        <v>39.125</v>
      </c>
      <c r="CV264">
        <v>41.187</v>
      </c>
      <c r="CW264">
        <v>40.25</v>
      </c>
      <c r="CX264">
        <v>40.562</v>
      </c>
      <c r="CY264">
        <v>41.062</v>
      </c>
      <c r="CZ264">
        <v>1415.79</v>
      </c>
      <c r="DA264">
        <v>39.28</v>
      </c>
      <c r="DB264">
        <v>0</v>
      </c>
      <c r="DC264">
        <v>1626465695</v>
      </c>
      <c r="DD264">
        <v>0</v>
      </c>
      <c r="DE264">
        <v>870.743692307692</v>
      </c>
      <c r="DF264">
        <v>-0.783931636797188</v>
      </c>
      <c r="DG264">
        <v>-2.84444445733502</v>
      </c>
      <c r="DH264">
        <v>12753.6307692308</v>
      </c>
      <c r="DI264">
        <v>15</v>
      </c>
      <c r="DJ264">
        <v>1626465084.6</v>
      </c>
      <c r="DK264" t="s">
        <v>294</v>
      </c>
      <c r="DL264">
        <v>1626465076.6</v>
      </c>
      <c r="DM264">
        <v>1626465084.6</v>
      </c>
      <c r="DN264">
        <v>8</v>
      </c>
      <c r="DO264">
        <v>0.212</v>
      </c>
      <c r="DP264">
        <v>0.013</v>
      </c>
      <c r="DQ264">
        <v>1.588</v>
      </c>
      <c r="DR264">
        <v>-0.074</v>
      </c>
      <c r="DS264">
        <v>420</v>
      </c>
      <c r="DT264">
        <v>3</v>
      </c>
      <c r="DU264">
        <v>0.13</v>
      </c>
      <c r="DV264">
        <v>0.03</v>
      </c>
      <c r="DW264">
        <v>-22.6026219512195</v>
      </c>
      <c r="DX264">
        <v>-0.411944947735233</v>
      </c>
      <c r="DY264">
        <v>0.0551138489620555</v>
      </c>
      <c r="DZ264">
        <v>1</v>
      </c>
      <c r="EA264">
        <v>870.7942</v>
      </c>
      <c r="EB264">
        <v>-1.09493542074213</v>
      </c>
      <c r="EC264">
        <v>0.198348582046857</v>
      </c>
      <c r="ED264">
        <v>1</v>
      </c>
      <c r="EE264">
        <v>4.80052804878049</v>
      </c>
      <c r="EF264">
        <v>0.363343902439035</v>
      </c>
      <c r="EG264">
        <v>0.036155778151683</v>
      </c>
      <c r="EH264">
        <v>0</v>
      </c>
      <c r="EI264">
        <v>2</v>
      </c>
      <c r="EJ264">
        <v>3</v>
      </c>
      <c r="EK264" t="s">
        <v>354</v>
      </c>
      <c r="EL264">
        <v>100</v>
      </c>
      <c r="EM264">
        <v>100</v>
      </c>
      <c r="EN264">
        <v>1.552</v>
      </c>
      <c r="EO264">
        <v>-0.0544</v>
      </c>
      <c r="EP264">
        <v>0.796380875196005</v>
      </c>
      <c r="EQ264">
        <v>0.00225868272383977</v>
      </c>
      <c r="ER264">
        <v>-9.96746185667655e-07</v>
      </c>
      <c r="ES264">
        <v>2.83711317370827e-10</v>
      </c>
      <c r="ET264">
        <v>-0.071317122073674</v>
      </c>
      <c r="EU264">
        <v>-0.00217948432402501</v>
      </c>
      <c r="EV264">
        <v>0.000453263451741206</v>
      </c>
      <c r="EW264">
        <v>-1.16319206543697e-06</v>
      </c>
      <c r="EX264">
        <v>-2</v>
      </c>
      <c r="EY264">
        <v>2196</v>
      </c>
      <c r="EZ264">
        <v>1</v>
      </c>
      <c r="FA264">
        <v>25</v>
      </c>
      <c r="FB264">
        <v>10.1</v>
      </c>
      <c r="FC264">
        <v>10</v>
      </c>
      <c r="FD264">
        <v>18</v>
      </c>
      <c r="FE264">
        <v>818.027</v>
      </c>
      <c r="FF264">
        <v>432.351</v>
      </c>
      <c r="FG264">
        <v>23.5141</v>
      </c>
      <c r="FH264">
        <v>25.2291</v>
      </c>
      <c r="FI264">
        <v>29.9999</v>
      </c>
      <c r="FJ264">
        <v>25.4309</v>
      </c>
      <c r="FK264">
        <v>25.4796</v>
      </c>
      <c r="FL264">
        <v>25.0251</v>
      </c>
      <c r="FM264">
        <v>67.6923</v>
      </c>
      <c r="FN264">
        <v>0</v>
      </c>
      <c r="FO264">
        <v>23.57</v>
      </c>
      <c r="FP264">
        <v>420</v>
      </c>
      <c r="FQ264">
        <v>4.30816</v>
      </c>
      <c r="FR264">
        <v>101.452</v>
      </c>
      <c r="FS264">
        <v>101.902</v>
      </c>
    </row>
    <row r="265" spans="1:175">
      <c r="A265">
        <v>249</v>
      </c>
      <c r="B265">
        <v>1626465686</v>
      </c>
      <c r="C265">
        <v>496.400000095367</v>
      </c>
      <c r="D265" t="s">
        <v>792</v>
      </c>
      <c r="E265" t="s">
        <v>793</v>
      </c>
      <c r="F265">
        <v>1</v>
      </c>
      <c r="G265" t="s">
        <v>291</v>
      </c>
      <c r="H265">
        <v>1626465685</v>
      </c>
      <c r="I265">
        <f>(J265)/1000</f>
        <v>0</v>
      </c>
      <c r="J265">
        <f>1000*CB265*AH265*(BX265-BY265)/(100*BQ265*(1000-AH265*BX265))</f>
        <v>0</v>
      </c>
      <c r="K265">
        <f>CB265*AH265*(BW265-BV265*(1000-AH265*BY265)/(1000-AH265*BX265))/(100*BQ265)</f>
        <v>0</v>
      </c>
      <c r="L265">
        <f>BV265 - IF(AH265&gt;1, K265*BQ265*100.0/(AJ265*CJ265), 0)</f>
        <v>0</v>
      </c>
      <c r="M265">
        <f>((S265-I265/2)*L265-K265)/(S265+I265/2)</f>
        <v>0</v>
      </c>
      <c r="N265">
        <f>M265*(CC265+CD265)/1000.0</f>
        <v>0</v>
      </c>
      <c r="O265">
        <f>(BV265 - IF(AH265&gt;1, K265*BQ265*100.0/(AJ265*CJ265), 0))*(CC265+CD265)/1000.0</f>
        <v>0</v>
      </c>
      <c r="P265">
        <f>2.0/((1/R265-1/Q265)+SIGN(R265)*SQRT((1/R265-1/Q265)*(1/R265-1/Q265) + 4*BR265/((BR265+1)*(BR265+1))*(2*1/R265*1/Q265-1/Q265*1/Q265)))</f>
        <v>0</v>
      </c>
      <c r="Q265">
        <f>IF(LEFT(BS265,1)&lt;&gt;"0",IF(LEFT(BS265,1)="1",3.0,BT265),$D$5+$E$5*(CJ265*CC265/($K$5*1000))+$F$5*(CJ265*CC265/($K$5*1000))*MAX(MIN(BQ265,$J$5),$I$5)*MAX(MIN(BQ265,$J$5),$I$5)+$G$5*MAX(MIN(BQ265,$J$5),$I$5)*(CJ265*CC265/($K$5*1000))+$H$5*(CJ265*CC265/($K$5*1000))*(CJ265*CC265/($K$5*1000)))</f>
        <v>0</v>
      </c>
      <c r="R265">
        <f>I265*(1000-(1000*0.61365*exp(17.502*V265/(240.97+V265))/(CC265+CD265)+BX265)/2)/(1000*0.61365*exp(17.502*V265/(240.97+V265))/(CC265+CD265)-BX265)</f>
        <v>0</v>
      </c>
      <c r="S265">
        <f>1/((BR265+1)/(P265/1.6)+1/(Q265/1.37)) + BR265/((BR265+1)/(P265/1.6) + BR265/(Q265/1.37))</f>
        <v>0</v>
      </c>
      <c r="T265">
        <f>(BM265*BP265)</f>
        <v>0</v>
      </c>
      <c r="U265">
        <f>(CE265+(T265+2*0.95*5.67E-8*(((CE265+$B$7)+273)^4-(CE265+273)^4)-44100*I265)/(1.84*29.3*Q265+8*0.95*5.67E-8*(CE265+273)^3))</f>
        <v>0</v>
      </c>
      <c r="V265">
        <f>($C$7*CF265+$D$7*CG265+$E$7*U265)</f>
        <v>0</v>
      </c>
      <c r="W265">
        <f>0.61365*exp(17.502*V265/(240.97+V265))</f>
        <v>0</v>
      </c>
      <c r="X265">
        <f>(Y265/Z265*100)</f>
        <v>0</v>
      </c>
      <c r="Y265">
        <f>BX265*(CC265+CD265)/1000</f>
        <v>0</v>
      </c>
      <c r="Z265">
        <f>0.61365*exp(17.502*CE265/(240.97+CE265))</f>
        <v>0</v>
      </c>
      <c r="AA265">
        <f>(W265-BX265*(CC265+CD265)/1000)</f>
        <v>0</v>
      </c>
      <c r="AB265">
        <f>(-I265*44100)</f>
        <v>0</v>
      </c>
      <c r="AC265">
        <f>2*29.3*Q265*0.92*(CE265-V265)</f>
        <v>0</v>
      </c>
      <c r="AD265">
        <f>2*0.95*5.67E-8*(((CE265+$B$7)+273)^4-(V265+273)^4)</f>
        <v>0</v>
      </c>
      <c r="AE265">
        <f>T265+AD265+AB265+AC265</f>
        <v>0</v>
      </c>
      <c r="AF265">
        <v>144</v>
      </c>
      <c r="AG265">
        <v>16</v>
      </c>
      <c r="AH265">
        <f>IF(AF265*$H$13&gt;=AJ265,1.0,(AJ265/(AJ265-AF265*$H$13)))</f>
        <v>0</v>
      </c>
      <c r="AI265">
        <f>(AH265-1)*100</f>
        <v>0</v>
      </c>
      <c r="AJ265">
        <f>MAX(0,($B$13+$C$13*CJ265)/(1+$D$13*CJ265)*CC265/(CE265+273)*$E$13)</f>
        <v>0</v>
      </c>
      <c r="AK265" t="s">
        <v>292</v>
      </c>
      <c r="AL265" t="s">
        <v>292</v>
      </c>
      <c r="AM265">
        <v>0</v>
      </c>
      <c r="AN265">
        <v>0</v>
      </c>
      <c r="AO265">
        <f>1-AM265/AN265</f>
        <v>0</v>
      </c>
      <c r="AP265">
        <v>0</v>
      </c>
      <c r="AQ265" t="s">
        <v>292</v>
      </c>
      <c r="AR265" t="s">
        <v>292</v>
      </c>
      <c r="AS265">
        <v>0</v>
      </c>
      <c r="AT265">
        <v>0</v>
      </c>
      <c r="AU265">
        <f>1-AS265/AT265</f>
        <v>0</v>
      </c>
      <c r="AV265">
        <v>0.5</v>
      </c>
      <c r="AW265">
        <f>BN265</f>
        <v>0</v>
      </c>
      <c r="AX265">
        <f>K265</f>
        <v>0</v>
      </c>
      <c r="AY265">
        <f>AU265*AV265*AW265</f>
        <v>0</v>
      </c>
      <c r="AZ265">
        <f>(AX265-AP265)/AW265</f>
        <v>0</v>
      </c>
      <c r="BA265">
        <f>(AN265-AT265)/AT265</f>
        <v>0</v>
      </c>
      <c r="BB265">
        <f>AM265/(AO265+AM265/AT265)</f>
        <v>0</v>
      </c>
      <c r="BC265" t="s">
        <v>292</v>
      </c>
      <c r="BD265">
        <v>0</v>
      </c>
      <c r="BE265">
        <f>IF(BD265&lt;&gt;0, BD265, BB265)</f>
        <v>0</v>
      </c>
      <c r="BF265">
        <f>1-BE265/AT265</f>
        <v>0</v>
      </c>
      <c r="BG265">
        <f>(AT265-AS265)/(AT265-BE265)</f>
        <v>0</v>
      </c>
      <c r="BH265">
        <f>(AN265-AT265)/(AN265-BE265)</f>
        <v>0</v>
      </c>
      <c r="BI265">
        <f>(AT265-AS265)/(AT265-AM265)</f>
        <v>0</v>
      </c>
      <c r="BJ265">
        <f>(AN265-AT265)/(AN265-AM265)</f>
        <v>0</v>
      </c>
      <c r="BK265">
        <f>(BG265*BE265/AS265)</f>
        <v>0</v>
      </c>
      <c r="BL265">
        <f>(1-BK265)</f>
        <v>0</v>
      </c>
      <c r="BM265">
        <f>$B$11*CK265+$C$11*CL265+$F$11*CM265*(1-CP265)</f>
        <v>0</v>
      </c>
      <c r="BN265">
        <f>BM265*BO265</f>
        <v>0</v>
      </c>
      <c r="BO265">
        <f>($B$11*$D$9+$C$11*$D$9+$F$11*((CZ265+CR265)/MAX(CZ265+CR265+DA265, 0.1)*$I$9+DA265/MAX(CZ265+CR265+DA265, 0.1)*$J$9))/($B$11+$C$11+$F$11)</f>
        <v>0</v>
      </c>
      <c r="BP265">
        <f>($B$11*$K$9+$C$11*$K$9+$F$11*((CZ265+CR265)/MAX(CZ265+CR265+DA265, 0.1)*$P$9+DA265/MAX(CZ265+CR265+DA265, 0.1)*$Q$9))/($B$11+$C$11+$F$11)</f>
        <v>0</v>
      </c>
      <c r="BQ265">
        <v>6</v>
      </c>
      <c r="BR265">
        <v>0.5</v>
      </c>
      <c r="BS265" t="s">
        <v>293</v>
      </c>
      <c r="BT265">
        <v>2</v>
      </c>
      <c r="BU265">
        <v>1626465685</v>
      </c>
      <c r="BV265">
        <v>397.281333333333</v>
      </c>
      <c r="BW265">
        <v>420.000666666667</v>
      </c>
      <c r="BX265">
        <v>9.07702666666667</v>
      </c>
      <c r="BY265">
        <v>4.19204333333333</v>
      </c>
      <c r="BZ265">
        <v>395.73</v>
      </c>
      <c r="CA265">
        <v>9.13133333333333</v>
      </c>
      <c r="CB265">
        <v>900.033666666667</v>
      </c>
      <c r="CC265">
        <v>100.764</v>
      </c>
      <c r="CD265">
        <v>0.100207366666667</v>
      </c>
      <c r="CE265">
        <v>22.0039333333333</v>
      </c>
      <c r="CF265">
        <v>20.5994666666667</v>
      </c>
      <c r="CG265">
        <v>999.9</v>
      </c>
      <c r="CH265">
        <v>0</v>
      </c>
      <c r="CI265">
        <v>0</v>
      </c>
      <c r="CJ265">
        <v>9985.83333333333</v>
      </c>
      <c r="CK265">
        <v>0</v>
      </c>
      <c r="CL265">
        <v>0.221023</v>
      </c>
      <c r="CM265">
        <v>1459.98333333333</v>
      </c>
      <c r="CN265">
        <v>0.973003</v>
      </c>
      <c r="CO265">
        <v>0.0269970333333333</v>
      </c>
      <c r="CP265">
        <v>0</v>
      </c>
      <c r="CQ265">
        <v>870.533</v>
      </c>
      <c r="CR265">
        <v>4.99999</v>
      </c>
      <c r="CS265">
        <v>12752.7</v>
      </c>
      <c r="CT265">
        <v>12728.2</v>
      </c>
      <c r="CU265">
        <v>39.125</v>
      </c>
      <c r="CV265">
        <v>41.187</v>
      </c>
      <c r="CW265">
        <v>40.25</v>
      </c>
      <c r="CX265">
        <v>40.562</v>
      </c>
      <c r="CY265">
        <v>41.062</v>
      </c>
      <c r="CZ265">
        <v>1415.70333333333</v>
      </c>
      <c r="DA265">
        <v>39.28</v>
      </c>
      <c r="DB265">
        <v>0</v>
      </c>
      <c r="DC265">
        <v>1626465697.4</v>
      </c>
      <c r="DD265">
        <v>0</v>
      </c>
      <c r="DE265">
        <v>870.710076923077</v>
      </c>
      <c r="DF265">
        <v>-1.30133335081425</v>
      </c>
      <c r="DG265">
        <v>-3.7948717859144</v>
      </c>
      <c r="DH265">
        <v>12753.5230769231</v>
      </c>
      <c r="DI265">
        <v>15</v>
      </c>
      <c r="DJ265">
        <v>1626465084.6</v>
      </c>
      <c r="DK265" t="s">
        <v>294</v>
      </c>
      <c r="DL265">
        <v>1626465076.6</v>
      </c>
      <c r="DM265">
        <v>1626465084.6</v>
      </c>
      <c r="DN265">
        <v>8</v>
      </c>
      <c r="DO265">
        <v>0.212</v>
      </c>
      <c r="DP265">
        <v>0.013</v>
      </c>
      <c r="DQ265">
        <v>1.588</v>
      </c>
      <c r="DR265">
        <v>-0.074</v>
      </c>
      <c r="DS265">
        <v>420</v>
      </c>
      <c r="DT265">
        <v>3</v>
      </c>
      <c r="DU265">
        <v>0.13</v>
      </c>
      <c r="DV265">
        <v>0.03</v>
      </c>
      <c r="DW265">
        <v>-22.6200195121951</v>
      </c>
      <c r="DX265">
        <v>-0.405127526132445</v>
      </c>
      <c r="DY265">
        <v>0.0546011088045737</v>
      </c>
      <c r="DZ265">
        <v>1</v>
      </c>
      <c r="EA265">
        <v>870.742484848485</v>
      </c>
      <c r="EB265">
        <v>-0.694779007859501</v>
      </c>
      <c r="EC265">
        <v>0.18064012796451</v>
      </c>
      <c r="ED265">
        <v>1</v>
      </c>
      <c r="EE265">
        <v>4.81392951219512</v>
      </c>
      <c r="EF265">
        <v>0.374767735191647</v>
      </c>
      <c r="EG265">
        <v>0.0373707036001053</v>
      </c>
      <c r="EH265">
        <v>0</v>
      </c>
      <c r="EI265">
        <v>2</v>
      </c>
      <c r="EJ265">
        <v>3</v>
      </c>
      <c r="EK265" t="s">
        <v>354</v>
      </c>
      <c r="EL265">
        <v>100</v>
      </c>
      <c r="EM265">
        <v>100</v>
      </c>
      <c r="EN265">
        <v>1.552</v>
      </c>
      <c r="EO265">
        <v>-0.0543</v>
      </c>
      <c r="EP265">
        <v>0.796380875196005</v>
      </c>
      <c r="EQ265">
        <v>0.00225868272383977</v>
      </c>
      <c r="ER265">
        <v>-9.96746185667655e-07</v>
      </c>
      <c r="ES265">
        <v>2.83711317370827e-10</v>
      </c>
      <c r="ET265">
        <v>-0.071317122073674</v>
      </c>
      <c r="EU265">
        <v>-0.00217948432402501</v>
      </c>
      <c r="EV265">
        <v>0.000453263451741206</v>
      </c>
      <c r="EW265">
        <v>-1.16319206543697e-06</v>
      </c>
      <c r="EX265">
        <v>-2</v>
      </c>
      <c r="EY265">
        <v>2196</v>
      </c>
      <c r="EZ265">
        <v>1</v>
      </c>
      <c r="FA265">
        <v>25</v>
      </c>
      <c r="FB265">
        <v>10.2</v>
      </c>
      <c r="FC265">
        <v>10</v>
      </c>
      <c r="FD265">
        <v>18</v>
      </c>
      <c r="FE265">
        <v>818.142</v>
      </c>
      <c r="FF265">
        <v>432.709</v>
      </c>
      <c r="FG265">
        <v>23.5848</v>
      </c>
      <c r="FH265">
        <v>25.2273</v>
      </c>
      <c r="FI265">
        <v>29.9998</v>
      </c>
      <c r="FJ265">
        <v>25.4293</v>
      </c>
      <c r="FK265">
        <v>25.4778</v>
      </c>
      <c r="FL265">
        <v>25.0266</v>
      </c>
      <c r="FM265">
        <v>67.6923</v>
      </c>
      <c r="FN265">
        <v>0</v>
      </c>
      <c r="FO265">
        <v>23.67</v>
      </c>
      <c r="FP265">
        <v>420</v>
      </c>
      <c r="FQ265">
        <v>4.30362</v>
      </c>
      <c r="FR265">
        <v>101.453</v>
      </c>
      <c r="FS265">
        <v>101.902</v>
      </c>
    </row>
    <row r="266" spans="1:175">
      <c r="A266">
        <v>250</v>
      </c>
      <c r="B266">
        <v>1626465688</v>
      </c>
      <c r="C266">
        <v>498.400000095367</v>
      </c>
      <c r="D266" t="s">
        <v>794</v>
      </c>
      <c r="E266" t="s">
        <v>795</v>
      </c>
      <c r="F266">
        <v>1</v>
      </c>
      <c r="G266" t="s">
        <v>291</v>
      </c>
      <c r="H266">
        <v>1626465687</v>
      </c>
      <c r="I266">
        <f>(J266)/1000</f>
        <v>0</v>
      </c>
      <c r="J266">
        <f>1000*CB266*AH266*(BX266-BY266)/(100*BQ266*(1000-AH266*BX266))</f>
        <v>0</v>
      </c>
      <c r="K266">
        <f>CB266*AH266*(BW266-BV266*(1000-AH266*BY266)/(1000-AH266*BX266))/(100*BQ266)</f>
        <v>0</v>
      </c>
      <c r="L266">
        <f>BV266 - IF(AH266&gt;1, K266*BQ266*100.0/(AJ266*CJ266), 0)</f>
        <v>0</v>
      </c>
      <c r="M266">
        <f>((S266-I266/2)*L266-K266)/(S266+I266/2)</f>
        <v>0</v>
      </c>
      <c r="N266">
        <f>M266*(CC266+CD266)/1000.0</f>
        <v>0</v>
      </c>
      <c r="O266">
        <f>(BV266 - IF(AH266&gt;1, K266*BQ266*100.0/(AJ266*CJ266), 0))*(CC266+CD266)/1000.0</f>
        <v>0</v>
      </c>
      <c r="P266">
        <f>2.0/((1/R266-1/Q266)+SIGN(R266)*SQRT((1/R266-1/Q266)*(1/R266-1/Q266) + 4*BR266/((BR266+1)*(BR266+1))*(2*1/R266*1/Q266-1/Q266*1/Q266)))</f>
        <v>0</v>
      </c>
      <c r="Q266">
        <f>IF(LEFT(BS266,1)&lt;&gt;"0",IF(LEFT(BS266,1)="1",3.0,BT266),$D$5+$E$5*(CJ266*CC266/($K$5*1000))+$F$5*(CJ266*CC266/($K$5*1000))*MAX(MIN(BQ266,$J$5),$I$5)*MAX(MIN(BQ266,$J$5),$I$5)+$G$5*MAX(MIN(BQ266,$J$5),$I$5)*(CJ266*CC266/($K$5*1000))+$H$5*(CJ266*CC266/($K$5*1000))*(CJ266*CC266/($K$5*1000)))</f>
        <v>0</v>
      </c>
      <c r="R266">
        <f>I266*(1000-(1000*0.61365*exp(17.502*V266/(240.97+V266))/(CC266+CD266)+BX266)/2)/(1000*0.61365*exp(17.502*V266/(240.97+V266))/(CC266+CD266)-BX266)</f>
        <v>0</v>
      </c>
      <c r="S266">
        <f>1/((BR266+1)/(P266/1.6)+1/(Q266/1.37)) + BR266/((BR266+1)/(P266/1.6) + BR266/(Q266/1.37))</f>
        <v>0</v>
      </c>
      <c r="T266">
        <f>(BM266*BP266)</f>
        <v>0</v>
      </c>
      <c r="U266">
        <f>(CE266+(T266+2*0.95*5.67E-8*(((CE266+$B$7)+273)^4-(CE266+273)^4)-44100*I266)/(1.84*29.3*Q266+8*0.95*5.67E-8*(CE266+273)^3))</f>
        <v>0</v>
      </c>
      <c r="V266">
        <f>($C$7*CF266+$D$7*CG266+$E$7*U266)</f>
        <v>0</v>
      </c>
      <c r="W266">
        <f>0.61365*exp(17.502*V266/(240.97+V266))</f>
        <v>0</v>
      </c>
      <c r="X266">
        <f>(Y266/Z266*100)</f>
        <v>0</v>
      </c>
      <c r="Y266">
        <f>BX266*(CC266+CD266)/1000</f>
        <v>0</v>
      </c>
      <c r="Z266">
        <f>0.61365*exp(17.502*CE266/(240.97+CE266))</f>
        <v>0</v>
      </c>
      <c r="AA266">
        <f>(W266-BX266*(CC266+CD266)/1000)</f>
        <v>0</v>
      </c>
      <c r="AB266">
        <f>(-I266*44100)</f>
        <v>0</v>
      </c>
      <c r="AC266">
        <f>2*29.3*Q266*0.92*(CE266-V266)</f>
        <v>0</v>
      </c>
      <c r="AD266">
        <f>2*0.95*5.67E-8*(((CE266+$B$7)+273)^4-(V266+273)^4)</f>
        <v>0</v>
      </c>
      <c r="AE266">
        <f>T266+AD266+AB266+AC266</f>
        <v>0</v>
      </c>
      <c r="AF266">
        <v>144</v>
      </c>
      <c r="AG266">
        <v>16</v>
      </c>
      <c r="AH266">
        <f>IF(AF266*$H$13&gt;=AJ266,1.0,(AJ266/(AJ266-AF266*$H$13)))</f>
        <v>0</v>
      </c>
      <c r="AI266">
        <f>(AH266-1)*100</f>
        <v>0</v>
      </c>
      <c r="AJ266">
        <f>MAX(0,($B$13+$C$13*CJ266)/(1+$D$13*CJ266)*CC266/(CE266+273)*$E$13)</f>
        <v>0</v>
      </c>
      <c r="AK266" t="s">
        <v>292</v>
      </c>
      <c r="AL266" t="s">
        <v>292</v>
      </c>
      <c r="AM266">
        <v>0</v>
      </c>
      <c r="AN266">
        <v>0</v>
      </c>
      <c r="AO266">
        <f>1-AM266/AN266</f>
        <v>0</v>
      </c>
      <c r="AP266">
        <v>0</v>
      </c>
      <c r="AQ266" t="s">
        <v>292</v>
      </c>
      <c r="AR266" t="s">
        <v>292</v>
      </c>
      <c r="AS266">
        <v>0</v>
      </c>
      <c r="AT266">
        <v>0</v>
      </c>
      <c r="AU266">
        <f>1-AS266/AT266</f>
        <v>0</v>
      </c>
      <c r="AV266">
        <v>0.5</v>
      </c>
      <c r="AW266">
        <f>BN266</f>
        <v>0</v>
      </c>
      <c r="AX266">
        <f>K266</f>
        <v>0</v>
      </c>
      <c r="AY266">
        <f>AU266*AV266*AW266</f>
        <v>0</v>
      </c>
      <c r="AZ266">
        <f>(AX266-AP266)/AW266</f>
        <v>0</v>
      </c>
      <c r="BA266">
        <f>(AN266-AT266)/AT266</f>
        <v>0</v>
      </c>
      <c r="BB266">
        <f>AM266/(AO266+AM266/AT266)</f>
        <v>0</v>
      </c>
      <c r="BC266" t="s">
        <v>292</v>
      </c>
      <c r="BD266">
        <v>0</v>
      </c>
      <c r="BE266">
        <f>IF(BD266&lt;&gt;0, BD266, BB266)</f>
        <v>0</v>
      </c>
      <c r="BF266">
        <f>1-BE266/AT266</f>
        <v>0</v>
      </c>
      <c r="BG266">
        <f>(AT266-AS266)/(AT266-BE266)</f>
        <v>0</v>
      </c>
      <c r="BH266">
        <f>(AN266-AT266)/(AN266-BE266)</f>
        <v>0</v>
      </c>
      <c r="BI266">
        <f>(AT266-AS266)/(AT266-AM266)</f>
        <v>0</v>
      </c>
      <c r="BJ266">
        <f>(AN266-AT266)/(AN266-AM266)</f>
        <v>0</v>
      </c>
      <c r="BK266">
        <f>(BG266*BE266/AS266)</f>
        <v>0</v>
      </c>
      <c r="BL266">
        <f>(1-BK266)</f>
        <v>0</v>
      </c>
      <c r="BM266">
        <f>$B$11*CK266+$C$11*CL266+$F$11*CM266*(1-CP266)</f>
        <v>0</v>
      </c>
      <c r="BN266">
        <f>BM266*BO266</f>
        <v>0</v>
      </c>
      <c r="BO266">
        <f>($B$11*$D$9+$C$11*$D$9+$F$11*((CZ266+CR266)/MAX(CZ266+CR266+DA266, 0.1)*$I$9+DA266/MAX(CZ266+CR266+DA266, 0.1)*$J$9))/($B$11+$C$11+$F$11)</f>
        <v>0</v>
      </c>
      <c r="BP266">
        <f>($B$11*$K$9+$C$11*$K$9+$F$11*((CZ266+CR266)/MAX(CZ266+CR266+DA266, 0.1)*$P$9+DA266/MAX(CZ266+CR266+DA266, 0.1)*$Q$9))/($B$11+$C$11+$F$11)</f>
        <v>0</v>
      </c>
      <c r="BQ266">
        <v>6</v>
      </c>
      <c r="BR266">
        <v>0.5</v>
      </c>
      <c r="BS266" t="s">
        <v>293</v>
      </c>
      <c r="BT266">
        <v>2</v>
      </c>
      <c r="BU266">
        <v>1626465687</v>
      </c>
      <c r="BV266">
        <v>397.229666666667</v>
      </c>
      <c r="BW266">
        <v>419.963333333333</v>
      </c>
      <c r="BX266">
        <v>9.09651333333333</v>
      </c>
      <c r="BY266">
        <v>4.20999</v>
      </c>
      <c r="BZ266">
        <v>395.677666666667</v>
      </c>
      <c r="CA266">
        <v>9.15070666666667</v>
      </c>
      <c r="CB266">
        <v>900.038666666667</v>
      </c>
      <c r="CC266">
        <v>100.765333333333</v>
      </c>
      <c r="CD266">
        <v>0.0996496</v>
      </c>
      <c r="CE266">
        <v>22.0428333333333</v>
      </c>
      <c r="CF266">
        <v>20.6330333333333</v>
      </c>
      <c r="CG266">
        <v>999.9</v>
      </c>
      <c r="CH266">
        <v>0</v>
      </c>
      <c r="CI266">
        <v>0</v>
      </c>
      <c r="CJ266">
        <v>10012.5</v>
      </c>
      <c r="CK266">
        <v>0</v>
      </c>
      <c r="CL266">
        <v>0.221023</v>
      </c>
      <c r="CM266">
        <v>1460.04666666667</v>
      </c>
      <c r="CN266">
        <v>0.973011</v>
      </c>
      <c r="CO266">
        <v>0.0269885</v>
      </c>
      <c r="CP266">
        <v>0</v>
      </c>
      <c r="CQ266">
        <v>870.476333333333</v>
      </c>
      <c r="CR266">
        <v>4.99999</v>
      </c>
      <c r="CS266">
        <v>12754.2</v>
      </c>
      <c r="CT266">
        <v>12728.8333333333</v>
      </c>
      <c r="CU266">
        <v>39.125</v>
      </c>
      <c r="CV266">
        <v>41.187</v>
      </c>
      <c r="CW266">
        <v>40.25</v>
      </c>
      <c r="CX266">
        <v>40.562</v>
      </c>
      <c r="CY266">
        <v>41.062</v>
      </c>
      <c r="CZ266">
        <v>1415.77666666667</v>
      </c>
      <c r="DA266">
        <v>39.27</v>
      </c>
      <c r="DB266">
        <v>0</v>
      </c>
      <c r="DC266">
        <v>1626465699.2</v>
      </c>
      <c r="DD266">
        <v>0</v>
      </c>
      <c r="DE266">
        <v>870.68068</v>
      </c>
      <c r="DF266">
        <v>-1.43376924206048</v>
      </c>
      <c r="DG266">
        <v>-0.630769249725645</v>
      </c>
      <c r="DH266">
        <v>12753.368</v>
      </c>
      <c r="DI266">
        <v>15</v>
      </c>
      <c r="DJ266">
        <v>1626465084.6</v>
      </c>
      <c r="DK266" t="s">
        <v>294</v>
      </c>
      <c r="DL266">
        <v>1626465076.6</v>
      </c>
      <c r="DM266">
        <v>1626465084.6</v>
      </c>
      <c r="DN266">
        <v>8</v>
      </c>
      <c r="DO266">
        <v>0.212</v>
      </c>
      <c r="DP266">
        <v>0.013</v>
      </c>
      <c r="DQ266">
        <v>1.588</v>
      </c>
      <c r="DR266">
        <v>-0.074</v>
      </c>
      <c r="DS266">
        <v>420</v>
      </c>
      <c r="DT266">
        <v>3</v>
      </c>
      <c r="DU266">
        <v>0.13</v>
      </c>
      <c r="DV266">
        <v>0.03</v>
      </c>
      <c r="DW266">
        <v>-22.6382756097561</v>
      </c>
      <c r="DX266">
        <v>-0.419834843205621</v>
      </c>
      <c r="DY266">
        <v>0.0558365593167734</v>
      </c>
      <c r="DZ266">
        <v>1</v>
      </c>
      <c r="EA266">
        <v>870.719818181818</v>
      </c>
      <c r="EB266">
        <v>-0.846096972418674</v>
      </c>
      <c r="EC266">
        <v>0.187309087379317</v>
      </c>
      <c r="ED266">
        <v>1</v>
      </c>
      <c r="EE266">
        <v>4.82678536585366</v>
      </c>
      <c r="EF266">
        <v>0.380434703832758</v>
      </c>
      <c r="EG266">
        <v>0.0379600430554101</v>
      </c>
      <c r="EH266">
        <v>0</v>
      </c>
      <c r="EI266">
        <v>2</v>
      </c>
      <c r="EJ266">
        <v>3</v>
      </c>
      <c r="EK266" t="s">
        <v>354</v>
      </c>
      <c r="EL266">
        <v>100</v>
      </c>
      <c r="EM266">
        <v>100</v>
      </c>
      <c r="EN266">
        <v>1.552</v>
      </c>
      <c r="EO266">
        <v>-0.0541</v>
      </c>
      <c r="EP266">
        <v>0.796380875196005</v>
      </c>
      <c r="EQ266">
        <v>0.00225868272383977</v>
      </c>
      <c r="ER266">
        <v>-9.96746185667655e-07</v>
      </c>
      <c r="ES266">
        <v>2.83711317370827e-10</v>
      </c>
      <c r="ET266">
        <v>-0.071317122073674</v>
      </c>
      <c r="EU266">
        <v>-0.00217948432402501</v>
      </c>
      <c r="EV266">
        <v>0.000453263451741206</v>
      </c>
      <c r="EW266">
        <v>-1.16319206543697e-06</v>
      </c>
      <c r="EX266">
        <v>-2</v>
      </c>
      <c r="EY266">
        <v>2196</v>
      </c>
      <c r="EZ266">
        <v>1</v>
      </c>
      <c r="FA266">
        <v>25</v>
      </c>
      <c r="FB266">
        <v>10.2</v>
      </c>
      <c r="FC266">
        <v>10.1</v>
      </c>
      <c r="FD266">
        <v>18</v>
      </c>
      <c r="FE266">
        <v>818.234</v>
      </c>
      <c r="FF266">
        <v>432.594</v>
      </c>
      <c r="FG266">
        <v>23.648</v>
      </c>
      <c r="FH266">
        <v>25.2254</v>
      </c>
      <c r="FI266">
        <v>29.9998</v>
      </c>
      <c r="FJ266">
        <v>25.4277</v>
      </c>
      <c r="FK266">
        <v>25.4764</v>
      </c>
      <c r="FL266">
        <v>25.0272</v>
      </c>
      <c r="FM266">
        <v>67.6923</v>
      </c>
      <c r="FN266">
        <v>0</v>
      </c>
      <c r="FO266">
        <v>23.77</v>
      </c>
      <c r="FP266">
        <v>420</v>
      </c>
      <c r="FQ266">
        <v>4.33551</v>
      </c>
      <c r="FR266">
        <v>101.453</v>
      </c>
      <c r="FS266">
        <v>101.903</v>
      </c>
    </row>
    <row r="267" spans="1:175">
      <c r="A267">
        <v>251</v>
      </c>
      <c r="B267">
        <v>1626465690</v>
      </c>
      <c r="C267">
        <v>500.400000095367</v>
      </c>
      <c r="D267" t="s">
        <v>796</v>
      </c>
      <c r="E267" t="s">
        <v>797</v>
      </c>
      <c r="F267">
        <v>1</v>
      </c>
      <c r="G267" t="s">
        <v>291</v>
      </c>
      <c r="H267">
        <v>1626465689</v>
      </c>
      <c r="I267">
        <f>(J267)/1000</f>
        <v>0</v>
      </c>
      <c r="J267">
        <f>1000*CB267*AH267*(BX267-BY267)/(100*BQ267*(1000-AH267*BX267))</f>
        <v>0</v>
      </c>
      <c r="K267">
        <f>CB267*AH267*(BW267-BV267*(1000-AH267*BY267)/(1000-AH267*BX267))/(100*BQ267)</f>
        <v>0</v>
      </c>
      <c r="L267">
        <f>BV267 - IF(AH267&gt;1, K267*BQ267*100.0/(AJ267*CJ267), 0)</f>
        <v>0</v>
      </c>
      <c r="M267">
        <f>((S267-I267/2)*L267-K267)/(S267+I267/2)</f>
        <v>0</v>
      </c>
      <c r="N267">
        <f>M267*(CC267+CD267)/1000.0</f>
        <v>0</v>
      </c>
      <c r="O267">
        <f>(BV267 - IF(AH267&gt;1, K267*BQ267*100.0/(AJ267*CJ267), 0))*(CC267+CD267)/1000.0</f>
        <v>0</v>
      </c>
      <c r="P267">
        <f>2.0/((1/R267-1/Q267)+SIGN(R267)*SQRT((1/R267-1/Q267)*(1/R267-1/Q267) + 4*BR267/((BR267+1)*(BR267+1))*(2*1/R267*1/Q267-1/Q267*1/Q267)))</f>
        <v>0</v>
      </c>
      <c r="Q267">
        <f>IF(LEFT(BS267,1)&lt;&gt;"0",IF(LEFT(BS267,1)="1",3.0,BT267),$D$5+$E$5*(CJ267*CC267/($K$5*1000))+$F$5*(CJ267*CC267/($K$5*1000))*MAX(MIN(BQ267,$J$5),$I$5)*MAX(MIN(BQ267,$J$5),$I$5)+$G$5*MAX(MIN(BQ267,$J$5),$I$5)*(CJ267*CC267/($K$5*1000))+$H$5*(CJ267*CC267/($K$5*1000))*(CJ267*CC267/($K$5*1000)))</f>
        <v>0</v>
      </c>
      <c r="R267">
        <f>I267*(1000-(1000*0.61365*exp(17.502*V267/(240.97+V267))/(CC267+CD267)+BX267)/2)/(1000*0.61365*exp(17.502*V267/(240.97+V267))/(CC267+CD267)-BX267)</f>
        <v>0</v>
      </c>
      <c r="S267">
        <f>1/((BR267+1)/(P267/1.6)+1/(Q267/1.37)) + BR267/((BR267+1)/(P267/1.6) + BR267/(Q267/1.37))</f>
        <v>0</v>
      </c>
      <c r="T267">
        <f>(BM267*BP267)</f>
        <v>0</v>
      </c>
      <c r="U267">
        <f>(CE267+(T267+2*0.95*5.67E-8*(((CE267+$B$7)+273)^4-(CE267+273)^4)-44100*I267)/(1.84*29.3*Q267+8*0.95*5.67E-8*(CE267+273)^3))</f>
        <v>0</v>
      </c>
      <c r="V267">
        <f>($C$7*CF267+$D$7*CG267+$E$7*U267)</f>
        <v>0</v>
      </c>
      <c r="W267">
        <f>0.61365*exp(17.502*V267/(240.97+V267))</f>
        <v>0</v>
      </c>
      <c r="X267">
        <f>(Y267/Z267*100)</f>
        <v>0</v>
      </c>
      <c r="Y267">
        <f>BX267*(CC267+CD267)/1000</f>
        <v>0</v>
      </c>
      <c r="Z267">
        <f>0.61365*exp(17.502*CE267/(240.97+CE267))</f>
        <v>0</v>
      </c>
      <c r="AA267">
        <f>(W267-BX267*(CC267+CD267)/1000)</f>
        <v>0</v>
      </c>
      <c r="AB267">
        <f>(-I267*44100)</f>
        <v>0</v>
      </c>
      <c r="AC267">
        <f>2*29.3*Q267*0.92*(CE267-V267)</f>
        <v>0</v>
      </c>
      <c r="AD267">
        <f>2*0.95*5.67E-8*(((CE267+$B$7)+273)^4-(V267+273)^4)</f>
        <v>0</v>
      </c>
      <c r="AE267">
        <f>T267+AD267+AB267+AC267</f>
        <v>0</v>
      </c>
      <c r="AF267">
        <v>144</v>
      </c>
      <c r="AG267">
        <v>16</v>
      </c>
      <c r="AH267">
        <f>IF(AF267*$H$13&gt;=AJ267,1.0,(AJ267/(AJ267-AF267*$H$13)))</f>
        <v>0</v>
      </c>
      <c r="AI267">
        <f>(AH267-1)*100</f>
        <v>0</v>
      </c>
      <c r="AJ267">
        <f>MAX(0,($B$13+$C$13*CJ267)/(1+$D$13*CJ267)*CC267/(CE267+273)*$E$13)</f>
        <v>0</v>
      </c>
      <c r="AK267" t="s">
        <v>292</v>
      </c>
      <c r="AL267" t="s">
        <v>292</v>
      </c>
      <c r="AM267">
        <v>0</v>
      </c>
      <c r="AN267">
        <v>0</v>
      </c>
      <c r="AO267">
        <f>1-AM267/AN267</f>
        <v>0</v>
      </c>
      <c r="AP267">
        <v>0</v>
      </c>
      <c r="AQ267" t="s">
        <v>292</v>
      </c>
      <c r="AR267" t="s">
        <v>292</v>
      </c>
      <c r="AS267">
        <v>0</v>
      </c>
      <c r="AT267">
        <v>0</v>
      </c>
      <c r="AU267">
        <f>1-AS267/AT267</f>
        <v>0</v>
      </c>
      <c r="AV267">
        <v>0.5</v>
      </c>
      <c r="AW267">
        <f>BN267</f>
        <v>0</v>
      </c>
      <c r="AX267">
        <f>K267</f>
        <v>0</v>
      </c>
      <c r="AY267">
        <f>AU267*AV267*AW267</f>
        <v>0</v>
      </c>
      <c r="AZ267">
        <f>(AX267-AP267)/AW267</f>
        <v>0</v>
      </c>
      <c r="BA267">
        <f>(AN267-AT267)/AT267</f>
        <v>0</v>
      </c>
      <c r="BB267">
        <f>AM267/(AO267+AM267/AT267)</f>
        <v>0</v>
      </c>
      <c r="BC267" t="s">
        <v>292</v>
      </c>
      <c r="BD267">
        <v>0</v>
      </c>
      <c r="BE267">
        <f>IF(BD267&lt;&gt;0, BD267, BB267)</f>
        <v>0</v>
      </c>
      <c r="BF267">
        <f>1-BE267/AT267</f>
        <v>0</v>
      </c>
      <c r="BG267">
        <f>(AT267-AS267)/(AT267-BE267)</f>
        <v>0</v>
      </c>
      <c r="BH267">
        <f>(AN267-AT267)/(AN267-BE267)</f>
        <v>0</v>
      </c>
      <c r="BI267">
        <f>(AT267-AS267)/(AT267-AM267)</f>
        <v>0</v>
      </c>
      <c r="BJ267">
        <f>(AN267-AT267)/(AN267-AM267)</f>
        <v>0</v>
      </c>
      <c r="BK267">
        <f>(BG267*BE267/AS267)</f>
        <v>0</v>
      </c>
      <c r="BL267">
        <f>(1-BK267)</f>
        <v>0</v>
      </c>
      <c r="BM267">
        <f>$B$11*CK267+$C$11*CL267+$F$11*CM267*(1-CP267)</f>
        <v>0</v>
      </c>
      <c r="BN267">
        <f>BM267*BO267</f>
        <v>0</v>
      </c>
      <c r="BO267">
        <f>($B$11*$D$9+$C$11*$D$9+$F$11*((CZ267+CR267)/MAX(CZ267+CR267+DA267, 0.1)*$I$9+DA267/MAX(CZ267+CR267+DA267, 0.1)*$J$9))/($B$11+$C$11+$F$11)</f>
        <v>0</v>
      </c>
      <c r="BP267">
        <f>($B$11*$K$9+$C$11*$K$9+$F$11*((CZ267+CR267)/MAX(CZ267+CR267+DA267, 0.1)*$P$9+DA267/MAX(CZ267+CR267+DA267, 0.1)*$Q$9))/($B$11+$C$11+$F$11)</f>
        <v>0</v>
      </c>
      <c r="BQ267">
        <v>6</v>
      </c>
      <c r="BR267">
        <v>0.5</v>
      </c>
      <c r="BS267" t="s">
        <v>293</v>
      </c>
      <c r="BT267">
        <v>2</v>
      </c>
      <c r="BU267">
        <v>1626465689</v>
      </c>
      <c r="BV267">
        <v>397.192</v>
      </c>
      <c r="BW267">
        <v>419.957666666667</v>
      </c>
      <c r="BX267">
        <v>9.12131</v>
      </c>
      <c r="BY267">
        <v>4.23914</v>
      </c>
      <c r="BZ267">
        <v>395.64</v>
      </c>
      <c r="CA267">
        <v>9.17536666666667</v>
      </c>
      <c r="CB267">
        <v>899.988</v>
      </c>
      <c r="CC267">
        <v>100.766666666667</v>
      </c>
      <c r="CD267">
        <v>0.0998686666666667</v>
      </c>
      <c r="CE267">
        <v>22.083</v>
      </c>
      <c r="CF267">
        <v>20.6719333333333</v>
      </c>
      <c r="CG267">
        <v>999.9</v>
      </c>
      <c r="CH267">
        <v>0</v>
      </c>
      <c r="CI267">
        <v>0</v>
      </c>
      <c r="CJ267">
        <v>9987.5</v>
      </c>
      <c r="CK267">
        <v>0</v>
      </c>
      <c r="CL267">
        <v>0.221023</v>
      </c>
      <c r="CM267">
        <v>1459.98</v>
      </c>
      <c r="CN267">
        <v>0.972996333333333</v>
      </c>
      <c r="CO267">
        <v>0.0270039</v>
      </c>
      <c r="CP267">
        <v>0</v>
      </c>
      <c r="CQ267">
        <v>870.762333333333</v>
      </c>
      <c r="CR267">
        <v>4.99999</v>
      </c>
      <c r="CS267">
        <v>12753.3666666667</v>
      </c>
      <c r="CT267">
        <v>12728.1333333333</v>
      </c>
      <c r="CU267">
        <v>39.125</v>
      </c>
      <c r="CV267">
        <v>41.187</v>
      </c>
      <c r="CW267">
        <v>40.25</v>
      </c>
      <c r="CX267">
        <v>40.562</v>
      </c>
      <c r="CY267">
        <v>41.062</v>
      </c>
      <c r="CZ267">
        <v>1415.69</v>
      </c>
      <c r="DA267">
        <v>39.29</v>
      </c>
      <c r="DB267">
        <v>0</v>
      </c>
      <c r="DC267">
        <v>1626465701</v>
      </c>
      <c r="DD267">
        <v>0</v>
      </c>
      <c r="DE267">
        <v>870.6885</v>
      </c>
      <c r="DF267">
        <v>-1.08208547471715</v>
      </c>
      <c r="DG267">
        <v>-3.62393160042146</v>
      </c>
      <c r="DH267">
        <v>12753.4923076923</v>
      </c>
      <c r="DI267">
        <v>15</v>
      </c>
      <c r="DJ267">
        <v>1626465084.6</v>
      </c>
      <c r="DK267" t="s">
        <v>294</v>
      </c>
      <c r="DL267">
        <v>1626465076.6</v>
      </c>
      <c r="DM267">
        <v>1626465084.6</v>
      </c>
      <c r="DN267">
        <v>8</v>
      </c>
      <c r="DO267">
        <v>0.212</v>
      </c>
      <c r="DP267">
        <v>0.013</v>
      </c>
      <c r="DQ267">
        <v>1.588</v>
      </c>
      <c r="DR267">
        <v>-0.074</v>
      </c>
      <c r="DS267">
        <v>420</v>
      </c>
      <c r="DT267">
        <v>3</v>
      </c>
      <c r="DU267">
        <v>0.13</v>
      </c>
      <c r="DV267">
        <v>0.03</v>
      </c>
      <c r="DW267">
        <v>-22.6524585365854</v>
      </c>
      <c r="DX267">
        <v>-0.516052264808447</v>
      </c>
      <c r="DY267">
        <v>0.0625191013761622</v>
      </c>
      <c r="DZ267">
        <v>0</v>
      </c>
      <c r="EA267">
        <v>870.707942857143</v>
      </c>
      <c r="EB267">
        <v>-0.725048923679542</v>
      </c>
      <c r="EC267">
        <v>0.198710405631211</v>
      </c>
      <c r="ED267">
        <v>1</v>
      </c>
      <c r="EE267">
        <v>4.83773634146341</v>
      </c>
      <c r="EF267">
        <v>0.361930662020909</v>
      </c>
      <c r="EG267">
        <v>0.0363908233377657</v>
      </c>
      <c r="EH267">
        <v>0</v>
      </c>
      <c r="EI267">
        <v>1</v>
      </c>
      <c r="EJ267">
        <v>3</v>
      </c>
      <c r="EK267" t="s">
        <v>427</v>
      </c>
      <c r="EL267">
        <v>100</v>
      </c>
      <c r="EM267">
        <v>100</v>
      </c>
      <c r="EN267">
        <v>1.552</v>
      </c>
      <c r="EO267">
        <v>-0.054</v>
      </c>
      <c r="EP267">
        <v>0.796380875196005</v>
      </c>
      <c r="EQ267">
        <v>0.00225868272383977</v>
      </c>
      <c r="ER267">
        <v>-9.96746185667655e-07</v>
      </c>
      <c r="ES267">
        <v>2.83711317370827e-10</v>
      </c>
      <c r="ET267">
        <v>-0.071317122073674</v>
      </c>
      <c r="EU267">
        <v>-0.00217948432402501</v>
      </c>
      <c r="EV267">
        <v>0.000453263451741206</v>
      </c>
      <c r="EW267">
        <v>-1.16319206543697e-06</v>
      </c>
      <c r="EX267">
        <v>-2</v>
      </c>
      <c r="EY267">
        <v>2196</v>
      </c>
      <c r="EZ267">
        <v>1</v>
      </c>
      <c r="FA267">
        <v>25</v>
      </c>
      <c r="FB267">
        <v>10.2</v>
      </c>
      <c r="FC267">
        <v>10.1</v>
      </c>
      <c r="FD267">
        <v>18</v>
      </c>
      <c r="FE267">
        <v>818.299</v>
      </c>
      <c r="FF267">
        <v>432.475</v>
      </c>
      <c r="FG267">
        <v>23.7131</v>
      </c>
      <c r="FH267">
        <v>25.2235</v>
      </c>
      <c r="FI267">
        <v>29.9998</v>
      </c>
      <c r="FJ267">
        <v>25.4258</v>
      </c>
      <c r="FK267">
        <v>25.4746</v>
      </c>
      <c r="FL267">
        <v>25.0268</v>
      </c>
      <c r="FM267">
        <v>67.6923</v>
      </c>
      <c r="FN267">
        <v>0</v>
      </c>
      <c r="FO267">
        <v>23.77</v>
      </c>
      <c r="FP267">
        <v>420</v>
      </c>
      <c r="FQ267">
        <v>4.32282</v>
      </c>
      <c r="FR267">
        <v>101.454</v>
      </c>
      <c r="FS267">
        <v>101.903</v>
      </c>
    </row>
    <row r="268" spans="1:175">
      <c r="A268">
        <v>252</v>
      </c>
      <c r="B268">
        <v>1626465692</v>
      </c>
      <c r="C268">
        <v>502.400000095367</v>
      </c>
      <c r="D268" t="s">
        <v>798</v>
      </c>
      <c r="E268" t="s">
        <v>799</v>
      </c>
      <c r="F268">
        <v>1</v>
      </c>
      <c r="G268" t="s">
        <v>291</v>
      </c>
      <c r="H268">
        <v>1626465691</v>
      </c>
      <c r="I268">
        <f>(J268)/1000</f>
        <v>0</v>
      </c>
      <c r="J268">
        <f>1000*CB268*AH268*(BX268-BY268)/(100*BQ268*(1000-AH268*BX268))</f>
        <v>0</v>
      </c>
      <c r="K268">
        <f>CB268*AH268*(BW268-BV268*(1000-AH268*BY268)/(1000-AH268*BX268))/(100*BQ268)</f>
        <v>0</v>
      </c>
      <c r="L268">
        <f>BV268 - IF(AH268&gt;1, K268*BQ268*100.0/(AJ268*CJ268), 0)</f>
        <v>0</v>
      </c>
      <c r="M268">
        <f>((S268-I268/2)*L268-K268)/(S268+I268/2)</f>
        <v>0</v>
      </c>
      <c r="N268">
        <f>M268*(CC268+CD268)/1000.0</f>
        <v>0</v>
      </c>
      <c r="O268">
        <f>(BV268 - IF(AH268&gt;1, K268*BQ268*100.0/(AJ268*CJ268), 0))*(CC268+CD268)/1000.0</f>
        <v>0</v>
      </c>
      <c r="P268">
        <f>2.0/((1/R268-1/Q268)+SIGN(R268)*SQRT((1/R268-1/Q268)*(1/R268-1/Q268) + 4*BR268/((BR268+1)*(BR268+1))*(2*1/R268*1/Q268-1/Q268*1/Q268)))</f>
        <v>0</v>
      </c>
      <c r="Q268">
        <f>IF(LEFT(BS268,1)&lt;&gt;"0",IF(LEFT(BS268,1)="1",3.0,BT268),$D$5+$E$5*(CJ268*CC268/($K$5*1000))+$F$5*(CJ268*CC268/($K$5*1000))*MAX(MIN(BQ268,$J$5),$I$5)*MAX(MIN(BQ268,$J$5),$I$5)+$G$5*MAX(MIN(BQ268,$J$5),$I$5)*(CJ268*CC268/($K$5*1000))+$H$5*(CJ268*CC268/($K$5*1000))*(CJ268*CC268/($K$5*1000)))</f>
        <v>0</v>
      </c>
      <c r="R268">
        <f>I268*(1000-(1000*0.61365*exp(17.502*V268/(240.97+V268))/(CC268+CD268)+BX268)/2)/(1000*0.61365*exp(17.502*V268/(240.97+V268))/(CC268+CD268)-BX268)</f>
        <v>0</v>
      </c>
      <c r="S268">
        <f>1/((BR268+1)/(P268/1.6)+1/(Q268/1.37)) + BR268/((BR268+1)/(P268/1.6) + BR268/(Q268/1.37))</f>
        <v>0</v>
      </c>
      <c r="T268">
        <f>(BM268*BP268)</f>
        <v>0</v>
      </c>
      <c r="U268">
        <f>(CE268+(T268+2*0.95*5.67E-8*(((CE268+$B$7)+273)^4-(CE268+273)^4)-44100*I268)/(1.84*29.3*Q268+8*0.95*5.67E-8*(CE268+273)^3))</f>
        <v>0</v>
      </c>
      <c r="V268">
        <f>($C$7*CF268+$D$7*CG268+$E$7*U268)</f>
        <v>0</v>
      </c>
      <c r="W268">
        <f>0.61365*exp(17.502*V268/(240.97+V268))</f>
        <v>0</v>
      </c>
      <c r="X268">
        <f>(Y268/Z268*100)</f>
        <v>0</v>
      </c>
      <c r="Y268">
        <f>BX268*(CC268+CD268)/1000</f>
        <v>0</v>
      </c>
      <c r="Z268">
        <f>0.61365*exp(17.502*CE268/(240.97+CE268))</f>
        <v>0</v>
      </c>
      <c r="AA268">
        <f>(W268-BX268*(CC268+CD268)/1000)</f>
        <v>0</v>
      </c>
      <c r="AB268">
        <f>(-I268*44100)</f>
        <v>0</v>
      </c>
      <c r="AC268">
        <f>2*29.3*Q268*0.92*(CE268-V268)</f>
        <v>0</v>
      </c>
      <c r="AD268">
        <f>2*0.95*5.67E-8*(((CE268+$B$7)+273)^4-(V268+273)^4)</f>
        <v>0</v>
      </c>
      <c r="AE268">
        <f>T268+AD268+AB268+AC268</f>
        <v>0</v>
      </c>
      <c r="AF268">
        <v>144</v>
      </c>
      <c r="AG268">
        <v>16</v>
      </c>
      <c r="AH268">
        <f>IF(AF268*$H$13&gt;=AJ268,1.0,(AJ268/(AJ268-AF268*$H$13)))</f>
        <v>0</v>
      </c>
      <c r="AI268">
        <f>(AH268-1)*100</f>
        <v>0</v>
      </c>
      <c r="AJ268">
        <f>MAX(0,($B$13+$C$13*CJ268)/(1+$D$13*CJ268)*CC268/(CE268+273)*$E$13)</f>
        <v>0</v>
      </c>
      <c r="AK268" t="s">
        <v>292</v>
      </c>
      <c r="AL268" t="s">
        <v>292</v>
      </c>
      <c r="AM268">
        <v>0</v>
      </c>
      <c r="AN268">
        <v>0</v>
      </c>
      <c r="AO268">
        <f>1-AM268/AN268</f>
        <v>0</v>
      </c>
      <c r="AP268">
        <v>0</v>
      </c>
      <c r="AQ268" t="s">
        <v>292</v>
      </c>
      <c r="AR268" t="s">
        <v>292</v>
      </c>
      <c r="AS268">
        <v>0</v>
      </c>
      <c r="AT268">
        <v>0</v>
      </c>
      <c r="AU268">
        <f>1-AS268/AT268</f>
        <v>0</v>
      </c>
      <c r="AV268">
        <v>0.5</v>
      </c>
      <c r="AW268">
        <f>BN268</f>
        <v>0</v>
      </c>
      <c r="AX268">
        <f>K268</f>
        <v>0</v>
      </c>
      <c r="AY268">
        <f>AU268*AV268*AW268</f>
        <v>0</v>
      </c>
      <c r="AZ268">
        <f>(AX268-AP268)/AW268</f>
        <v>0</v>
      </c>
      <c r="BA268">
        <f>(AN268-AT268)/AT268</f>
        <v>0</v>
      </c>
      <c r="BB268">
        <f>AM268/(AO268+AM268/AT268)</f>
        <v>0</v>
      </c>
      <c r="BC268" t="s">
        <v>292</v>
      </c>
      <c r="BD268">
        <v>0</v>
      </c>
      <c r="BE268">
        <f>IF(BD268&lt;&gt;0, BD268, BB268)</f>
        <v>0</v>
      </c>
      <c r="BF268">
        <f>1-BE268/AT268</f>
        <v>0</v>
      </c>
      <c r="BG268">
        <f>(AT268-AS268)/(AT268-BE268)</f>
        <v>0</v>
      </c>
      <c r="BH268">
        <f>(AN268-AT268)/(AN268-BE268)</f>
        <v>0</v>
      </c>
      <c r="BI268">
        <f>(AT268-AS268)/(AT268-AM268)</f>
        <v>0</v>
      </c>
      <c r="BJ268">
        <f>(AN268-AT268)/(AN268-AM268)</f>
        <v>0</v>
      </c>
      <c r="BK268">
        <f>(BG268*BE268/AS268)</f>
        <v>0</v>
      </c>
      <c r="BL268">
        <f>(1-BK268)</f>
        <v>0</v>
      </c>
      <c r="BM268">
        <f>$B$11*CK268+$C$11*CL268+$F$11*CM268*(1-CP268)</f>
        <v>0</v>
      </c>
      <c r="BN268">
        <f>BM268*BO268</f>
        <v>0</v>
      </c>
      <c r="BO268">
        <f>($B$11*$D$9+$C$11*$D$9+$F$11*((CZ268+CR268)/MAX(CZ268+CR268+DA268, 0.1)*$I$9+DA268/MAX(CZ268+CR268+DA268, 0.1)*$J$9))/($B$11+$C$11+$F$11)</f>
        <v>0</v>
      </c>
      <c r="BP268">
        <f>($B$11*$K$9+$C$11*$K$9+$F$11*((CZ268+CR268)/MAX(CZ268+CR268+DA268, 0.1)*$P$9+DA268/MAX(CZ268+CR268+DA268, 0.1)*$Q$9))/($B$11+$C$11+$F$11)</f>
        <v>0</v>
      </c>
      <c r="BQ268">
        <v>6</v>
      </c>
      <c r="BR268">
        <v>0.5</v>
      </c>
      <c r="BS268" t="s">
        <v>293</v>
      </c>
      <c r="BT268">
        <v>2</v>
      </c>
      <c r="BU268">
        <v>1626465691</v>
      </c>
      <c r="BV268">
        <v>397.169333333333</v>
      </c>
      <c r="BW268">
        <v>419.995666666667</v>
      </c>
      <c r="BX268">
        <v>9.15021666666667</v>
      </c>
      <c r="BY268">
        <v>4.25424666666667</v>
      </c>
      <c r="BZ268">
        <v>395.618</v>
      </c>
      <c r="CA268">
        <v>9.20410333333333</v>
      </c>
      <c r="CB268">
        <v>899.981666666667</v>
      </c>
      <c r="CC268">
        <v>100.768</v>
      </c>
      <c r="CD268">
        <v>0.100563333333333</v>
      </c>
      <c r="CE268">
        <v>22.1202666666667</v>
      </c>
      <c r="CF268">
        <v>20.7091666666667</v>
      </c>
      <c r="CG268">
        <v>999.9</v>
      </c>
      <c r="CH268">
        <v>0</v>
      </c>
      <c r="CI268">
        <v>0</v>
      </c>
      <c r="CJ268">
        <v>9985.4</v>
      </c>
      <c r="CK268">
        <v>0</v>
      </c>
      <c r="CL268">
        <v>0.221023</v>
      </c>
      <c r="CM268">
        <v>1460.04333333333</v>
      </c>
      <c r="CN268">
        <v>0.973011</v>
      </c>
      <c r="CO268">
        <v>0.0269885</v>
      </c>
      <c r="CP268">
        <v>0</v>
      </c>
      <c r="CQ268">
        <v>870.673333333333</v>
      </c>
      <c r="CR268">
        <v>4.99999</v>
      </c>
      <c r="CS268">
        <v>12754.5</v>
      </c>
      <c r="CT268">
        <v>12728.7666666667</v>
      </c>
      <c r="CU268">
        <v>39.125</v>
      </c>
      <c r="CV268">
        <v>41.187</v>
      </c>
      <c r="CW268">
        <v>40.25</v>
      </c>
      <c r="CX268">
        <v>40.562</v>
      </c>
      <c r="CY268">
        <v>41.062</v>
      </c>
      <c r="CZ268">
        <v>1415.77333333333</v>
      </c>
      <c r="DA268">
        <v>39.27</v>
      </c>
      <c r="DB268">
        <v>0</v>
      </c>
      <c r="DC268">
        <v>1626465703.4</v>
      </c>
      <c r="DD268">
        <v>0</v>
      </c>
      <c r="DE268">
        <v>870.647038461539</v>
      </c>
      <c r="DF268">
        <v>-0.873401719025726</v>
      </c>
      <c r="DG268">
        <v>1.02222222316936</v>
      </c>
      <c r="DH268">
        <v>12753.4115384615</v>
      </c>
      <c r="DI268">
        <v>15</v>
      </c>
      <c r="DJ268">
        <v>1626465084.6</v>
      </c>
      <c r="DK268" t="s">
        <v>294</v>
      </c>
      <c r="DL268">
        <v>1626465076.6</v>
      </c>
      <c r="DM268">
        <v>1626465084.6</v>
      </c>
      <c r="DN268">
        <v>8</v>
      </c>
      <c r="DO268">
        <v>0.212</v>
      </c>
      <c r="DP268">
        <v>0.013</v>
      </c>
      <c r="DQ268">
        <v>1.588</v>
      </c>
      <c r="DR268">
        <v>-0.074</v>
      </c>
      <c r="DS268">
        <v>420</v>
      </c>
      <c r="DT268">
        <v>3</v>
      </c>
      <c r="DU268">
        <v>0.13</v>
      </c>
      <c r="DV268">
        <v>0.03</v>
      </c>
      <c r="DW268">
        <v>-22.671087804878</v>
      </c>
      <c r="DX268">
        <v>-0.689740766550538</v>
      </c>
      <c r="DY268">
        <v>0.0757573121162829</v>
      </c>
      <c r="DZ268">
        <v>0</v>
      </c>
      <c r="EA268">
        <v>870.698939393939</v>
      </c>
      <c r="EB268">
        <v>-0.701340319445573</v>
      </c>
      <c r="EC268">
        <v>0.19939924005112</v>
      </c>
      <c r="ED268">
        <v>1</v>
      </c>
      <c r="EE268">
        <v>4.84759658536585</v>
      </c>
      <c r="EF268">
        <v>0.346070174216023</v>
      </c>
      <c r="EG268">
        <v>0.0351180093892325</v>
      </c>
      <c r="EH268">
        <v>0</v>
      </c>
      <c r="EI268">
        <v>1</v>
      </c>
      <c r="EJ268">
        <v>3</v>
      </c>
      <c r="EK268" t="s">
        <v>427</v>
      </c>
      <c r="EL268">
        <v>100</v>
      </c>
      <c r="EM268">
        <v>100</v>
      </c>
      <c r="EN268">
        <v>1.551</v>
      </c>
      <c r="EO268">
        <v>-0.0538</v>
      </c>
      <c r="EP268">
        <v>0.796380875196005</v>
      </c>
      <c r="EQ268">
        <v>0.00225868272383977</v>
      </c>
      <c r="ER268">
        <v>-9.96746185667655e-07</v>
      </c>
      <c r="ES268">
        <v>2.83711317370827e-10</v>
      </c>
      <c r="ET268">
        <v>-0.071317122073674</v>
      </c>
      <c r="EU268">
        <v>-0.00217948432402501</v>
      </c>
      <c r="EV268">
        <v>0.000453263451741206</v>
      </c>
      <c r="EW268">
        <v>-1.16319206543697e-06</v>
      </c>
      <c r="EX268">
        <v>-2</v>
      </c>
      <c r="EY268">
        <v>2196</v>
      </c>
      <c r="EZ268">
        <v>1</v>
      </c>
      <c r="FA268">
        <v>25</v>
      </c>
      <c r="FB268">
        <v>10.3</v>
      </c>
      <c r="FC268">
        <v>10.1</v>
      </c>
      <c r="FD268">
        <v>18</v>
      </c>
      <c r="FE268">
        <v>818.251</v>
      </c>
      <c r="FF268">
        <v>432.532</v>
      </c>
      <c r="FG268">
        <v>23.7819</v>
      </c>
      <c r="FH268">
        <v>25.222</v>
      </c>
      <c r="FI268">
        <v>29.9998</v>
      </c>
      <c r="FJ268">
        <v>25.4242</v>
      </c>
      <c r="FK268">
        <v>25.4726</v>
      </c>
      <c r="FL268">
        <v>25.0272</v>
      </c>
      <c r="FM268">
        <v>67.6923</v>
      </c>
      <c r="FN268">
        <v>0</v>
      </c>
      <c r="FO268">
        <v>23.88</v>
      </c>
      <c r="FP268">
        <v>420</v>
      </c>
      <c r="FQ268">
        <v>4.3173</v>
      </c>
      <c r="FR268">
        <v>101.453</v>
      </c>
      <c r="FS268">
        <v>101.903</v>
      </c>
    </row>
    <row r="269" spans="1:175">
      <c r="A269">
        <v>253</v>
      </c>
      <c r="B269">
        <v>1626465694</v>
      </c>
      <c r="C269">
        <v>504.400000095367</v>
      </c>
      <c r="D269" t="s">
        <v>800</v>
      </c>
      <c r="E269" t="s">
        <v>801</v>
      </c>
      <c r="F269">
        <v>1</v>
      </c>
      <c r="G269" t="s">
        <v>291</v>
      </c>
      <c r="H269">
        <v>1626465693</v>
      </c>
      <c r="I269">
        <f>(J269)/1000</f>
        <v>0</v>
      </c>
      <c r="J269">
        <f>1000*CB269*AH269*(BX269-BY269)/(100*BQ269*(1000-AH269*BX269))</f>
        <v>0</v>
      </c>
      <c r="K269">
        <f>CB269*AH269*(BW269-BV269*(1000-AH269*BY269)/(1000-AH269*BX269))/(100*BQ269)</f>
        <v>0</v>
      </c>
      <c r="L269">
        <f>BV269 - IF(AH269&gt;1, K269*BQ269*100.0/(AJ269*CJ269), 0)</f>
        <v>0</v>
      </c>
      <c r="M269">
        <f>((S269-I269/2)*L269-K269)/(S269+I269/2)</f>
        <v>0</v>
      </c>
      <c r="N269">
        <f>M269*(CC269+CD269)/1000.0</f>
        <v>0</v>
      </c>
      <c r="O269">
        <f>(BV269 - IF(AH269&gt;1, K269*BQ269*100.0/(AJ269*CJ269), 0))*(CC269+CD269)/1000.0</f>
        <v>0</v>
      </c>
      <c r="P269">
        <f>2.0/((1/R269-1/Q269)+SIGN(R269)*SQRT((1/R269-1/Q269)*(1/R269-1/Q269) + 4*BR269/((BR269+1)*(BR269+1))*(2*1/R269*1/Q269-1/Q269*1/Q269)))</f>
        <v>0</v>
      </c>
      <c r="Q269">
        <f>IF(LEFT(BS269,1)&lt;&gt;"0",IF(LEFT(BS269,1)="1",3.0,BT269),$D$5+$E$5*(CJ269*CC269/($K$5*1000))+$F$5*(CJ269*CC269/($K$5*1000))*MAX(MIN(BQ269,$J$5),$I$5)*MAX(MIN(BQ269,$J$5),$I$5)+$G$5*MAX(MIN(BQ269,$J$5),$I$5)*(CJ269*CC269/($K$5*1000))+$H$5*(CJ269*CC269/($K$5*1000))*(CJ269*CC269/($K$5*1000)))</f>
        <v>0</v>
      </c>
      <c r="R269">
        <f>I269*(1000-(1000*0.61365*exp(17.502*V269/(240.97+V269))/(CC269+CD269)+BX269)/2)/(1000*0.61365*exp(17.502*V269/(240.97+V269))/(CC269+CD269)-BX269)</f>
        <v>0</v>
      </c>
      <c r="S269">
        <f>1/((BR269+1)/(P269/1.6)+1/(Q269/1.37)) + BR269/((BR269+1)/(P269/1.6) + BR269/(Q269/1.37))</f>
        <v>0</v>
      </c>
      <c r="T269">
        <f>(BM269*BP269)</f>
        <v>0</v>
      </c>
      <c r="U269">
        <f>(CE269+(T269+2*0.95*5.67E-8*(((CE269+$B$7)+273)^4-(CE269+273)^4)-44100*I269)/(1.84*29.3*Q269+8*0.95*5.67E-8*(CE269+273)^3))</f>
        <v>0</v>
      </c>
      <c r="V269">
        <f>($C$7*CF269+$D$7*CG269+$E$7*U269)</f>
        <v>0</v>
      </c>
      <c r="W269">
        <f>0.61365*exp(17.502*V269/(240.97+V269))</f>
        <v>0</v>
      </c>
      <c r="X269">
        <f>(Y269/Z269*100)</f>
        <v>0</v>
      </c>
      <c r="Y269">
        <f>BX269*(CC269+CD269)/1000</f>
        <v>0</v>
      </c>
      <c r="Z269">
        <f>0.61365*exp(17.502*CE269/(240.97+CE269))</f>
        <v>0</v>
      </c>
      <c r="AA269">
        <f>(W269-BX269*(CC269+CD269)/1000)</f>
        <v>0</v>
      </c>
      <c r="AB269">
        <f>(-I269*44100)</f>
        <v>0</v>
      </c>
      <c r="AC269">
        <f>2*29.3*Q269*0.92*(CE269-V269)</f>
        <v>0</v>
      </c>
      <c r="AD269">
        <f>2*0.95*5.67E-8*(((CE269+$B$7)+273)^4-(V269+273)^4)</f>
        <v>0</v>
      </c>
      <c r="AE269">
        <f>T269+AD269+AB269+AC269</f>
        <v>0</v>
      </c>
      <c r="AF269">
        <v>144</v>
      </c>
      <c r="AG269">
        <v>16</v>
      </c>
      <c r="AH269">
        <f>IF(AF269*$H$13&gt;=AJ269,1.0,(AJ269/(AJ269-AF269*$H$13)))</f>
        <v>0</v>
      </c>
      <c r="AI269">
        <f>(AH269-1)*100</f>
        <v>0</v>
      </c>
      <c r="AJ269">
        <f>MAX(0,($B$13+$C$13*CJ269)/(1+$D$13*CJ269)*CC269/(CE269+273)*$E$13)</f>
        <v>0</v>
      </c>
      <c r="AK269" t="s">
        <v>292</v>
      </c>
      <c r="AL269" t="s">
        <v>292</v>
      </c>
      <c r="AM269">
        <v>0</v>
      </c>
      <c r="AN269">
        <v>0</v>
      </c>
      <c r="AO269">
        <f>1-AM269/AN269</f>
        <v>0</v>
      </c>
      <c r="AP269">
        <v>0</v>
      </c>
      <c r="AQ269" t="s">
        <v>292</v>
      </c>
      <c r="AR269" t="s">
        <v>292</v>
      </c>
      <c r="AS269">
        <v>0</v>
      </c>
      <c r="AT269">
        <v>0</v>
      </c>
      <c r="AU269">
        <f>1-AS269/AT269</f>
        <v>0</v>
      </c>
      <c r="AV269">
        <v>0.5</v>
      </c>
      <c r="AW269">
        <f>BN269</f>
        <v>0</v>
      </c>
      <c r="AX269">
        <f>K269</f>
        <v>0</v>
      </c>
      <c r="AY269">
        <f>AU269*AV269*AW269</f>
        <v>0</v>
      </c>
      <c r="AZ269">
        <f>(AX269-AP269)/AW269</f>
        <v>0</v>
      </c>
      <c r="BA269">
        <f>(AN269-AT269)/AT269</f>
        <v>0</v>
      </c>
      <c r="BB269">
        <f>AM269/(AO269+AM269/AT269)</f>
        <v>0</v>
      </c>
      <c r="BC269" t="s">
        <v>292</v>
      </c>
      <c r="BD269">
        <v>0</v>
      </c>
      <c r="BE269">
        <f>IF(BD269&lt;&gt;0, BD269, BB269)</f>
        <v>0</v>
      </c>
      <c r="BF269">
        <f>1-BE269/AT269</f>
        <v>0</v>
      </c>
      <c r="BG269">
        <f>(AT269-AS269)/(AT269-BE269)</f>
        <v>0</v>
      </c>
      <c r="BH269">
        <f>(AN269-AT269)/(AN269-BE269)</f>
        <v>0</v>
      </c>
      <c r="BI269">
        <f>(AT269-AS269)/(AT269-AM269)</f>
        <v>0</v>
      </c>
      <c r="BJ269">
        <f>(AN269-AT269)/(AN269-AM269)</f>
        <v>0</v>
      </c>
      <c r="BK269">
        <f>(BG269*BE269/AS269)</f>
        <v>0</v>
      </c>
      <c r="BL269">
        <f>(1-BK269)</f>
        <v>0</v>
      </c>
      <c r="BM269">
        <f>$B$11*CK269+$C$11*CL269+$F$11*CM269*(1-CP269)</f>
        <v>0</v>
      </c>
      <c r="BN269">
        <f>BM269*BO269</f>
        <v>0</v>
      </c>
      <c r="BO269">
        <f>($B$11*$D$9+$C$11*$D$9+$F$11*((CZ269+CR269)/MAX(CZ269+CR269+DA269, 0.1)*$I$9+DA269/MAX(CZ269+CR269+DA269, 0.1)*$J$9))/($B$11+$C$11+$F$11)</f>
        <v>0</v>
      </c>
      <c r="BP269">
        <f>($B$11*$K$9+$C$11*$K$9+$F$11*((CZ269+CR269)/MAX(CZ269+CR269+DA269, 0.1)*$P$9+DA269/MAX(CZ269+CR269+DA269, 0.1)*$Q$9))/($B$11+$C$11+$F$11)</f>
        <v>0</v>
      </c>
      <c r="BQ269">
        <v>6</v>
      </c>
      <c r="BR269">
        <v>0.5</v>
      </c>
      <c r="BS269" t="s">
        <v>293</v>
      </c>
      <c r="BT269">
        <v>2</v>
      </c>
      <c r="BU269">
        <v>1626465693</v>
      </c>
      <c r="BV269">
        <v>397.153333333333</v>
      </c>
      <c r="BW269">
        <v>419.983333333333</v>
      </c>
      <c r="BX269">
        <v>9.17626</v>
      </c>
      <c r="BY269">
        <v>4.25773333333333</v>
      </c>
      <c r="BZ269">
        <v>395.602</v>
      </c>
      <c r="CA269">
        <v>9.22999</v>
      </c>
      <c r="CB269">
        <v>900.03</v>
      </c>
      <c r="CC269">
        <v>100.767</v>
      </c>
      <c r="CD269">
        <v>0.100534333333333</v>
      </c>
      <c r="CE269">
        <v>22.1551666666667</v>
      </c>
      <c r="CF269">
        <v>20.7399666666667</v>
      </c>
      <c r="CG269">
        <v>999.9</v>
      </c>
      <c r="CH269">
        <v>0</v>
      </c>
      <c r="CI269">
        <v>0</v>
      </c>
      <c r="CJ269">
        <v>9995</v>
      </c>
      <c r="CK269">
        <v>0</v>
      </c>
      <c r="CL269">
        <v>0.221023</v>
      </c>
      <c r="CM269">
        <v>1459.97333333333</v>
      </c>
      <c r="CN269">
        <v>0.972995</v>
      </c>
      <c r="CO269">
        <v>0.0270052666666667</v>
      </c>
      <c r="CP269">
        <v>0</v>
      </c>
      <c r="CQ269">
        <v>870.631333333333</v>
      </c>
      <c r="CR269">
        <v>4.99999</v>
      </c>
      <c r="CS269">
        <v>12754.1</v>
      </c>
      <c r="CT269">
        <v>12728.1</v>
      </c>
      <c r="CU269">
        <v>39.125</v>
      </c>
      <c r="CV269">
        <v>41.187</v>
      </c>
      <c r="CW269">
        <v>40.25</v>
      </c>
      <c r="CX269">
        <v>40.562</v>
      </c>
      <c r="CY269">
        <v>41.062</v>
      </c>
      <c r="CZ269">
        <v>1415.68</v>
      </c>
      <c r="DA269">
        <v>39.2933333333333</v>
      </c>
      <c r="DB269">
        <v>0</v>
      </c>
      <c r="DC269">
        <v>1626465705.2</v>
      </c>
      <c r="DD269">
        <v>0</v>
      </c>
      <c r="DE269">
        <v>870.63424</v>
      </c>
      <c r="DF269">
        <v>0.288615376279735</v>
      </c>
      <c r="DG269">
        <v>5.43076921121641</v>
      </c>
      <c r="DH269">
        <v>12753.588</v>
      </c>
      <c r="DI269">
        <v>15</v>
      </c>
      <c r="DJ269">
        <v>1626465084.6</v>
      </c>
      <c r="DK269" t="s">
        <v>294</v>
      </c>
      <c r="DL269">
        <v>1626465076.6</v>
      </c>
      <c r="DM269">
        <v>1626465084.6</v>
      </c>
      <c r="DN269">
        <v>8</v>
      </c>
      <c r="DO269">
        <v>0.212</v>
      </c>
      <c r="DP269">
        <v>0.013</v>
      </c>
      <c r="DQ269">
        <v>1.588</v>
      </c>
      <c r="DR269">
        <v>-0.074</v>
      </c>
      <c r="DS269">
        <v>420</v>
      </c>
      <c r="DT269">
        <v>3</v>
      </c>
      <c r="DU269">
        <v>0.13</v>
      </c>
      <c r="DV269">
        <v>0.03</v>
      </c>
      <c r="DW269">
        <v>-22.6975609756098</v>
      </c>
      <c r="DX269">
        <v>-0.746377003484291</v>
      </c>
      <c r="DY269">
        <v>0.0812431126628326</v>
      </c>
      <c r="DZ269">
        <v>0</v>
      </c>
      <c r="EA269">
        <v>870.679727272727</v>
      </c>
      <c r="EB269">
        <v>-0.649003058448743</v>
      </c>
      <c r="EC269">
        <v>0.213545577099176</v>
      </c>
      <c r="ED269">
        <v>1</v>
      </c>
      <c r="EE269">
        <v>4.85859073170732</v>
      </c>
      <c r="EF269">
        <v>0.349829895470398</v>
      </c>
      <c r="EG269">
        <v>0.0354648491993537</v>
      </c>
      <c r="EH269">
        <v>0</v>
      </c>
      <c r="EI269">
        <v>1</v>
      </c>
      <c r="EJ269">
        <v>3</v>
      </c>
      <c r="EK269" t="s">
        <v>427</v>
      </c>
      <c r="EL269">
        <v>100</v>
      </c>
      <c r="EM269">
        <v>100</v>
      </c>
      <c r="EN269">
        <v>1.552</v>
      </c>
      <c r="EO269">
        <v>-0.0537</v>
      </c>
      <c r="EP269">
        <v>0.796380875196005</v>
      </c>
      <c r="EQ269">
        <v>0.00225868272383977</v>
      </c>
      <c r="ER269">
        <v>-9.96746185667655e-07</v>
      </c>
      <c r="ES269">
        <v>2.83711317370827e-10</v>
      </c>
      <c r="ET269">
        <v>-0.071317122073674</v>
      </c>
      <c r="EU269">
        <v>-0.00217948432402501</v>
      </c>
      <c r="EV269">
        <v>0.000453263451741206</v>
      </c>
      <c r="EW269">
        <v>-1.16319206543697e-06</v>
      </c>
      <c r="EX269">
        <v>-2</v>
      </c>
      <c r="EY269">
        <v>2196</v>
      </c>
      <c r="EZ269">
        <v>1</v>
      </c>
      <c r="FA269">
        <v>25</v>
      </c>
      <c r="FB269">
        <v>10.3</v>
      </c>
      <c r="FC269">
        <v>10.2</v>
      </c>
      <c r="FD269">
        <v>18</v>
      </c>
      <c r="FE269">
        <v>818.291</v>
      </c>
      <c r="FF269">
        <v>432.624</v>
      </c>
      <c r="FG269">
        <v>23.8383</v>
      </c>
      <c r="FH269">
        <v>25.2199</v>
      </c>
      <c r="FI269">
        <v>29.9998</v>
      </c>
      <c r="FJ269">
        <v>25.4223</v>
      </c>
      <c r="FK269">
        <v>25.471</v>
      </c>
      <c r="FL269">
        <v>25.0277</v>
      </c>
      <c r="FM269">
        <v>67.4018</v>
      </c>
      <c r="FN269">
        <v>0</v>
      </c>
      <c r="FO269">
        <v>23.98</v>
      </c>
      <c r="FP269">
        <v>420</v>
      </c>
      <c r="FQ269">
        <v>4.34716</v>
      </c>
      <c r="FR269">
        <v>101.453</v>
      </c>
      <c r="FS269">
        <v>101.904</v>
      </c>
    </row>
    <row r="270" spans="1:175">
      <c r="A270">
        <v>254</v>
      </c>
      <c r="B270">
        <v>1626465696</v>
      </c>
      <c r="C270">
        <v>506.400000095367</v>
      </c>
      <c r="D270" t="s">
        <v>802</v>
      </c>
      <c r="E270" t="s">
        <v>803</v>
      </c>
      <c r="F270">
        <v>1</v>
      </c>
      <c r="G270" t="s">
        <v>291</v>
      </c>
      <c r="H270">
        <v>1626465695</v>
      </c>
      <c r="I270">
        <f>(J270)/1000</f>
        <v>0</v>
      </c>
      <c r="J270">
        <f>1000*CB270*AH270*(BX270-BY270)/(100*BQ270*(1000-AH270*BX270))</f>
        <v>0</v>
      </c>
      <c r="K270">
        <f>CB270*AH270*(BW270-BV270*(1000-AH270*BY270)/(1000-AH270*BX270))/(100*BQ270)</f>
        <v>0</v>
      </c>
      <c r="L270">
        <f>BV270 - IF(AH270&gt;1, K270*BQ270*100.0/(AJ270*CJ270), 0)</f>
        <v>0</v>
      </c>
      <c r="M270">
        <f>((S270-I270/2)*L270-K270)/(S270+I270/2)</f>
        <v>0</v>
      </c>
      <c r="N270">
        <f>M270*(CC270+CD270)/1000.0</f>
        <v>0</v>
      </c>
      <c r="O270">
        <f>(BV270 - IF(AH270&gt;1, K270*BQ270*100.0/(AJ270*CJ270), 0))*(CC270+CD270)/1000.0</f>
        <v>0</v>
      </c>
      <c r="P270">
        <f>2.0/((1/R270-1/Q270)+SIGN(R270)*SQRT((1/R270-1/Q270)*(1/R270-1/Q270) + 4*BR270/((BR270+1)*(BR270+1))*(2*1/R270*1/Q270-1/Q270*1/Q270)))</f>
        <v>0</v>
      </c>
      <c r="Q270">
        <f>IF(LEFT(BS270,1)&lt;&gt;"0",IF(LEFT(BS270,1)="1",3.0,BT270),$D$5+$E$5*(CJ270*CC270/($K$5*1000))+$F$5*(CJ270*CC270/($K$5*1000))*MAX(MIN(BQ270,$J$5),$I$5)*MAX(MIN(BQ270,$J$5),$I$5)+$G$5*MAX(MIN(BQ270,$J$5),$I$5)*(CJ270*CC270/($K$5*1000))+$H$5*(CJ270*CC270/($K$5*1000))*(CJ270*CC270/($K$5*1000)))</f>
        <v>0</v>
      </c>
      <c r="R270">
        <f>I270*(1000-(1000*0.61365*exp(17.502*V270/(240.97+V270))/(CC270+CD270)+BX270)/2)/(1000*0.61365*exp(17.502*V270/(240.97+V270))/(CC270+CD270)-BX270)</f>
        <v>0</v>
      </c>
      <c r="S270">
        <f>1/((BR270+1)/(P270/1.6)+1/(Q270/1.37)) + BR270/((BR270+1)/(P270/1.6) + BR270/(Q270/1.37))</f>
        <v>0</v>
      </c>
      <c r="T270">
        <f>(BM270*BP270)</f>
        <v>0</v>
      </c>
      <c r="U270">
        <f>(CE270+(T270+2*0.95*5.67E-8*(((CE270+$B$7)+273)^4-(CE270+273)^4)-44100*I270)/(1.84*29.3*Q270+8*0.95*5.67E-8*(CE270+273)^3))</f>
        <v>0</v>
      </c>
      <c r="V270">
        <f>($C$7*CF270+$D$7*CG270+$E$7*U270)</f>
        <v>0</v>
      </c>
      <c r="W270">
        <f>0.61365*exp(17.502*V270/(240.97+V270))</f>
        <v>0</v>
      </c>
      <c r="X270">
        <f>(Y270/Z270*100)</f>
        <v>0</v>
      </c>
      <c r="Y270">
        <f>BX270*(CC270+CD270)/1000</f>
        <v>0</v>
      </c>
      <c r="Z270">
        <f>0.61365*exp(17.502*CE270/(240.97+CE270))</f>
        <v>0</v>
      </c>
      <c r="AA270">
        <f>(W270-BX270*(CC270+CD270)/1000)</f>
        <v>0</v>
      </c>
      <c r="AB270">
        <f>(-I270*44100)</f>
        <v>0</v>
      </c>
      <c r="AC270">
        <f>2*29.3*Q270*0.92*(CE270-V270)</f>
        <v>0</v>
      </c>
      <c r="AD270">
        <f>2*0.95*5.67E-8*(((CE270+$B$7)+273)^4-(V270+273)^4)</f>
        <v>0</v>
      </c>
      <c r="AE270">
        <f>T270+AD270+AB270+AC270</f>
        <v>0</v>
      </c>
      <c r="AF270">
        <v>144</v>
      </c>
      <c r="AG270">
        <v>16</v>
      </c>
      <c r="AH270">
        <f>IF(AF270*$H$13&gt;=AJ270,1.0,(AJ270/(AJ270-AF270*$H$13)))</f>
        <v>0</v>
      </c>
      <c r="AI270">
        <f>(AH270-1)*100</f>
        <v>0</v>
      </c>
      <c r="AJ270">
        <f>MAX(0,($B$13+$C$13*CJ270)/(1+$D$13*CJ270)*CC270/(CE270+273)*$E$13)</f>
        <v>0</v>
      </c>
      <c r="AK270" t="s">
        <v>292</v>
      </c>
      <c r="AL270" t="s">
        <v>292</v>
      </c>
      <c r="AM270">
        <v>0</v>
      </c>
      <c r="AN270">
        <v>0</v>
      </c>
      <c r="AO270">
        <f>1-AM270/AN270</f>
        <v>0</v>
      </c>
      <c r="AP270">
        <v>0</v>
      </c>
      <c r="AQ270" t="s">
        <v>292</v>
      </c>
      <c r="AR270" t="s">
        <v>292</v>
      </c>
      <c r="AS270">
        <v>0</v>
      </c>
      <c r="AT270">
        <v>0</v>
      </c>
      <c r="AU270">
        <f>1-AS270/AT270</f>
        <v>0</v>
      </c>
      <c r="AV270">
        <v>0.5</v>
      </c>
      <c r="AW270">
        <f>BN270</f>
        <v>0</v>
      </c>
      <c r="AX270">
        <f>K270</f>
        <v>0</v>
      </c>
      <c r="AY270">
        <f>AU270*AV270*AW270</f>
        <v>0</v>
      </c>
      <c r="AZ270">
        <f>(AX270-AP270)/AW270</f>
        <v>0</v>
      </c>
      <c r="BA270">
        <f>(AN270-AT270)/AT270</f>
        <v>0</v>
      </c>
      <c r="BB270">
        <f>AM270/(AO270+AM270/AT270)</f>
        <v>0</v>
      </c>
      <c r="BC270" t="s">
        <v>292</v>
      </c>
      <c r="BD270">
        <v>0</v>
      </c>
      <c r="BE270">
        <f>IF(BD270&lt;&gt;0, BD270, BB270)</f>
        <v>0</v>
      </c>
      <c r="BF270">
        <f>1-BE270/AT270</f>
        <v>0</v>
      </c>
      <c r="BG270">
        <f>(AT270-AS270)/(AT270-BE270)</f>
        <v>0</v>
      </c>
      <c r="BH270">
        <f>(AN270-AT270)/(AN270-BE270)</f>
        <v>0</v>
      </c>
      <c r="BI270">
        <f>(AT270-AS270)/(AT270-AM270)</f>
        <v>0</v>
      </c>
      <c r="BJ270">
        <f>(AN270-AT270)/(AN270-AM270)</f>
        <v>0</v>
      </c>
      <c r="BK270">
        <f>(BG270*BE270/AS270)</f>
        <v>0</v>
      </c>
      <c r="BL270">
        <f>(1-BK270)</f>
        <v>0</v>
      </c>
      <c r="BM270">
        <f>$B$11*CK270+$C$11*CL270+$F$11*CM270*(1-CP270)</f>
        <v>0</v>
      </c>
      <c r="BN270">
        <f>BM270*BO270</f>
        <v>0</v>
      </c>
      <c r="BO270">
        <f>($B$11*$D$9+$C$11*$D$9+$F$11*((CZ270+CR270)/MAX(CZ270+CR270+DA270, 0.1)*$I$9+DA270/MAX(CZ270+CR270+DA270, 0.1)*$J$9))/($B$11+$C$11+$F$11)</f>
        <v>0</v>
      </c>
      <c r="BP270">
        <f>($B$11*$K$9+$C$11*$K$9+$F$11*((CZ270+CR270)/MAX(CZ270+CR270+DA270, 0.1)*$P$9+DA270/MAX(CZ270+CR270+DA270, 0.1)*$Q$9))/($B$11+$C$11+$F$11)</f>
        <v>0</v>
      </c>
      <c r="BQ270">
        <v>6</v>
      </c>
      <c r="BR270">
        <v>0.5</v>
      </c>
      <c r="BS270" t="s">
        <v>293</v>
      </c>
      <c r="BT270">
        <v>2</v>
      </c>
      <c r="BU270">
        <v>1626465695</v>
      </c>
      <c r="BV270">
        <v>397.142666666667</v>
      </c>
      <c r="BW270">
        <v>419.977</v>
      </c>
      <c r="BX270">
        <v>9.19670333333333</v>
      </c>
      <c r="BY270">
        <v>4.26060333333333</v>
      </c>
      <c r="BZ270">
        <v>395.591</v>
      </c>
      <c r="CA270">
        <v>9.25032333333333</v>
      </c>
      <c r="CB270">
        <v>899.979</v>
      </c>
      <c r="CC270">
        <v>100.766666666667</v>
      </c>
      <c r="CD270">
        <v>0.0995803</v>
      </c>
      <c r="CE270">
        <v>22.1940333333333</v>
      </c>
      <c r="CF270">
        <v>20.7721</v>
      </c>
      <c r="CG270">
        <v>999.9</v>
      </c>
      <c r="CH270">
        <v>0</v>
      </c>
      <c r="CI270">
        <v>0</v>
      </c>
      <c r="CJ270">
        <v>9982.5</v>
      </c>
      <c r="CK270">
        <v>0</v>
      </c>
      <c r="CL270">
        <v>0.221023</v>
      </c>
      <c r="CM270">
        <v>1460.03</v>
      </c>
      <c r="CN270">
        <v>0.973011</v>
      </c>
      <c r="CO270">
        <v>0.0269885</v>
      </c>
      <c r="CP270">
        <v>0</v>
      </c>
      <c r="CQ270">
        <v>870.896</v>
      </c>
      <c r="CR270">
        <v>4.99999</v>
      </c>
      <c r="CS270">
        <v>12754.7666666667</v>
      </c>
      <c r="CT270">
        <v>12728.6333333333</v>
      </c>
      <c r="CU270">
        <v>39.125</v>
      </c>
      <c r="CV270">
        <v>41.187</v>
      </c>
      <c r="CW270">
        <v>40.25</v>
      </c>
      <c r="CX270">
        <v>40.625</v>
      </c>
      <c r="CY270">
        <v>41.062</v>
      </c>
      <c r="CZ270">
        <v>1415.76</v>
      </c>
      <c r="DA270">
        <v>39.27</v>
      </c>
      <c r="DB270">
        <v>0</v>
      </c>
      <c r="DC270">
        <v>1626465707</v>
      </c>
      <c r="DD270">
        <v>0</v>
      </c>
      <c r="DE270">
        <v>870.648038461538</v>
      </c>
      <c r="DF270">
        <v>1.14458118964928</v>
      </c>
      <c r="DG270">
        <v>8.44102560234878</v>
      </c>
      <c r="DH270">
        <v>12753.7115384615</v>
      </c>
      <c r="DI270">
        <v>15</v>
      </c>
      <c r="DJ270">
        <v>1626465084.6</v>
      </c>
      <c r="DK270" t="s">
        <v>294</v>
      </c>
      <c r="DL270">
        <v>1626465076.6</v>
      </c>
      <c r="DM270">
        <v>1626465084.6</v>
      </c>
      <c r="DN270">
        <v>8</v>
      </c>
      <c r="DO270">
        <v>0.212</v>
      </c>
      <c r="DP270">
        <v>0.013</v>
      </c>
      <c r="DQ270">
        <v>1.588</v>
      </c>
      <c r="DR270">
        <v>-0.074</v>
      </c>
      <c r="DS270">
        <v>420</v>
      </c>
      <c r="DT270">
        <v>3</v>
      </c>
      <c r="DU270">
        <v>0.13</v>
      </c>
      <c r="DV270">
        <v>0.03</v>
      </c>
      <c r="DW270">
        <v>-22.7252585365854</v>
      </c>
      <c r="DX270">
        <v>-0.68805365853665</v>
      </c>
      <c r="DY270">
        <v>0.075158943695149</v>
      </c>
      <c r="DZ270">
        <v>0</v>
      </c>
      <c r="EA270">
        <v>870.696228571429</v>
      </c>
      <c r="EB270">
        <v>-0.272524461839207</v>
      </c>
      <c r="EC270">
        <v>0.211696424926185</v>
      </c>
      <c r="ED270">
        <v>1</v>
      </c>
      <c r="EE270">
        <v>4.87118804878049</v>
      </c>
      <c r="EF270">
        <v>0.352603693379789</v>
      </c>
      <c r="EG270">
        <v>0.0357454453670034</v>
      </c>
      <c r="EH270">
        <v>0</v>
      </c>
      <c r="EI270">
        <v>1</v>
      </c>
      <c r="EJ270">
        <v>3</v>
      </c>
      <c r="EK270" t="s">
        <v>427</v>
      </c>
      <c r="EL270">
        <v>100</v>
      </c>
      <c r="EM270">
        <v>100</v>
      </c>
      <c r="EN270">
        <v>1.551</v>
      </c>
      <c r="EO270">
        <v>-0.0535</v>
      </c>
      <c r="EP270">
        <v>0.796380875196005</v>
      </c>
      <c r="EQ270">
        <v>0.00225868272383977</v>
      </c>
      <c r="ER270">
        <v>-9.96746185667655e-07</v>
      </c>
      <c r="ES270">
        <v>2.83711317370827e-10</v>
      </c>
      <c r="ET270">
        <v>-0.071317122073674</v>
      </c>
      <c r="EU270">
        <v>-0.00217948432402501</v>
      </c>
      <c r="EV270">
        <v>0.000453263451741206</v>
      </c>
      <c r="EW270">
        <v>-1.16319206543697e-06</v>
      </c>
      <c r="EX270">
        <v>-2</v>
      </c>
      <c r="EY270">
        <v>2196</v>
      </c>
      <c r="EZ270">
        <v>1</v>
      </c>
      <c r="FA270">
        <v>25</v>
      </c>
      <c r="FB270">
        <v>10.3</v>
      </c>
      <c r="FC270">
        <v>10.2</v>
      </c>
      <c r="FD270">
        <v>18</v>
      </c>
      <c r="FE270">
        <v>818.405</v>
      </c>
      <c r="FF270">
        <v>432.595</v>
      </c>
      <c r="FG270">
        <v>23.9019</v>
      </c>
      <c r="FH270">
        <v>25.218</v>
      </c>
      <c r="FI270">
        <v>29.9998</v>
      </c>
      <c r="FJ270">
        <v>25.4207</v>
      </c>
      <c r="FK270">
        <v>25.4692</v>
      </c>
      <c r="FL270">
        <v>25.0281</v>
      </c>
      <c r="FM270">
        <v>67.4018</v>
      </c>
      <c r="FN270">
        <v>0</v>
      </c>
      <c r="FO270">
        <v>23.98</v>
      </c>
      <c r="FP270">
        <v>420</v>
      </c>
      <c r="FQ270">
        <v>4.34602</v>
      </c>
      <c r="FR270">
        <v>101.454</v>
      </c>
      <c r="FS270">
        <v>101.905</v>
      </c>
    </row>
    <row r="271" spans="1:175">
      <c r="A271">
        <v>255</v>
      </c>
      <c r="B271">
        <v>1626465698</v>
      </c>
      <c r="C271">
        <v>508.400000095367</v>
      </c>
      <c r="D271" t="s">
        <v>804</v>
      </c>
      <c r="E271" t="s">
        <v>805</v>
      </c>
      <c r="F271">
        <v>1</v>
      </c>
      <c r="G271" t="s">
        <v>291</v>
      </c>
      <c r="H271">
        <v>1626465697</v>
      </c>
      <c r="I271">
        <f>(J271)/1000</f>
        <v>0</v>
      </c>
      <c r="J271">
        <f>1000*CB271*AH271*(BX271-BY271)/(100*BQ271*(1000-AH271*BX271))</f>
        <v>0</v>
      </c>
      <c r="K271">
        <f>CB271*AH271*(BW271-BV271*(1000-AH271*BY271)/(1000-AH271*BX271))/(100*BQ271)</f>
        <v>0</v>
      </c>
      <c r="L271">
        <f>BV271 - IF(AH271&gt;1, K271*BQ271*100.0/(AJ271*CJ271), 0)</f>
        <v>0</v>
      </c>
      <c r="M271">
        <f>((S271-I271/2)*L271-K271)/(S271+I271/2)</f>
        <v>0</v>
      </c>
      <c r="N271">
        <f>M271*(CC271+CD271)/1000.0</f>
        <v>0</v>
      </c>
      <c r="O271">
        <f>(BV271 - IF(AH271&gt;1, K271*BQ271*100.0/(AJ271*CJ271), 0))*(CC271+CD271)/1000.0</f>
        <v>0</v>
      </c>
      <c r="P271">
        <f>2.0/((1/R271-1/Q271)+SIGN(R271)*SQRT((1/R271-1/Q271)*(1/R271-1/Q271) + 4*BR271/((BR271+1)*(BR271+1))*(2*1/R271*1/Q271-1/Q271*1/Q271)))</f>
        <v>0</v>
      </c>
      <c r="Q271">
        <f>IF(LEFT(BS271,1)&lt;&gt;"0",IF(LEFT(BS271,1)="1",3.0,BT271),$D$5+$E$5*(CJ271*CC271/($K$5*1000))+$F$5*(CJ271*CC271/($K$5*1000))*MAX(MIN(BQ271,$J$5),$I$5)*MAX(MIN(BQ271,$J$5),$I$5)+$G$5*MAX(MIN(BQ271,$J$5),$I$5)*(CJ271*CC271/($K$5*1000))+$H$5*(CJ271*CC271/($K$5*1000))*(CJ271*CC271/($K$5*1000)))</f>
        <v>0</v>
      </c>
      <c r="R271">
        <f>I271*(1000-(1000*0.61365*exp(17.502*V271/(240.97+V271))/(CC271+CD271)+BX271)/2)/(1000*0.61365*exp(17.502*V271/(240.97+V271))/(CC271+CD271)-BX271)</f>
        <v>0</v>
      </c>
      <c r="S271">
        <f>1/((BR271+1)/(P271/1.6)+1/(Q271/1.37)) + BR271/((BR271+1)/(P271/1.6) + BR271/(Q271/1.37))</f>
        <v>0</v>
      </c>
      <c r="T271">
        <f>(BM271*BP271)</f>
        <v>0</v>
      </c>
      <c r="U271">
        <f>(CE271+(T271+2*0.95*5.67E-8*(((CE271+$B$7)+273)^4-(CE271+273)^4)-44100*I271)/(1.84*29.3*Q271+8*0.95*5.67E-8*(CE271+273)^3))</f>
        <v>0</v>
      </c>
      <c r="V271">
        <f>($C$7*CF271+$D$7*CG271+$E$7*U271)</f>
        <v>0</v>
      </c>
      <c r="W271">
        <f>0.61365*exp(17.502*V271/(240.97+V271))</f>
        <v>0</v>
      </c>
      <c r="X271">
        <f>(Y271/Z271*100)</f>
        <v>0</v>
      </c>
      <c r="Y271">
        <f>BX271*(CC271+CD271)/1000</f>
        <v>0</v>
      </c>
      <c r="Z271">
        <f>0.61365*exp(17.502*CE271/(240.97+CE271))</f>
        <v>0</v>
      </c>
      <c r="AA271">
        <f>(W271-BX271*(CC271+CD271)/1000)</f>
        <v>0</v>
      </c>
      <c r="AB271">
        <f>(-I271*44100)</f>
        <v>0</v>
      </c>
      <c r="AC271">
        <f>2*29.3*Q271*0.92*(CE271-V271)</f>
        <v>0</v>
      </c>
      <c r="AD271">
        <f>2*0.95*5.67E-8*(((CE271+$B$7)+273)^4-(V271+273)^4)</f>
        <v>0</v>
      </c>
      <c r="AE271">
        <f>T271+AD271+AB271+AC271</f>
        <v>0</v>
      </c>
      <c r="AF271">
        <v>144</v>
      </c>
      <c r="AG271">
        <v>16</v>
      </c>
      <c r="AH271">
        <f>IF(AF271*$H$13&gt;=AJ271,1.0,(AJ271/(AJ271-AF271*$H$13)))</f>
        <v>0</v>
      </c>
      <c r="AI271">
        <f>(AH271-1)*100</f>
        <v>0</v>
      </c>
      <c r="AJ271">
        <f>MAX(0,($B$13+$C$13*CJ271)/(1+$D$13*CJ271)*CC271/(CE271+273)*$E$13)</f>
        <v>0</v>
      </c>
      <c r="AK271" t="s">
        <v>292</v>
      </c>
      <c r="AL271" t="s">
        <v>292</v>
      </c>
      <c r="AM271">
        <v>0</v>
      </c>
      <c r="AN271">
        <v>0</v>
      </c>
      <c r="AO271">
        <f>1-AM271/AN271</f>
        <v>0</v>
      </c>
      <c r="AP271">
        <v>0</v>
      </c>
      <c r="AQ271" t="s">
        <v>292</v>
      </c>
      <c r="AR271" t="s">
        <v>292</v>
      </c>
      <c r="AS271">
        <v>0</v>
      </c>
      <c r="AT271">
        <v>0</v>
      </c>
      <c r="AU271">
        <f>1-AS271/AT271</f>
        <v>0</v>
      </c>
      <c r="AV271">
        <v>0.5</v>
      </c>
      <c r="AW271">
        <f>BN271</f>
        <v>0</v>
      </c>
      <c r="AX271">
        <f>K271</f>
        <v>0</v>
      </c>
      <c r="AY271">
        <f>AU271*AV271*AW271</f>
        <v>0</v>
      </c>
      <c r="AZ271">
        <f>(AX271-AP271)/AW271</f>
        <v>0</v>
      </c>
      <c r="BA271">
        <f>(AN271-AT271)/AT271</f>
        <v>0</v>
      </c>
      <c r="BB271">
        <f>AM271/(AO271+AM271/AT271)</f>
        <v>0</v>
      </c>
      <c r="BC271" t="s">
        <v>292</v>
      </c>
      <c r="BD271">
        <v>0</v>
      </c>
      <c r="BE271">
        <f>IF(BD271&lt;&gt;0, BD271, BB271)</f>
        <v>0</v>
      </c>
      <c r="BF271">
        <f>1-BE271/AT271</f>
        <v>0</v>
      </c>
      <c r="BG271">
        <f>(AT271-AS271)/(AT271-BE271)</f>
        <v>0</v>
      </c>
      <c r="BH271">
        <f>(AN271-AT271)/(AN271-BE271)</f>
        <v>0</v>
      </c>
      <c r="BI271">
        <f>(AT271-AS271)/(AT271-AM271)</f>
        <v>0</v>
      </c>
      <c r="BJ271">
        <f>(AN271-AT271)/(AN271-AM271)</f>
        <v>0</v>
      </c>
      <c r="BK271">
        <f>(BG271*BE271/AS271)</f>
        <v>0</v>
      </c>
      <c r="BL271">
        <f>(1-BK271)</f>
        <v>0</v>
      </c>
      <c r="BM271">
        <f>$B$11*CK271+$C$11*CL271+$F$11*CM271*(1-CP271)</f>
        <v>0</v>
      </c>
      <c r="BN271">
        <f>BM271*BO271</f>
        <v>0</v>
      </c>
      <c r="BO271">
        <f>($B$11*$D$9+$C$11*$D$9+$F$11*((CZ271+CR271)/MAX(CZ271+CR271+DA271, 0.1)*$I$9+DA271/MAX(CZ271+CR271+DA271, 0.1)*$J$9))/($B$11+$C$11+$F$11)</f>
        <v>0</v>
      </c>
      <c r="BP271">
        <f>($B$11*$K$9+$C$11*$K$9+$F$11*((CZ271+CR271)/MAX(CZ271+CR271+DA271, 0.1)*$P$9+DA271/MAX(CZ271+CR271+DA271, 0.1)*$Q$9))/($B$11+$C$11+$F$11)</f>
        <v>0</v>
      </c>
      <c r="BQ271">
        <v>6</v>
      </c>
      <c r="BR271">
        <v>0.5</v>
      </c>
      <c r="BS271" t="s">
        <v>293</v>
      </c>
      <c r="BT271">
        <v>2</v>
      </c>
      <c r="BU271">
        <v>1626465697</v>
      </c>
      <c r="BV271">
        <v>397.118</v>
      </c>
      <c r="BW271">
        <v>419.981333333333</v>
      </c>
      <c r="BX271">
        <v>9.21735333333333</v>
      </c>
      <c r="BY271">
        <v>4.27217666666667</v>
      </c>
      <c r="BZ271">
        <v>395.566666666667</v>
      </c>
      <c r="CA271">
        <v>9.27084333333333</v>
      </c>
      <c r="CB271">
        <v>900.001</v>
      </c>
      <c r="CC271">
        <v>100.767</v>
      </c>
      <c r="CD271">
        <v>0.0997731333333333</v>
      </c>
      <c r="CE271">
        <v>22.2297333333333</v>
      </c>
      <c r="CF271">
        <v>20.8013333333333</v>
      </c>
      <c r="CG271">
        <v>999.9</v>
      </c>
      <c r="CH271">
        <v>0</v>
      </c>
      <c r="CI271">
        <v>0</v>
      </c>
      <c r="CJ271">
        <v>10009.5666666667</v>
      </c>
      <c r="CK271">
        <v>0</v>
      </c>
      <c r="CL271">
        <v>0.221023</v>
      </c>
      <c r="CM271">
        <v>1459.97</v>
      </c>
      <c r="CN271">
        <v>0.972996333333333</v>
      </c>
      <c r="CO271">
        <v>0.0270039</v>
      </c>
      <c r="CP271">
        <v>0</v>
      </c>
      <c r="CQ271">
        <v>870.583666666667</v>
      </c>
      <c r="CR271">
        <v>4.99999</v>
      </c>
      <c r="CS271">
        <v>12754.4333333333</v>
      </c>
      <c r="CT271">
        <v>12728.1</v>
      </c>
      <c r="CU271">
        <v>39.125</v>
      </c>
      <c r="CV271">
        <v>41.187</v>
      </c>
      <c r="CW271">
        <v>40.25</v>
      </c>
      <c r="CX271">
        <v>40.583</v>
      </c>
      <c r="CY271">
        <v>41.104</v>
      </c>
      <c r="CZ271">
        <v>1415.68</v>
      </c>
      <c r="DA271">
        <v>39.29</v>
      </c>
      <c r="DB271">
        <v>0</v>
      </c>
      <c r="DC271">
        <v>1626465709.4</v>
      </c>
      <c r="DD271">
        <v>0</v>
      </c>
      <c r="DE271">
        <v>870.657538461538</v>
      </c>
      <c r="DF271">
        <v>0.685606833547884</v>
      </c>
      <c r="DG271">
        <v>9.29572653243065</v>
      </c>
      <c r="DH271">
        <v>12753.9730769231</v>
      </c>
      <c r="DI271">
        <v>15</v>
      </c>
      <c r="DJ271">
        <v>1626465084.6</v>
      </c>
      <c r="DK271" t="s">
        <v>294</v>
      </c>
      <c r="DL271">
        <v>1626465076.6</v>
      </c>
      <c r="DM271">
        <v>1626465084.6</v>
      </c>
      <c r="DN271">
        <v>8</v>
      </c>
      <c r="DO271">
        <v>0.212</v>
      </c>
      <c r="DP271">
        <v>0.013</v>
      </c>
      <c r="DQ271">
        <v>1.588</v>
      </c>
      <c r="DR271">
        <v>-0.074</v>
      </c>
      <c r="DS271">
        <v>420</v>
      </c>
      <c r="DT271">
        <v>3</v>
      </c>
      <c r="DU271">
        <v>0.13</v>
      </c>
      <c r="DV271">
        <v>0.03</v>
      </c>
      <c r="DW271">
        <v>-22.7448707317073</v>
      </c>
      <c r="DX271">
        <v>-0.729487108013929</v>
      </c>
      <c r="DY271">
        <v>0.078109829630018</v>
      </c>
      <c r="DZ271">
        <v>0</v>
      </c>
      <c r="EA271">
        <v>870.682181818182</v>
      </c>
      <c r="EB271">
        <v>0.053017831488075</v>
      </c>
      <c r="EC271">
        <v>0.207908700030102</v>
      </c>
      <c r="ED271">
        <v>1</v>
      </c>
      <c r="EE271">
        <v>4.88412804878049</v>
      </c>
      <c r="EF271">
        <v>0.346666620209045</v>
      </c>
      <c r="EG271">
        <v>0.0351141581631941</v>
      </c>
      <c r="EH271">
        <v>0</v>
      </c>
      <c r="EI271">
        <v>1</v>
      </c>
      <c r="EJ271">
        <v>3</v>
      </c>
      <c r="EK271" t="s">
        <v>427</v>
      </c>
      <c r="EL271">
        <v>100</v>
      </c>
      <c r="EM271">
        <v>100</v>
      </c>
      <c r="EN271">
        <v>1.552</v>
      </c>
      <c r="EO271">
        <v>-0.0534</v>
      </c>
      <c r="EP271">
        <v>0.796380875196005</v>
      </c>
      <c r="EQ271">
        <v>0.00225868272383977</v>
      </c>
      <c r="ER271">
        <v>-9.96746185667655e-07</v>
      </c>
      <c r="ES271">
        <v>2.83711317370827e-10</v>
      </c>
      <c r="ET271">
        <v>-0.071317122073674</v>
      </c>
      <c r="EU271">
        <v>-0.00217948432402501</v>
      </c>
      <c r="EV271">
        <v>0.000453263451741206</v>
      </c>
      <c r="EW271">
        <v>-1.16319206543697e-06</v>
      </c>
      <c r="EX271">
        <v>-2</v>
      </c>
      <c r="EY271">
        <v>2196</v>
      </c>
      <c r="EZ271">
        <v>1</v>
      </c>
      <c r="FA271">
        <v>25</v>
      </c>
      <c r="FB271">
        <v>10.4</v>
      </c>
      <c r="FC271">
        <v>10.2</v>
      </c>
      <c r="FD271">
        <v>18</v>
      </c>
      <c r="FE271">
        <v>818.424</v>
      </c>
      <c r="FF271">
        <v>432.537</v>
      </c>
      <c r="FG271">
        <v>23.9786</v>
      </c>
      <c r="FH271">
        <v>25.2164</v>
      </c>
      <c r="FI271">
        <v>29.9998</v>
      </c>
      <c r="FJ271">
        <v>25.4189</v>
      </c>
      <c r="FK271">
        <v>25.4676</v>
      </c>
      <c r="FL271">
        <v>25.028</v>
      </c>
      <c r="FM271">
        <v>67.4018</v>
      </c>
      <c r="FN271">
        <v>0</v>
      </c>
      <c r="FO271">
        <v>24.08</v>
      </c>
      <c r="FP271">
        <v>420</v>
      </c>
      <c r="FQ271">
        <v>4.33131</v>
      </c>
      <c r="FR271">
        <v>101.454</v>
      </c>
      <c r="FS271">
        <v>101.905</v>
      </c>
    </row>
    <row r="272" spans="1:175">
      <c r="A272">
        <v>256</v>
      </c>
      <c r="B272">
        <v>1626465700</v>
      </c>
      <c r="C272">
        <v>510.400000095367</v>
      </c>
      <c r="D272" t="s">
        <v>806</v>
      </c>
      <c r="E272" t="s">
        <v>807</v>
      </c>
      <c r="F272">
        <v>1</v>
      </c>
      <c r="G272" t="s">
        <v>291</v>
      </c>
      <c r="H272">
        <v>1626465699</v>
      </c>
      <c r="I272">
        <f>(J272)/1000</f>
        <v>0</v>
      </c>
      <c r="J272">
        <f>1000*CB272*AH272*(BX272-BY272)/(100*BQ272*(1000-AH272*BX272))</f>
        <v>0</v>
      </c>
      <c r="K272">
        <f>CB272*AH272*(BW272-BV272*(1000-AH272*BY272)/(1000-AH272*BX272))/(100*BQ272)</f>
        <v>0</v>
      </c>
      <c r="L272">
        <f>BV272 - IF(AH272&gt;1, K272*BQ272*100.0/(AJ272*CJ272), 0)</f>
        <v>0</v>
      </c>
      <c r="M272">
        <f>((S272-I272/2)*L272-K272)/(S272+I272/2)</f>
        <v>0</v>
      </c>
      <c r="N272">
        <f>M272*(CC272+CD272)/1000.0</f>
        <v>0</v>
      </c>
      <c r="O272">
        <f>(BV272 - IF(AH272&gt;1, K272*BQ272*100.0/(AJ272*CJ272), 0))*(CC272+CD272)/1000.0</f>
        <v>0</v>
      </c>
      <c r="P272">
        <f>2.0/((1/R272-1/Q272)+SIGN(R272)*SQRT((1/R272-1/Q272)*(1/R272-1/Q272) + 4*BR272/((BR272+1)*(BR272+1))*(2*1/R272*1/Q272-1/Q272*1/Q272)))</f>
        <v>0</v>
      </c>
      <c r="Q272">
        <f>IF(LEFT(BS272,1)&lt;&gt;"0",IF(LEFT(BS272,1)="1",3.0,BT272),$D$5+$E$5*(CJ272*CC272/($K$5*1000))+$F$5*(CJ272*CC272/($K$5*1000))*MAX(MIN(BQ272,$J$5),$I$5)*MAX(MIN(BQ272,$J$5),$I$5)+$G$5*MAX(MIN(BQ272,$J$5),$I$5)*(CJ272*CC272/($K$5*1000))+$H$5*(CJ272*CC272/($K$5*1000))*(CJ272*CC272/($K$5*1000)))</f>
        <v>0</v>
      </c>
      <c r="R272">
        <f>I272*(1000-(1000*0.61365*exp(17.502*V272/(240.97+V272))/(CC272+CD272)+BX272)/2)/(1000*0.61365*exp(17.502*V272/(240.97+V272))/(CC272+CD272)-BX272)</f>
        <v>0</v>
      </c>
      <c r="S272">
        <f>1/((BR272+1)/(P272/1.6)+1/(Q272/1.37)) + BR272/((BR272+1)/(P272/1.6) + BR272/(Q272/1.37))</f>
        <v>0</v>
      </c>
      <c r="T272">
        <f>(BM272*BP272)</f>
        <v>0</v>
      </c>
      <c r="U272">
        <f>(CE272+(T272+2*0.95*5.67E-8*(((CE272+$B$7)+273)^4-(CE272+273)^4)-44100*I272)/(1.84*29.3*Q272+8*0.95*5.67E-8*(CE272+273)^3))</f>
        <v>0</v>
      </c>
      <c r="V272">
        <f>($C$7*CF272+$D$7*CG272+$E$7*U272)</f>
        <v>0</v>
      </c>
      <c r="W272">
        <f>0.61365*exp(17.502*V272/(240.97+V272))</f>
        <v>0</v>
      </c>
      <c r="X272">
        <f>(Y272/Z272*100)</f>
        <v>0</v>
      </c>
      <c r="Y272">
        <f>BX272*(CC272+CD272)/1000</f>
        <v>0</v>
      </c>
      <c r="Z272">
        <f>0.61365*exp(17.502*CE272/(240.97+CE272))</f>
        <v>0</v>
      </c>
      <c r="AA272">
        <f>(W272-BX272*(CC272+CD272)/1000)</f>
        <v>0</v>
      </c>
      <c r="AB272">
        <f>(-I272*44100)</f>
        <v>0</v>
      </c>
      <c r="AC272">
        <f>2*29.3*Q272*0.92*(CE272-V272)</f>
        <v>0</v>
      </c>
      <c r="AD272">
        <f>2*0.95*5.67E-8*(((CE272+$B$7)+273)^4-(V272+273)^4)</f>
        <v>0</v>
      </c>
      <c r="AE272">
        <f>T272+AD272+AB272+AC272</f>
        <v>0</v>
      </c>
      <c r="AF272">
        <v>143</v>
      </c>
      <c r="AG272">
        <v>16</v>
      </c>
      <c r="AH272">
        <f>IF(AF272*$H$13&gt;=AJ272,1.0,(AJ272/(AJ272-AF272*$H$13)))</f>
        <v>0</v>
      </c>
      <c r="AI272">
        <f>(AH272-1)*100</f>
        <v>0</v>
      </c>
      <c r="AJ272">
        <f>MAX(0,($B$13+$C$13*CJ272)/(1+$D$13*CJ272)*CC272/(CE272+273)*$E$13)</f>
        <v>0</v>
      </c>
      <c r="AK272" t="s">
        <v>292</v>
      </c>
      <c r="AL272" t="s">
        <v>292</v>
      </c>
      <c r="AM272">
        <v>0</v>
      </c>
      <c r="AN272">
        <v>0</v>
      </c>
      <c r="AO272">
        <f>1-AM272/AN272</f>
        <v>0</v>
      </c>
      <c r="AP272">
        <v>0</v>
      </c>
      <c r="AQ272" t="s">
        <v>292</v>
      </c>
      <c r="AR272" t="s">
        <v>292</v>
      </c>
      <c r="AS272">
        <v>0</v>
      </c>
      <c r="AT272">
        <v>0</v>
      </c>
      <c r="AU272">
        <f>1-AS272/AT272</f>
        <v>0</v>
      </c>
      <c r="AV272">
        <v>0.5</v>
      </c>
      <c r="AW272">
        <f>BN272</f>
        <v>0</v>
      </c>
      <c r="AX272">
        <f>K272</f>
        <v>0</v>
      </c>
      <c r="AY272">
        <f>AU272*AV272*AW272</f>
        <v>0</v>
      </c>
      <c r="AZ272">
        <f>(AX272-AP272)/AW272</f>
        <v>0</v>
      </c>
      <c r="BA272">
        <f>(AN272-AT272)/AT272</f>
        <v>0</v>
      </c>
      <c r="BB272">
        <f>AM272/(AO272+AM272/AT272)</f>
        <v>0</v>
      </c>
      <c r="BC272" t="s">
        <v>292</v>
      </c>
      <c r="BD272">
        <v>0</v>
      </c>
      <c r="BE272">
        <f>IF(BD272&lt;&gt;0, BD272, BB272)</f>
        <v>0</v>
      </c>
      <c r="BF272">
        <f>1-BE272/AT272</f>
        <v>0</v>
      </c>
      <c r="BG272">
        <f>(AT272-AS272)/(AT272-BE272)</f>
        <v>0</v>
      </c>
      <c r="BH272">
        <f>(AN272-AT272)/(AN272-BE272)</f>
        <v>0</v>
      </c>
      <c r="BI272">
        <f>(AT272-AS272)/(AT272-AM272)</f>
        <v>0</v>
      </c>
      <c r="BJ272">
        <f>(AN272-AT272)/(AN272-AM272)</f>
        <v>0</v>
      </c>
      <c r="BK272">
        <f>(BG272*BE272/AS272)</f>
        <v>0</v>
      </c>
      <c r="BL272">
        <f>(1-BK272)</f>
        <v>0</v>
      </c>
      <c r="BM272">
        <f>$B$11*CK272+$C$11*CL272+$F$11*CM272*(1-CP272)</f>
        <v>0</v>
      </c>
      <c r="BN272">
        <f>BM272*BO272</f>
        <v>0</v>
      </c>
      <c r="BO272">
        <f>($B$11*$D$9+$C$11*$D$9+$F$11*((CZ272+CR272)/MAX(CZ272+CR272+DA272, 0.1)*$I$9+DA272/MAX(CZ272+CR272+DA272, 0.1)*$J$9))/($B$11+$C$11+$F$11)</f>
        <v>0</v>
      </c>
      <c r="BP272">
        <f>($B$11*$K$9+$C$11*$K$9+$F$11*((CZ272+CR272)/MAX(CZ272+CR272+DA272, 0.1)*$P$9+DA272/MAX(CZ272+CR272+DA272, 0.1)*$Q$9))/($B$11+$C$11+$F$11)</f>
        <v>0</v>
      </c>
      <c r="BQ272">
        <v>6</v>
      </c>
      <c r="BR272">
        <v>0.5</v>
      </c>
      <c r="BS272" t="s">
        <v>293</v>
      </c>
      <c r="BT272">
        <v>2</v>
      </c>
      <c r="BU272">
        <v>1626465699</v>
      </c>
      <c r="BV272">
        <v>397.139333333333</v>
      </c>
      <c r="BW272">
        <v>419.987333333333</v>
      </c>
      <c r="BX272">
        <v>9.23861</v>
      </c>
      <c r="BY272">
        <v>4.28650333333333</v>
      </c>
      <c r="BZ272">
        <v>395.587666666667</v>
      </c>
      <c r="CA272">
        <v>9.29198</v>
      </c>
      <c r="CB272">
        <v>900.036</v>
      </c>
      <c r="CC272">
        <v>100.766666666667</v>
      </c>
      <c r="CD272">
        <v>0.100042933333333</v>
      </c>
      <c r="CE272">
        <v>22.2685333333333</v>
      </c>
      <c r="CF272">
        <v>20.8437333333333</v>
      </c>
      <c r="CG272">
        <v>999.9</v>
      </c>
      <c r="CH272">
        <v>0</v>
      </c>
      <c r="CI272">
        <v>0</v>
      </c>
      <c r="CJ272">
        <v>10032.5</v>
      </c>
      <c r="CK272">
        <v>0</v>
      </c>
      <c r="CL272">
        <v>0.221023</v>
      </c>
      <c r="CM272">
        <v>1460.05</v>
      </c>
      <c r="CN272">
        <v>0.973004333333333</v>
      </c>
      <c r="CO272">
        <v>0.0269954333333333</v>
      </c>
      <c r="CP272">
        <v>0</v>
      </c>
      <c r="CQ272">
        <v>870.695666666667</v>
      </c>
      <c r="CR272">
        <v>4.99999</v>
      </c>
      <c r="CS272">
        <v>12755.5</v>
      </c>
      <c r="CT272">
        <v>12728.7666666667</v>
      </c>
      <c r="CU272">
        <v>39.1456666666667</v>
      </c>
      <c r="CV272">
        <v>41.187</v>
      </c>
      <c r="CW272">
        <v>40.25</v>
      </c>
      <c r="CX272">
        <v>40.604</v>
      </c>
      <c r="CY272">
        <v>41.125</v>
      </c>
      <c r="CZ272">
        <v>1415.77</v>
      </c>
      <c r="DA272">
        <v>39.28</v>
      </c>
      <c r="DB272">
        <v>0</v>
      </c>
      <c r="DC272">
        <v>1626465711.2</v>
      </c>
      <c r="DD272">
        <v>0</v>
      </c>
      <c r="DE272">
        <v>870.68268</v>
      </c>
      <c r="DF272">
        <v>0.697846157275991</v>
      </c>
      <c r="DG272">
        <v>9.22307692123646</v>
      </c>
      <c r="DH272">
        <v>12754.344</v>
      </c>
      <c r="DI272">
        <v>15</v>
      </c>
      <c r="DJ272">
        <v>1626465084.6</v>
      </c>
      <c r="DK272" t="s">
        <v>294</v>
      </c>
      <c r="DL272">
        <v>1626465076.6</v>
      </c>
      <c r="DM272">
        <v>1626465084.6</v>
      </c>
      <c r="DN272">
        <v>8</v>
      </c>
      <c r="DO272">
        <v>0.212</v>
      </c>
      <c r="DP272">
        <v>0.013</v>
      </c>
      <c r="DQ272">
        <v>1.588</v>
      </c>
      <c r="DR272">
        <v>-0.074</v>
      </c>
      <c r="DS272">
        <v>420</v>
      </c>
      <c r="DT272">
        <v>3</v>
      </c>
      <c r="DU272">
        <v>0.13</v>
      </c>
      <c r="DV272">
        <v>0.03</v>
      </c>
      <c r="DW272">
        <v>-22.7601731707317</v>
      </c>
      <c r="DX272">
        <v>-0.789861324041831</v>
      </c>
      <c r="DY272">
        <v>0.0815856007871493</v>
      </c>
      <c r="DZ272">
        <v>0</v>
      </c>
      <c r="EA272">
        <v>870.654424242424</v>
      </c>
      <c r="EB272">
        <v>0.352162237995884</v>
      </c>
      <c r="EC272">
        <v>0.198151003071809</v>
      </c>
      <c r="ED272">
        <v>1</v>
      </c>
      <c r="EE272">
        <v>4.8962643902439</v>
      </c>
      <c r="EF272">
        <v>0.333894773519164</v>
      </c>
      <c r="EG272">
        <v>0.0338037967306734</v>
      </c>
      <c r="EH272">
        <v>0</v>
      </c>
      <c r="EI272">
        <v>1</v>
      </c>
      <c r="EJ272">
        <v>3</v>
      </c>
      <c r="EK272" t="s">
        <v>427</v>
      </c>
      <c r="EL272">
        <v>100</v>
      </c>
      <c r="EM272">
        <v>100</v>
      </c>
      <c r="EN272">
        <v>1.551</v>
      </c>
      <c r="EO272">
        <v>-0.0533</v>
      </c>
      <c r="EP272">
        <v>0.796380875196005</v>
      </c>
      <c r="EQ272">
        <v>0.00225868272383977</v>
      </c>
      <c r="ER272">
        <v>-9.96746185667655e-07</v>
      </c>
      <c r="ES272">
        <v>2.83711317370827e-10</v>
      </c>
      <c r="ET272">
        <v>-0.071317122073674</v>
      </c>
      <c r="EU272">
        <v>-0.00217948432402501</v>
      </c>
      <c r="EV272">
        <v>0.000453263451741206</v>
      </c>
      <c r="EW272">
        <v>-1.16319206543697e-06</v>
      </c>
      <c r="EX272">
        <v>-2</v>
      </c>
      <c r="EY272">
        <v>2196</v>
      </c>
      <c r="EZ272">
        <v>1</v>
      </c>
      <c r="FA272">
        <v>25</v>
      </c>
      <c r="FB272">
        <v>10.4</v>
      </c>
      <c r="FC272">
        <v>10.3</v>
      </c>
      <c r="FD272">
        <v>18</v>
      </c>
      <c r="FE272">
        <v>818.585</v>
      </c>
      <c r="FF272">
        <v>432.509</v>
      </c>
      <c r="FG272">
        <v>24.0504</v>
      </c>
      <c r="FH272">
        <v>25.2146</v>
      </c>
      <c r="FI272">
        <v>29.9998</v>
      </c>
      <c r="FJ272">
        <v>25.4173</v>
      </c>
      <c r="FK272">
        <v>25.466</v>
      </c>
      <c r="FL272">
        <v>25.0268</v>
      </c>
      <c r="FM272">
        <v>67.4018</v>
      </c>
      <c r="FN272">
        <v>0</v>
      </c>
      <c r="FO272">
        <v>24.18</v>
      </c>
      <c r="FP272">
        <v>420</v>
      </c>
      <c r="FQ272">
        <v>4.32663</v>
      </c>
      <c r="FR272">
        <v>101.455</v>
      </c>
      <c r="FS272">
        <v>101.904</v>
      </c>
    </row>
    <row r="273" spans="1:175">
      <c r="A273">
        <v>257</v>
      </c>
      <c r="B273">
        <v>1626465702</v>
      </c>
      <c r="C273">
        <v>512.400000095367</v>
      </c>
      <c r="D273" t="s">
        <v>808</v>
      </c>
      <c r="E273" t="s">
        <v>809</v>
      </c>
      <c r="F273">
        <v>1</v>
      </c>
      <c r="G273" t="s">
        <v>291</v>
      </c>
      <c r="H273">
        <v>1626465701</v>
      </c>
      <c r="I273">
        <f>(J273)/1000</f>
        <v>0</v>
      </c>
      <c r="J273">
        <f>1000*CB273*AH273*(BX273-BY273)/(100*BQ273*(1000-AH273*BX273))</f>
        <v>0</v>
      </c>
      <c r="K273">
        <f>CB273*AH273*(BW273-BV273*(1000-AH273*BY273)/(1000-AH273*BX273))/(100*BQ273)</f>
        <v>0</v>
      </c>
      <c r="L273">
        <f>BV273 - IF(AH273&gt;1, K273*BQ273*100.0/(AJ273*CJ273), 0)</f>
        <v>0</v>
      </c>
      <c r="M273">
        <f>((S273-I273/2)*L273-K273)/(S273+I273/2)</f>
        <v>0</v>
      </c>
      <c r="N273">
        <f>M273*(CC273+CD273)/1000.0</f>
        <v>0</v>
      </c>
      <c r="O273">
        <f>(BV273 - IF(AH273&gt;1, K273*BQ273*100.0/(AJ273*CJ273), 0))*(CC273+CD273)/1000.0</f>
        <v>0</v>
      </c>
      <c r="P273">
        <f>2.0/((1/R273-1/Q273)+SIGN(R273)*SQRT((1/R273-1/Q273)*(1/R273-1/Q273) + 4*BR273/((BR273+1)*(BR273+1))*(2*1/R273*1/Q273-1/Q273*1/Q273)))</f>
        <v>0</v>
      </c>
      <c r="Q273">
        <f>IF(LEFT(BS273,1)&lt;&gt;"0",IF(LEFT(BS273,1)="1",3.0,BT273),$D$5+$E$5*(CJ273*CC273/($K$5*1000))+$F$5*(CJ273*CC273/($K$5*1000))*MAX(MIN(BQ273,$J$5),$I$5)*MAX(MIN(BQ273,$J$5),$I$5)+$G$5*MAX(MIN(BQ273,$J$5),$I$5)*(CJ273*CC273/($K$5*1000))+$H$5*(CJ273*CC273/($K$5*1000))*(CJ273*CC273/($K$5*1000)))</f>
        <v>0</v>
      </c>
      <c r="R273">
        <f>I273*(1000-(1000*0.61365*exp(17.502*V273/(240.97+V273))/(CC273+CD273)+BX273)/2)/(1000*0.61365*exp(17.502*V273/(240.97+V273))/(CC273+CD273)-BX273)</f>
        <v>0</v>
      </c>
      <c r="S273">
        <f>1/((BR273+1)/(P273/1.6)+1/(Q273/1.37)) + BR273/((BR273+1)/(P273/1.6) + BR273/(Q273/1.37))</f>
        <v>0</v>
      </c>
      <c r="T273">
        <f>(BM273*BP273)</f>
        <v>0</v>
      </c>
      <c r="U273">
        <f>(CE273+(T273+2*0.95*5.67E-8*(((CE273+$B$7)+273)^4-(CE273+273)^4)-44100*I273)/(1.84*29.3*Q273+8*0.95*5.67E-8*(CE273+273)^3))</f>
        <v>0</v>
      </c>
      <c r="V273">
        <f>($C$7*CF273+$D$7*CG273+$E$7*U273)</f>
        <v>0</v>
      </c>
      <c r="W273">
        <f>0.61365*exp(17.502*V273/(240.97+V273))</f>
        <v>0</v>
      </c>
      <c r="X273">
        <f>(Y273/Z273*100)</f>
        <v>0</v>
      </c>
      <c r="Y273">
        <f>BX273*(CC273+CD273)/1000</f>
        <v>0</v>
      </c>
      <c r="Z273">
        <f>0.61365*exp(17.502*CE273/(240.97+CE273))</f>
        <v>0</v>
      </c>
      <c r="AA273">
        <f>(W273-BX273*(CC273+CD273)/1000)</f>
        <v>0</v>
      </c>
      <c r="AB273">
        <f>(-I273*44100)</f>
        <v>0</v>
      </c>
      <c r="AC273">
        <f>2*29.3*Q273*0.92*(CE273-V273)</f>
        <v>0</v>
      </c>
      <c r="AD273">
        <f>2*0.95*5.67E-8*(((CE273+$B$7)+273)^4-(V273+273)^4)</f>
        <v>0</v>
      </c>
      <c r="AE273">
        <f>T273+AD273+AB273+AC273</f>
        <v>0</v>
      </c>
      <c r="AF273">
        <v>143</v>
      </c>
      <c r="AG273">
        <v>16</v>
      </c>
      <c r="AH273">
        <f>IF(AF273*$H$13&gt;=AJ273,1.0,(AJ273/(AJ273-AF273*$H$13)))</f>
        <v>0</v>
      </c>
      <c r="AI273">
        <f>(AH273-1)*100</f>
        <v>0</v>
      </c>
      <c r="AJ273">
        <f>MAX(0,($B$13+$C$13*CJ273)/(1+$D$13*CJ273)*CC273/(CE273+273)*$E$13)</f>
        <v>0</v>
      </c>
      <c r="AK273" t="s">
        <v>292</v>
      </c>
      <c r="AL273" t="s">
        <v>292</v>
      </c>
      <c r="AM273">
        <v>0</v>
      </c>
      <c r="AN273">
        <v>0</v>
      </c>
      <c r="AO273">
        <f>1-AM273/AN273</f>
        <v>0</v>
      </c>
      <c r="AP273">
        <v>0</v>
      </c>
      <c r="AQ273" t="s">
        <v>292</v>
      </c>
      <c r="AR273" t="s">
        <v>292</v>
      </c>
      <c r="AS273">
        <v>0</v>
      </c>
      <c r="AT273">
        <v>0</v>
      </c>
      <c r="AU273">
        <f>1-AS273/AT273</f>
        <v>0</v>
      </c>
      <c r="AV273">
        <v>0.5</v>
      </c>
      <c r="AW273">
        <f>BN273</f>
        <v>0</v>
      </c>
      <c r="AX273">
        <f>K273</f>
        <v>0</v>
      </c>
      <c r="AY273">
        <f>AU273*AV273*AW273</f>
        <v>0</v>
      </c>
      <c r="AZ273">
        <f>(AX273-AP273)/AW273</f>
        <v>0</v>
      </c>
      <c r="BA273">
        <f>(AN273-AT273)/AT273</f>
        <v>0</v>
      </c>
      <c r="BB273">
        <f>AM273/(AO273+AM273/AT273)</f>
        <v>0</v>
      </c>
      <c r="BC273" t="s">
        <v>292</v>
      </c>
      <c r="BD273">
        <v>0</v>
      </c>
      <c r="BE273">
        <f>IF(BD273&lt;&gt;0, BD273, BB273)</f>
        <v>0</v>
      </c>
      <c r="BF273">
        <f>1-BE273/AT273</f>
        <v>0</v>
      </c>
      <c r="BG273">
        <f>(AT273-AS273)/(AT273-BE273)</f>
        <v>0</v>
      </c>
      <c r="BH273">
        <f>(AN273-AT273)/(AN273-BE273)</f>
        <v>0</v>
      </c>
      <c r="BI273">
        <f>(AT273-AS273)/(AT273-AM273)</f>
        <v>0</v>
      </c>
      <c r="BJ273">
        <f>(AN273-AT273)/(AN273-AM273)</f>
        <v>0</v>
      </c>
      <c r="BK273">
        <f>(BG273*BE273/AS273)</f>
        <v>0</v>
      </c>
      <c r="BL273">
        <f>(1-BK273)</f>
        <v>0</v>
      </c>
      <c r="BM273">
        <f>$B$11*CK273+$C$11*CL273+$F$11*CM273*(1-CP273)</f>
        <v>0</v>
      </c>
      <c r="BN273">
        <f>BM273*BO273</f>
        <v>0</v>
      </c>
      <c r="BO273">
        <f>($B$11*$D$9+$C$11*$D$9+$F$11*((CZ273+CR273)/MAX(CZ273+CR273+DA273, 0.1)*$I$9+DA273/MAX(CZ273+CR273+DA273, 0.1)*$J$9))/($B$11+$C$11+$F$11)</f>
        <v>0</v>
      </c>
      <c r="BP273">
        <f>($B$11*$K$9+$C$11*$K$9+$F$11*((CZ273+CR273)/MAX(CZ273+CR273+DA273, 0.1)*$P$9+DA273/MAX(CZ273+CR273+DA273, 0.1)*$Q$9))/($B$11+$C$11+$F$11)</f>
        <v>0</v>
      </c>
      <c r="BQ273">
        <v>6</v>
      </c>
      <c r="BR273">
        <v>0.5</v>
      </c>
      <c r="BS273" t="s">
        <v>293</v>
      </c>
      <c r="BT273">
        <v>2</v>
      </c>
      <c r="BU273">
        <v>1626465701</v>
      </c>
      <c r="BV273">
        <v>397.139333333333</v>
      </c>
      <c r="BW273">
        <v>420.030666666667</v>
      </c>
      <c r="BX273">
        <v>9.26095</v>
      </c>
      <c r="BY273">
        <v>4.2919</v>
      </c>
      <c r="BZ273">
        <v>395.588</v>
      </c>
      <c r="CA273">
        <v>9.31418</v>
      </c>
      <c r="CB273">
        <v>899.986666666667</v>
      </c>
      <c r="CC273">
        <v>100.767</v>
      </c>
      <c r="CD273">
        <v>0.0994969</v>
      </c>
      <c r="CE273">
        <v>22.3093666666667</v>
      </c>
      <c r="CF273">
        <v>20.8789666666667</v>
      </c>
      <c r="CG273">
        <v>999.9</v>
      </c>
      <c r="CH273">
        <v>0</v>
      </c>
      <c r="CI273">
        <v>0</v>
      </c>
      <c r="CJ273">
        <v>10021.2333333333</v>
      </c>
      <c r="CK273">
        <v>0</v>
      </c>
      <c r="CL273">
        <v>0.221023</v>
      </c>
      <c r="CM273">
        <v>1459.86666666667</v>
      </c>
      <c r="CN273">
        <v>0.973008333333333</v>
      </c>
      <c r="CO273">
        <v>0.0269915666666667</v>
      </c>
      <c r="CP273">
        <v>0</v>
      </c>
      <c r="CQ273">
        <v>870.475</v>
      </c>
      <c r="CR273">
        <v>4.99999</v>
      </c>
      <c r="CS273">
        <v>12753.7</v>
      </c>
      <c r="CT273">
        <v>12727.2333333333</v>
      </c>
      <c r="CU273">
        <v>39.1663333333333</v>
      </c>
      <c r="CV273">
        <v>41.187</v>
      </c>
      <c r="CW273">
        <v>40.25</v>
      </c>
      <c r="CX273">
        <v>40.625</v>
      </c>
      <c r="CY273">
        <v>41.125</v>
      </c>
      <c r="CZ273">
        <v>1415.59666666667</v>
      </c>
      <c r="DA273">
        <v>39.27</v>
      </c>
      <c r="DB273">
        <v>0</v>
      </c>
      <c r="DC273">
        <v>1626465713</v>
      </c>
      <c r="DD273">
        <v>0</v>
      </c>
      <c r="DE273">
        <v>870.681538461538</v>
      </c>
      <c r="DF273">
        <v>0.0528547008163198</v>
      </c>
      <c r="DG273">
        <v>8.53675209076698</v>
      </c>
      <c r="DH273">
        <v>12754.4423076923</v>
      </c>
      <c r="DI273">
        <v>15</v>
      </c>
      <c r="DJ273">
        <v>1626465084.6</v>
      </c>
      <c r="DK273" t="s">
        <v>294</v>
      </c>
      <c r="DL273">
        <v>1626465076.6</v>
      </c>
      <c r="DM273">
        <v>1626465084.6</v>
      </c>
      <c r="DN273">
        <v>8</v>
      </c>
      <c r="DO273">
        <v>0.212</v>
      </c>
      <c r="DP273">
        <v>0.013</v>
      </c>
      <c r="DQ273">
        <v>1.588</v>
      </c>
      <c r="DR273">
        <v>-0.074</v>
      </c>
      <c r="DS273">
        <v>420</v>
      </c>
      <c r="DT273">
        <v>3</v>
      </c>
      <c r="DU273">
        <v>0.13</v>
      </c>
      <c r="DV273">
        <v>0.03</v>
      </c>
      <c r="DW273">
        <v>-22.7825097560976</v>
      </c>
      <c r="DX273">
        <v>-0.758366550522694</v>
      </c>
      <c r="DY273">
        <v>0.0789007459387844</v>
      </c>
      <c r="DZ273">
        <v>0</v>
      </c>
      <c r="EA273">
        <v>870.645971428571</v>
      </c>
      <c r="EB273">
        <v>0.450317025440174</v>
      </c>
      <c r="EC273">
        <v>0.193913159608591</v>
      </c>
      <c r="ED273">
        <v>1</v>
      </c>
      <c r="EE273">
        <v>4.90816829268293</v>
      </c>
      <c r="EF273">
        <v>0.331434982578403</v>
      </c>
      <c r="EG273">
        <v>0.033551434406648</v>
      </c>
      <c r="EH273">
        <v>0</v>
      </c>
      <c r="EI273">
        <v>1</v>
      </c>
      <c r="EJ273">
        <v>3</v>
      </c>
      <c r="EK273" t="s">
        <v>427</v>
      </c>
      <c r="EL273">
        <v>100</v>
      </c>
      <c r="EM273">
        <v>100</v>
      </c>
      <c r="EN273">
        <v>1.552</v>
      </c>
      <c r="EO273">
        <v>-0.0532</v>
      </c>
      <c r="EP273">
        <v>0.796380875196005</v>
      </c>
      <c r="EQ273">
        <v>0.00225868272383977</v>
      </c>
      <c r="ER273">
        <v>-9.96746185667655e-07</v>
      </c>
      <c r="ES273">
        <v>2.83711317370827e-10</v>
      </c>
      <c r="ET273">
        <v>-0.071317122073674</v>
      </c>
      <c r="EU273">
        <v>-0.00217948432402501</v>
      </c>
      <c r="EV273">
        <v>0.000453263451741206</v>
      </c>
      <c r="EW273">
        <v>-1.16319206543697e-06</v>
      </c>
      <c r="EX273">
        <v>-2</v>
      </c>
      <c r="EY273">
        <v>2196</v>
      </c>
      <c r="EZ273">
        <v>1</v>
      </c>
      <c r="FA273">
        <v>25</v>
      </c>
      <c r="FB273">
        <v>10.4</v>
      </c>
      <c r="FC273">
        <v>10.3</v>
      </c>
      <c r="FD273">
        <v>18</v>
      </c>
      <c r="FE273">
        <v>818.653</v>
      </c>
      <c r="FF273">
        <v>432.508</v>
      </c>
      <c r="FG273">
        <v>24.1166</v>
      </c>
      <c r="FH273">
        <v>25.213</v>
      </c>
      <c r="FI273">
        <v>29.9998</v>
      </c>
      <c r="FJ273">
        <v>25.4157</v>
      </c>
      <c r="FK273">
        <v>25.4641</v>
      </c>
      <c r="FL273">
        <v>25.0265</v>
      </c>
      <c r="FM273">
        <v>67.4018</v>
      </c>
      <c r="FN273">
        <v>0</v>
      </c>
      <c r="FO273">
        <v>24.18</v>
      </c>
      <c r="FP273">
        <v>420</v>
      </c>
      <c r="FQ273">
        <v>4.37935</v>
      </c>
      <c r="FR273">
        <v>101.455</v>
      </c>
      <c r="FS273">
        <v>101.905</v>
      </c>
    </row>
    <row r="274" spans="1:175">
      <c r="A274">
        <v>258</v>
      </c>
      <c r="B274">
        <v>1626465704</v>
      </c>
      <c r="C274">
        <v>514.400000095367</v>
      </c>
      <c r="D274" t="s">
        <v>810</v>
      </c>
      <c r="E274" t="s">
        <v>811</v>
      </c>
      <c r="F274">
        <v>1</v>
      </c>
      <c r="G274" t="s">
        <v>291</v>
      </c>
      <c r="H274">
        <v>1626465703</v>
      </c>
      <c r="I274">
        <f>(J274)/1000</f>
        <v>0</v>
      </c>
      <c r="J274">
        <f>1000*CB274*AH274*(BX274-BY274)/(100*BQ274*(1000-AH274*BX274))</f>
        <v>0</v>
      </c>
      <c r="K274">
        <f>CB274*AH274*(BW274-BV274*(1000-AH274*BY274)/(1000-AH274*BX274))/(100*BQ274)</f>
        <v>0</v>
      </c>
      <c r="L274">
        <f>BV274 - IF(AH274&gt;1, K274*BQ274*100.0/(AJ274*CJ274), 0)</f>
        <v>0</v>
      </c>
      <c r="M274">
        <f>((S274-I274/2)*L274-K274)/(S274+I274/2)</f>
        <v>0</v>
      </c>
      <c r="N274">
        <f>M274*(CC274+CD274)/1000.0</f>
        <v>0</v>
      </c>
      <c r="O274">
        <f>(BV274 - IF(AH274&gt;1, K274*BQ274*100.0/(AJ274*CJ274), 0))*(CC274+CD274)/1000.0</f>
        <v>0</v>
      </c>
      <c r="P274">
        <f>2.0/((1/R274-1/Q274)+SIGN(R274)*SQRT((1/R274-1/Q274)*(1/R274-1/Q274) + 4*BR274/((BR274+1)*(BR274+1))*(2*1/R274*1/Q274-1/Q274*1/Q274)))</f>
        <v>0</v>
      </c>
      <c r="Q274">
        <f>IF(LEFT(BS274,1)&lt;&gt;"0",IF(LEFT(BS274,1)="1",3.0,BT274),$D$5+$E$5*(CJ274*CC274/($K$5*1000))+$F$5*(CJ274*CC274/($K$5*1000))*MAX(MIN(BQ274,$J$5),$I$5)*MAX(MIN(BQ274,$J$5),$I$5)+$G$5*MAX(MIN(BQ274,$J$5),$I$5)*(CJ274*CC274/($K$5*1000))+$H$5*(CJ274*CC274/($K$5*1000))*(CJ274*CC274/($K$5*1000)))</f>
        <v>0</v>
      </c>
      <c r="R274">
        <f>I274*(1000-(1000*0.61365*exp(17.502*V274/(240.97+V274))/(CC274+CD274)+BX274)/2)/(1000*0.61365*exp(17.502*V274/(240.97+V274))/(CC274+CD274)-BX274)</f>
        <v>0</v>
      </c>
      <c r="S274">
        <f>1/((BR274+1)/(P274/1.6)+1/(Q274/1.37)) + BR274/((BR274+1)/(P274/1.6) + BR274/(Q274/1.37))</f>
        <v>0</v>
      </c>
      <c r="T274">
        <f>(BM274*BP274)</f>
        <v>0</v>
      </c>
      <c r="U274">
        <f>(CE274+(T274+2*0.95*5.67E-8*(((CE274+$B$7)+273)^4-(CE274+273)^4)-44100*I274)/(1.84*29.3*Q274+8*0.95*5.67E-8*(CE274+273)^3))</f>
        <v>0</v>
      </c>
      <c r="V274">
        <f>($C$7*CF274+$D$7*CG274+$E$7*U274)</f>
        <v>0</v>
      </c>
      <c r="W274">
        <f>0.61365*exp(17.502*V274/(240.97+V274))</f>
        <v>0</v>
      </c>
      <c r="X274">
        <f>(Y274/Z274*100)</f>
        <v>0</v>
      </c>
      <c r="Y274">
        <f>BX274*(CC274+CD274)/1000</f>
        <v>0</v>
      </c>
      <c r="Z274">
        <f>0.61365*exp(17.502*CE274/(240.97+CE274))</f>
        <v>0</v>
      </c>
      <c r="AA274">
        <f>(W274-BX274*(CC274+CD274)/1000)</f>
        <v>0</v>
      </c>
      <c r="AB274">
        <f>(-I274*44100)</f>
        <v>0</v>
      </c>
      <c r="AC274">
        <f>2*29.3*Q274*0.92*(CE274-V274)</f>
        <v>0</v>
      </c>
      <c r="AD274">
        <f>2*0.95*5.67E-8*(((CE274+$B$7)+273)^4-(V274+273)^4)</f>
        <v>0</v>
      </c>
      <c r="AE274">
        <f>T274+AD274+AB274+AC274</f>
        <v>0</v>
      </c>
      <c r="AF274">
        <v>144</v>
      </c>
      <c r="AG274">
        <v>16</v>
      </c>
      <c r="AH274">
        <f>IF(AF274*$H$13&gt;=AJ274,1.0,(AJ274/(AJ274-AF274*$H$13)))</f>
        <v>0</v>
      </c>
      <c r="AI274">
        <f>(AH274-1)*100</f>
        <v>0</v>
      </c>
      <c r="AJ274">
        <f>MAX(0,($B$13+$C$13*CJ274)/(1+$D$13*CJ274)*CC274/(CE274+273)*$E$13)</f>
        <v>0</v>
      </c>
      <c r="AK274" t="s">
        <v>292</v>
      </c>
      <c r="AL274" t="s">
        <v>292</v>
      </c>
      <c r="AM274">
        <v>0</v>
      </c>
      <c r="AN274">
        <v>0</v>
      </c>
      <c r="AO274">
        <f>1-AM274/AN274</f>
        <v>0</v>
      </c>
      <c r="AP274">
        <v>0</v>
      </c>
      <c r="AQ274" t="s">
        <v>292</v>
      </c>
      <c r="AR274" t="s">
        <v>292</v>
      </c>
      <c r="AS274">
        <v>0</v>
      </c>
      <c r="AT274">
        <v>0</v>
      </c>
      <c r="AU274">
        <f>1-AS274/AT274</f>
        <v>0</v>
      </c>
      <c r="AV274">
        <v>0.5</v>
      </c>
      <c r="AW274">
        <f>BN274</f>
        <v>0</v>
      </c>
      <c r="AX274">
        <f>K274</f>
        <v>0</v>
      </c>
      <c r="AY274">
        <f>AU274*AV274*AW274</f>
        <v>0</v>
      </c>
      <c r="AZ274">
        <f>(AX274-AP274)/AW274</f>
        <v>0</v>
      </c>
      <c r="BA274">
        <f>(AN274-AT274)/AT274</f>
        <v>0</v>
      </c>
      <c r="BB274">
        <f>AM274/(AO274+AM274/AT274)</f>
        <v>0</v>
      </c>
      <c r="BC274" t="s">
        <v>292</v>
      </c>
      <c r="BD274">
        <v>0</v>
      </c>
      <c r="BE274">
        <f>IF(BD274&lt;&gt;0, BD274, BB274)</f>
        <v>0</v>
      </c>
      <c r="BF274">
        <f>1-BE274/AT274</f>
        <v>0</v>
      </c>
      <c r="BG274">
        <f>(AT274-AS274)/(AT274-BE274)</f>
        <v>0</v>
      </c>
      <c r="BH274">
        <f>(AN274-AT274)/(AN274-BE274)</f>
        <v>0</v>
      </c>
      <c r="BI274">
        <f>(AT274-AS274)/(AT274-AM274)</f>
        <v>0</v>
      </c>
      <c r="BJ274">
        <f>(AN274-AT274)/(AN274-AM274)</f>
        <v>0</v>
      </c>
      <c r="BK274">
        <f>(BG274*BE274/AS274)</f>
        <v>0</v>
      </c>
      <c r="BL274">
        <f>(1-BK274)</f>
        <v>0</v>
      </c>
      <c r="BM274">
        <f>$B$11*CK274+$C$11*CL274+$F$11*CM274*(1-CP274)</f>
        <v>0</v>
      </c>
      <c r="BN274">
        <f>BM274*BO274</f>
        <v>0</v>
      </c>
      <c r="BO274">
        <f>($B$11*$D$9+$C$11*$D$9+$F$11*((CZ274+CR274)/MAX(CZ274+CR274+DA274, 0.1)*$I$9+DA274/MAX(CZ274+CR274+DA274, 0.1)*$J$9))/($B$11+$C$11+$F$11)</f>
        <v>0</v>
      </c>
      <c r="BP274">
        <f>($B$11*$K$9+$C$11*$K$9+$F$11*((CZ274+CR274)/MAX(CZ274+CR274+DA274, 0.1)*$P$9+DA274/MAX(CZ274+CR274+DA274, 0.1)*$Q$9))/($B$11+$C$11+$F$11)</f>
        <v>0</v>
      </c>
      <c r="BQ274">
        <v>6</v>
      </c>
      <c r="BR274">
        <v>0.5</v>
      </c>
      <c r="BS274" t="s">
        <v>293</v>
      </c>
      <c r="BT274">
        <v>2</v>
      </c>
      <c r="BU274">
        <v>1626465703</v>
      </c>
      <c r="BV274">
        <v>397.103333333333</v>
      </c>
      <c r="BW274">
        <v>420.043333333333</v>
      </c>
      <c r="BX274">
        <v>9.28179</v>
      </c>
      <c r="BY274">
        <v>4.29368666666667</v>
      </c>
      <c r="BZ274">
        <v>395.552</v>
      </c>
      <c r="CA274">
        <v>9.3349</v>
      </c>
      <c r="CB274">
        <v>899.963</v>
      </c>
      <c r="CC274">
        <v>100.767</v>
      </c>
      <c r="CD274">
        <v>0.0994319333333333</v>
      </c>
      <c r="CE274">
        <v>22.3493</v>
      </c>
      <c r="CF274">
        <v>20.9022666666667</v>
      </c>
      <c r="CG274">
        <v>999.9</v>
      </c>
      <c r="CH274">
        <v>0</v>
      </c>
      <c r="CI274">
        <v>0</v>
      </c>
      <c r="CJ274">
        <v>9995.01666666667</v>
      </c>
      <c r="CK274">
        <v>0</v>
      </c>
      <c r="CL274">
        <v>0.221023</v>
      </c>
      <c r="CM274">
        <v>1460.03</v>
      </c>
      <c r="CN274">
        <v>0.973011</v>
      </c>
      <c r="CO274">
        <v>0.0269885666666667</v>
      </c>
      <c r="CP274">
        <v>0</v>
      </c>
      <c r="CQ274">
        <v>870.570666666667</v>
      </c>
      <c r="CR274">
        <v>4.99999</v>
      </c>
      <c r="CS274">
        <v>12756.3333333333</v>
      </c>
      <c r="CT274">
        <v>12728.6333333333</v>
      </c>
      <c r="CU274">
        <v>39.187</v>
      </c>
      <c r="CV274">
        <v>41.187</v>
      </c>
      <c r="CW274">
        <v>40.25</v>
      </c>
      <c r="CX274">
        <v>40.625</v>
      </c>
      <c r="CY274">
        <v>41.125</v>
      </c>
      <c r="CZ274">
        <v>1415.76</v>
      </c>
      <c r="DA274">
        <v>39.27</v>
      </c>
      <c r="DB274">
        <v>0</v>
      </c>
      <c r="DC274">
        <v>1626465715.4</v>
      </c>
      <c r="DD274">
        <v>0</v>
      </c>
      <c r="DE274">
        <v>870.674884615385</v>
      </c>
      <c r="DF274">
        <v>-0.549777784024518</v>
      </c>
      <c r="DG274">
        <v>8.35897433409425</v>
      </c>
      <c r="DH274">
        <v>12754.9884615385</v>
      </c>
      <c r="DI274">
        <v>15</v>
      </c>
      <c r="DJ274">
        <v>1626465084.6</v>
      </c>
      <c r="DK274" t="s">
        <v>294</v>
      </c>
      <c r="DL274">
        <v>1626465076.6</v>
      </c>
      <c r="DM274">
        <v>1626465084.6</v>
      </c>
      <c r="DN274">
        <v>8</v>
      </c>
      <c r="DO274">
        <v>0.212</v>
      </c>
      <c r="DP274">
        <v>0.013</v>
      </c>
      <c r="DQ274">
        <v>1.588</v>
      </c>
      <c r="DR274">
        <v>-0.074</v>
      </c>
      <c r="DS274">
        <v>420</v>
      </c>
      <c r="DT274">
        <v>3</v>
      </c>
      <c r="DU274">
        <v>0.13</v>
      </c>
      <c r="DV274">
        <v>0.03</v>
      </c>
      <c r="DW274">
        <v>-22.8116731707317</v>
      </c>
      <c r="DX274">
        <v>-0.688133101045259</v>
      </c>
      <c r="DY274">
        <v>0.0709165742242428</v>
      </c>
      <c r="DZ274">
        <v>0</v>
      </c>
      <c r="EA274">
        <v>870.660636363637</v>
      </c>
      <c r="EB274">
        <v>0.0388709541123063</v>
      </c>
      <c r="EC274">
        <v>0.183182442287829</v>
      </c>
      <c r="ED274">
        <v>1</v>
      </c>
      <c r="EE274">
        <v>4.92015024390244</v>
      </c>
      <c r="EF274">
        <v>0.350198048780493</v>
      </c>
      <c r="EG274">
        <v>0.0354548505393801</v>
      </c>
      <c r="EH274">
        <v>0</v>
      </c>
      <c r="EI274">
        <v>1</v>
      </c>
      <c r="EJ274">
        <v>3</v>
      </c>
      <c r="EK274" t="s">
        <v>427</v>
      </c>
      <c r="EL274">
        <v>100</v>
      </c>
      <c r="EM274">
        <v>100</v>
      </c>
      <c r="EN274">
        <v>1.551</v>
      </c>
      <c r="EO274">
        <v>-0.0531</v>
      </c>
      <c r="EP274">
        <v>0.796380875196005</v>
      </c>
      <c r="EQ274">
        <v>0.00225868272383977</v>
      </c>
      <c r="ER274">
        <v>-9.96746185667655e-07</v>
      </c>
      <c r="ES274">
        <v>2.83711317370827e-10</v>
      </c>
      <c r="ET274">
        <v>-0.071317122073674</v>
      </c>
      <c r="EU274">
        <v>-0.00217948432402501</v>
      </c>
      <c r="EV274">
        <v>0.000453263451741206</v>
      </c>
      <c r="EW274">
        <v>-1.16319206543697e-06</v>
      </c>
      <c r="EX274">
        <v>-2</v>
      </c>
      <c r="EY274">
        <v>2196</v>
      </c>
      <c r="EZ274">
        <v>1</v>
      </c>
      <c r="FA274">
        <v>25</v>
      </c>
      <c r="FB274">
        <v>10.5</v>
      </c>
      <c r="FC274">
        <v>10.3</v>
      </c>
      <c r="FD274">
        <v>18</v>
      </c>
      <c r="FE274">
        <v>818.277</v>
      </c>
      <c r="FF274">
        <v>432.718</v>
      </c>
      <c r="FG274">
        <v>24.184</v>
      </c>
      <c r="FH274">
        <v>25.2114</v>
      </c>
      <c r="FI274">
        <v>29.9999</v>
      </c>
      <c r="FJ274">
        <v>25.4138</v>
      </c>
      <c r="FK274">
        <v>25.4625</v>
      </c>
      <c r="FL274">
        <v>25.0265</v>
      </c>
      <c r="FM274">
        <v>67.4018</v>
      </c>
      <c r="FN274">
        <v>0</v>
      </c>
      <c r="FO274">
        <v>24.28</v>
      </c>
      <c r="FP274">
        <v>420</v>
      </c>
      <c r="FQ274">
        <v>4.38669</v>
      </c>
      <c r="FR274">
        <v>101.456</v>
      </c>
      <c r="FS274">
        <v>101.907</v>
      </c>
    </row>
    <row r="275" spans="1:175">
      <c r="A275">
        <v>259</v>
      </c>
      <c r="B275">
        <v>1626465706</v>
      </c>
      <c r="C275">
        <v>516.400000095367</v>
      </c>
      <c r="D275" t="s">
        <v>812</v>
      </c>
      <c r="E275" t="s">
        <v>813</v>
      </c>
      <c r="F275">
        <v>1</v>
      </c>
      <c r="G275" t="s">
        <v>291</v>
      </c>
      <c r="H275">
        <v>1626465705</v>
      </c>
      <c r="I275">
        <f>(J275)/1000</f>
        <v>0</v>
      </c>
      <c r="J275">
        <f>1000*CB275*AH275*(BX275-BY275)/(100*BQ275*(1000-AH275*BX275))</f>
        <v>0</v>
      </c>
      <c r="K275">
        <f>CB275*AH275*(BW275-BV275*(1000-AH275*BY275)/(1000-AH275*BX275))/(100*BQ275)</f>
        <v>0</v>
      </c>
      <c r="L275">
        <f>BV275 - IF(AH275&gt;1, K275*BQ275*100.0/(AJ275*CJ275), 0)</f>
        <v>0</v>
      </c>
      <c r="M275">
        <f>((S275-I275/2)*L275-K275)/(S275+I275/2)</f>
        <v>0</v>
      </c>
      <c r="N275">
        <f>M275*(CC275+CD275)/1000.0</f>
        <v>0</v>
      </c>
      <c r="O275">
        <f>(BV275 - IF(AH275&gt;1, K275*BQ275*100.0/(AJ275*CJ275), 0))*(CC275+CD275)/1000.0</f>
        <v>0</v>
      </c>
      <c r="P275">
        <f>2.0/((1/R275-1/Q275)+SIGN(R275)*SQRT((1/R275-1/Q275)*(1/R275-1/Q275) + 4*BR275/((BR275+1)*(BR275+1))*(2*1/R275*1/Q275-1/Q275*1/Q275)))</f>
        <v>0</v>
      </c>
      <c r="Q275">
        <f>IF(LEFT(BS275,1)&lt;&gt;"0",IF(LEFT(BS275,1)="1",3.0,BT275),$D$5+$E$5*(CJ275*CC275/($K$5*1000))+$F$5*(CJ275*CC275/($K$5*1000))*MAX(MIN(BQ275,$J$5),$I$5)*MAX(MIN(BQ275,$J$5),$I$5)+$G$5*MAX(MIN(BQ275,$J$5),$I$5)*(CJ275*CC275/($K$5*1000))+$H$5*(CJ275*CC275/($K$5*1000))*(CJ275*CC275/($K$5*1000)))</f>
        <v>0</v>
      </c>
      <c r="R275">
        <f>I275*(1000-(1000*0.61365*exp(17.502*V275/(240.97+V275))/(CC275+CD275)+BX275)/2)/(1000*0.61365*exp(17.502*V275/(240.97+V275))/(CC275+CD275)-BX275)</f>
        <v>0</v>
      </c>
      <c r="S275">
        <f>1/((BR275+1)/(P275/1.6)+1/(Q275/1.37)) + BR275/((BR275+1)/(P275/1.6) + BR275/(Q275/1.37))</f>
        <v>0</v>
      </c>
      <c r="T275">
        <f>(BM275*BP275)</f>
        <v>0</v>
      </c>
      <c r="U275">
        <f>(CE275+(T275+2*0.95*5.67E-8*(((CE275+$B$7)+273)^4-(CE275+273)^4)-44100*I275)/(1.84*29.3*Q275+8*0.95*5.67E-8*(CE275+273)^3))</f>
        <v>0</v>
      </c>
      <c r="V275">
        <f>($C$7*CF275+$D$7*CG275+$E$7*U275)</f>
        <v>0</v>
      </c>
      <c r="W275">
        <f>0.61365*exp(17.502*V275/(240.97+V275))</f>
        <v>0</v>
      </c>
      <c r="X275">
        <f>(Y275/Z275*100)</f>
        <v>0</v>
      </c>
      <c r="Y275">
        <f>BX275*(CC275+CD275)/1000</f>
        <v>0</v>
      </c>
      <c r="Z275">
        <f>0.61365*exp(17.502*CE275/(240.97+CE275))</f>
        <v>0</v>
      </c>
      <c r="AA275">
        <f>(W275-BX275*(CC275+CD275)/1000)</f>
        <v>0</v>
      </c>
      <c r="AB275">
        <f>(-I275*44100)</f>
        <v>0</v>
      </c>
      <c r="AC275">
        <f>2*29.3*Q275*0.92*(CE275-V275)</f>
        <v>0</v>
      </c>
      <c r="AD275">
        <f>2*0.95*5.67E-8*(((CE275+$B$7)+273)^4-(V275+273)^4)</f>
        <v>0</v>
      </c>
      <c r="AE275">
        <f>T275+AD275+AB275+AC275</f>
        <v>0</v>
      </c>
      <c r="AF275">
        <v>144</v>
      </c>
      <c r="AG275">
        <v>16</v>
      </c>
      <c r="AH275">
        <f>IF(AF275*$H$13&gt;=AJ275,1.0,(AJ275/(AJ275-AF275*$H$13)))</f>
        <v>0</v>
      </c>
      <c r="AI275">
        <f>(AH275-1)*100</f>
        <v>0</v>
      </c>
      <c r="AJ275">
        <f>MAX(0,($B$13+$C$13*CJ275)/(1+$D$13*CJ275)*CC275/(CE275+273)*$E$13)</f>
        <v>0</v>
      </c>
      <c r="AK275" t="s">
        <v>292</v>
      </c>
      <c r="AL275" t="s">
        <v>292</v>
      </c>
      <c r="AM275">
        <v>0</v>
      </c>
      <c r="AN275">
        <v>0</v>
      </c>
      <c r="AO275">
        <f>1-AM275/AN275</f>
        <v>0</v>
      </c>
      <c r="AP275">
        <v>0</v>
      </c>
      <c r="AQ275" t="s">
        <v>292</v>
      </c>
      <c r="AR275" t="s">
        <v>292</v>
      </c>
      <c r="AS275">
        <v>0</v>
      </c>
      <c r="AT275">
        <v>0</v>
      </c>
      <c r="AU275">
        <f>1-AS275/AT275</f>
        <v>0</v>
      </c>
      <c r="AV275">
        <v>0.5</v>
      </c>
      <c r="AW275">
        <f>BN275</f>
        <v>0</v>
      </c>
      <c r="AX275">
        <f>K275</f>
        <v>0</v>
      </c>
      <c r="AY275">
        <f>AU275*AV275*AW275</f>
        <v>0</v>
      </c>
      <c r="AZ275">
        <f>(AX275-AP275)/AW275</f>
        <v>0</v>
      </c>
      <c r="BA275">
        <f>(AN275-AT275)/AT275</f>
        <v>0</v>
      </c>
      <c r="BB275">
        <f>AM275/(AO275+AM275/AT275)</f>
        <v>0</v>
      </c>
      <c r="BC275" t="s">
        <v>292</v>
      </c>
      <c r="BD275">
        <v>0</v>
      </c>
      <c r="BE275">
        <f>IF(BD275&lt;&gt;0, BD275, BB275)</f>
        <v>0</v>
      </c>
      <c r="BF275">
        <f>1-BE275/AT275</f>
        <v>0</v>
      </c>
      <c r="BG275">
        <f>(AT275-AS275)/(AT275-BE275)</f>
        <v>0</v>
      </c>
      <c r="BH275">
        <f>(AN275-AT275)/(AN275-BE275)</f>
        <v>0</v>
      </c>
      <c r="BI275">
        <f>(AT275-AS275)/(AT275-AM275)</f>
        <v>0</v>
      </c>
      <c r="BJ275">
        <f>(AN275-AT275)/(AN275-AM275)</f>
        <v>0</v>
      </c>
      <c r="BK275">
        <f>(BG275*BE275/AS275)</f>
        <v>0</v>
      </c>
      <c r="BL275">
        <f>(1-BK275)</f>
        <v>0</v>
      </c>
      <c r="BM275">
        <f>$B$11*CK275+$C$11*CL275+$F$11*CM275*(1-CP275)</f>
        <v>0</v>
      </c>
      <c r="BN275">
        <f>BM275*BO275</f>
        <v>0</v>
      </c>
      <c r="BO275">
        <f>($B$11*$D$9+$C$11*$D$9+$F$11*((CZ275+CR275)/MAX(CZ275+CR275+DA275, 0.1)*$I$9+DA275/MAX(CZ275+CR275+DA275, 0.1)*$J$9))/($B$11+$C$11+$F$11)</f>
        <v>0</v>
      </c>
      <c r="BP275">
        <f>($B$11*$K$9+$C$11*$K$9+$F$11*((CZ275+CR275)/MAX(CZ275+CR275+DA275, 0.1)*$P$9+DA275/MAX(CZ275+CR275+DA275, 0.1)*$Q$9))/($B$11+$C$11+$F$11)</f>
        <v>0</v>
      </c>
      <c r="BQ275">
        <v>6</v>
      </c>
      <c r="BR275">
        <v>0.5</v>
      </c>
      <c r="BS275" t="s">
        <v>293</v>
      </c>
      <c r="BT275">
        <v>2</v>
      </c>
      <c r="BU275">
        <v>1626465705</v>
      </c>
      <c r="BV275">
        <v>397.084</v>
      </c>
      <c r="BW275">
        <v>419.991666666667</v>
      </c>
      <c r="BX275">
        <v>9.29741</v>
      </c>
      <c r="BY275">
        <v>4.29506</v>
      </c>
      <c r="BZ275">
        <v>395.533</v>
      </c>
      <c r="CA275">
        <v>9.35043</v>
      </c>
      <c r="CB275">
        <v>900.016666666667</v>
      </c>
      <c r="CC275">
        <v>100.765666666667</v>
      </c>
      <c r="CD275">
        <v>0.100332333333333</v>
      </c>
      <c r="CE275">
        <v>22.3849</v>
      </c>
      <c r="CF275">
        <v>20.9345</v>
      </c>
      <c r="CG275">
        <v>999.9</v>
      </c>
      <c r="CH275">
        <v>0</v>
      </c>
      <c r="CI275">
        <v>0</v>
      </c>
      <c r="CJ275">
        <v>9961.25</v>
      </c>
      <c r="CK275">
        <v>0</v>
      </c>
      <c r="CL275">
        <v>0.221023</v>
      </c>
      <c r="CM275">
        <v>1460.03333333333</v>
      </c>
      <c r="CN275">
        <v>0.973011</v>
      </c>
      <c r="CO275">
        <v>0.0269885</v>
      </c>
      <c r="CP275">
        <v>0</v>
      </c>
      <c r="CQ275">
        <v>870.739666666667</v>
      </c>
      <c r="CR275">
        <v>4.99999</v>
      </c>
      <c r="CS275">
        <v>12756.7333333333</v>
      </c>
      <c r="CT275">
        <v>12728.6666666667</v>
      </c>
      <c r="CU275">
        <v>39.187</v>
      </c>
      <c r="CV275">
        <v>41.229</v>
      </c>
      <c r="CW275">
        <v>40.312</v>
      </c>
      <c r="CX275">
        <v>40.625</v>
      </c>
      <c r="CY275">
        <v>41.125</v>
      </c>
      <c r="CZ275">
        <v>1415.76333333333</v>
      </c>
      <c r="DA275">
        <v>39.27</v>
      </c>
      <c r="DB275">
        <v>0</v>
      </c>
      <c r="DC275">
        <v>1626465717.2</v>
      </c>
      <c r="DD275">
        <v>0</v>
      </c>
      <c r="DE275">
        <v>870.68636</v>
      </c>
      <c r="DF275">
        <v>-0.0304615424536212</v>
      </c>
      <c r="DG275">
        <v>9.06923070935137</v>
      </c>
      <c r="DH275">
        <v>12755.156</v>
      </c>
      <c r="DI275">
        <v>15</v>
      </c>
      <c r="DJ275">
        <v>1626465084.6</v>
      </c>
      <c r="DK275" t="s">
        <v>294</v>
      </c>
      <c r="DL275">
        <v>1626465076.6</v>
      </c>
      <c r="DM275">
        <v>1626465084.6</v>
      </c>
      <c r="DN275">
        <v>8</v>
      </c>
      <c r="DO275">
        <v>0.212</v>
      </c>
      <c r="DP275">
        <v>0.013</v>
      </c>
      <c r="DQ275">
        <v>1.588</v>
      </c>
      <c r="DR275">
        <v>-0.074</v>
      </c>
      <c r="DS275">
        <v>420</v>
      </c>
      <c r="DT275">
        <v>3</v>
      </c>
      <c r="DU275">
        <v>0.13</v>
      </c>
      <c r="DV275">
        <v>0.03</v>
      </c>
      <c r="DW275">
        <v>-22.8349829268293</v>
      </c>
      <c r="DX275">
        <v>-0.623119860627186</v>
      </c>
      <c r="DY275">
        <v>0.0647701749431432</v>
      </c>
      <c r="DZ275">
        <v>0</v>
      </c>
      <c r="EA275">
        <v>870.670151515152</v>
      </c>
      <c r="EB275">
        <v>0.206617750217701</v>
      </c>
      <c r="EC275">
        <v>0.184918347453618</v>
      </c>
      <c r="ED275">
        <v>1</v>
      </c>
      <c r="EE275">
        <v>4.93203268292683</v>
      </c>
      <c r="EF275">
        <v>0.385075609756099</v>
      </c>
      <c r="EG275">
        <v>0.0387133827005465</v>
      </c>
      <c r="EH275">
        <v>0</v>
      </c>
      <c r="EI275">
        <v>1</v>
      </c>
      <c r="EJ275">
        <v>3</v>
      </c>
      <c r="EK275" t="s">
        <v>427</v>
      </c>
      <c r="EL275">
        <v>100</v>
      </c>
      <c r="EM275">
        <v>100</v>
      </c>
      <c r="EN275">
        <v>1.551</v>
      </c>
      <c r="EO275">
        <v>-0.053</v>
      </c>
      <c r="EP275">
        <v>0.796380875196005</v>
      </c>
      <c r="EQ275">
        <v>0.00225868272383977</v>
      </c>
      <c r="ER275">
        <v>-9.96746185667655e-07</v>
      </c>
      <c r="ES275">
        <v>2.83711317370827e-10</v>
      </c>
      <c r="ET275">
        <v>-0.071317122073674</v>
      </c>
      <c r="EU275">
        <v>-0.00217948432402501</v>
      </c>
      <c r="EV275">
        <v>0.000453263451741206</v>
      </c>
      <c r="EW275">
        <v>-1.16319206543697e-06</v>
      </c>
      <c r="EX275">
        <v>-2</v>
      </c>
      <c r="EY275">
        <v>2196</v>
      </c>
      <c r="EZ275">
        <v>1</v>
      </c>
      <c r="FA275">
        <v>25</v>
      </c>
      <c r="FB275">
        <v>10.5</v>
      </c>
      <c r="FC275">
        <v>10.4</v>
      </c>
      <c r="FD275">
        <v>18</v>
      </c>
      <c r="FE275">
        <v>818.299</v>
      </c>
      <c r="FF275">
        <v>432.779</v>
      </c>
      <c r="FG275">
        <v>24.2512</v>
      </c>
      <c r="FH275">
        <v>25.2095</v>
      </c>
      <c r="FI275">
        <v>29.9999</v>
      </c>
      <c r="FJ275">
        <v>25.4122</v>
      </c>
      <c r="FK275">
        <v>25.4607</v>
      </c>
      <c r="FL275">
        <v>25.0276</v>
      </c>
      <c r="FM275">
        <v>67.1041</v>
      </c>
      <c r="FN275">
        <v>0</v>
      </c>
      <c r="FO275">
        <v>24.38</v>
      </c>
      <c r="FP275">
        <v>420</v>
      </c>
      <c r="FQ275">
        <v>4.41718</v>
      </c>
      <c r="FR275">
        <v>101.456</v>
      </c>
      <c r="FS275">
        <v>101.907</v>
      </c>
    </row>
    <row r="276" spans="1:175">
      <c r="A276">
        <v>260</v>
      </c>
      <c r="B276">
        <v>1626465708</v>
      </c>
      <c r="C276">
        <v>518.400000095367</v>
      </c>
      <c r="D276" t="s">
        <v>814</v>
      </c>
      <c r="E276" t="s">
        <v>815</v>
      </c>
      <c r="F276">
        <v>1</v>
      </c>
      <c r="G276" t="s">
        <v>291</v>
      </c>
      <c r="H276">
        <v>1626465707</v>
      </c>
      <c r="I276">
        <f>(J276)/1000</f>
        <v>0</v>
      </c>
      <c r="J276">
        <f>1000*CB276*AH276*(BX276-BY276)/(100*BQ276*(1000-AH276*BX276))</f>
        <v>0</v>
      </c>
      <c r="K276">
        <f>CB276*AH276*(BW276-BV276*(1000-AH276*BY276)/(1000-AH276*BX276))/(100*BQ276)</f>
        <v>0</v>
      </c>
      <c r="L276">
        <f>BV276 - IF(AH276&gt;1, K276*BQ276*100.0/(AJ276*CJ276), 0)</f>
        <v>0</v>
      </c>
      <c r="M276">
        <f>((S276-I276/2)*L276-K276)/(S276+I276/2)</f>
        <v>0</v>
      </c>
      <c r="N276">
        <f>M276*(CC276+CD276)/1000.0</f>
        <v>0</v>
      </c>
      <c r="O276">
        <f>(BV276 - IF(AH276&gt;1, K276*BQ276*100.0/(AJ276*CJ276), 0))*(CC276+CD276)/1000.0</f>
        <v>0</v>
      </c>
      <c r="P276">
        <f>2.0/((1/R276-1/Q276)+SIGN(R276)*SQRT((1/R276-1/Q276)*(1/R276-1/Q276) + 4*BR276/((BR276+1)*(BR276+1))*(2*1/R276*1/Q276-1/Q276*1/Q276)))</f>
        <v>0</v>
      </c>
      <c r="Q276">
        <f>IF(LEFT(BS276,1)&lt;&gt;"0",IF(LEFT(BS276,1)="1",3.0,BT276),$D$5+$E$5*(CJ276*CC276/($K$5*1000))+$F$5*(CJ276*CC276/($K$5*1000))*MAX(MIN(BQ276,$J$5),$I$5)*MAX(MIN(BQ276,$J$5),$I$5)+$G$5*MAX(MIN(BQ276,$J$5),$I$5)*(CJ276*CC276/($K$5*1000))+$H$5*(CJ276*CC276/($K$5*1000))*(CJ276*CC276/($K$5*1000)))</f>
        <v>0</v>
      </c>
      <c r="R276">
        <f>I276*(1000-(1000*0.61365*exp(17.502*V276/(240.97+V276))/(CC276+CD276)+BX276)/2)/(1000*0.61365*exp(17.502*V276/(240.97+V276))/(CC276+CD276)-BX276)</f>
        <v>0</v>
      </c>
      <c r="S276">
        <f>1/((BR276+1)/(P276/1.6)+1/(Q276/1.37)) + BR276/((BR276+1)/(P276/1.6) + BR276/(Q276/1.37))</f>
        <v>0</v>
      </c>
      <c r="T276">
        <f>(BM276*BP276)</f>
        <v>0</v>
      </c>
      <c r="U276">
        <f>(CE276+(T276+2*0.95*5.67E-8*(((CE276+$B$7)+273)^4-(CE276+273)^4)-44100*I276)/(1.84*29.3*Q276+8*0.95*5.67E-8*(CE276+273)^3))</f>
        <v>0</v>
      </c>
      <c r="V276">
        <f>($C$7*CF276+$D$7*CG276+$E$7*U276)</f>
        <v>0</v>
      </c>
      <c r="W276">
        <f>0.61365*exp(17.502*V276/(240.97+V276))</f>
        <v>0</v>
      </c>
      <c r="X276">
        <f>(Y276/Z276*100)</f>
        <v>0</v>
      </c>
      <c r="Y276">
        <f>BX276*(CC276+CD276)/1000</f>
        <v>0</v>
      </c>
      <c r="Z276">
        <f>0.61365*exp(17.502*CE276/(240.97+CE276))</f>
        <v>0</v>
      </c>
      <c r="AA276">
        <f>(W276-BX276*(CC276+CD276)/1000)</f>
        <v>0</v>
      </c>
      <c r="AB276">
        <f>(-I276*44100)</f>
        <v>0</v>
      </c>
      <c r="AC276">
        <f>2*29.3*Q276*0.92*(CE276-V276)</f>
        <v>0</v>
      </c>
      <c r="AD276">
        <f>2*0.95*5.67E-8*(((CE276+$B$7)+273)^4-(V276+273)^4)</f>
        <v>0</v>
      </c>
      <c r="AE276">
        <f>T276+AD276+AB276+AC276</f>
        <v>0</v>
      </c>
      <c r="AF276">
        <v>144</v>
      </c>
      <c r="AG276">
        <v>16</v>
      </c>
      <c r="AH276">
        <f>IF(AF276*$H$13&gt;=AJ276,1.0,(AJ276/(AJ276-AF276*$H$13)))</f>
        <v>0</v>
      </c>
      <c r="AI276">
        <f>(AH276-1)*100</f>
        <v>0</v>
      </c>
      <c r="AJ276">
        <f>MAX(0,($B$13+$C$13*CJ276)/(1+$D$13*CJ276)*CC276/(CE276+273)*$E$13)</f>
        <v>0</v>
      </c>
      <c r="AK276" t="s">
        <v>292</v>
      </c>
      <c r="AL276" t="s">
        <v>292</v>
      </c>
      <c r="AM276">
        <v>0</v>
      </c>
      <c r="AN276">
        <v>0</v>
      </c>
      <c r="AO276">
        <f>1-AM276/AN276</f>
        <v>0</v>
      </c>
      <c r="AP276">
        <v>0</v>
      </c>
      <c r="AQ276" t="s">
        <v>292</v>
      </c>
      <c r="AR276" t="s">
        <v>292</v>
      </c>
      <c r="AS276">
        <v>0</v>
      </c>
      <c r="AT276">
        <v>0</v>
      </c>
      <c r="AU276">
        <f>1-AS276/AT276</f>
        <v>0</v>
      </c>
      <c r="AV276">
        <v>0.5</v>
      </c>
      <c r="AW276">
        <f>BN276</f>
        <v>0</v>
      </c>
      <c r="AX276">
        <f>K276</f>
        <v>0</v>
      </c>
      <c r="AY276">
        <f>AU276*AV276*AW276</f>
        <v>0</v>
      </c>
      <c r="AZ276">
        <f>(AX276-AP276)/AW276</f>
        <v>0</v>
      </c>
      <c r="BA276">
        <f>(AN276-AT276)/AT276</f>
        <v>0</v>
      </c>
      <c r="BB276">
        <f>AM276/(AO276+AM276/AT276)</f>
        <v>0</v>
      </c>
      <c r="BC276" t="s">
        <v>292</v>
      </c>
      <c r="BD276">
        <v>0</v>
      </c>
      <c r="BE276">
        <f>IF(BD276&lt;&gt;0, BD276, BB276)</f>
        <v>0</v>
      </c>
      <c r="BF276">
        <f>1-BE276/AT276</f>
        <v>0</v>
      </c>
      <c r="BG276">
        <f>(AT276-AS276)/(AT276-BE276)</f>
        <v>0</v>
      </c>
      <c r="BH276">
        <f>(AN276-AT276)/(AN276-BE276)</f>
        <v>0</v>
      </c>
      <c r="BI276">
        <f>(AT276-AS276)/(AT276-AM276)</f>
        <v>0</v>
      </c>
      <c r="BJ276">
        <f>(AN276-AT276)/(AN276-AM276)</f>
        <v>0</v>
      </c>
      <c r="BK276">
        <f>(BG276*BE276/AS276)</f>
        <v>0</v>
      </c>
      <c r="BL276">
        <f>(1-BK276)</f>
        <v>0</v>
      </c>
      <c r="BM276">
        <f>$B$11*CK276+$C$11*CL276+$F$11*CM276*(1-CP276)</f>
        <v>0</v>
      </c>
      <c r="BN276">
        <f>BM276*BO276</f>
        <v>0</v>
      </c>
      <c r="BO276">
        <f>($B$11*$D$9+$C$11*$D$9+$F$11*((CZ276+CR276)/MAX(CZ276+CR276+DA276, 0.1)*$I$9+DA276/MAX(CZ276+CR276+DA276, 0.1)*$J$9))/($B$11+$C$11+$F$11)</f>
        <v>0</v>
      </c>
      <c r="BP276">
        <f>($B$11*$K$9+$C$11*$K$9+$F$11*((CZ276+CR276)/MAX(CZ276+CR276+DA276, 0.1)*$P$9+DA276/MAX(CZ276+CR276+DA276, 0.1)*$Q$9))/($B$11+$C$11+$F$11)</f>
        <v>0</v>
      </c>
      <c r="BQ276">
        <v>6</v>
      </c>
      <c r="BR276">
        <v>0.5</v>
      </c>
      <c r="BS276" t="s">
        <v>293</v>
      </c>
      <c r="BT276">
        <v>2</v>
      </c>
      <c r="BU276">
        <v>1626465707</v>
      </c>
      <c r="BV276">
        <v>397.050333333333</v>
      </c>
      <c r="BW276">
        <v>419.967333333333</v>
      </c>
      <c r="BX276">
        <v>9.31282333333333</v>
      </c>
      <c r="BY276">
        <v>4.29814</v>
      </c>
      <c r="BZ276">
        <v>395.499</v>
      </c>
      <c r="CA276">
        <v>9.36574666666667</v>
      </c>
      <c r="CB276">
        <v>899.976333333333</v>
      </c>
      <c r="CC276">
        <v>100.765333333333</v>
      </c>
      <c r="CD276">
        <v>0.0997392</v>
      </c>
      <c r="CE276">
        <v>22.4205</v>
      </c>
      <c r="CF276">
        <v>20.9686333333333</v>
      </c>
      <c r="CG276">
        <v>999.9</v>
      </c>
      <c r="CH276">
        <v>0</v>
      </c>
      <c r="CI276">
        <v>0</v>
      </c>
      <c r="CJ276">
        <v>9975.84666666667</v>
      </c>
      <c r="CK276">
        <v>0</v>
      </c>
      <c r="CL276">
        <v>0.221023</v>
      </c>
      <c r="CM276">
        <v>1460.06666666667</v>
      </c>
      <c r="CN276">
        <v>0.972991</v>
      </c>
      <c r="CO276">
        <v>0.0270093</v>
      </c>
      <c r="CP276">
        <v>0</v>
      </c>
      <c r="CQ276">
        <v>871.158</v>
      </c>
      <c r="CR276">
        <v>4.99999</v>
      </c>
      <c r="CS276">
        <v>12756.6</v>
      </c>
      <c r="CT276">
        <v>12728.8666666667</v>
      </c>
      <c r="CU276">
        <v>39.187</v>
      </c>
      <c r="CV276">
        <v>41.25</v>
      </c>
      <c r="CW276">
        <v>40.25</v>
      </c>
      <c r="CX276">
        <v>40.625</v>
      </c>
      <c r="CY276">
        <v>41.125</v>
      </c>
      <c r="CZ276">
        <v>1415.76666666667</v>
      </c>
      <c r="DA276">
        <v>39.3</v>
      </c>
      <c r="DB276">
        <v>0</v>
      </c>
      <c r="DC276">
        <v>1626465719</v>
      </c>
      <c r="DD276">
        <v>0</v>
      </c>
      <c r="DE276">
        <v>870.731576923077</v>
      </c>
      <c r="DF276">
        <v>0.0450256465736199</v>
      </c>
      <c r="DG276">
        <v>8.21880338074586</v>
      </c>
      <c r="DH276">
        <v>12755.5</v>
      </c>
      <c r="DI276">
        <v>15</v>
      </c>
      <c r="DJ276">
        <v>1626465084.6</v>
      </c>
      <c r="DK276" t="s">
        <v>294</v>
      </c>
      <c r="DL276">
        <v>1626465076.6</v>
      </c>
      <c r="DM276">
        <v>1626465084.6</v>
      </c>
      <c r="DN276">
        <v>8</v>
      </c>
      <c r="DO276">
        <v>0.212</v>
      </c>
      <c r="DP276">
        <v>0.013</v>
      </c>
      <c r="DQ276">
        <v>1.588</v>
      </c>
      <c r="DR276">
        <v>-0.074</v>
      </c>
      <c r="DS276">
        <v>420</v>
      </c>
      <c r="DT276">
        <v>3</v>
      </c>
      <c r="DU276">
        <v>0.13</v>
      </c>
      <c r="DV276">
        <v>0.03</v>
      </c>
      <c r="DW276">
        <v>-22.8532951219512</v>
      </c>
      <c r="DX276">
        <v>-0.540363763066225</v>
      </c>
      <c r="DY276">
        <v>0.0575507282114489</v>
      </c>
      <c r="DZ276">
        <v>0</v>
      </c>
      <c r="EA276">
        <v>870.706571428571</v>
      </c>
      <c r="EB276">
        <v>0.474739726027595</v>
      </c>
      <c r="EC276">
        <v>0.206994173239495</v>
      </c>
      <c r="ED276">
        <v>1</v>
      </c>
      <c r="EE276">
        <v>4.94406682926829</v>
      </c>
      <c r="EF276">
        <v>0.424180348432058</v>
      </c>
      <c r="EG276">
        <v>0.0421021273107762</v>
      </c>
      <c r="EH276">
        <v>0</v>
      </c>
      <c r="EI276">
        <v>1</v>
      </c>
      <c r="EJ276">
        <v>3</v>
      </c>
      <c r="EK276" t="s">
        <v>427</v>
      </c>
      <c r="EL276">
        <v>100</v>
      </c>
      <c r="EM276">
        <v>100</v>
      </c>
      <c r="EN276">
        <v>1.551</v>
      </c>
      <c r="EO276">
        <v>-0.0529</v>
      </c>
      <c r="EP276">
        <v>0.796380875196005</v>
      </c>
      <c r="EQ276">
        <v>0.00225868272383977</v>
      </c>
      <c r="ER276">
        <v>-9.96746185667655e-07</v>
      </c>
      <c r="ES276">
        <v>2.83711317370827e-10</v>
      </c>
      <c r="ET276">
        <v>-0.071317122073674</v>
      </c>
      <c r="EU276">
        <v>-0.00217948432402501</v>
      </c>
      <c r="EV276">
        <v>0.000453263451741206</v>
      </c>
      <c r="EW276">
        <v>-1.16319206543697e-06</v>
      </c>
      <c r="EX276">
        <v>-2</v>
      </c>
      <c r="EY276">
        <v>2196</v>
      </c>
      <c r="EZ276">
        <v>1</v>
      </c>
      <c r="FA276">
        <v>25</v>
      </c>
      <c r="FB276">
        <v>10.5</v>
      </c>
      <c r="FC276">
        <v>10.4</v>
      </c>
      <c r="FD276">
        <v>18</v>
      </c>
      <c r="FE276">
        <v>818.163</v>
      </c>
      <c r="FF276">
        <v>432.87</v>
      </c>
      <c r="FG276">
        <v>24.3172</v>
      </c>
      <c r="FH276">
        <v>25.2079</v>
      </c>
      <c r="FI276">
        <v>29.9998</v>
      </c>
      <c r="FJ276">
        <v>25.4109</v>
      </c>
      <c r="FK276">
        <v>25.4591</v>
      </c>
      <c r="FL276">
        <v>25.0281</v>
      </c>
      <c r="FM276">
        <v>67.1041</v>
      </c>
      <c r="FN276">
        <v>0</v>
      </c>
      <c r="FO276">
        <v>24.38</v>
      </c>
      <c r="FP276">
        <v>420</v>
      </c>
      <c r="FQ276">
        <v>4.42202</v>
      </c>
      <c r="FR276">
        <v>101.456</v>
      </c>
      <c r="FS276">
        <v>101.906</v>
      </c>
    </row>
    <row r="277" spans="1:175">
      <c r="A277">
        <v>261</v>
      </c>
      <c r="B277">
        <v>1626465710</v>
      </c>
      <c r="C277">
        <v>520.400000095367</v>
      </c>
      <c r="D277" t="s">
        <v>816</v>
      </c>
      <c r="E277" t="s">
        <v>817</v>
      </c>
      <c r="F277">
        <v>1</v>
      </c>
      <c r="G277" t="s">
        <v>291</v>
      </c>
      <c r="H277">
        <v>1626465709</v>
      </c>
      <c r="I277">
        <f>(J277)/1000</f>
        <v>0</v>
      </c>
      <c r="J277">
        <f>1000*CB277*AH277*(BX277-BY277)/(100*BQ277*(1000-AH277*BX277))</f>
        <v>0</v>
      </c>
      <c r="K277">
        <f>CB277*AH277*(BW277-BV277*(1000-AH277*BY277)/(1000-AH277*BX277))/(100*BQ277)</f>
        <v>0</v>
      </c>
      <c r="L277">
        <f>BV277 - IF(AH277&gt;1, K277*BQ277*100.0/(AJ277*CJ277), 0)</f>
        <v>0</v>
      </c>
      <c r="M277">
        <f>((S277-I277/2)*L277-K277)/(S277+I277/2)</f>
        <v>0</v>
      </c>
      <c r="N277">
        <f>M277*(CC277+CD277)/1000.0</f>
        <v>0</v>
      </c>
      <c r="O277">
        <f>(BV277 - IF(AH277&gt;1, K277*BQ277*100.0/(AJ277*CJ277), 0))*(CC277+CD277)/1000.0</f>
        <v>0</v>
      </c>
      <c r="P277">
        <f>2.0/((1/R277-1/Q277)+SIGN(R277)*SQRT((1/R277-1/Q277)*(1/R277-1/Q277) + 4*BR277/((BR277+1)*(BR277+1))*(2*1/R277*1/Q277-1/Q277*1/Q277)))</f>
        <v>0</v>
      </c>
      <c r="Q277">
        <f>IF(LEFT(BS277,1)&lt;&gt;"0",IF(LEFT(BS277,1)="1",3.0,BT277),$D$5+$E$5*(CJ277*CC277/($K$5*1000))+$F$5*(CJ277*CC277/($K$5*1000))*MAX(MIN(BQ277,$J$5),$I$5)*MAX(MIN(BQ277,$J$5),$I$5)+$G$5*MAX(MIN(BQ277,$J$5),$I$5)*(CJ277*CC277/($K$5*1000))+$H$5*(CJ277*CC277/($K$5*1000))*(CJ277*CC277/($K$5*1000)))</f>
        <v>0</v>
      </c>
      <c r="R277">
        <f>I277*(1000-(1000*0.61365*exp(17.502*V277/(240.97+V277))/(CC277+CD277)+BX277)/2)/(1000*0.61365*exp(17.502*V277/(240.97+V277))/(CC277+CD277)-BX277)</f>
        <v>0</v>
      </c>
      <c r="S277">
        <f>1/((BR277+1)/(P277/1.6)+1/(Q277/1.37)) + BR277/((BR277+1)/(P277/1.6) + BR277/(Q277/1.37))</f>
        <v>0</v>
      </c>
      <c r="T277">
        <f>(BM277*BP277)</f>
        <v>0</v>
      </c>
      <c r="U277">
        <f>(CE277+(T277+2*0.95*5.67E-8*(((CE277+$B$7)+273)^4-(CE277+273)^4)-44100*I277)/(1.84*29.3*Q277+8*0.95*5.67E-8*(CE277+273)^3))</f>
        <v>0</v>
      </c>
      <c r="V277">
        <f>($C$7*CF277+$D$7*CG277+$E$7*U277)</f>
        <v>0</v>
      </c>
      <c r="W277">
        <f>0.61365*exp(17.502*V277/(240.97+V277))</f>
        <v>0</v>
      </c>
      <c r="X277">
        <f>(Y277/Z277*100)</f>
        <v>0</v>
      </c>
      <c r="Y277">
        <f>BX277*(CC277+CD277)/1000</f>
        <v>0</v>
      </c>
      <c r="Z277">
        <f>0.61365*exp(17.502*CE277/(240.97+CE277))</f>
        <v>0</v>
      </c>
      <c r="AA277">
        <f>(W277-BX277*(CC277+CD277)/1000)</f>
        <v>0</v>
      </c>
      <c r="AB277">
        <f>(-I277*44100)</f>
        <v>0</v>
      </c>
      <c r="AC277">
        <f>2*29.3*Q277*0.92*(CE277-V277)</f>
        <v>0</v>
      </c>
      <c r="AD277">
        <f>2*0.95*5.67E-8*(((CE277+$B$7)+273)^4-(V277+273)^4)</f>
        <v>0</v>
      </c>
      <c r="AE277">
        <f>T277+AD277+AB277+AC277</f>
        <v>0</v>
      </c>
      <c r="AF277">
        <v>144</v>
      </c>
      <c r="AG277">
        <v>16</v>
      </c>
      <c r="AH277">
        <f>IF(AF277*$H$13&gt;=AJ277,1.0,(AJ277/(AJ277-AF277*$H$13)))</f>
        <v>0</v>
      </c>
      <c r="AI277">
        <f>(AH277-1)*100</f>
        <v>0</v>
      </c>
      <c r="AJ277">
        <f>MAX(0,($B$13+$C$13*CJ277)/(1+$D$13*CJ277)*CC277/(CE277+273)*$E$13)</f>
        <v>0</v>
      </c>
      <c r="AK277" t="s">
        <v>292</v>
      </c>
      <c r="AL277" t="s">
        <v>292</v>
      </c>
      <c r="AM277">
        <v>0</v>
      </c>
      <c r="AN277">
        <v>0</v>
      </c>
      <c r="AO277">
        <f>1-AM277/AN277</f>
        <v>0</v>
      </c>
      <c r="AP277">
        <v>0</v>
      </c>
      <c r="AQ277" t="s">
        <v>292</v>
      </c>
      <c r="AR277" t="s">
        <v>292</v>
      </c>
      <c r="AS277">
        <v>0</v>
      </c>
      <c r="AT277">
        <v>0</v>
      </c>
      <c r="AU277">
        <f>1-AS277/AT277</f>
        <v>0</v>
      </c>
      <c r="AV277">
        <v>0.5</v>
      </c>
      <c r="AW277">
        <f>BN277</f>
        <v>0</v>
      </c>
      <c r="AX277">
        <f>K277</f>
        <v>0</v>
      </c>
      <c r="AY277">
        <f>AU277*AV277*AW277</f>
        <v>0</v>
      </c>
      <c r="AZ277">
        <f>(AX277-AP277)/AW277</f>
        <v>0</v>
      </c>
      <c r="BA277">
        <f>(AN277-AT277)/AT277</f>
        <v>0</v>
      </c>
      <c r="BB277">
        <f>AM277/(AO277+AM277/AT277)</f>
        <v>0</v>
      </c>
      <c r="BC277" t="s">
        <v>292</v>
      </c>
      <c r="BD277">
        <v>0</v>
      </c>
      <c r="BE277">
        <f>IF(BD277&lt;&gt;0, BD277, BB277)</f>
        <v>0</v>
      </c>
      <c r="BF277">
        <f>1-BE277/AT277</f>
        <v>0</v>
      </c>
      <c r="BG277">
        <f>(AT277-AS277)/(AT277-BE277)</f>
        <v>0</v>
      </c>
      <c r="BH277">
        <f>(AN277-AT277)/(AN277-BE277)</f>
        <v>0</v>
      </c>
      <c r="BI277">
        <f>(AT277-AS277)/(AT277-AM277)</f>
        <v>0</v>
      </c>
      <c r="BJ277">
        <f>(AN277-AT277)/(AN277-AM277)</f>
        <v>0</v>
      </c>
      <c r="BK277">
        <f>(BG277*BE277/AS277)</f>
        <v>0</v>
      </c>
      <c r="BL277">
        <f>(1-BK277)</f>
        <v>0</v>
      </c>
      <c r="BM277">
        <f>$B$11*CK277+$C$11*CL277+$F$11*CM277*(1-CP277)</f>
        <v>0</v>
      </c>
      <c r="BN277">
        <f>BM277*BO277</f>
        <v>0</v>
      </c>
      <c r="BO277">
        <f>($B$11*$D$9+$C$11*$D$9+$F$11*((CZ277+CR277)/MAX(CZ277+CR277+DA277, 0.1)*$I$9+DA277/MAX(CZ277+CR277+DA277, 0.1)*$J$9))/($B$11+$C$11+$F$11)</f>
        <v>0</v>
      </c>
      <c r="BP277">
        <f>($B$11*$K$9+$C$11*$K$9+$F$11*((CZ277+CR277)/MAX(CZ277+CR277+DA277, 0.1)*$P$9+DA277/MAX(CZ277+CR277+DA277, 0.1)*$Q$9))/($B$11+$C$11+$F$11)</f>
        <v>0</v>
      </c>
      <c r="BQ277">
        <v>6</v>
      </c>
      <c r="BR277">
        <v>0.5</v>
      </c>
      <c r="BS277" t="s">
        <v>293</v>
      </c>
      <c r="BT277">
        <v>2</v>
      </c>
      <c r="BU277">
        <v>1626465709</v>
      </c>
      <c r="BV277">
        <v>397.026666666667</v>
      </c>
      <c r="BW277">
        <v>419.975333333333</v>
      </c>
      <c r="BX277">
        <v>9.33341666666667</v>
      </c>
      <c r="BY277">
        <v>4.32218</v>
      </c>
      <c r="BZ277">
        <v>395.475333333333</v>
      </c>
      <c r="CA277">
        <v>9.38621666666667</v>
      </c>
      <c r="CB277">
        <v>899.936333333333</v>
      </c>
      <c r="CC277">
        <v>100.765666666667</v>
      </c>
      <c r="CD277">
        <v>0.0993458666666667</v>
      </c>
      <c r="CE277">
        <v>22.4583333333333</v>
      </c>
      <c r="CF277">
        <v>21.0100666666667</v>
      </c>
      <c r="CG277">
        <v>999.9</v>
      </c>
      <c r="CH277">
        <v>0</v>
      </c>
      <c r="CI277">
        <v>0</v>
      </c>
      <c r="CJ277">
        <v>9986.88</v>
      </c>
      <c r="CK277">
        <v>0</v>
      </c>
      <c r="CL277">
        <v>0.221023</v>
      </c>
      <c r="CM277">
        <v>1460.03666666667</v>
      </c>
      <c r="CN277">
        <v>0.973011</v>
      </c>
      <c r="CO277">
        <v>0.0269885</v>
      </c>
      <c r="CP277">
        <v>0</v>
      </c>
      <c r="CQ277">
        <v>870.755333333333</v>
      </c>
      <c r="CR277">
        <v>4.99999</v>
      </c>
      <c r="CS277">
        <v>12756.7333333333</v>
      </c>
      <c r="CT277">
        <v>12728.7</v>
      </c>
      <c r="CU277">
        <v>39.187</v>
      </c>
      <c r="CV277">
        <v>41.187</v>
      </c>
      <c r="CW277">
        <v>40.2913333333333</v>
      </c>
      <c r="CX277">
        <v>40.625</v>
      </c>
      <c r="CY277">
        <v>41.125</v>
      </c>
      <c r="CZ277">
        <v>1415.76666666667</v>
      </c>
      <c r="DA277">
        <v>39.27</v>
      </c>
      <c r="DB277">
        <v>0</v>
      </c>
      <c r="DC277">
        <v>1626465721.4</v>
      </c>
      <c r="DD277">
        <v>0</v>
      </c>
      <c r="DE277">
        <v>870.729038461538</v>
      </c>
      <c r="DF277">
        <v>0.702666678618275</v>
      </c>
      <c r="DG277">
        <v>9.65128202668252</v>
      </c>
      <c r="DH277">
        <v>12755.7653846154</v>
      </c>
      <c r="DI277">
        <v>15</v>
      </c>
      <c r="DJ277">
        <v>1626465084.6</v>
      </c>
      <c r="DK277" t="s">
        <v>294</v>
      </c>
      <c r="DL277">
        <v>1626465076.6</v>
      </c>
      <c r="DM277">
        <v>1626465084.6</v>
      </c>
      <c r="DN277">
        <v>8</v>
      </c>
      <c r="DO277">
        <v>0.212</v>
      </c>
      <c r="DP277">
        <v>0.013</v>
      </c>
      <c r="DQ277">
        <v>1.588</v>
      </c>
      <c r="DR277">
        <v>-0.074</v>
      </c>
      <c r="DS277">
        <v>420</v>
      </c>
      <c r="DT277">
        <v>3</v>
      </c>
      <c r="DU277">
        <v>0.13</v>
      </c>
      <c r="DV277">
        <v>0.03</v>
      </c>
      <c r="DW277">
        <v>-22.871787804878</v>
      </c>
      <c r="DX277">
        <v>-0.439747735191701</v>
      </c>
      <c r="DY277">
        <v>0.0473728088887574</v>
      </c>
      <c r="DZ277">
        <v>1</v>
      </c>
      <c r="EA277">
        <v>870.70796969697</v>
      </c>
      <c r="EB277">
        <v>0.24016732865656</v>
      </c>
      <c r="EC277">
        <v>0.200963660946747</v>
      </c>
      <c r="ED277">
        <v>1</v>
      </c>
      <c r="EE277">
        <v>4.95666365853659</v>
      </c>
      <c r="EF277">
        <v>0.41901449477352</v>
      </c>
      <c r="EG277">
        <v>0.0416490177763781</v>
      </c>
      <c r="EH277">
        <v>0</v>
      </c>
      <c r="EI277">
        <v>2</v>
      </c>
      <c r="EJ277">
        <v>3</v>
      </c>
      <c r="EK277" t="s">
        <v>354</v>
      </c>
      <c r="EL277">
        <v>100</v>
      </c>
      <c r="EM277">
        <v>100</v>
      </c>
      <c r="EN277">
        <v>1.551</v>
      </c>
      <c r="EO277">
        <v>-0.0527</v>
      </c>
      <c r="EP277">
        <v>0.796380875196005</v>
      </c>
      <c r="EQ277">
        <v>0.00225868272383977</v>
      </c>
      <c r="ER277">
        <v>-9.96746185667655e-07</v>
      </c>
      <c r="ES277">
        <v>2.83711317370827e-10</v>
      </c>
      <c r="ET277">
        <v>-0.071317122073674</v>
      </c>
      <c r="EU277">
        <v>-0.00217948432402501</v>
      </c>
      <c r="EV277">
        <v>0.000453263451741206</v>
      </c>
      <c r="EW277">
        <v>-1.16319206543697e-06</v>
      </c>
      <c r="EX277">
        <v>-2</v>
      </c>
      <c r="EY277">
        <v>2196</v>
      </c>
      <c r="EZ277">
        <v>1</v>
      </c>
      <c r="FA277">
        <v>25</v>
      </c>
      <c r="FB277">
        <v>10.6</v>
      </c>
      <c r="FC277">
        <v>10.4</v>
      </c>
      <c r="FD277">
        <v>18</v>
      </c>
      <c r="FE277">
        <v>817.977</v>
      </c>
      <c r="FF277">
        <v>432.798</v>
      </c>
      <c r="FG277">
        <v>24.3804</v>
      </c>
      <c r="FH277">
        <v>25.2066</v>
      </c>
      <c r="FI277">
        <v>29.9998</v>
      </c>
      <c r="FJ277">
        <v>25.4093</v>
      </c>
      <c r="FK277">
        <v>25.4577</v>
      </c>
      <c r="FL277">
        <v>25.0275</v>
      </c>
      <c r="FM277">
        <v>67.1041</v>
      </c>
      <c r="FN277">
        <v>0</v>
      </c>
      <c r="FO277">
        <v>24.48</v>
      </c>
      <c r="FP277">
        <v>420</v>
      </c>
      <c r="FQ277">
        <v>4.41088</v>
      </c>
      <c r="FR277">
        <v>101.456</v>
      </c>
      <c r="FS277">
        <v>101.907</v>
      </c>
    </row>
    <row r="278" spans="1:175">
      <c r="A278">
        <v>262</v>
      </c>
      <c r="B278">
        <v>1626465712</v>
      </c>
      <c r="C278">
        <v>522.400000095367</v>
      </c>
      <c r="D278" t="s">
        <v>818</v>
      </c>
      <c r="E278" t="s">
        <v>819</v>
      </c>
      <c r="F278">
        <v>1</v>
      </c>
      <c r="G278" t="s">
        <v>291</v>
      </c>
      <c r="H278">
        <v>1626465711</v>
      </c>
      <c r="I278">
        <f>(J278)/1000</f>
        <v>0</v>
      </c>
      <c r="J278">
        <f>1000*CB278*AH278*(BX278-BY278)/(100*BQ278*(1000-AH278*BX278))</f>
        <v>0</v>
      </c>
      <c r="K278">
        <f>CB278*AH278*(BW278-BV278*(1000-AH278*BY278)/(1000-AH278*BX278))/(100*BQ278)</f>
        <v>0</v>
      </c>
      <c r="L278">
        <f>BV278 - IF(AH278&gt;1, K278*BQ278*100.0/(AJ278*CJ278), 0)</f>
        <v>0</v>
      </c>
      <c r="M278">
        <f>((S278-I278/2)*L278-K278)/(S278+I278/2)</f>
        <v>0</v>
      </c>
      <c r="N278">
        <f>M278*(CC278+CD278)/1000.0</f>
        <v>0</v>
      </c>
      <c r="O278">
        <f>(BV278 - IF(AH278&gt;1, K278*BQ278*100.0/(AJ278*CJ278), 0))*(CC278+CD278)/1000.0</f>
        <v>0</v>
      </c>
      <c r="P278">
        <f>2.0/((1/R278-1/Q278)+SIGN(R278)*SQRT((1/R278-1/Q278)*(1/R278-1/Q278) + 4*BR278/((BR278+1)*(BR278+1))*(2*1/R278*1/Q278-1/Q278*1/Q278)))</f>
        <v>0</v>
      </c>
      <c r="Q278">
        <f>IF(LEFT(BS278,1)&lt;&gt;"0",IF(LEFT(BS278,1)="1",3.0,BT278),$D$5+$E$5*(CJ278*CC278/($K$5*1000))+$F$5*(CJ278*CC278/($K$5*1000))*MAX(MIN(BQ278,$J$5),$I$5)*MAX(MIN(BQ278,$J$5),$I$5)+$G$5*MAX(MIN(BQ278,$J$5),$I$5)*(CJ278*CC278/($K$5*1000))+$H$5*(CJ278*CC278/($K$5*1000))*(CJ278*CC278/($K$5*1000)))</f>
        <v>0</v>
      </c>
      <c r="R278">
        <f>I278*(1000-(1000*0.61365*exp(17.502*V278/(240.97+V278))/(CC278+CD278)+BX278)/2)/(1000*0.61365*exp(17.502*V278/(240.97+V278))/(CC278+CD278)-BX278)</f>
        <v>0</v>
      </c>
      <c r="S278">
        <f>1/((BR278+1)/(P278/1.6)+1/(Q278/1.37)) + BR278/((BR278+1)/(P278/1.6) + BR278/(Q278/1.37))</f>
        <v>0</v>
      </c>
      <c r="T278">
        <f>(BM278*BP278)</f>
        <v>0</v>
      </c>
      <c r="U278">
        <f>(CE278+(T278+2*0.95*5.67E-8*(((CE278+$B$7)+273)^4-(CE278+273)^4)-44100*I278)/(1.84*29.3*Q278+8*0.95*5.67E-8*(CE278+273)^3))</f>
        <v>0</v>
      </c>
      <c r="V278">
        <f>($C$7*CF278+$D$7*CG278+$E$7*U278)</f>
        <v>0</v>
      </c>
      <c r="W278">
        <f>0.61365*exp(17.502*V278/(240.97+V278))</f>
        <v>0</v>
      </c>
      <c r="X278">
        <f>(Y278/Z278*100)</f>
        <v>0</v>
      </c>
      <c r="Y278">
        <f>BX278*(CC278+CD278)/1000</f>
        <v>0</v>
      </c>
      <c r="Z278">
        <f>0.61365*exp(17.502*CE278/(240.97+CE278))</f>
        <v>0</v>
      </c>
      <c r="AA278">
        <f>(W278-BX278*(CC278+CD278)/1000)</f>
        <v>0</v>
      </c>
      <c r="AB278">
        <f>(-I278*44100)</f>
        <v>0</v>
      </c>
      <c r="AC278">
        <f>2*29.3*Q278*0.92*(CE278-V278)</f>
        <v>0</v>
      </c>
      <c r="AD278">
        <f>2*0.95*5.67E-8*(((CE278+$B$7)+273)^4-(V278+273)^4)</f>
        <v>0</v>
      </c>
      <c r="AE278">
        <f>T278+AD278+AB278+AC278</f>
        <v>0</v>
      </c>
      <c r="AF278">
        <v>144</v>
      </c>
      <c r="AG278">
        <v>16</v>
      </c>
      <c r="AH278">
        <f>IF(AF278*$H$13&gt;=AJ278,1.0,(AJ278/(AJ278-AF278*$H$13)))</f>
        <v>0</v>
      </c>
      <c r="AI278">
        <f>(AH278-1)*100</f>
        <v>0</v>
      </c>
      <c r="AJ278">
        <f>MAX(0,($B$13+$C$13*CJ278)/(1+$D$13*CJ278)*CC278/(CE278+273)*$E$13)</f>
        <v>0</v>
      </c>
      <c r="AK278" t="s">
        <v>292</v>
      </c>
      <c r="AL278" t="s">
        <v>292</v>
      </c>
      <c r="AM278">
        <v>0</v>
      </c>
      <c r="AN278">
        <v>0</v>
      </c>
      <c r="AO278">
        <f>1-AM278/AN278</f>
        <v>0</v>
      </c>
      <c r="AP278">
        <v>0</v>
      </c>
      <c r="AQ278" t="s">
        <v>292</v>
      </c>
      <c r="AR278" t="s">
        <v>292</v>
      </c>
      <c r="AS278">
        <v>0</v>
      </c>
      <c r="AT278">
        <v>0</v>
      </c>
      <c r="AU278">
        <f>1-AS278/AT278</f>
        <v>0</v>
      </c>
      <c r="AV278">
        <v>0.5</v>
      </c>
      <c r="AW278">
        <f>BN278</f>
        <v>0</v>
      </c>
      <c r="AX278">
        <f>K278</f>
        <v>0</v>
      </c>
      <c r="AY278">
        <f>AU278*AV278*AW278</f>
        <v>0</v>
      </c>
      <c r="AZ278">
        <f>(AX278-AP278)/AW278</f>
        <v>0</v>
      </c>
      <c r="BA278">
        <f>(AN278-AT278)/AT278</f>
        <v>0</v>
      </c>
      <c r="BB278">
        <f>AM278/(AO278+AM278/AT278)</f>
        <v>0</v>
      </c>
      <c r="BC278" t="s">
        <v>292</v>
      </c>
      <c r="BD278">
        <v>0</v>
      </c>
      <c r="BE278">
        <f>IF(BD278&lt;&gt;0, BD278, BB278)</f>
        <v>0</v>
      </c>
      <c r="BF278">
        <f>1-BE278/AT278</f>
        <v>0</v>
      </c>
      <c r="BG278">
        <f>(AT278-AS278)/(AT278-BE278)</f>
        <v>0</v>
      </c>
      <c r="BH278">
        <f>(AN278-AT278)/(AN278-BE278)</f>
        <v>0</v>
      </c>
      <c r="BI278">
        <f>(AT278-AS278)/(AT278-AM278)</f>
        <v>0</v>
      </c>
      <c r="BJ278">
        <f>(AN278-AT278)/(AN278-AM278)</f>
        <v>0</v>
      </c>
      <c r="BK278">
        <f>(BG278*BE278/AS278)</f>
        <v>0</v>
      </c>
      <c r="BL278">
        <f>(1-BK278)</f>
        <v>0</v>
      </c>
      <c r="BM278">
        <f>$B$11*CK278+$C$11*CL278+$F$11*CM278*(1-CP278)</f>
        <v>0</v>
      </c>
      <c r="BN278">
        <f>BM278*BO278</f>
        <v>0</v>
      </c>
      <c r="BO278">
        <f>($B$11*$D$9+$C$11*$D$9+$F$11*((CZ278+CR278)/MAX(CZ278+CR278+DA278, 0.1)*$I$9+DA278/MAX(CZ278+CR278+DA278, 0.1)*$J$9))/($B$11+$C$11+$F$11)</f>
        <v>0</v>
      </c>
      <c r="BP278">
        <f>($B$11*$K$9+$C$11*$K$9+$F$11*((CZ278+CR278)/MAX(CZ278+CR278+DA278, 0.1)*$P$9+DA278/MAX(CZ278+CR278+DA278, 0.1)*$Q$9))/($B$11+$C$11+$F$11)</f>
        <v>0</v>
      </c>
      <c r="BQ278">
        <v>6</v>
      </c>
      <c r="BR278">
        <v>0.5</v>
      </c>
      <c r="BS278" t="s">
        <v>293</v>
      </c>
      <c r="BT278">
        <v>2</v>
      </c>
      <c r="BU278">
        <v>1626465711</v>
      </c>
      <c r="BV278">
        <v>397.047333333333</v>
      </c>
      <c r="BW278">
        <v>419.984333333333</v>
      </c>
      <c r="BX278">
        <v>9.35847666666667</v>
      </c>
      <c r="BY278">
        <v>4.3524</v>
      </c>
      <c r="BZ278">
        <v>395.496</v>
      </c>
      <c r="CA278">
        <v>9.41113</v>
      </c>
      <c r="CB278">
        <v>900.039333333333</v>
      </c>
      <c r="CC278">
        <v>100.766</v>
      </c>
      <c r="CD278">
        <v>0.100486666666667</v>
      </c>
      <c r="CE278">
        <v>22.4982</v>
      </c>
      <c r="CF278">
        <v>21.0467</v>
      </c>
      <c r="CG278">
        <v>999.9</v>
      </c>
      <c r="CH278">
        <v>0</v>
      </c>
      <c r="CI278">
        <v>0</v>
      </c>
      <c r="CJ278">
        <v>9943.54333333333</v>
      </c>
      <c r="CK278">
        <v>0</v>
      </c>
      <c r="CL278">
        <v>0.221023</v>
      </c>
      <c r="CM278">
        <v>1459.95666666667</v>
      </c>
      <c r="CN278">
        <v>0.973003</v>
      </c>
      <c r="CO278">
        <v>0.0269969666666667</v>
      </c>
      <c r="CP278">
        <v>0</v>
      </c>
      <c r="CQ278">
        <v>870.680666666667</v>
      </c>
      <c r="CR278">
        <v>4.99999</v>
      </c>
      <c r="CS278">
        <v>12755.8333333333</v>
      </c>
      <c r="CT278">
        <v>12727.9333333333</v>
      </c>
      <c r="CU278">
        <v>39.187</v>
      </c>
      <c r="CV278">
        <v>41.187</v>
      </c>
      <c r="CW278">
        <v>40.25</v>
      </c>
      <c r="CX278">
        <v>40.625</v>
      </c>
      <c r="CY278">
        <v>41.125</v>
      </c>
      <c r="CZ278">
        <v>1415.67666666667</v>
      </c>
      <c r="DA278">
        <v>39.28</v>
      </c>
      <c r="DB278">
        <v>0</v>
      </c>
      <c r="DC278">
        <v>1626465723.2</v>
      </c>
      <c r="DD278">
        <v>0</v>
      </c>
      <c r="DE278">
        <v>870.70424</v>
      </c>
      <c r="DF278">
        <v>0.592153860939671</v>
      </c>
      <c r="DG278">
        <v>5.56153840287219</v>
      </c>
      <c r="DH278">
        <v>12756.036</v>
      </c>
      <c r="DI278">
        <v>15</v>
      </c>
      <c r="DJ278">
        <v>1626465084.6</v>
      </c>
      <c r="DK278" t="s">
        <v>294</v>
      </c>
      <c r="DL278">
        <v>1626465076.6</v>
      </c>
      <c r="DM278">
        <v>1626465084.6</v>
      </c>
      <c r="DN278">
        <v>8</v>
      </c>
      <c r="DO278">
        <v>0.212</v>
      </c>
      <c r="DP278">
        <v>0.013</v>
      </c>
      <c r="DQ278">
        <v>1.588</v>
      </c>
      <c r="DR278">
        <v>-0.074</v>
      </c>
      <c r="DS278">
        <v>420</v>
      </c>
      <c r="DT278">
        <v>3</v>
      </c>
      <c r="DU278">
        <v>0.13</v>
      </c>
      <c r="DV278">
        <v>0.03</v>
      </c>
      <c r="DW278">
        <v>-22.8865658536585</v>
      </c>
      <c r="DX278">
        <v>-0.395901742160238</v>
      </c>
      <c r="DY278">
        <v>0.0432126145186748</v>
      </c>
      <c r="DZ278">
        <v>1</v>
      </c>
      <c r="EA278">
        <v>870.718333333333</v>
      </c>
      <c r="EB278">
        <v>0.380556974102177</v>
      </c>
      <c r="EC278">
        <v>0.208782134767272</v>
      </c>
      <c r="ED278">
        <v>1</v>
      </c>
      <c r="EE278">
        <v>4.96854756097561</v>
      </c>
      <c r="EF278">
        <v>0.361630243902439</v>
      </c>
      <c r="EG278">
        <v>0.0365973196926402</v>
      </c>
      <c r="EH278">
        <v>0</v>
      </c>
      <c r="EI278">
        <v>2</v>
      </c>
      <c r="EJ278">
        <v>3</v>
      </c>
      <c r="EK278" t="s">
        <v>354</v>
      </c>
      <c r="EL278">
        <v>100</v>
      </c>
      <c r="EM278">
        <v>100</v>
      </c>
      <c r="EN278">
        <v>1.552</v>
      </c>
      <c r="EO278">
        <v>-0.0526</v>
      </c>
      <c r="EP278">
        <v>0.796380875196005</v>
      </c>
      <c r="EQ278">
        <v>0.00225868272383977</v>
      </c>
      <c r="ER278">
        <v>-9.96746185667655e-07</v>
      </c>
      <c r="ES278">
        <v>2.83711317370827e-10</v>
      </c>
      <c r="ET278">
        <v>-0.071317122073674</v>
      </c>
      <c r="EU278">
        <v>-0.00217948432402501</v>
      </c>
      <c r="EV278">
        <v>0.000453263451741206</v>
      </c>
      <c r="EW278">
        <v>-1.16319206543697e-06</v>
      </c>
      <c r="EX278">
        <v>-2</v>
      </c>
      <c r="EY278">
        <v>2196</v>
      </c>
      <c r="EZ278">
        <v>1</v>
      </c>
      <c r="FA278">
        <v>25</v>
      </c>
      <c r="FB278">
        <v>10.6</v>
      </c>
      <c r="FC278">
        <v>10.5</v>
      </c>
      <c r="FD278">
        <v>18</v>
      </c>
      <c r="FE278">
        <v>818.317</v>
      </c>
      <c r="FF278">
        <v>432.725</v>
      </c>
      <c r="FG278">
        <v>24.4426</v>
      </c>
      <c r="FH278">
        <v>25.2049</v>
      </c>
      <c r="FI278">
        <v>29.9998</v>
      </c>
      <c r="FJ278">
        <v>25.4073</v>
      </c>
      <c r="FK278">
        <v>25.456</v>
      </c>
      <c r="FL278">
        <v>25.028</v>
      </c>
      <c r="FM278">
        <v>67.1041</v>
      </c>
      <c r="FN278">
        <v>0</v>
      </c>
      <c r="FO278">
        <v>24.58</v>
      </c>
      <c r="FP278">
        <v>420</v>
      </c>
      <c r="FQ278">
        <v>4.43428</v>
      </c>
      <c r="FR278">
        <v>101.455</v>
      </c>
      <c r="FS278">
        <v>101.907</v>
      </c>
    </row>
    <row r="279" spans="1:175">
      <c r="A279">
        <v>263</v>
      </c>
      <c r="B279">
        <v>1626465714</v>
      </c>
      <c r="C279">
        <v>524.400000095367</v>
      </c>
      <c r="D279" t="s">
        <v>820</v>
      </c>
      <c r="E279" t="s">
        <v>821</v>
      </c>
      <c r="F279">
        <v>1</v>
      </c>
      <c r="G279" t="s">
        <v>291</v>
      </c>
      <c r="H279">
        <v>1626465713</v>
      </c>
      <c r="I279">
        <f>(J279)/1000</f>
        <v>0</v>
      </c>
      <c r="J279">
        <f>1000*CB279*AH279*(BX279-BY279)/(100*BQ279*(1000-AH279*BX279))</f>
        <v>0</v>
      </c>
      <c r="K279">
        <f>CB279*AH279*(BW279-BV279*(1000-AH279*BY279)/(1000-AH279*BX279))/(100*BQ279)</f>
        <v>0</v>
      </c>
      <c r="L279">
        <f>BV279 - IF(AH279&gt;1, K279*BQ279*100.0/(AJ279*CJ279), 0)</f>
        <v>0</v>
      </c>
      <c r="M279">
        <f>((S279-I279/2)*L279-K279)/(S279+I279/2)</f>
        <v>0</v>
      </c>
      <c r="N279">
        <f>M279*(CC279+CD279)/1000.0</f>
        <v>0</v>
      </c>
      <c r="O279">
        <f>(BV279 - IF(AH279&gt;1, K279*BQ279*100.0/(AJ279*CJ279), 0))*(CC279+CD279)/1000.0</f>
        <v>0</v>
      </c>
      <c r="P279">
        <f>2.0/((1/R279-1/Q279)+SIGN(R279)*SQRT((1/R279-1/Q279)*(1/R279-1/Q279) + 4*BR279/((BR279+1)*(BR279+1))*(2*1/R279*1/Q279-1/Q279*1/Q279)))</f>
        <v>0</v>
      </c>
      <c r="Q279">
        <f>IF(LEFT(BS279,1)&lt;&gt;"0",IF(LEFT(BS279,1)="1",3.0,BT279),$D$5+$E$5*(CJ279*CC279/($K$5*1000))+$F$5*(CJ279*CC279/($K$5*1000))*MAX(MIN(BQ279,$J$5),$I$5)*MAX(MIN(BQ279,$J$5),$I$5)+$G$5*MAX(MIN(BQ279,$J$5),$I$5)*(CJ279*CC279/($K$5*1000))+$H$5*(CJ279*CC279/($K$5*1000))*(CJ279*CC279/($K$5*1000)))</f>
        <v>0</v>
      </c>
      <c r="R279">
        <f>I279*(1000-(1000*0.61365*exp(17.502*V279/(240.97+V279))/(CC279+CD279)+BX279)/2)/(1000*0.61365*exp(17.502*V279/(240.97+V279))/(CC279+CD279)-BX279)</f>
        <v>0</v>
      </c>
      <c r="S279">
        <f>1/((BR279+1)/(P279/1.6)+1/(Q279/1.37)) + BR279/((BR279+1)/(P279/1.6) + BR279/(Q279/1.37))</f>
        <v>0</v>
      </c>
      <c r="T279">
        <f>(BM279*BP279)</f>
        <v>0</v>
      </c>
      <c r="U279">
        <f>(CE279+(T279+2*0.95*5.67E-8*(((CE279+$B$7)+273)^4-(CE279+273)^4)-44100*I279)/(1.84*29.3*Q279+8*0.95*5.67E-8*(CE279+273)^3))</f>
        <v>0</v>
      </c>
      <c r="V279">
        <f>($C$7*CF279+$D$7*CG279+$E$7*U279)</f>
        <v>0</v>
      </c>
      <c r="W279">
        <f>0.61365*exp(17.502*V279/(240.97+V279))</f>
        <v>0</v>
      </c>
      <c r="X279">
        <f>(Y279/Z279*100)</f>
        <v>0</v>
      </c>
      <c r="Y279">
        <f>BX279*(CC279+CD279)/1000</f>
        <v>0</v>
      </c>
      <c r="Z279">
        <f>0.61365*exp(17.502*CE279/(240.97+CE279))</f>
        <v>0</v>
      </c>
      <c r="AA279">
        <f>(W279-BX279*(CC279+CD279)/1000)</f>
        <v>0</v>
      </c>
      <c r="AB279">
        <f>(-I279*44100)</f>
        <v>0</v>
      </c>
      <c r="AC279">
        <f>2*29.3*Q279*0.92*(CE279-V279)</f>
        <v>0</v>
      </c>
      <c r="AD279">
        <f>2*0.95*5.67E-8*(((CE279+$B$7)+273)^4-(V279+273)^4)</f>
        <v>0</v>
      </c>
      <c r="AE279">
        <f>T279+AD279+AB279+AC279</f>
        <v>0</v>
      </c>
      <c r="AF279">
        <v>144</v>
      </c>
      <c r="AG279">
        <v>16</v>
      </c>
      <c r="AH279">
        <f>IF(AF279*$H$13&gt;=AJ279,1.0,(AJ279/(AJ279-AF279*$H$13)))</f>
        <v>0</v>
      </c>
      <c r="AI279">
        <f>(AH279-1)*100</f>
        <v>0</v>
      </c>
      <c r="AJ279">
        <f>MAX(0,($B$13+$C$13*CJ279)/(1+$D$13*CJ279)*CC279/(CE279+273)*$E$13)</f>
        <v>0</v>
      </c>
      <c r="AK279" t="s">
        <v>292</v>
      </c>
      <c r="AL279" t="s">
        <v>292</v>
      </c>
      <c r="AM279">
        <v>0</v>
      </c>
      <c r="AN279">
        <v>0</v>
      </c>
      <c r="AO279">
        <f>1-AM279/AN279</f>
        <v>0</v>
      </c>
      <c r="AP279">
        <v>0</v>
      </c>
      <c r="AQ279" t="s">
        <v>292</v>
      </c>
      <c r="AR279" t="s">
        <v>292</v>
      </c>
      <c r="AS279">
        <v>0</v>
      </c>
      <c r="AT279">
        <v>0</v>
      </c>
      <c r="AU279">
        <f>1-AS279/AT279</f>
        <v>0</v>
      </c>
      <c r="AV279">
        <v>0.5</v>
      </c>
      <c r="AW279">
        <f>BN279</f>
        <v>0</v>
      </c>
      <c r="AX279">
        <f>K279</f>
        <v>0</v>
      </c>
      <c r="AY279">
        <f>AU279*AV279*AW279</f>
        <v>0</v>
      </c>
      <c r="AZ279">
        <f>(AX279-AP279)/AW279</f>
        <v>0</v>
      </c>
      <c r="BA279">
        <f>(AN279-AT279)/AT279</f>
        <v>0</v>
      </c>
      <c r="BB279">
        <f>AM279/(AO279+AM279/AT279)</f>
        <v>0</v>
      </c>
      <c r="BC279" t="s">
        <v>292</v>
      </c>
      <c r="BD279">
        <v>0</v>
      </c>
      <c r="BE279">
        <f>IF(BD279&lt;&gt;0, BD279, BB279)</f>
        <v>0</v>
      </c>
      <c r="BF279">
        <f>1-BE279/AT279</f>
        <v>0</v>
      </c>
      <c r="BG279">
        <f>(AT279-AS279)/(AT279-BE279)</f>
        <v>0</v>
      </c>
      <c r="BH279">
        <f>(AN279-AT279)/(AN279-BE279)</f>
        <v>0</v>
      </c>
      <c r="BI279">
        <f>(AT279-AS279)/(AT279-AM279)</f>
        <v>0</v>
      </c>
      <c r="BJ279">
        <f>(AN279-AT279)/(AN279-AM279)</f>
        <v>0</v>
      </c>
      <c r="BK279">
        <f>(BG279*BE279/AS279)</f>
        <v>0</v>
      </c>
      <c r="BL279">
        <f>(1-BK279)</f>
        <v>0</v>
      </c>
      <c r="BM279">
        <f>$B$11*CK279+$C$11*CL279+$F$11*CM279*(1-CP279)</f>
        <v>0</v>
      </c>
      <c r="BN279">
        <f>BM279*BO279</f>
        <v>0</v>
      </c>
      <c r="BO279">
        <f>($B$11*$D$9+$C$11*$D$9+$F$11*((CZ279+CR279)/MAX(CZ279+CR279+DA279, 0.1)*$I$9+DA279/MAX(CZ279+CR279+DA279, 0.1)*$J$9))/($B$11+$C$11+$F$11)</f>
        <v>0</v>
      </c>
      <c r="BP279">
        <f>($B$11*$K$9+$C$11*$K$9+$F$11*((CZ279+CR279)/MAX(CZ279+CR279+DA279, 0.1)*$P$9+DA279/MAX(CZ279+CR279+DA279, 0.1)*$Q$9))/($B$11+$C$11+$F$11)</f>
        <v>0</v>
      </c>
      <c r="BQ279">
        <v>6</v>
      </c>
      <c r="BR279">
        <v>0.5</v>
      </c>
      <c r="BS279" t="s">
        <v>293</v>
      </c>
      <c r="BT279">
        <v>2</v>
      </c>
      <c r="BU279">
        <v>1626465713</v>
      </c>
      <c r="BV279">
        <v>397.037</v>
      </c>
      <c r="BW279">
        <v>419.988333333333</v>
      </c>
      <c r="BX279">
        <v>9.38634666666667</v>
      </c>
      <c r="BY279">
        <v>4.36284666666667</v>
      </c>
      <c r="BZ279">
        <v>395.486</v>
      </c>
      <c r="CA279">
        <v>9.43883333333333</v>
      </c>
      <c r="CB279">
        <v>899.999666666667</v>
      </c>
      <c r="CC279">
        <v>100.765333333333</v>
      </c>
      <c r="CD279">
        <v>0.100592333333333</v>
      </c>
      <c r="CE279">
        <v>22.5333</v>
      </c>
      <c r="CF279">
        <v>21.0759333333333</v>
      </c>
      <c r="CG279">
        <v>999.9</v>
      </c>
      <c r="CH279">
        <v>0</v>
      </c>
      <c r="CI279">
        <v>0</v>
      </c>
      <c r="CJ279">
        <v>9952.5</v>
      </c>
      <c r="CK279">
        <v>0</v>
      </c>
      <c r="CL279">
        <v>0.221023</v>
      </c>
      <c r="CM279">
        <v>1460.03666666667</v>
      </c>
      <c r="CN279">
        <v>0.973004333333333</v>
      </c>
      <c r="CO279">
        <v>0.0269954333333333</v>
      </c>
      <c r="CP279">
        <v>0</v>
      </c>
      <c r="CQ279">
        <v>870.839666666667</v>
      </c>
      <c r="CR279">
        <v>4.99999</v>
      </c>
      <c r="CS279">
        <v>12756.9666666667</v>
      </c>
      <c r="CT279">
        <v>12728.6666666667</v>
      </c>
      <c r="CU279">
        <v>39.187</v>
      </c>
      <c r="CV279">
        <v>41.187</v>
      </c>
      <c r="CW279">
        <v>40.2913333333333</v>
      </c>
      <c r="CX279">
        <v>40.625</v>
      </c>
      <c r="CY279">
        <v>41.125</v>
      </c>
      <c r="CZ279">
        <v>1415.75666666667</v>
      </c>
      <c r="DA279">
        <v>39.28</v>
      </c>
      <c r="DB279">
        <v>0</v>
      </c>
      <c r="DC279">
        <v>1626465725</v>
      </c>
      <c r="DD279">
        <v>0</v>
      </c>
      <c r="DE279">
        <v>870.741846153846</v>
      </c>
      <c r="DF279">
        <v>0.826871804521507</v>
      </c>
      <c r="DG279">
        <v>6.33162386988797</v>
      </c>
      <c r="DH279">
        <v>12756.1615384615</v>
      </c>
      <c r="DI279">
        <v>15</v>
      </c>
      <c r="DJ279">
        <v>1626465084.6</v>
      </c>
      <c r="DK279" t="s">
        <v>294</v>
      </c>
      <c r="DL279">
        <v>1626465076.6</v>
      </c>
      <c r="DM279">
        <v>1626465084.6</v>
      </c>
      <c r="DN279">
        <v>8</v>
      </c>
      <c r="DO279">
        <v>0.212</v>
      </c>
      <c r="DP279">
        <v>0.013</v>
      </c>
      <c r="DQ279">
        <v>1.588</v>
      </c>
      <c r="DR279">
        <v>-0.074</v>
      </c>
      <c r="DS279">
        <v>420</v>
      </c>
      <c r="DT279">
        <v>3</v>
      </c>
      <c r="DU279">
        <v>0.13</v>
      </c>
      <c r="DV279">
        <v>0.03</v>
      </c>
      <c r="DW279">
        <v>-22.8975804878049</v>
      </c>
      <c r="DX279">
        <v>-0.394917073170798</v>
      </c>
      <c r="DY279">
        <v>0.0430798703460253</v>
      </c>
      <c r="DZ279">
        <v>1</v>
      </c>
      <c r="EA279">
        <v>870.733028571429</v>
      </c>
      <c r="EB279">
        <v>0.0400626223110373</v>
      </c>
      <c r="EC279">
        <v>0.191741266996406</v>
      </c>
      <c r="ED279">
        <v>1</v>
      </c>
      <c r="EE279">
        <v>4.97937243902439</v>
      </c>
      <c r="EF279">
        <v>0.31427707317074</v>
      </c>
      <c r="EG279">
        <v>0.032246804703154</v>
      </c>
      <c r="EH279">
        <v>0</v>
      </c>
      <c r="EI279">
        <v>2</v>
      </c>
      <c r="EJ279">
        <v>3</v>
      </c>
      <c r="EK279" t="s">
        <v>354</v>
      </c>
      <c r="EL279">
        <v>100</v>
      </c>
      <c r="EM279">
        <v>100</v>
      </c>
      <c r="EN279">
        <v>1.552</v>
      </c>
      <c r="EO279">
        <v>-0.0524</v>
      </c>
      <c r="EP279">
        <v>0.796380875196005</v>
      </c>
      <c r="EQ279">
        <v>0.00225868272383977</v>
      </c>
      <c r="ER279">
        <v>-9.96746185667655e-07</v>
      </c>
      <c r="ES279">
        <v>2.83711317370827e-10</v>
      </c>
      <c r="ET279">
        <v>-0.071317122073674</v>
      </c>
      <c r="EU279">
        <v>-0.00217948432402501</v>
      </c>
      <c r="EV279">
        <v>0.000453263451741206</v>
      </c>
      <c r="EW279">
        <v>-1.16319206543697e-06</v>
      </c>
      <c r="EX279">
        <v>-2</v>
      </c>
      <c r="EY279">
        <v>2196</v>
      </c>
      <c r="EZ279">
        <v>1</v>
      </c>
      <c r="FA279">
        <v>25</v>
      </c>
      <c r="FB279">
        <v>10.6</v>
      </c>
      <c r="FC279">
        <v>10.5</v>
      </c>
      <c r="FD279">
        <v>18</v>
      </c>
      <c r="FE279">
        <v>818.571</v>
      </c>
      <c r="FF279">
        <v>432.642</v>
      </c>
      <c r="FG279">
        <v>24.5154</v>
      </c>
      <c r="FH279">
        <v>25.2032</v>
      </c>
      <c r="FI279">
        <v>29.9999</v>
      </c>
      <c r="FJ279">
        <v>25.4058</v>
      </c>
      <c r="FK279">
        <v>25.4548</v>
      </c>
      <c r="FL279">
        <v>25.0285</v>
      </c>
      <c r="FM279">
        <v>67.1041</v>
      </c>
      <c r="FN279">
        <v>0</v>
      </c>
      <c r="FO279">
        <v>24.58</v>
      </c>
      <c r="FP279">
        <v>420</v>
      </c>
      <c r="FQ279">
        <v>4.42804</v>
      </c>
      <c r="FR279">
        <v>101.456</v>
      </c>
      <c r="FS279">
        <v>101.907</v>
      </c>
    </row>
    <row r="280" spans="1:175">
      <c r="A280">
        <v>264</v>
      </c>
      <c r="B280">
        <v>1626465716</v>
      </c>
      <c r="C280">
        <v>526.400000095367</v>
      </c>
      <c r="D280" t="s">
        <v>822</v>
      </c>
      <c r="E280" t="s">
        <v>823</v>
      </c>
      <c r="F280">
        <v>1</v>
      </c>
      <c r="G280" t="s">
        <v>291</v>
      </c>
      <c r="H280">
        <v>1626465715</v>
      </c>
      <c r="I280">
        <f>(J280)/1000</f>
        <v>0</v>
      </c>
      <c r="J280">
        <f>1000*CB280*AH280*(BX280-BY280)/(100*BQ280*(1000-AH280*BX280))</f>
        <v>0</v>
      </c>
      <c r="K280">
        <f>CB280*AH280*(BW280-BV280*(1000-AH280*BY280)/(1000-AH280*BX280))/(100*BQ280)</f>
        <v>0</v>
      </c>
      <c r="L280">
        <f>BV280 - IF(AH280&gt;1, K280*BQ280*100.0/(AJ280*CJ280), 0)</f>
        <v>0</v>
      </c>
      <c r="M280">
        <f>((S280-I280/2)*L280-K280)/(S280+I280/2)</f>
        <v>0</v>
      </c>
      <c r="N280">
        <f>M280*(CC280+CD280)/1000.0</f>
        <v>0</v>
      </c>
      <c r="O280">
        <f>(BV280 - IF(AH280&gt;1, K280*BQ280*100.0/(AJ280*CJ280), 0))*(CC280+CD280)/1000.0</f>
        <v>0</v>
      </c>
      <c r="P280">
        <f>2.0/((1/R280-1/Q280)+SIGN(R280)*SQRT((1/R280-1/Q280)*(1/R280-1/Q280) + 4*BR280/((BR280+1)*(BR280+1))*(2*1/R280*1/Q280-1/Q280*1/Q280)))</f>
        <v>0</v>
      </c>
      <c r="Q280">
        <f>IF(LEFT(BS280,1)&lt;&gt;"0",IF(LEFT(BS280,1)="1",3.0,BT280),$D$5+$E$5*(CJ280*CC280/($K$5*1000))+$F$5*(CJ280*CC280/($K$5*1000))*MAX(MIN(BQ280,$J$5),$I$5)*MAX(MIN(BQ280,$J$5),$I$5)+$G$5*MAX(MIN(BQ280,$J$5),$I$5)*(CJ280*CC280/($K$5*1000))+$H$5*(CJ280*CC280/($K$5*1000))*(CJ280*CC280/($K$5*1000)))</f>
        <v>0</v>
      </c>
      <c r="R280">
        <f>I280*(1000-(1000*0.61365*exp(17.502*V280/(240.97+V280))/(CC280+CD280)+BX280)/2)/(1000*0.61365*exp(17.502*V280/(240.97+V280))/(CC280+CD280)-BX280)</f>
        <v>0</v>
      </c>
      <c r="S280">
        <f>1/((BR280+1)/(P280/1.6)+1/(Q280/1.37)) + BR280/((BR280+1)/(P280/1.6) + BR280/(Q280/1.37))</f>
        <v>0</v>
      </c>
      <c r="T280">
        <f>(BM280*BP280)</f>
        <v>0</v>
      </c>
      <c r="U280">
        <f>(CE280+(T280+2*0.95*5.67E-8*(((CE280+$B$7)+273)^4-(CE280+273)^4)-44100*I280)/(1.84*29.3*Q280+8*0.95*5.67E-8*(CE280+273)^3))</f>
        <v>0</v>
      </c>
      <c r="V280">
        <f>($C$7*CF280+$D$7*CG280+$E$7*U280)</f>
        <v>0</v>
      </c>
      <c r="W280">
        <f>0.61365*exp(17.502*V280/(240.97+V280))</f>
        <v>0</v>
      </c>
      <c r="X280">
        <f>(Y280/Z280*100)</f>
        <v>0</v>
      </c>
      <c r="Y280">
        <f>BX280*(CC280+CD280)/1000</f>
        <v>0</v>
      </c>
      <c r="Z280">
        <f>0.61365*exp(17.502*CE280/(240.97+CE280))</f>
        <v>0</v>
      </c>
      <c r="AA280">
        <f>(W280-BX280*(CC280+CD280)/1000)</f>
        <v>0</v>
      </c>
      <c r="AB280">
        <f>(-I280*44100)</f>
        <v>0</v>
      </c>
      <c r="AC280">
        <f>2*29.3*Q280*0.92*(CE280-V280)</f>
        <v>0</v>
      </c>
      <c r="AD280">
        <f>2*0.95*5.67E-8*(((CE280+$B$7)+273)^4-(V280+273)^4)</f>
        <v>0</v>
      </c>
      <c r="AE280">
        <f>T280+AD280+AB280+AC280</f>
        <v>0</v>
      </c>
      <c r="AF280">
        <v>143</v>
      </c>
      <c r="AG280">
        <v>16</v>
      </c>
      <c r="AH280">
        <f>IF(AF280*$H$13&gt;=AJ280,1.0,(AJ280/(AJ280-AF280*$H$13)))</f>
        <v>0</v>
      </c>
      <c r="AI280">
        <f>(AH280-1)*100</f>
        <v>0</v>
      </c>
      <c r="AJ280">
        <f>MAX(0,($B$13+$C$13*CJ280)/(1+$D$13*CJ280)*CC280/(CE280+273)*$E$13)</f>
        <v>0</v>
      </c>
      <c r="AK280" t="s">
        <v>292</v>
      </c>
      <c r="AL280" t="s">
        <v>292</v>
      </c>
      <c r="AM280">
        <v>0</v>
      </c>
      <c r="AN280">
        <v>0</v>
      </c>
      <c r="AO280">
        <f>1-AM280/AN280</f>
        <v>0</v>
      </c>
      <c r="AP280">
        <v>0</v>
      </c>
      <c r="AQ280" t="s">
        <v>292</v>
      </c>
      <c r="AR280" t="s">
        <v>292</v>
      </c>
      <c r="AS280">
        <v>0</v>
      </c>
      <c r="AT280">
        <v>0</v>
      </c>
      <c r="AU280">
        <f>1-AS280/AT280</f>
        <v>0</v>
      </c>
      <c r="AV280">
        <v>0.5</v>
      </c>
      <c r="AW280">
        <f>BN280</f>
        <v>0</v>
      </c>
      <c r="AX280">
        <f>K280</f>
        <v>0</v>
      </c>
      <c r="AY280">
        <f>AU280*AV280*AW280</f>
        <v>0</v>
      </c>
      <c r="AZ280">
        <f>(AX280-AP280)/AW280</f>
        <v>0</v>
      </c>
      <c r="BA280">
        <f>(AN280-AT280)/AT280</f>
        <v>0</v>
      </c>
      <c r="BB280">
        <f>AM280/(AO280+AM280/AT280)</f>
        <v>0</v>
      </c>
      <c r="BC280" t="s">
        <v>292</v>
      </c>
      <c r="BD280">
        <v>0</v>
      </c>
      <c r="BE280">
        <f>IF(BD280&lt;&gt;0, BD280, BB280)</f>
        <v>0</v>
      </c>
      <c r="BF280">
        <f>1-BE280/AT280</f>
        <v>0</v>
      </c>
      <c r="BG280">
        <f>(AT280-AS280)/(AT280-BE280)</f>
        <v>0</v>
      </c>
      <c r="BH280">
        <f>(AN280-AT280)/(AN280-BE280)</f>
        <v>0</v>
      </c>
      <c r="BI280">
        <f>(AT280-AS280)/(AT280-AM280)</f>
        <v>0</v>
      </c>
      <c r="BJ280">
        <f>(AN280-AT280)/(AN280-AM280)</f>
        <v>0</v>
      </c>
      <c r="BK280">
        <f>(BG280*BE280/AS280)</f>
        <v>0</v>
      </c>
      <c r="BL280">
        <f>(1-BK280)</f>
        <v>0</v>
      </c>
      <c r="BM280">
        <f>$B$11*CK280+$C$11*CL280+$F$11*CM280*(1-CP280)</f>
        <v>0</v>
      </c>
      <c r="BN280">
        <f>BM280*BO280</f>
        <v>0</v>
      </c>
      <c r="BO280">
        <f>($B$11*$D$9+$C$11*$D$9+$F$11*((CZ280+CR280)/MAX(CZ280+CR280+DA280, 0.1)*$I$9+DA280/MAX(CZ280+CR280+DA280, 0.1)*$J$9))/($B$11+$C$11+$F$11)</f>
        <v>0</v>
      </c>
      <c r="BP280">
        <f>($B$11*$K$9+$C$11*$K$9+$F$11*((CZ280+CR280)/MAX(CZ280+CR280+DA280, 0.1)*$P$9+DA280/MAX(CZ280+CR280+DA280, 0.1)*$Q$9))/($B$11+$C$11+$F$11)</f>
        <v>0</v>
      </c>
      <c r="BQ280">
        <v>6</v>
      </c>
      <c r="BR280">
        <v>0.5</v>
      </c>
      <c r="BS280" t="s">
        <v>293</v>
      </c>
      <c r="BT280">
        <v>2</v>
      </c>
      <c r="BU280">
        <v>1626465715</v>
      </c>
      <c r="BV280">
        <v>396.977333333333</v>
      </c>
      <c r="BW280">
        <v>419.981666666667</v>
      </c>
      <c r="BX280">
        <v>9.41208333333333</v>
      </c>
      <c r="BY280">
        <v>4.36565666666667</v>
      </c>
      <c r="BZ280">
        <v>395.426333333333</v>
      </c>
      <c r="CA280">
        <v>9.46441333333333</v>
      </c>
      <c r="CB280">
        <v>899.986</v>
      </c>
      <c r="CC280">
        <v>100.765</v>
      </c>
      <c r="CD280">
        <v>0.101155666666667</v>
      </c>
      <c r="CE280">
        <v>22.5683</v>
      </c>
      <c r="CF280">
        <v>21.1161</v>
      </c>
      <c r="CG280">
        <v>999.9</v>
      </c>
      <c r="CH280">
        <v>0</v>
      </c>
      <c r="CI280">
        <v>0</v>
      </c>
      <c r="CJ280">
        <v>9941.25</v>
      </c>
      <c r="CK280">
        <v>0</v>
      </c>
      <c r="CL280">
        <v>0.221023</v>
      </c>
      <c r="CM280">
        <v>1460.02333333333</v>
      </c>
      <c r="CN280">
        <v>0.973011</v>
      </c>
      <c r="CO280">
        <v>0.0269885</v>
      </c>
      <c r="CP280">
        <v>0</v>
      </c>
      <c r="CQ280">
        <v>870.745666666667</v>
      </c>
      <c r="CR280">
        <v>4.99999</v>
      </c>
      <c r="CS280">
        <v>12756.8</v>
      </c>
      <c r="CT280">
        <v>12728.5333333333</v>
      </c>
      <c r="CU280">
        <v>39.187</v>
      </c>
      <c r="CV280">
        <v>41.187</v>
      </c>
      <c r="CW280">
        <v>40.312</v>
      </c>
      <c r="CX280">
        <v>40.625</v>
      </c>
      <c r="CY280">
        <v>41.125</v>
      </c>
      <c r="CZ280">
        <v>1415.75333333333</v>
      </c>
      <c r="DA280">
        <v>39.27</v>
      </c>
      <c r="DB280">
        <v>0</v>
      </c>
      <c r="DC280">
        <v>1626465727.4</v>
      </c>
      <c r="DD280">
        <v>0</v>
      </c>
      <c r="DE280">
        <v>870.734692307692</v>
      </c>
      <c r="DF280">
        <v>0.531418812930088</v>
      </c>
      <c r="DG280">
        <v>3.19658110905823</v>
      </c>
      <c r="DH280">
        <v>12756.2576923077</v>
      </c>
      <c r="DI280">
        <v>15</v>
      </c>
      <c r="DJ280">
        <v>1626465084.6</v>
      </c>
      <c r="DK280" t="s">
        <v>294</v>
      </c>
      <c r="DL280">
        <v>1626465076.6</v>
      </c>
      <c r="DM280">
        <v>1626465084.6</v>
      </c>
      <c r="DN280">
        <v>8</v>
      </c>
      <c r="DO280">
        <v>0.212</v>
      </c>
      <c r="DP280">
        <v>0.013</v>
      </c>
      <c r="DQ280">
        <v>1.588</v>
      </c>
      <c r="DR280">
        <v>-0.074</v>
      </c>
      <c r="DS280">
        <v>420</v>
      </c>
      <c r="DT280">
        <v>3</v>
      </c>
      <c r="DU280">
        <v>0.13</v>
      </c>
      <c r="DV280">
        <v>0.03</v>
      </c>
      <c r="DW280">
        <v>-22.9119292682927</v>
      </c>
      <c r="DX280">
        <v>-0.415218815331024</v>
      </c>
      <c r="DY280">
        <v>0.0452001092374162</v>
      </c>
      <c r="DZ280">
        <v>1</v>
      </c>
      <c r="EA280">
        <v>870.729848484849</v>
      </c>
      <c r="EB280">
        <v>0.598286148905826</v>
      </c>
      <c r="EC280">
        <v>0.206654318479409</v>
      </c>
      <c r="ED280">
        <v>1</v>
      </c>
      <c r="EE280">
        <v>4.99031634146341</v>
      </c>
      <c r="EF280">
        <v>0.303961463414632</v>
      </c>
      <c r="EG280">
        <v>0.0312204727043555</v>
      </c>
      <c r="EH280">
        <v>0</v>
      </c>
      <c r="EI280">
        <v>2</v>
      </c>
      <c r="EJ280">
        <v>3</v>
      </c>
      <c r="EK280" t="s">
        <v>354</v>
      </c>
      <c r="EL280">
        <v>100</v>
      </c>
      <c r="EM280">
        <v>100</v>
      </c>
      <c r="EN280">
        <v>1.551</v>
      </c>
      <c r="EO280">
        <v>-0.0523</v>
      </c>
      <c r="EP280">
        <v>0.796380875196005</v>
      </c>
      <c r="EQ280">
        <v>0.00225868272383977</v>
      </c>
      <c r="ER280">
        <v>-9.96746185667655e-07</v>
      </c>
      <c r="ES280">
        <v>2.83711317370827e-10</v>
      </c>
      <c r="ET280">
        <v>-0.071317122073674</v>
      </c>
      <c r="EU280">
        <v>-0.00217948432402501</v>
      </c>
      <c r="EV280">
        <v>0.000453263451741206</v>
      </c>
      <c r="EW280">
        <v>-1.16319206543697e-06</v>
      </c>
      <c r="EX280">
        <v>-2</v>
      </c>
      <c r="EY280">
        <v>2196</v>
      </c>
      <c r="EZ280">
        <v>1</v>
      </c>
      <c r="FA280">
        <v>25</v>
      </c>
      <c r="FB280">
        <v>10.7</v>
      </c>
      <c r="FC280">
        <v>10.5</v>
      </c>
      <c r="FD280">
        <v>18</v>
      </c>
      <c r="FE280">
        <v>818.806</v>
      </c>
      <c r="FF280">
        <v>432.628</v>
      </c>
      <c r="FG280">
        <v>24.5823</v>
      </c>
      <c r="FH280">
        <v>25.2016</v>
      </c>
      <c r="FI280">
        <v>29.9999</v>
      </c>
      <c r="FJ280">
        <v>25.4044</v>
      </c>
      <c r="FK280">
        <v>25.4532</v>
      </c>
      <c r="FL280">
        <v>25.0286</v>
      </c>
      <c r="FM280">
        <v>67.1041</v>
      </c>
      <c r="FN280">
        <v>0</v>
      </c>
      <c r="FO280">
        <v>24.69</v>
      </c>
      <c r="FP280">
        <v>420</v>
      </c>
      <c r="FQ280">
        <v>4.42082</v>
      </c>
      <c r="FR280">
        <v>101.456</v>
      </c>
      <c r="FS280">
        <v>101.907</v>
      </c>
    </row>
    <row r="281" spans="1:175">
      <c r="A281">
        <v>265</v>
      </c>
      <c r="B281">
        <v>1626465718</v>
      </c>
      <c r="C281">
        <v>528.400000095367</v>
      </c>
      <c r="D281" t="s">
        <v>824</v>
      </c>
      <c r="E281" t="s">
        <v>825</v>
      </c>
      <c r="F281">
        <v>1</v>
      </c>
      <c r="G281" t="s">
        <v>291</v>
      </c>
      <c r="H281">
        <v>1626465717</v>
      </c>
      <c r="I281">
        <f>(J281)/1000</f>
        <v>0</v>
      </c>
      <c r="J281">
        <f>1000*CB281*AH281*(BX281-BY281)/(100*BQ281*(1000-AH281*BX281))</f>
        <v>0</v>
      </c>
      <c r="K281">
        <f>CB281*AH281*(BW281-BV281*(1000-AH281*BY281)/(1000-AH281*BX281))/(100*BQ281)</f>
        <v>0</v>
      </c>
      <c r="L281">
        <f>BV281 - IF(AH281&gt;1, K281*BQ281*100.0/(AJ281*CJ281), 0)</f>
        <v>0</v>
      </c>
      <c r="M281">
        <f>((S281-I281/2)*L281-K281)/(S281+I281/2)</f>
        <v>0</v>
      </c>
      <c r="N281">
        <f>M281*(CC281+CD281)/1000.0</f>
        <v>0</v>
      </c>
      <c r="O281">
        <f>(BV281 - IF(AH281&gt;1, K281*BQ281*100.0/(AJ281*CJ281), 0))*(CC281+CD281)/1000.0</f>
        <v>0</v>
      </c>
      <c r="P281">
        <f>2.0/((1/R281-1/Q281)+SIGN(R281)*SQRT((1/R281-1/Q281)*(1/R281-1/Q281) + 4*BR281/((BR281+1)*(BR281+1))*(2*1/R281*1/Q281-1/Q281*1/Q281)))</f>
        <v>0</v>
      </c>
      <c r="Q281">
        <f>IF(LEFT(BS281,1)&lt;&gt;"0",IF(LEFT(BS281,1)="1",3.0,BT281),$D$5+$E$5*(CJ281*CC281/($K$5*1000))+$F$5*(CJ281*CC281/($K$5*1000))*MAX(MIN(BQ281,$J$5),$I$5)*MAX(MIN(BQ281,$J$5),$I$5)+$G$5*MAX(MIN(BQ281,$J$5),$I$5)*(CJ281*CC281/($K$5*1000))+$H$5*(CJ281*CC281/($K$5*1000))*(CJ281*CC281/($K$5*1000)))</f>
        <v>0</v>
      </c>
      <c r="R281">
        <f>I281*(1000-(1000*0.61365*exp(17.502*V281/(240.97+V281))/(CC281+CD281)+BX281)/2)/(1000*0.61365*exp(17.502*V281/(240.97+V281))/(CC281+CD281)-BX281)</f>
        <v>0</v>
      </c>
      <c r="S281">
        <f>1/((BR281+1)/(P281/1.6)+1/(Q281/1.37)) + BR281/((BR281+1)/(P281/1.6) + BR281/(Q281/1.37))</f>
        <v>0</v>
      </c>
      <c r="T281">
        <f>(BM281*BP281)</f>
        <v>0</v>
      </c>
      <c r="U281">
        <f>(CE281+(T281+2*0.95*5.67E-8*(((CE281+$B$7)+273)^4-(CE281+273)^4)-44100*I281)/(1.84*29.3*Q281+8*0.95*5.67E-8*(CE281+273)^3))</f>
        <v>0</v>
      </c>
      <c r="V281">
        <f>($C$7*CF281+$D$7*CG281+$E$7*U281)</f>
        <v>0</v>
      </c>
      <c r="W281">
        <f>0.61365*exp(17.502*V281/(240.97+V281))</f>
        <v>0</v>
      </c>
      <c r="X281">
        <f>(Y281/Z281*100)</f>
        <v>0</v>
      </c>
      <c r="Y281">
        <f>BX281*(CC281+CD281)/1000</f>
        <v>0</v>
      </c>
      <c r="Z281">
        <f>0.61365*exp(17.502*CE281/(240.97+CE281))</f>
        <v>0</v>
      </c>
      <c r="AA281">
        <f>(W281-BX281*(CC281+CD281)/1000)</f>
        <v>0</v>
      </c>
      <c r="AB281">
        <f>(-I281*44100)</f>
        <v>0</v>
      </c>
      <c r="AC281">
        <f>2*29.3*Q281*0.92*(CE281-V281)</f>
        <v>0</v>
      </c>
      <c r="AD281">
        <f>2*0.95*5.67E-8*(((CE281+$B$7)+273)^4-(V281+273)^4)</f>
        <v>0</v>
      </c>
      <c r="AE281">
        <f>T281+AD281+AB281+AC281</f>
        <v>0</v>
      </c>
      <c r="AF281">
        <v>143</v>
      </c>
      <c r="AG281">
        <v>16</v>
      </c>
      <c r="AH281">
        <f>IF(AF281*$H$13&gt;=AJ281,1.0,(AJ281/(AJ281-AF281*$H$13)))</f>
        <v>0</v>
      </c>
      <c r="AI281">
        <f>(AH281-1)*100</f>
        <v>0</v>
      </c>
      <c r="AJ281">
        <f>MAX(0,($B$13+$C$13*CJ281)/(1+$D$13*CJ281)*CC281/(CE281+273)*$E$13)</f>
        <v>0</v>
      </c>
      <c r="AK281" t="s">
        <v>292</v>
      </c>
      <c r="AL281" t="s">
        <v>292</v>
      </c>
      <c r="AM281">
        <v>0</v>
      </c>
      <c r="AN281">
        <v>0</v>
      </c>
      <c r="AO281">
        <f>1-AM281/AN281</f>
        <v>0</v>
      </c>
      <c r="AP281">
        <v>0</v>
      </c>
      <c r="AQ281" t="s">
        <v>292</v>
      </c>
      <c r="AR281" t="s">
        <v>292</v>
      </c>
      <c r="AS281">
        <v>0</v>
      </c>
      <c r="AT281">
        <v>0</v>
      </c>
      <c r="AU281">
        <f>1-AS281/AT281</f>
        <v>0</v>
      </c>
      <c r="AV281">
        <v>0.5</v>
      </c>
      <c r="AW281">
        <f>BN281</f>
        <v>0</v>
      </c>
      <c r="AX281">
        <f>K281</f>
        <v>0</v>
      </c>
      <c r="AY281">
        <f>AU281*AV281*AW281</f>
        <v>0</v>
      </c>
      <c r="AZ281">
        <f>(AX281-AP281)/AW281</f>
        <v>0</v>
      </c>
      <c r="BA281">
        <f>(AN281-AT281)/AT281</f>
        <v>0</v>
      </c>
      <c r="BB281">
        <f>AM281/(AO281+AM281/AT281)</f>
        <v>0</v>
      </c>
      <c r="BC281" t="s">
        <v>292</v>
      </c>
      <c r="BD281">
        <v>0</v>
      </c>
      <c r="BE281">
        <f>IF(BD281&lt;&gt;0, BD281, BB281)</f>
        <v>0</v>
      </c>
      <c r="BF281">
        <f>1-BE281/AT281</f>
        <v>0</v>
      </c>
      <c r="BG281">
        <f>(AT281-AS281)/(AT281-BE281)</f>
        <v>0</v>
      </c>
      <c r="BH281">
        <f>(AN281-AT281)/(AN281-BE281)</f>
        <v>0</v>
      </c>
      <c r="BI281">
        <f>(AT281-AS281)/(AT281-AM281)</f>
        <v>0</v>
      </c>
      <c r="BJ281">
        <f>(AN281-AT281)/(AN281-AM281)</f>
        <v>0</v>
      </c>
      <c r="BK281">
        <f>(BG281*BE281/AS281)</f>
        <v>0</v>
      </c>
      <c r="BL281">
        <f>(1-BK281)</f>
        <v>0</v>
      </c>
      <c r="BM281">
        <f>$B$11*CK281+$C$11*CL281+$F$11*CM281*(1-CP281)</f>
        <v>0</v>
      </c>
      <c r="BN281">
        <f>BM281*BO281</f>
        <v>0</v>
      </c>
      <c r="BO281">
        <f>($B$11*$D$9+$C$11*$D$9+$F$11*((CZ281+CR281)/MAX(CZ281+CR281+DA281, 0.1)*$I$9+DA281/MAX(CZ281+CR281+DA281, 0.1)*$J$9))/($B$11+$C$11+$F$11)</f>
        <v>0</v>
      </c>
      <c r="BP281">
        <f>($B$11*$K$9+$C$11*$K$9+$F$11*((CZ281+CR281)/MAX(CZ281+CR281+DA281, 0.1)*$P$9+DA281/MAX(CZ281+CR281+DA281, 0.1)*$Q$9))/($B$11+$C$11+$F$11)</f>
        <v>0</v>
      </c>
      <c r="BQ281">
        <v>6</v>
      </c>
      <c r="BR281">
        <v>0.5</v>
      </c>
      <c r="BS281" t="s">
        <v>293</v>
      </c>
      <c r="BT281">
        <v>2</v>
      </c>
      <c r="BU281">
        <v>1626465717</v>
      </c>
      <c r="BV281">
        <v>396.932</v>
      </c>
      <c r="BW281">
        <v>419.988</v>
      </c>
      <c r="BX281">
        <v>9.43289</v>
      </c>
      <c r="BY281">
        <v>4.36712</v>
      </c>
      <c r="BZ281">
        <v>395.381</v>
      </c>
      <c r="CA281">
        <v>9.48509333333333</v>
      </c>
      <c r="CB281">
        <v>900.078333333333</v>
      </c>
      <c r="CC281">
        <v>100.766666666667</v>
      </c>
      <c r="CD281">
        <v>0.10162</v>
      </c>
      <c r="CE281">
        <v>22.6088333333333</v>
      </c>
      <c r="CF281">
        <v>21.1571666666667</v>
      </c>
      <c r="CG281">
        <v>999.9</v>
      </c>
      <c r="CH281">
        <v>0</v>
      </c>
      <c r="CI281">
        <v>0</v>
      </c>
      <c r="CJ281">
        <v>9933.12666666667</v>
      </c>
      <c r="CK281">
        <v>0</v>
      </c>
      <c r="CL281">
        <v>0.221023</v>
      </c>
      <c r="CM281">
        <v>1459.96</v>
      </c>
      <c r="CN281">
        <v>0.972995</v>
      </c>
      <c r="CO281">
        <v>0.0270052666666667</v>
      </c>
      <c r="CP281">
        <v>0</v>
      </c>
      <c r="CQ281">
        <v>870.776</v>
      </c>
      <c r="CR281">
        <v>4.99999</v>
      </c>
      <c r="CS281">
        <v>12756.1666666667</v>
      </c>
      <c r="CT281">
        <v>12727.9666666667</v>
      </c>
      <c r="CU281">
        <v>39.187</v>
      </c>
      <c r="CV281">
        <v>41.187</v>
      </c>
      <c r="CW281">
        <v>40.312</v>
      </c>
      <c r="CX281">
        <v>40.625</v>
      </c>
      <c r="CY281">
        <v>41.125</v>
      </c>
      <c r="CZ281">
        <v>1415.66666666667</v>
      </c>
      <c r="DA281">
        <v>39.2933333333333</v>
      </c>
      <c r="DB281">
        <v>0</v>
      </c>
      <c r="DC281">
        <v>1626465729.2</v>
      </c>
      <c r="DD281">
        <v>0</v>
      </c>
      <c r="DE281">
        <v>870.77544</v>
      </c>
      <c r="DF281">
        <v>-0.102846141657275</v>
      </c>
      <c r="DG281">
        <v>2.33846147246194</v>
      </c>
      <c r="DH281">
        <v>12756.524</v>
      </c>
      <c r="DI281">
        <v>15</v>
      </c>
      <c r="DJ281">
        <v>1626465084.6</v>
      </c>
      <c r="DK281" t="s">
        <v>294</v>
      </c>
      <c r="DL281">
        <v>1626465076.6</v>
      </c>
      <c r="DM281">
        <v>1626465084.6</v>
      </c>
      <c r="DN281">
        <v>8</v>
      </c>
      <c r="DO281">
        <v>0.212</v>
      </c>
      <c r="DP281">
        <v>0.013</v>
      </c>
      <c r="DQ281">
        <v>1.588</v>
      </c>
      <c r="DR281">
        <v>-0.074</v>
      </c>
      <c r="DS281">
        <v>420</v>
      </c>
      <c r="DT281">
        <v>3</v>
      </c>
      <c r="DU281">
        <v>0.13</v>
      </c>
      <c r="DV281">
        <v>0.03</v>
      </c>
      <c r="DW281">
        <v>-22.9315731707317</v>
      </c>
      <c r="DX281">
        <v>-0.477685714285754</v>
      </c>
      <c r="DY281">
        <v>0.0526592776639863</v>
      </c>
      <c r="DZ281">
        <v>1</v>
      </c>
      <c r="EA281">
        <v>870.732606060606</v>
      </c>
      <c r="EB281">
        <v>0.6217985914313</v>
      </c>
      <c r="EC281">
        <v>0.215788327736955</v>
      </c>
      <c r="ED281">
        <v>1</v>
      </c>
      <c r="EE281">
        <v>5.00186731707317</v>
      </c>
      <c r="EF281">
        <v>0.315079442508724</v>
      </c>
      <c r="EG281">
        <v>0.0324046585799011</v>
      </c>
      <c r="EH281">
        <v>0</v>
      </c>
      <c r="EI281">
        <v>2</v>
      </c>
      <c r="EJ281">
        <v>3</v>
      </c>
      <c r="EK281" t="s">
        <v>354</v>
      </c>
      <c r="EL281">
        <v>100</v>
      </c>
      <c r="EM281">
        <v>100</v>
      </c>
      <c r="EN281">
        <v>1.551</v>
      </c>
      <c r="EO281">
        <v>-0.0521</v>
      </c>
      <c r="EP281">
        <v>0.796380875196005</v>
      </c>
      <c r="EQ281">
        <v>0.00225868272383977</v>
      </c>
      <c r="ER281">
        <v>-9.96746185667655e-07</v>
      </c>
      <c r="ES281">
        <v>2.83711317370827e-10</v>
      </c>
      <c r="ET281">
        <v>-0.071317122073674</v>
      </c>
      <c r="EU281">
        <v>-0.00217948432402501</v>
      </c>
      <c r="EV281">
        <v>0.000453263451741206</v>
      </c>
      <c r="EW281">
        <v>-1.16319206543697e-06</v>
      </c>
      <c r="EX281">
        <v>-2</v>
      </c>
      <c r="EY281">
        <v>2196</v>
      </c>
      <c r="EZ281">
        <v>1</v>
      </c>
      <c r="FA281">
        <v>25</v>
      </c>
      <c r="FB281">
        <v>10.7</v>
      </c>
      <c r="FC281">
        <v>10.6</v>
      </c>
      <c r="FD281">
        <v>18</v>
      </c>
      <c r="FE281">
        <v>819.247</v>
      </c>
      <c r="FF281">
        <v>432.642</v>
      </c>
      <c r="FG281">
        <v>24.6493</v>
      </c>
      <c r="FH281">
        <v>25.2004</v>
      </c>
      <c r="FI281">
        <v>29.9999</v>
      </c>
      <c r="FJ281">
        <v>25.4029</v>
      </c>
      <c r="FK281">
        <v>25.4513</v>
      </c>
      <c r="FL281">
        <v>25.0296</v>
      </c>
      <c r="FM281">
        <v>67.1041</v>
      </c>
      <c r="FN281">
        <v>0</v>
      </c>
      <c r="FO281">
        <v>24.79</v>
      </c>
      <c r="FP281">
        <v>420</v>
      </c>
      <c r="FQ281">
        <v>4.41319</v>
      </c>
      <c r="FR281">
        <v>101.456</v>
      </c>
      <c r="FS281">
        <v>101.909</v>
      </c>
    </row>
    <row r="282" spans="1:175">
      <c r="A282">
        <v>266</v>
      </c>
      <c r="B282">
        <v>1626465720</v>
      </c>
      <c r="C282">
        <v>530.400000095367</v>
      </c>
      <c r="D282" t="s">
        <v>826</v>
      </c>
      <c r="E282" t="s">
        <v>827</v>
      </c>
      <c r="F282">
        <v>1</v>
      </c>
      <c r="G282" t="s">
        <v>291</v>
      </c>
      <c r="H282">
        <v>1626465719</v>
      </c>
      <c r="I282">
        <f>(J282)/1000</f>
        <v>0</v>
      </c>
      <c r="J282">
        <f>1000*CB282*AH282*(BX282-BY282)/(100*BQ282*(1000-AH282*BX282))</f>
        <v>0</v>
      </c>
      <c r="K282">
        <f>CB282*AH282*(BW282-BV282*(1000-AH282*BY282)/(1000-AH282*BX282))/(100*BQ282)</f>
        <v>0</v>
      </c>
      <c r="L282">
        <f>BV282 - IF(AH282&gt;1, K282*BQ282*100.0/(AJ282*CJ282), 0)</f>
        <v>0</v>
      </c>
      <c r="M282">
        <f>((S282-I282/2)*L282-K282)/(S282+I282/2)</f>
        <v>0</v>
      </c>
      <c r="N282">
        <f>M282*(CC282+CD282)/1000.0</f>
        <v>0</v>
      </c>
      <c r="O282">
        <f>(BV282 - IF(AH282&gt;1, K282*BQ282*100.0/(AJ282*CJ282), 0))*(CC282+CD282)/1000.0</f>
        <v>0</v>
      </c>
      <c r="P282">
        <f>2.0/((1/R282-1/Q282)+SIGN(R282)*SQRT((1/R282-1/Q282)*(1/R282-1/Q282) + 4*BR282/((BR282+1)*(BR282+1))*(2*1/R282*1/Q282-1/Q282*1/Q282)))</f>
        <v>0</v>
      </c>
      <c r="Q282">
        <f>IF(LEFT(BS282,1)&lt;&gt;"0",IF(LEFT(BS282,1)="1",3.0,BT282),$D$5+$E$5*(CJ282*CC282/($K$5*1000))+$F$5*(CJ282*CC282/($K$5*1000))*MAX(MIN(BQ282,$J$5),$I$5)*MAX(MIN(BQ282,$J$5),$I$5)+$G$5*MAX(MIN(BQ282,$J$5),$I$5)*(CJ282*CC282/($K$5*1000))+$H$5*(CJ282*CC282/($K$5*1000))*(CJ282*CC282/($K$5*1000)))</f>
        <v>0</v>
      </c>
      <c r="R282">
        <f>I282*(1000-(1000*0.61365*exp(17.502*V282/(240.97+V282))/(CC282+CD282)+BX282)/2)/(1000*0.61365*exp(17.502*V282/(240.97+V282))/(CC282+CD282)-BX282)</f>
        <v>0</v>
      </c>
      <c r="S282">
        <f>1/((BR282+1)/(P282/1.6)+1/(Q282/1.37)) + BR282/((BR282+1)/(P282/1.6) + BR282/(Q282/1.37))</f>
        <v>0</v>
      </c>
      <c r="T282">
        <f>(BM282*BP282)</f>
        <v>0</v>
      </c>
      <c r="U282">
        <f>(CE282+(T282+2*0.95*5.67E-8*(((CE282+$B$7)+273)^4-(CE282+273)^4)-44100*I282)/(1.84*29.3*Q282+8*0.95*5.67E-8*(CE282+273)^3))</f>
        <v>0</v>
      </c>
      <c r="V282">
        <f>($C$7*CF282+$D$7*CG282+$E$7*U282)</f>
        <v>0</v>
      </c>
      <c r="W282">
        <f>0.61365*exp(17.502*V282/(240.97+V282))</f>
        <v>0</v>
      </c>
      <c r="X282">
        <f>(Y282/Z282*100)</f>
        <v>0</v>
      </c>
      <c r="Y282">
        <f>BX282*(CC282+CD282)/1000</f>
        <v>0</v>
      </c>
      <c r="Z282">
        <f>0.61365*exp(17.502*CE282/(240.97+CE282))</f>
        <v>0</v>
      </c>
      <c r="AA282">
        <f>(W282-BX282*(CC282+CD282)/1000)</f>
        <v>0</v>
      </c>
      <c r="AB282">
        <f>(-I282*44100)</f>
        <v>0</v>
      </c>
      <c r="AC282">
        <f>2*29.3*Q282*0.92*(CE282-V282)</f>
        <v>0</v>
      </c>
      <c r="AD282">
        <f>2*0.95*5.67E-8*(((CE282+$B$7)+273)^4-(V282+273)^4)</f>
        <v>0</v>
      </c>
      <c r="AE282">
        <f>T282+AD282+AB282+AC282</f>
        <v>0</v>
      </c>
      <c r="AF282">
        <v>143</v>
      </c>
      <c r="AG282">
        <v>16</v>
      </c>
      <c r="AH282">
        <f>IF(AF282*$H$13&gt;=AJ282,1.0,(AJ282/(AJ282-AF282*$H$13)))</f>
        <v>0</v>
      </c>
      <c r="AI282">
        <f>(AH282-1)*100</f>
        <v>0</v>
      </c>
      <c r="AJ282">
        <f>MAX(0,($B$13+$C$13*CJ282)/(1+$D$13*CJ282)*CC282/(CE282+273)*$E$13)</f>
        <v>0</v>
      </c>
      <c r="AK282" t="s">
        <v>292</v>
      </c>
      <c r="AL282" t="s">
        <v>292</v>
      </c>
      <c r="AM282">
        <v>0</v>
      </c>
      <c r="AN282">
        <v>0</v>
      </c>
      <c r="AO282">
        <f>1-AM282/AN282</f>
        <v>0</v>
      </c>
      <c r="AP282">
        <v>0</v>
      </c>
      <c r="AQ282" t="s">
        <v>292</v>
      </c>
      <c r="AR282" t="s">
        <v>292</v>
      </c>
      <c r="AS282">
        <v>0</v>
      </c>
      <c r="AT282">
        <v>0</v>
      </c>
      <c r="AU282">
        <f>1-AS282/AT282</f>
        <v>0</v>
      </c>
      <c r="AV282">
        <v>0.5</v>
      </c>
      <c r="AW282">
        <f>BN282</f>
        <v>0</v>
      </c>
      <c r="AX282">
        <f>K282</f>
        <v>0</v>
      </c>
      <c r="AY282">
        <f>AU282*AV282*AW282</f>
        <v>0</v>
      </c>
      <c r="AZ282">
        <f>(AX282-AP282)/AW282</f>
        <v>0</v>
      </c>
      <c r="BA282">
        <f>(AN282-AT282)/AT282</f>
        <v>0</v>
      </c>
      <c r="BB282">
        <f>AM282/(AO282+AM282/AT282)</f>
        <v>0</v>
      </c>
      <c r="BC282" t="s">
        <v>292</v>
      </c>
      <c r="BD282">
        <v>0</v>
      </c>
      <c r="BE282">
        <f>IF(BD282&lt;&gt;0, BD282, BB282)</f>
        <v>0</v>
      </c>
      <c r="BF282">
        <f>1-BE282/AT282</f>
        <v>0</v>
      </c>
      <c r="BG282">
        <f>(AT282-AS282)/(AT282-BE282)</f>
        <v>0</v>
      </c>
      <c r="BH282">
        <f>(AN282-AT282)/(AN282-BE282)</f>
        <v>0</v>
      </c>
      <c r="BI282">
        <f>(AT282-AS282)/(AT282-AM282)</f>
        <v>0</v>
      </c>
      <c r="BJ282">
        <f>(AN282-AT282)/(AN282-AM282)</f>
        <v>0</v>
      </c>
      <c r="BK282">
        <f>(BG282*BE282/AS282)</f>
        <v>0</v>
      </c>
      <c r="BL282">
        <f>(1-BK282)</f>
        <v>0</v>
      </c>
      <c r="BM282">
        <f>$B$11*CK282+$C$11*CL282+$F$11*CM282*(1-CP282)</f>
        <v>0</v>
      </c>
      <c r="BN282">
        <f>BM282*BO282</f>
        <v>0</v>
      </c>
      <c r="BO282">
        <f>($B$11*$D$9+$C$11*$D$9+$F$11*((CZ282+CR282)/MAX(CZ282+CR282+DA282, 0.1)*$I$9+DA282/MAX(CZ282+CR282+DA282, 0.1)*$J$9))/($B$11+$C$11+$F$11)</f>
        <v>0</v>
      </c>
      <c r="BP282">
        <f>($B$11*$K$9+$C$11*$K$9+$F$11*((CZ282+CR282)/MAX(CZ282+CR282+DA282, 0.1)*$P$9+DA282/MAX(CZ282+CR282+DA282, 0.1)*$Q$9))/($B$11+$C$11+$F$11)</f>
        <v>0</v>
      </c>
      <c r="BQ282">
        <v>6</v>
      </c>
      <c r="BR282">
        <v>0.5</v>
      </c>
      <c r="BS282" t="s">
        <v>293</v>
      </c>
      <c r="BT282">
        <v>2</v>
      </c>
      <c r="BU282">
        <v>1626465719</v>
      </c>
      <c r="BV282">
        <v>396.914</v>
      </c>
      <c r="BW282">
        <v>419.983</v>
      </c>
      <c r="BX282">
        <v>9.45450666666667</v>
      </c>
      <c r="BY282">
        <v>4.36794666666667</v>
      </c>
      <c r="BZ282">
        <v>395.362666666667</v>
      </c>
      <c r="CA282">
        <v>9.50657666666667</v>
      </c>
      <c r="CB282">
        <v>900.009666666667</v>
      </c>
      <c r="CC282">
        <v>100.767</v>
      </c>
      <c r="CD282">
        <v>0.100708666666667</v>
      </c>
      <c r="CE282">
        <v>22.6495</v>
      </c>
      <c r="CF282">
        <v>21.1932</v>
      </c>
      <c r="CG282">
        <v>999.9</v>
      </c>
      <c r="CH282">
        <v>0</v>
      </c>
      <c r="CI282">
        <v>0</v>
      </c>
      <c r="CJ282">
        <v>9972.29333333333</v>
      </c>
      <c r="CK282">
        <v>0</v>
      </c>
      <c r="CL282">
        <v>0.221023</v>
      </c>
      <c r="CM282">
        <v>1460.02666666667</v>
      </c>
      <c r="CN282">
        <v>0.973011</v>
      </c>
      <c r="CO282">
        <v>0.0269885</v>
      </c>
      <c r="CP282">
        <v>0</v>
      </c>
      <c r="CQ282">
        <v>870.614</v>
      </c>
      <c r="CR282">
        <v>4.99999</v>
      </c>
      <c r="CS282">
        <v>12757.9333333333</v>
      </c>
      <c r="CT282">
        <v>12728.6</v>
      </c>
      <c r="CU282">
        <v>39.187</v>
      </c>
      <c r="CV282">
        <v>41.208</v>
      </c>
      <c r="CW282">
        <v>40.312</v>
      </c>
      <c r="CX282">
        <v>40.625</v>
      </c>
      <c r="CY282">
        <v>41.187</v>
      </c>
      <c r="CZ282">
        <v>1415.75666666667</v>
      </c>
      <c r="DA282">
        <v>39.27</v>
      </c>
      <c r="DB282">
        <v>0</v>
      </c>
      <c r="DC282">
        <v>1626465731</v>
      </c>
      <c r="DD282">
        <v>0</v>
      </c>
      <c r="DE282">
        <v>870.777153846154</v>
      </c>
      <c r="DF282">
        <v>-0.587965799780963</v>
      </c>
      <c r="DG282">
        <v>5.47008540636206</v>
      </c>
      <c r="DH282">
        <v>12756.6923076923</v>
      </c>
      <c r="DI282">
        <v>15</v>
      </c>
      <c r="DJ282">
        <v>1626465084.6</v>
      </c>
      <c r="DK282" t="s">
        <v>294</v>
      </c>
      <c r="DL282">
        <v>1626465076.6</v>
      </c>
      <c r="DM282">
        <v>1626465084.6</v>
      </c>
      <c r="DN282">
        <v>8</v>
      </c>
      <c r="DO282">
        <v>0.212</v>
      </c>
      <c r="DP282">
        <v>0.013</v>
      </c>
      <c r="DQ282">
        <v>1.588</v>
      </c>
      <c r="DR282">
        <v>-0.074</v>
      </c>
      <c r="DS282">
        <v>420</v>
      </c>
      <c r="DT282">
        <v>3</v>
      </c>
      <c r="DU282">
        <v>0.13</v>
      </c>
      <c r="DV282">
        <v>0.03</v>
      </c>
      <c r="DW282">
        <v>-22.9509926829268</v>
      </c>
      <c r="DX282">
        <v>-0.524811846689915</v>
      </c>
      <c r="DY282">
        <v>0.0573871337251839</v>
      </c>
      <c r="DZ282">
        <v>0</v>
      </c>
      <c r="EA282">
        <v>870.734257142857</v>
      </c>
      <c r="EB282">
        <v>0.223420743639773</v>
      </c>
      <c r="EC282">
        <v>0.20673203398978</v>
      </c>
      <c r="ED282">
        <v>1</v>
      </c>
      <c r="EE282">
        <v>5.01470219512195</v>
      </c>
      <c r="EF282">
        <v>0.331450452961674</v>
      </c>
      <c r="EG282">
        <v>0.0342455363309742</v>
      </c>
      <c r="EH282">
        <v>0</v>
      </c>
      <c r="EI282">
        <v>1</v>
      </c>
      <c r="EJ282">
        <v>3</v>
      </c>
      <c r="EK282" t="s">
        <v>427</v>
      </c>
      <c r="EL282">
        <v>100</v>
      </c>
      <c r="EM282">
        <v>100</v>
      </c>
      <c r="EN282">
        <v>1.551</v>
      </c>
      <c r="EO282">
        <v>-0.052</v>
      </c>
      <c r="EP282">
        <v>0.796380875196005</v>
      </c>
      <c r="EQ282">
        <v>0.00225868272383977</v>
      </c>
      <c r="ER282">
        <v>-9.96746185667655e-07</v>
      </c>
      <c r="ES282">
        <v>2.83711317370827e-10</v>
      </c>
      <c r="ET282">
        <v>-0.071317122073674</v>
      </c>
      <c r="EU282">
        <v>-0.00217948432402501</v>
      </c>
      <c r="EV282">
        <v>0.000453263451741206</v>
      </c>
      <c r="EW282">
        <v>-1.16319206543697e-06</v>
      </c>
      <c r="EX282">
        <v>-2</v>
      </c>
      <c r="EY282">
        <v>2196</v>
      </c>
      <c r="EZ282">
        <v>1</v>
      </c>
      <c r="FA282">
        <v>25</v>
      </c>
      <c r="FB282">
        <v>10.7</v>
      </c>
      <c r="FC282">
        <v>10.6</v>
      </c>
      <c r="FD282">
        <v>18</v>
      </c>
      <c r="FE282">
        <v>819.725</v>
      </c>
      <c r="FF282">
        <v>432.763</v>
      </c>
      <c r="FG282">
        <v>24.7225</v>
      </c>
      <c r="FH282">
        <v>25.1989</v>
      </c>
      <c r="FI282">
        <v>29.9999</v>
      </c>
      <c r="FJ282">
        <v>25.401</v>
      </c>
      <c r="FK282">
        <v>25.4497</v>
      </c>
      <c r="FL282">
        <v>25.031</v>
      </c>
      <c r="FM282">
        <v>66.7286</v>
      </c>
      <c r="FN282">
        <v>0</v>
      </c>
      <c r="FO282">
        <v>24.79</v>
      </c>
      <c r="FP282">
        <v>420</v>
      </c>
      <c r="FQ282">
        <v>4.47047</v>
      </c>
      <c r="FR282">
        <v>101.456</v>
      </c>
      <c r="FS282">
        <v>101.909</v>
      </c>
    </row>
    <row r="283" spans="1:175">
      <c r="A283">
        <v>267</v>
      </c>
      <c r="B283">
        <v>1626465722</v>
      </c>
      <c r="C283">
        <v>532.400000095367</v>
      </c>
      <c r="D283" t="s">
        <v>828</v>
      </c>
      <c r="E283" t="s">
        <v>829</v>
      </c>
      <c r="F283">
        <v>1</v>
      </c>
      <c r="G283" t="s">
        <v>291</v>
      </c>
      <c r="H283">
        <v>1626465721</v>
      </c>
      <c r="I283">
        <f>(J283)/1000</f>
        <v>0</v>
      </c>
      <c r="J283">
        <f>1000*CB283*AH283*(BX283-BY283)/(100*BQ283*(1000-AH283*BX283))</f>
        <v>0</v>
      </c>
      <c r="K283">
        <f>CB283*AH283*(BW283-BV283*(1000-AH283*BY283)/(1000-AH283*BX283))/(100*BQ283)</f>
        <v>0</v>
      </c>
      <c r="L283">
        <f>BV283 - IF(AH283&gt;1, K283*BQ283*100.0/(AJ283*CJ283), 0)</f>
        <v>0</v>
      </c>
      <c r="M283">
        <f>((S283-I283/2)*L283-K283)/(S283+I283/2)</f>
        <v>0</v>
      </c>
      <c r="N283">
        <f>M283*(CC283+CD283)/1000.0</f>
        <v>0</v>
      </c>
      <c r="O283">
        <f>(BV283 - IF(AH283&gt;1, K283*BQ283*100.0/(AJ283*CJ283), 0))*(CC283+CD283)/1000.0</f>
        <v>0</v>
      </c>
      <c r="P283">
        <f>2.0/((1/R283-1/Q283)+SIGN(R283)*SQRT((1/R283-1/Q283)*(1/R283-1/Q283) + 4*BR283/((BR283+1)*(BR283+1))*(2*1/R283*1/Q283-1/Q283*1/Q283)))</f>
        <v>0</v>
      </c>
      <c r="Q283">
        <f>IF(LEFT(BS283,1)&lt;&gt;"0",IF(LEFT(BS283,1)="1",3.0,BT283),$D$5+$E$5*(CJ283*CC283/($K$5*1000))+$F$5*(CJ283*CC283/($K$5*1000))*MAX(MIN(BQ283,$J$5),$I$5)*MAX(MIN(BQ283,$J$5),$I$5)+$G$5*MAX(MIN(BQ283,$J$5),$I$5)*(CJ283*CC283/($K$5*1000))+$H$5*(CJ283*CC283/($K$5*1000))*(CJ283*CC283/($K$5*1000)))</f>
        <v>0</v>
      </c>
      <c r="R283">
        <f>I283*(1000-(1000*0.61365*exp(17.502*V283/(240.97+V283))/(CC283+CD283)+BX283)/2)/(1000*0.61365*exp(17.502*V283/(240.97+V283))/(CC283+CD283)-BX283)</f>
        <v>0</v>
      </c>
      <c r="S283">
        <f>1/((BR283+1)/(P283/1.6)+1/(Q283/1.37)) + BR283/((BR283+1)/(P283/1.6) + BR283/(Q283/1.37))</f>
        <v>0</v>
      </c>
      <c r="T283">
        <f>(BM283*BP283)</f>
        <v>0</v>
      </c>
      <c r="U283">
        <f>(CE283+(T283+2*0.95*5.67E-8*(((CE283+$B$7)+273)^4-(CE283+273)^4)-44100*I283)/(1.84*29.3*Q283+8*0.95*5.67E-8*(CE283+273)^3))</f>
        <v>0</v>
      </c>
      <c r="V283">
        <f>($C$7*CF283+$D$7*CG283+$E$7*U283)</f>
        <v>0</v>
      </c>
      <c r="W283">
        <f>0.61365*exp(17.502*V283/(240.97+V283))</f>
        <v>0</v>
      </c>
      <c r="X283">
        <f>(Y283/Z283*100)</f>
        <v>0</v>
      </c>
      <c r="Y283">
        <f>BX283*(CC283+CD283)/1000</f>
        <v>0</v>
      </c>
      <c r="Z283">
        <f>0.61365*exp(17.502*CE283/(240.97+CE283))</f>
        <v>0</v>
      </c>
      <c r="AA283">
        <f>(W283-BX283*(CC283+CD283)/1000)</f>
        <v>0</v>
      </c>
      <c r="AB283">
        <f>(-I283*44100)</f>
        <v>0</v>
      </c>
      <c r="AC283">
        <f>2*29.3*Q283*0.92*(CE283-V283)</f>
        <v>0</v>
      </c>
      <c r="AD283">
        <f>2*0.95*5.67E-8*(((CE283+$B$7)+273)^4-(V283+273)^4)</f>
        <v>0</v>
      </c>
      <c r="AE283">
        <f>T283+AD283+AB283+AC283</f>
        <v>0</v>
      </c>
      <c r="AF283">
        <v>143</v>
      </c>
      <c r="AG283">
        <v>16</v>
      </c>
      <c r="AH283">
        <f>IF(AF283*$H$13&gt;=AJ283,1.0,(AJ283/(AJ283-AF283*$H$13)))</f>
        <v>0</v>
      </c>
      <c r="AI283">
        <f>(AH283-1)*100</f>
        <v>0</v>
      </c>
      <c r="AJ283">
        <f>MAX(0,($B$13+$C$13*CJ283)/(1+$D$13*CJ283)*CC283/(CE283+273)*$E$13)</f>
        <v>0</v>
      </c>
      <c r="AK283" t="s">
        <v>292</v>
      </c>
      <c r="AL283" t="s">
        <v>292</v>
      </c>
      <c r="AM283">
        <v>0</v>
      </c>
      <c r="AN283">
        <v>0</v>
      </c>
      <c r="AO283">
        <f>1-AM283/AN283</f>
        <v>0</v>
      </c>
      <c r="AP283">
        <v>0</v>
      </c>
      <c r="AQ283" t="s">
        <v>292</v>
      </c>
      <c r="AR283" t="s">
        <v>292</v>
      </c>
      <c r="AS283">
        <v>0</v>
      </c>
      <c r="AT283">
        <v>0</v>
      </c>
      <c r="AU283">
        <f>1-AS283/AT283</f>
        <v>0</v>
      </c>
      <c r="AV283">
        <v>0.5</v>
      </c>
      <c r="AW283">
        <f>BN283</f>
        <v>0</v>
      </c>
      <c r="AX283">
        <f>K283</f>
        <v>0</v>
      </c>
      <c r="AY283">
        <f>AU283*AV283*AW283</f>
        <v>0</v>
      </c>
      <c r="AZ283">
        <f>(AX283-AP283)/AW283</f>
        <v>0</v>
      </c>
      <c r="BA283">
        <f>(AN283-AT283)/AT283</f>
        <v>0</v>
      </c>
      <c r="BB283">
        <f>AM283/(AO283+AM283/AT283)</f>
        <v>0</v>
      </c>
      <c r="BC283" t="s">
        <v>292</v>
      </c>
      <c r="BD283">
        <v>0</v>
      </c>
      <c r="BE283">
        <f>IF(BD283&lt;&gt;0, BD283, BB283)</f>
        <v>0</v>
      </c>
      <c r="BF283">
        <f>1-BE283/AT283</f>
        <v>0</v>
      </c>
      <c r="BG283">
        <f>(AT283-AS283)/(AT283-BE283)</f>
        <v>0</v>
      </c>
      <c r="BH283">
        <f>(AN283-AT283)/(AN283-BE283)</f>
        <v>0</v>
      </c>
      <c r="BI283">
        <f>(AT283-AS283)/(AT283-AM283)</f>
        <v>0</v>
      </c>
      <c r="BJ283">
        <f>(AN283-AT283)/(AN283-AM283)</f>
        <v>0</v>
      </c>
      <c r="BK283">
        <f>(BG283*BE283/AS283)</f>
        <v>0</v>
      </c>
      <c r="BL283">
        <f>(1-BK283)</f>
        <v>0</v>
      </c>
      <c r="BM283">
        <f>$B$11*CK283+$C$11*CL283+$F$11*CM283*(1-CP283)</f>
        <v>0</v>
      </c>
      <c r="BN283">
        <f>BM283*BO283</f>
        <v>0</v>
      </c>
      <c r="BO283">
        <f>($B$11*$D$9+$C$11*$D$9+$F$11*((CZ283+CR283)/MAX(CZ283+CR283+DA283, 0.1)*$I$9+DA283/MAX(CZ283+CR283+DA283, 0.1)*$J$9))/($B$11+$C$11+$F$11)</f>
        <v>0</v>
      </c>
      <c r="BP283">
        <f>($B$11*$K$9+$C$11*$K$9+$F$11*((CZ283+CR283)/MAX(CZ283+CR283+DA283, 0.1)*$P$9+DA283/MAX(CZ283+CR283+DA283, 0.1)*$Q$9))/($B$11+$C$11+$F$11)</f>
        <v>0</v>
      </c>
      <c r="BQ283">
        <v>6</v>
      </c>
      <c r="BR283">
        <v>0.5</v>
      </c>
      <c r="BS283" t="s">
        <v>293</v>
      </c>
      <c r="BT283">
        <v>2</v>
      </c>
      <c r="BU283">
        <v>1626465721</v>
      </c>
      <c r="BV283">
        <v>396.881</v>
      </c>
      <c r="BW283">
        <v>419.958666666667</v>
      </c>
      <c r="BX283">
        <v>9.47409333333333</v>
      </c>
      <c r="BY283">
        <v>4.37056</v>
      </c>
      <c r="BZ283">
        <v>395.33</v>
      </c>
      <c r="CA283">
        <v>9.52604333333333</v>
      </c>
      <c r="CB283">
        <v>900.011333333333</v>
      </c>
      <c r="CC283">
        <v>100.766666666667</v>
      </c>
      <c r="CD283">
        <v>0.0998676666666666</v>
      </c>
      <c r="CE283">
        <v>22.6877666666667</v>
      </c>
      <c r="CF283">
        <v>21.2266666666667</v>
      </c>
      <c r="CG283">
        <v>999.9</v>
      </c>
      <c r="CH283">
        <v>0</v>
      </c>
      <c r="CI283">
        <v>0</v>
      </c>
      <c r="CJ283">
        <v>10012.5</v>
      </c>
      <c r="CK283">
        <v>0</v>
      </c>
      <c r="CL283">
        <v>0.221023</v>
      </c>
      <c r="CM283">
        <v>1460.02</v>
      </c>
      <c r="CN283">
        <v>0.973011</v>
      </c>
      <c r="CO283">
        <v>0.0269885</v>
      </c>
      <c r="CP283">
        <v>0</v>
      </c>
      <c r="CQ283">
        <v>870.708333333333</v>
      </c>
      <c r="CR283">
        <v>4.99999</v>
      </c>
      <c r="CS283">
        <v>12758.9</v>
      </c>
      <c r="CT283">
        <v>12728.6</v>
      </c>
      <c r="CU283">
        <v>39.187</v>
      </c>
      <c r="CV283">
        <v>41.229</v>
      </c>
      <c r="CW283">
        <v>40.312</v>
      </c>
      <c r="CX283">
        <v>40.625</v>
      </c>
      <c r="CY283">
        <v>41.187</v>
      </c>
      <c r="CZ283">
        <v>1415.75</v>
      </c>
      <c r="DA283">
        <v>39.27</v>
      </c>
      <c r="DB283">
        <v>0</v>
      </c>
      <c r="DC283">
        <v>1626465733.4</v>
      </c>
      <c r="DD283">
        <v>0</v>
      </c>
      <c r="DE283">
        <v>870.792230769231</v>
      </c>
      <c r="DF283">
        <v>0.430564126704691</v>
      </c>
      <c r="DG283">
        <v>9.3948717596012</v>
      </c>
      <c r="DH283">
        <v>12757.1461538462</v>
      </c>
      <c r="DI283">
        <v>15</v>
      </c>
      <c r="DJ283">
        <v>1626465084.6</v>
      </c>
      <c r="DK283" t="s">
        <v>294</v>
      </c>
      <c r="DL283">
        <v>1626465076.6</v>
      </c>
      <c r="DM283">
        <v>1626465084.6</v>
      </c>
      <c r="DN283">
        <v>8</v>
      </c>
      <c r="DO283">
        <v>0.212</v>
      </c>
      <c r="DP283">
        <v>0.013</v>
      </c>
      <c r="DQ283">
        <v>1.588</v>
      </c>
      <c r="DR283">
        <v>-0.074</v>
      </c>
      <c r="DS283">
        <v>420</v>
      </c>
      <c r="DT283">
        <v>3</v>
      </c>
      <c r="DU283">
        <v>0.13</v>
      </c>
      <c r="DV283">
        <v>0.03</v>
      </c>
      <c r="DW283">
        <v>-22.9719097560976</v>
      </c>
      <c r="DX283">
        <v>-0.558054355400705</v>
      </c>
      <c r="DY283">
        <v>0.0607975761907677</v>
      </c>
      <c r="DZ283">
        <v>0</v>
      </c>
      <c r="EA283">
        <v>870.74803030303</v>
      </c>
      <c r="EB283">
        <v>0.0939879996615536</v>
      </c>
      <c r="EC283">
        <v>0.2101809443902</v>
      </c>
      <c r="ED283">
        <v>1</v>
      </c>
      <c r="EE283">
        <v>5.02836195121951</v>
      </c>
      <c r="EF283">
        <v>0.353934982578388</v>
      </c>
      <c r="EG283">
        <v>0.0367681388598489</v>
      </c>
      <c r="EH283">
        <v>0</v>
      </c>
      <c r="EI283">
        <v>1</v>
      </c>
      <c r="EJ283">
        <v>3</v>
      </c>
      <c r="EK283" t="s">
        <v>427</v>
      </c>
      <c r="EL283">
        <v>100</v>
      </c>
      <c r="EM283">
        <v>100</v>
      </c>
      <c r="EN283">
        <v>1.551</v>
      </c>
      <c r="EO283">
        <v>-0.0519</v>
      </c>
      <c r="EP283">
        <v>0.796380875196005</v>
      </c>
      <c r="EQ283">
        <v>0.00225868272383977</v>
      </c>
      <c r="ER283">
        <v>-9.96746185667655e-07</v>
      </c>
      <c r="ES283">
        <v>2.83711317370827e-10</v>
      </c>
      <c r="ET283">
        <v>-0.071317122073674</v>
      </c>
      <c r="EU283">
        <v>-0.00217948432402501</v>
      </c>
      <c r="EV283">
        <v>0.000453263451741206</v>
      </c>
      <c r="EW283">
        <v>-1.16319206543697e-06</v>
      </c>
      <c r="EX283">
        <v>-2</v>
      </c>
      <c r="EY283">
        <v>2196</v>
      </c>
      <c r="EZ283">
        <v>1</v>
      </c>
      <c r="FA283">
        <v>25</v>
      </c>
      <c r="FB283">
        <v>10.8</v>
      </c>
      <c r="FC283">
        <v>10.6</v>
      </c>
      <c r="FD283">
        <v>18</v>
      </c>
      <c r="FE283">
        <v>819.655</v>
      </c>
      <c r="FF283">
        <v>433.007</v>
      </c>
      <c r="FG283">
        <v>24.7905</v>
      </c>
      <c r="FH283">
        <v>25.1973</v>
      </c>
      <c r="FI283">
        <v>29.9999</v>
      </c>
      <c r="FJ283">
        <v>25.3994</v>
      </c>
      <c r="FK283">
        <v>25.4484</v>
      </c>
      <c r="FL283">
        <v>25.0309</v>
      </c>
      <c r="FM283">
        <v>66.7286</v>
      </c>
      <c r="FN283">
        <v>0</v>
      </c>
      <c r="FO283">
        <v>24.89</v>
      </c>
      <c r="FP283">
        <v>420</v>
      </c>
      <c r="FQ283">
        <v>4.47339</v>
      </c>
      <c r="FR283">
        <v>101.458</v>
      </c>
      <c r="FS283">
        <v>101.91</v>
      </c>
    </row>
    <row r="284" spans="1:175">
      <c r="A284">
        <v>268</v>
      </c>
      <c r="B284">
        <v>1626465724</v>
      </c>
      <c r="C284">
        <v>534.400000095367</v>
      </c>
      <c r="D284" t="s">
        <v>830</v>
      </c>
      <c r="E284" t="s">
        <v>831</v>
      </c>
      <c r="F284">
        <v>1</v>
      </c>
      <c r="G284" t="s">
        <v>291</v>
      </c>
      <c r="H284">
        <v>1626465723</v>
      </c>
      <c r="I284">
        <f>(J284)/1000</f>
        <v>0</v>
      </c>
      <c r="J284">
        <f>1000*CB284*AH284*(BX284-BY284)/(100*BQ284*(1000-AH284*BX284))</f>
        <v>0</v>
      </c>
      <c r="K284">
        <f>CB284*AH284*(BW284-BV284*(1000-AH284*BY284)/(1000-AH284*BX284))/(100*BQ284)</f>
        <v>0</v>
      </c>
      <c r="L284">
        <f>BV284 - IF(AH284&gt;1, K284*BQ284*100.0/(AJ284*CJ284), 0)</f>
        <v>0</v>
      </c>
      <c r="M284">
        <f>((S284-I284/2)*L284-K284)/(S284+I284/2)</f>
        <v>0</v>
      </c>
      <c r="N284">
        <f>M284*(CC284+CD284)/1000.0</f>
        <v>0</v>
      </c>
      <c r="O284">
        <f>(BV284 - IF(AH284&gt;1, K284*BQ284*100.0/(AJ284*CJ284), 0))*(CC284+CD284)/1000.0</f>
        <v>0</v>
      </c>
      <c r="P284">
        <f>2.0/((1/R284-1/Q284)+SIGN(R284)*SQRT((1/R284-1/Q284)*(1/R284-1/Q284) + 4*BR284/((BR284+1)*(BR284+1))*(2*1/R284*1/Q284-1/Q284*1/Q284)))</f>
        <v>0</v>
      </c>
      <c r="Q284">
        <f>IF(LEFT(BS284,1)&lt;&gt;"0",IF(LEFT(BS284,1)="1",3.0,BT284),$D$5+$E$5*(CJ284*CC284/($K$5*1000))+$F$5*(CJ284*CC284/($K$5*1000))*MAX(MIN(BQ284,$J$5),$I$5)*MAX(MIN(BQ284,$J$5),$I$5)+$G$5*MAX(MIN(BQ284,$J$5),$I$5)*(CJ284*CC284/($K$5*1000))+$H$5*(CJ284*CC284/($K$5*1000))*(CJ284*CC284/($K$5*1000)))</f>
        <v>0</v>
      </c>
      <c r="R284">
        <f>I284*(1000-(1000*0.61365*exp(17.502*V284/(240.97+V284))/(CC284+CD284)+BX284)/2)/(1000*0.61365*exp(17.502*V284/(240.97+V284))/(CC284+CD284)-BX284)</f>
        <v>0</v>
      </c>
      <c r="S284">
        <f>1/((BR284+1)/(P284/1.6)+1/(Q284/1.37)) + BR284/((BR284+1)/(P284/1.6) + BR284/(Q284/1.37))</f>
        <v>0</v>
      </c>
      <c r="T284">
        <f>(BM284*BP284)</f>
        <v>0</v>
      </c>
      <c r="U284">
        <f>(CE284+(T284+2*0.95*5.67E-8*(((CE284+$B$7)+273)^4-(CE284+273)^4)-44100*I284)/(1.84*29.3*Q284+8*0.95*5.67E-8*(CE284+273)^3))</f>
        <v>0</v>
      </c>
      <c r="V284">
        <f>($C$7*CF284+$D$7*CG284+$E$7*U284)</f>
        <v>0</v>
      </c>
      <c r="W284">
        <f>0.61365*exp(17.502*V284/(240.97+V284))</f>
        <v>0</v>
      </c>
      <c r="X284">
        <f>(Y284/Z284*100)</f>
        <v>0</v>
      </c>
      <c r="Y284">
        <f>BX284*(CC284+CD284)/1000</f>
        <v>0</v>
      </c>
      <c r="Z284">
        <f>0.61365*exp(17.502*CE284/(240.97+CE284))</f>
        <v>0</v>
      </c>
      <c r="AA284">
        <f>(W284-BX284*(CC284+CD284)/1000)</f>
        <v>0</v>
      </c>
      <c r="AB284">
        <f>(-I284*44100)</f>
        <v>0</v>
      </c>
      <c r="AC284">
        <f>2*29.3*Q284*0.92*(CE284-V284)</f>
        <v>0</v>
      </c>
      <c r="AD284">
        <f>2*0.95*5.67E-8*(((CE284+$B$7)+273)^4-(V284+273)^4)</f>
        <v>0</v>
      </c>
      <c r="AE284">
        <f>T284+AD284+AB284+AC284</f>
        <v>0</v>
      </c>
      <c r="AF284">
        <v>143</v>
      </c>
      <c r="AG284">
        <v>16</v>
      </c>
      <c r="AH284">
        <f>IF(AF284*$H$13&gt;=AJ284,1.0,(AJ284/(AJ284-AF284*$H$13)))</f>
        <v>0</v>
      </c>
      <c r="AI284">
        <f>(AH284-1)*100</f>
        <v>0</v>
      </c>
      <c r="AJ284">
        <f>MAX(0,($B$13+$C$13*CJ284)/(1+$D$13*CJ284)*CC284/(CE284+273)*$E$13)</f>
        <v>0</v>
      </c>
      <c r="AK284" t="s">
        <v>292</v>
      </c>
      <c r="AL284" t="s">
        <v>292</v>
      </c>
      <c r="AM284">
        <v>0</v>
      </c>
      <c r="AN284">
        <v>0</v>
      </c>
      <c r="AO284">
        <f>1-AM284/AN284</f>
        <v>0</v>
      </c>
      <c r="AP284">
        <v>0</v>
      </c>
      <c r="AQ284" t="s">
        <v>292</v>
      </c>
      <c r="AR284" t="s">
        <v>292</v>
      </c>
      <c r="AS284">
        <v>0</v>
      </c>
      <c r="AT284">
        <v>0</v>
      </c>
      <c r="AU284">
        <f>1-AS284/AT284</f>
        <v>0</v>
      </c>
      <c r="AV284">
        <v>0.5</v>
      </c>
      <c r="AW284">
        <f>BN284</f>
        <v>0</v>
      </c>
      <c r="AX284">
        <f>K284</f>
        <v>0</v>
      </c>
      <c r="AY284">
        <f>AU284*AV284*AW284</f>
        <v>0</v>
      </c>
      <c r="AZ284">
        <f>(AX284-AP284)/AW284</f>
        <v>0</v>
      </c>
      <c r="BA284">
        <f>(AN284-AT284)/AT284</f>
        <v>0</v>
      </c>
      <c r="BB284">
        <f>AM284/(AO284+AM284/AT284)</f>
        <v>0</v>
      </c>
      <c r="BC284" t="s">
        <v>292</v>
      </c>
      <c r="BD284">
        <v>0</v>
      </c>
      <c r="BE284">
        <f>IF(BD284&lt;&gt;0, BD284, BB284)</f>
        <v>0</v>
      </c>
      <c r="BF284">
        <f>1-BE284/AT284</f>
        <v>0</v>
      </c>
      <c r="BG284">
        <f>(AT284-AS284)/(AT284-BE284)</f>
        <v>0</v>
      </c>
      <c r="BH284">
        <f>(AN284-AT284)/(AN284-BE284)</f>
        <v>0</v>
      </c>
      <c r="BI284">
        <f>(AT284-AS284)/(AT284-AM284)</f>
        <v>0</v>
      </c>
      <c r="BJ284">
        <f>(AN284-AT284)/(AN284-AM284)</f>
        <v>0</v>
      </c>
      <c r="BK284">
        <f>(BG284*BE284/AS284)</f>
        <v>0</v>
      </c>
      <c r="BL284">
        <f>(1-BK284)</f>
        <v>0</v>
      </c>
      <c r="BM284">
        <f>$B$11*CK284+$C$11*CL284+$F$11*CM284*(1-CP284)</f>
        <v>0</v>
      </c>
      <c r="BN284">
        <f>BM284*BO284</f>
        <v>0</v>
      </c>
      <c r="BO284">
        <f>($B$11*$D$9+$C$11*$D$9+$F$11*((CZ284+CR284)/MAX(CZ284+CR284+DA284, 0.1)*$I$9+DA284/MAX(CZ284+CR284+DA284, 0.1)*$J$9))/($B$11+$C$11+$F$11)</f>
        <v>0</v>
      </c>
      <c r="BP284">
        <f>($B$11*$K$9+$C$11*$K$9+$F$11*((CZ284+CR284)/MAX(CZ284+CR284+DA284, 0.1)*$P$9+DA284/MAX(CZ284+CR284+DA284, 0.1)*$Q$9))/($B$11+$C$11+$F$11)</f>
        <v>0</v>
      </c>
      <c r="BQ284">
        <v>6</v>
      </c>
      <c r="BR284">
        <v>0.5</v>
      </c>
      <c r="BS284" t="s">
        <v>293</v>
      </c>
      <c r="BT284">
        <v>2</v>
      </c>
      <c r="BU284">
        <v>1626465723</v>
      </c>
      <c r="BV284">
        <v>396.862</v>
      </c>
      <c r="BW284">
        <v>419.962666666667</v>
      </c>
      <c r="BX284">
        <v>9.49145</v>
      </c>
      <c r="BY284">
        <v>4.39127666666667</v>
      </c>
      <c r="BZ284">
        <v>395.311</v>
      </c>
      <c r="CA284">
        <v>9.5433</v>
      </c>
      <c r="CB284">
        <v>900.046666666667</v>
      </c>
      <c r="CC284">
        <v>100.766</v>
      </c>
      <c r="CD284">
        <v>0.100128466666667</v>
      </c>
      <c r="CE284">
        <v>22.7271</v>
      </c>
      <c r="CF284">
        <v>21.2610666666667</v>
      </c>
      <c r="CG284">
        <v>999.9</v>
      </c>
      <c r="CH284">
        <v>0</v>
      </c>
      <c r="CI284">
        <v>0</v>
      </c>
      <c r="CJ284">
        <v>9996.25</v>
      </c>
      <c r="CK284">
        <v>0</v>
      </c>
      <c r="CL284">
        <v>0.221023</v>
      </c>
      <c r="CM284">
        <v>1459.95333333333</v>
      </c>
      <c r="CN284">
        <v>0.973003</v>
      </c>
      <c r="CO284">
        <v>0.0269969666666667</v>
      </c>
      <c r="CP284">
        <v>0</v>
      </c>
      <c r="CQ284">
        <v>871.196</v>
      </c>
      <c r="CR284">
        <v>4.99999</v>
      </c>
      <c r="CS284">
        <v>12758.5</v>
      </c>
      <c r="CT284">
        <v>12727.9333333333</v>
      </c>
      <c r="CU284">
        <v>39.187</v>
      </c>
      <c r="CV284">
        <v>41.208</v>
      </c>
      <c r="CW284">
        <v>40.312</v>
      </c>
      <c r="CX284">
        <v>40.625</v>
      </c>
      <c r="CY284">
        <v>41.187</v>
      </c>
      <c r="CZ284">
        <v>1415.67333333333</v>
      </c>
      <c r="DA284">
        <v>39.28</v>
      </c>
      <c r="DB284">
        <v>0</v>
      </c>
      <c r="DC284">
        <v>1626465735.2</v>
      </c>
      <c r="DD284">
        <v>0</v>
      </c>
      <c r="DE284">
        <v>870.81056</v>
      </c>
      <c r="DF284">
        <v>0.841538476088981</v>
      </c>
      <c r="DG284">
        <v>13.2307691849251</v>
      </c>
      <c r="DH284">
        <v>12757.372</v>
      </c>
      <c r="DI284">
        <v>15</v>
      </c>
      <c r="DJ284">
        <v>1626465084.6</v>
      </c>
      <c r="DK284" t="s">
        <v>294</v>
      </c>
      <c r="DL284">
        <v>1626465076.6</v>
      </c>
      <c r="DM284">
        <v>1626465084.6</v>
      </c>
      <c r="DN284">
        <v>8</v>
      </c>
      <c r="DO284">
        <v>0.212</v>
      </c>
      <c r="DP284">
        <v>0.013</v>
      </c>
      <c r="DQ284">
        <v>1.588</v>
      </c>
      <c r="DR284">
        <v>-0.074</v>
      </c>
      <c r="DS284">
        <v>420</v>
      </c>
      <c r="DT284">
        <v>3</v>
      </c>
      <c r="DU284">
        <v>0.13</v>
      </c>
      <c r="DV284">
        <v>0.03</v>
      </c>
      <c r="DW284">
        <v>-22.9894463414634</v>
      </c>
      <c r="DX284">
        <v>-0.624018815330997</v>
      </c>
      <c r="DY284">
        <v>0.0661918243332688</v>
      </c>
      <c r="DZ284">
        <v>0</v>
      </c>
      <c r="EA284">
        <v>870.791727272727</v>
      </c>
      <c r="EB284">
        <v>0.281106372231558</v>
      </c>
      <c r="EC284">
        <v>0.261698910122358</v>
      </c>
      <c r="ED284">
        <v>1</v>
      </c>
      <c r="EE284">
        <v>5.04075146341463</v>
      </c>
      <c r="EF284">
        <v>0.370700069686411</v>
      </c>
      <c r="EG284">
        <v>0.0384188700181066</v>
      </c>
      <c r="EH284">
        <v>0</v>
      </c>
      <c r="EI284">
        <v>1</v>
      </c>
      <c r="EJ284">
        <v>3</v>
      </c>
      <c r="EK284" t="s">
        <v>427</v>
      </c>
      <c r="EL284">
        <v>100</v>
      </c>
      <c r="EM284">
        <v>100</v>
      </c>
      <c r="EN284">
        <v>1.551</v>
      </c>
      <c r="EO284">
        <v>-0.0518</v>
      </c>
      <c r="EP284">
        <v>0.796380875196005</v>
      </c>
      <c r="EQ284">
        <v>0.00225868272383977</v>
      </c>
      <c r="ER284">
        <v>-9.96746185667655e-07</v>
      </c>
      <c r="ES284">
        <v>2.83711317370827e-10</v>
      </c>
      <c r="ET284">
        <v>-0.071317122073674</v>
      </c>
      <c r="EU284">
        <v>-0.00217948432402501</v>
      </c>
      <c r="EV284">
        <v>0.000453263451741206</v>
      </c>
      <c r="EW284">
        <v>-1.16319206543697e-06</v>
      </c>
      <c r="EX284">
        <v>-2</v>
      </c>
      <c r="EY284">
        <v>2196</v>
      </c>
      <c r="EZ284">
        <v>1</v>
      </c>
      <c r="FA284">
        <v>25</v>
      </c>
      <c r="FB284">
        <v>10.8</v>
      </c>
      <c r="FC284">
        <v>10.7</v>
      </c>
      <c r="FD284">
        <v>18</v>
      </c>
      <c r="FE284">
        <v>819.594</v>
      </c>
      <c r="FF284">
        <v>432.951</v>
      </c>
      <c r="FG284">
        <v>24.847</v>
      </c>
      <c r="FH284">
        <v>25.1964</v>
      </c>
      <c r="FI284">
        <v>29.9998</v>
      </c>
      <c r="FJ284">
        <v>25.3983</v>
      </c>
      <c r="FK284">
        <v>25.4472</v>
      </c>
      <c r="FL284">
        <v>25.0318</v>
      </c>
      <c r="FM284">
        <v>66.7286</v>
      </c>
      <c r="FN284">
        <v>0</v>
      </c>
      <c r="FO284">
        <v>24.89</v>
      </c>
      <c r="FP284">
        <v>420</v>
      </c>
      <c r="FQ284">
        <v>4.48983</v>
      </c>
      <c r="FR284">
        <v>101.459</v>
      </c>
      <c r="FS284">
        <v>101.91</v>
      </c>
    </row>
    <row r="285" spans="1:175">
      <c r="A285">
        <v>269</v>
      </c>
      <c r="B285">
        <v>1626465726</v>
      </c>
      <c r="C285">
        <v>536.400000095367</v>
      </c>
      <c r="D285" t="s">
        <v>832</v>
      </c>
      <c r="E285" t="s">
        <v>833</v>
      </c>
      <c r="F285">
        <v>1</v>
      </c>
      <c r="G285" t="s">
        <v>291</v>
      </c>
      <c r="H285">
        <v>1626465725</v>
      </c>
      <c r="I285">
        <f>(J285)/1000</f>
        <v>0</v>
      </c>
      <c r="J285">
        <f>1000*CB285*AH285*(BX285-BY285)/(100*BQ285*(1000-AH285*BX285))</f>
        <v>0</v>
      </c>
      <c r="K285">
        <f>CB285*AH285*(BW285-BV285*(1000-AH285*BY285)/(1000-AH285*BX285))/(100*BQ285)</f>
        <v>0</v>
      </c>
      <c r="L285">
        <f>BV285 - IF(AH285&gt;1, K285*BQ285*100.0/(AJ285*CJ285), 0)</f>
        <v>0</v>
      </c>
      <c r="M285">
        <f>((S285-I285/2)*L285-K285)/(S285+I285/2)</f>
        <v>0</v>
      </c>
      <c r="N285">
        <f>M285*(CC285+CD285)/1000.0</f>
        <v>0</v>
      </c>
      <c r="O285">
        <f>(BV285 - IF(AH285&gt;1, K285*BQ285*100.0/(AJ285*CJ285), 0))*(CC285+CD285)/1000.0</f>
        <v>0</v>
      </c>
      <c r="P285">
        <f>2.0/((1/R285-1/Q285)+SIGN(R285)*SQRT((1/R285-1/Q285)*(1/R285-1/Q285) + 4*BR285/((BR285+1)*(BR285+1))*(2*1/R285*1/Q285-1/Q285*1/Q285)))</f>
        <v>0</v>
      </c>
      <c r="Q285">
        <f>IF(LEFT(BS285,1)&lt;&gt;"0",IF(LEFT(BS285,1)="1",3.0,BT285),$D$5+$E$5*(CJ285*CC285/($K$5*1000))+$F$5*(CJ285*CC285/($K$5*1000))*MAX(MIN(BQ285,$J$5),$I$5)*MAX(MIN(BQ285,$J$5),$I$5)+$G$5*MAX(MIN(BQ285,$J$5),$I$5)*(CJ285*CC285/($K$5*1000))+$H$5*(CJ285*CC285/($K$5*1000))*(CJ285*CC285/($K$5*1000)))</f>
        <v>0</v>
      </c>
      <c r="R285">
        <f>I285*(1000-(1000*0.61365*exp(17.502*V285/(240.97+V285))/(CC285+CD285)+BX285)/2)/(1000*0.61365*exp(17.502*V285/(240.97+V285))/(CC285+CD285)-BX285)</f>
        <v>0</v>
      </c>
      <c r="S285">
        <f>1/((BR285+1)/(P285/1.6)+1/(Q285/1.37)) + BR285/((BR285+1)/(P285/1.6) + BR285/(Q285/1.37))</f>
        <v>0</v>
      </c>
      <c r="T285">
        <f>(BM285*BP285)</f>
        <v>0</v>
      </c>
      <c r="U285">
        <f>(CE285+(T285+2*0.95*5.67E-8*(((CE285+$B$7)+273)^4-(CE285+273)^4)-44100*I285)/(1.84*29.3*Q285+8*0.95*5.67E-8*(CE285+273)^3))</f>
        <v>0</v>
      </c>
      <c r="V285">
        <f>($C$7*CF285+$D$7*CG285+$E$7*U285)</f>
        <v>0</v>
      </c>
      <c r="W285">
        <f>0.61365*exp(17.502*V285/(240.97+V285))</f>
        <v>0</v>
      </c>
      <c r="X285">
        <f>(Y285/Z285*100)</f>
        <v>0</v>
      </c>
      <c r="Y285">
        <f>BX285*(CC285+CD285)/1000</f>
        <v>0</v>
      </c>
      <c r="Z285">
        <f>0.61365*exp(17.502*CE285/(240.97+CE285))</f>
        <v>0</v>
      </c>
      <c r="AA285">
        <f>(W285-BX285*(CC285+CD285)/1000)</f>
        <v>0</v>
      </c>
      <c r="AB285">
        <f>(-I285*44100)</f>
        <v>0</v>
      </c>
      <c r="AC285">
        <f>2*29.3*Q285*0.92*(CE285-V285)</f>
        <v>0</v>
      </c>
      <c r="AD285">
        <f>2*0.95*5.67E-8*(((CE285+$B$7)+273)^4-(V285+273)^4)</f>
        <v>0</v>
      </c>
      <c r="AE285">
        <f>T285+AD285+AB285+AC285</f>
        <v>0</v>
      </c>
      <c r="AF285">
        <v>143</v>
      </c>
      <c r="AG285">
        <v>16</v>
      </c>
      <c r="AH285">
        <f>IF(AF285*$H$13&gt;=AJ285,1.0,(AJ285/(AJ285-AF285*$H$13)))</f>
        <v>0</v>
      </c>
      <c r="AI285">
        <f>(AH285-1)*100</f>
        <v>0</v>
      </c>
      <c r="AJ285">
        <f>MAX(0,($B$13+$C$13*CJ285)/(1+$D$13*CJ285)*CC285/(CE285+273)*$E$13)</f>
        <v>0</v>
      </c>
      <c r="AK285" t="s">
        <v>292</v>
      </c>
      <c r="AL285" t="s">
        <v>292</v>
      </c>
      <c r="AM285">
        <v>0</v>
      </c>
      <c r="AN285">
        <v>0</v>
      </c>
      <c r="AO285">
        <f>1-AM285/AN285</f>
        <v>0</v>
      </c>
      <c r="AP285">
        <v>0</v>
      </c>
      <c r="AQ285" t="s">
        <v>292</v>
      </c>
      <c r="AR285" t="s">
        <v>292</v>
      </c>
      <c r="AS285">
        <v>0</v>
      </c>
      <c r="AT285">
        <v>0</v>
      </c>
      <c r="AU285">
        <f>1-AS285/AT285</f>
        <v>0</v>
      </c>
      <c r="AV285">
        <v>0.5</v>
      </c>
      <c r="AW285">
        <f>BN285</f>
        <v>0</v>
      </c>
      <c r="AX285">
        <f>K285</f>
        <v>0</v>
      </c>
      <c r="AY285">
        <f>AU285*AV285*AW285</f>
        <v>0</v>
      </c>
      <c r="AZ285">
        <f>(AX285-AP285)/AW285</f>
        <v>0</v>
      </c>
      <c r="BA285">
        <f>(AN285-AT285)/AT285</f>
        <v>0</v>
      </c>
      <c r="BB285">
        <f>AM285/(AO285+AM285/AT285)</f>
        <v>0</v>
      </c>
      <c r="BC285" t="s">
        <v>292</v>
      </c>
      <c r="BD285">
        <v>0</v>
      </c>
      <c r="BE285">
        <f>IF(BD285&lt;&gt;0, BD285, BB285)</f>
        <v>0</v>
      </c>
      <c r="BF285">
        <f>1-BE285/AT285</f>
        <v>0</v>
      </c>
      <c r="BG285">
        <f>(AT285-AS285)/(AT285-BE285)</f>
        <v>0</v>
      </c>
      <c r="BH285">
        <f>(AN285-AT285)/(AN285-BE285)</f>
        <v>0</v>
      </c>
      <c r="BI285">
        <f>(AT285-AS285)/(AT285-AM285)</f>
        <v>0</v>
      </c>
      <c r="BJ285">
        <f>(AN285-AT285)/(AN285-AM285)</f>
        <v>0</v>
      </c>
      <c r="BK285">
        <f>(BG285*BE285/AS285)</f>
        <v>0</v>
      </c>
      <c r="BL285">
        <f>(1-BK285)</f>
        <v>0</v>
      </c>
      <c r="BM285">
        <f>$B$11*CK285+$C$11*CL285+$F$11*CM285*(1-CP285)</f>
        <v>0</v>
      </c>
      <c r="BN285">
        <f>BM285*BO285</f>
        <v>0</v>
      </c>
      <c r="BO285">
        <f>($B$11*$D$9+$C$11*$D$9+$F$11*((CZ285+CR285)/MAX(CZ285+CR285+DA285, 0.1)*$I$9+DA285/MAX(CZ285+CR285+DA285, 0.1)*$J$9))/($B$11+$C$11+$F$11)</f>
        <v>0</v>
      </c>
      <c r="BP285">
        <f>($B$11*$K$9+$C$11*$K$9+$F$11*((CZ285+CR285)/MAX(CZ285+CR285+DA285, 0.1)*$P$9+DA285/MAX(CZ285+CR285+DA285, 0.1)*$Q$9))/($B$11+$C$11+$F$11)</f>
        <v>0</v>
      </c>
      <c r="BQ285">
        <v>6</v>
      </c>
      <c r="BR285">
        <v>0.5</v>
      </c>
      <c r="BS285" t="s">
        <v>293</v>
      </c>
      <c r="BT285">
        <v>2</v>
      </c>
      <c r="BU285">
        <v>1626465725</v>
      </c>
      <c r="BV285">
        <v>396.834</v>
      </c>
      <c r="BW285">
        <v>419.953</v>
      </c>
      <c r="BX285">
        <v>9.51980666666667</v>
      </c>
      <c r="BY285">
        <v>4.42287333333333</v>
      </c>
      <c r="BZ285">
        <v>395.283</v>
      </c>
      <c r="CA285">
        <v>9.57147666666667</v>
      </c>
      <c r="CB285">
        <v>899.995333333333</v>
      </c>
      <c r="CC285">
        <v>100.765666666667</v>
      </c>
      <c r="CD285">
        <v>0.0996300666666667</v>
      </c>
      <c r="CE285">
        <v>22.7673</v>
      </c>
      <c r="CF285">
        <v>21.2950333333333</v>
      </c>
      <c r="CG285">
        <v>999.9</v>
      </c>
      <c r="CH285">
        <v>0</v>
      </c>
      <c r="CI285">
        <v>0</v>
      </c>
      <c r="CJ285">
        <v>10016.2333333333</v>
      </c>
      <c r="CK285">
        <v>0</v>
      </c>
      <c r="CL285">
        <v>0.221023</v>
      </c>
      <c r="CM285">
        <v>1460.03</v>
      </c>
      <c r="CN285">
        <v>0.973004333333333</v>
      </c>
      <c r="CO285">
        <v>0.0269954333333333</v>
      </c>
      <c r="CP285">
        <v>0</v>
      </c>
      <c r="CQ285">
        <v>870.734333333333</v>
      </c>
      <c r="CR285">
        <v>4.99999</v>
      </c>
      <c r="CS285">
        <v>12760</v>
      </c>
      <c r="CT285">
        <v>12728.6666666667</v>
      </c>
      <c r="CU285">
        <v>39.187</v>
      </c>
      <c r="CV285">
        <v>41.25</v>
      </c>
      <c r="CW285">
        <v>40.312</v>
      </c>
      <c r="CX285">
        <v>40.625</v>
      </c>
      <c r="CY285">
        <v>41.187</v>
      </c>
      <c r="CZ285">
        <v>1415.75</v>
      </c>
      <c r="DA285">
        <v>39.28</v>
      </c>
      <c r="DB285">
        <v>0</v>
      </c>
      <c r="DC285">
        <v>1626465737</v>
      </c>
      <c r="DD285">
        <v>0</v>
      </c>
      <c r="DE285">
        <v>870.786692307692</v>
      </c>
      <c r="DF285">
        <v>0.720136762358143</v>
      </c>
      <c r="DG285">
        <v>16.567521300259</v>
      </c>
      <c r="DH285">
        <v>12757.7384615385</v>
      </c>
      <c r="DI285">
        <v>15</v>
      </c>
      <c r="DJ285">
        <v>1626465084.6</v>
      </c>
      <c r="DK285" t="s">
        <v>294</v>
      </c>
      <c r="DL285">
        <v>1626465076.6</v>
      </c>
      <c r="DM285">
        <v>1626465084.6</v>
      </c>
      <c r="DN285">
        <v>8</v>
      </c>
      <c r="DO285">
        <v>0.212</v>
      </c>
      <c r="DP285">
        <v>0.013</v>
      </c>
      <c r="DQ285">
        <v>1.588</v>
      </c>
      <c r="DR285">
        <v>-0.074</v>
      </c>
      <c r="DS285">
        <v>420</v>
      </c>
      <c r="DT285">
        <v>3</v>
      </c>
      <c r="DU285">
        <v>0.13</v>
      </c>
      <c r="DV285">
        <v>0.03</v>
      </c>
      <c r="DW285">
        <v>-23.006212195122</v>
      </c>
      <c r="DX285">
        <v>-0.712636933797899</v>
      </c>
      <c r="DY285">
        <v>0.072259580156888</v>
      </c>
      <c r="DZ285">
        <v>0</v>
      </c>
      <c r="EA285">
        <v>870.808057142857</v>
      </c>
      <c r="EB285">
        <v>0.143553816048213</v>
      </c>
      <c r="EC285">
        <v>0.255257286769606</v>
      </c>
      <c r="ED285">
        <v>1</v>
      </c>
      <c r="EE285">
        <v>5.05085853658537</v>
      </c>
      <c r="EF285">
        <v>0.369615888501738</v>
      </c>
      <c r="EG285">
        <v>0.038350776667874</v>
      </c>
      <c r="EH285">
        <v>0</v>
      </c>
      <c r="EI285">
        <v>1</v>
      </c>
      <c r="EJ285">
        <v>3</v>
      </c>
      <c r="EK285" t="s">
        <v>427</v>
      </c>
      <c r="EL285">
        <v>100</v>
      </c>
      <c r="EM285">
        <v>100</v>
      </c>
      <c r="EN285">
        <v>1.551</v>
      </c>
      <c r="EO285">
        <v>-0.0516</v>
      </c>
      <c r="EP285">
        <v>0.796380875196005</v>
      </c>
      <c r="EQ285">
        <v>0.00225868272383977</v>
      </c>
      <c r="ER285">
        <v>-9.96746185667655e-07</v>
      </c>
      <c r="ES285">
        <v>2.83711317370827e-10</v>
      </c>
      <c r="ET285">
        <v>-0.071317122073674</v>
      </c>
      <c r="EU285">
        <v>-0.00217948432402501</v>
      </c>
      <c r="EV285">
        <v>0.000453263451741206</v>
      </c>
      <c r="EW285">
        <v>-1.16319206543697e-06</v>
      </c>
      <c r="EX285">
        <v>-2</v>
      </c>
      <c r="EY285">
        <v>2196</v>
      </c>
      <c r="EZ285">
        <v>1</v>
      </c>
      <c r="FA285">
        <v>25</v>
      </c>
      <c r="FB285">
        <v>10.8</v>
      </c>
      <c r="FC285">
        <v>10.7</v>
      </c>
      <c r="FD285">
        <v>18</v>
      </c>
      <c r="FE285">
        <v>819.544</v>
      </c>
      <c r="FF285">
        <v>432.683</v>
      </c>
      <c r="FG285">
        <v>24.9208</v>
      </c>
      <c r="FH285">
        <v>25.1952</v>
      </c>
      <c r="FI285">
        <v>29.9998</v>
      </c>
      <c r="FJ285">
        <v>25.3967</v>
      </c>
      <c r="FK285">
        <v>25.4454</v>
      </c>
      <c r="FL285">
        <v>25.0325</v>
      </c>
      <c r="FM285">
        <v>66.7286</v>
      </c>
      <c r="FN285">
        <v>0</v>
      </c>
      <c r="FO285">
        <v>24.99</v>
      </c>
      <c r="FP285">
        <v>420</v>
      </c>
      <c r="FQ285">
        <v>4.48672</v>
      </c>
      <c r="FR285">
        <v>101.46</v>
      </c>
      <c r="FS285">
        <v>101.91</v>
      </c>
    </row>
    <row r="286" spans="1:175">
      <c r="A286">
        <v>270</v>
      </c>
      <c r="B286">
        <v>1626465728</v>
      </c>
      <c r="C286">
        <v>538.400000095367</v>
      </c>
      <c r="D286" t="s">
        <v>834</v>
      </c>
      <c r="E286" t="s">
        <v>835</v>
      </c>
      <c r="F286">
        <v>1</v>
      </c>
      <c r="G286" t="s">
        <v>291</v>
      </c>
      <c r="H286">
        <v>1626465727</v>
      </c>
      <c r="I286">
        <f>(J286)/1000</f>
        <v>0</v>
      </c>
      <c r="J286">
        <f>1000*CB286*AH286*(BX286-BY286)/(100*BQ286*(1000-AH286*BX286))</f>
        <v>0</v>
      </c>
      <c r="K286">
        <f>CB286*AH286*(BW286-BV286*(1000-AH286*BY286)/(1000-AH286*BX286))/(100*BQ286)</f>
        <v>0</v>
      </c>
      <c r="L286">
        <f>BV286 - IF(AH286&gt;1, K286*BQ286*100.0/(AJ286*CJ286), 0)</f>
        <v>0</v>
      </c>
      <c r="M286">
        <f>((S286-I286/2)*L286-K286)/(S286+I286/2)</f>
        <v>0</v>
      </c>
      <c r="N286">
        <f>M286*(CC286+CD286)/1000.0</f>
        <v>0</v>
      </c>
      <c r="O286">
        <f>(BV286 - IF(AH286&gt;1, K286*BQ286*100.0/(AJ286*CJ286), 0))*(CC286+CD286)/1000.0</f>
        <v>0</v>
      </c>
      <c r="P286">
        <f>2.0/((1/R286-1/Q286)+SIGN(R286)*SQRT((1/R286-1/Q286)*(1/R286-1/Q286) + 4*BR286/((BR286+1)*(BR286+1))*(2*1/R286*1/Q286-1/Q286*1/Q286)))</f>
        <v>0</v>
      </c>
      <c r="Q286">
        <f>IF(LEFT(BS286,1)&lt;&gt;"0",IF(LEFT(BS286,1)="1",3.0,BT286),$D$5+$E$5*(CJ286*CC286/($K$5*1000))+$F$5*(CJ286*CC286/($K$5*1000))*MAX(MIN(BQ286,$J$5),$I$5)*MAX(MIN(BQ286,$J$5),$I$5)+$G$5*MAX(MIN(BQ286,$J$5),$I$5)*(CJ286*CC286/($K$5*1000))+$H$5*(CJ286*CC286/($K$5*1000))*(CJ286*CC286/($K$5*1000)))</f>
        <v>0</v>
      </c>
      <c r="R286">
        <f>I286*(1000-(1000*0.61365*exp(17.502*V286/(240.97+V286))/(CC286+CD286)+BX286)/2)/(1000*0.61365*exp(17.502*V286/(240.97+V286))/(CC286+CD286)-BX286)</f>
        <v>0</v>
      </c>
      <c r="S286">
        <f>1/((BR286+1)/(P286/1.6)+1/(Q286/1.37)) + BR286/((BR286+1)/(P286/1.6) + BR286/(Q286/1.37))</f>
        <v>0</v>
      </c>
      <c r="T286">
        <f>(BM286*BP286)</f>
        <v>0</v>
      </c>
      <c r="U286">
        <f>(CE286+(T286+2*0.95*5.67E-8*(((CE286+$B$7)+273)^4-(CE286+273)^4)-44100*I286)/(1.84*29.3*Q286+8*0.95*5.67E-8*(CE286+273)^3))</f>
        <v>0</v>
      </c>
      <c r="V286">
        <f>($C$7*CF286+$D$7*CG286+$E$7*U286)</f>
        <v>0</v>
      </c>
      <c r="W286">
        <f>0.61365*exp(17.502*V286/(240.97+V286))</f>
        <v>0</v>
      </c>
      <c r="X286">
        <f>(Y286/Z286*100)</f>
        <v>0</v>
      </c>
      <c r="Y286">
        <f>BX286*(CC286+CD286)/1000</f>
        <v>0</v>
      </c>
      <c r="Z286">
        <f>0.61365*exp(17.502*CE286/(240.97+CE286))</f>
        <v>0</v>
      </c>
      <c r="AA286">
        <f>(W286-BX286*(CC286+CD286)/1000)</f>
        <v>0</v>
      </c>
      <c r="AB286">
        <f>(-I286*44100)</f>
        <v>0</v>
      </c>
      <c r="AC286">
        <f>2*29.3*Q286*0.92*(CE286-V286)</f>
        <v>0</v>
      </c>
      <c r="AD286">
        <f>2*0.95*5.67E-8*(((CE286+$B$7)+273)^4-(V286+273)^4)</f>
        <v>0</v>
      </c>
      <c r="AE286">
        <f>T286+AD286+AB286+AC286</f>
        <v>0</v>
      </c>
      <c r="AF286">
        <v>143</v>
      </c>
      <c r="AG286">
        <v>16</v>
      </c>
      <c r="AH286">
        <f>IF(AF286*$H$13&gt;=AJ286,1.0,(AJ286/(AJ286-AF286*$H$13)))</f>
        <v>0</v>
      </c>
      <c r="AI286">
        <f>(AH286-1)*100</f>
        <v>0</v>
      </c>
      <c r="AJ286">
        <f>MAX(0,($B$13+$C$13*CJ286)/(1+$D$13*CJ286)*CC286/(CE286+273)*$E$13)</f>
        <v>0</v>
      </c>
      <c r="AK286" t="s">
        <v>292</v>
      </c>
      <c r="AL286" t="s">
        <v>292</v>
      </c>
      <c r="AM286">
        <v>0</v>
      </c>
      <c r="AN286">
        <v>0</v>
      </c>
      <c r="AO286">
        <f>1-AM286/AN286</f>
        <v>0</v>
      </c>
      <c r="AP286">
        <v>0</v>
      </c>
      <c r="AQ286" t="s">
        <v>292</v>
      </c>
      <c r="AR286" t="s">
        <v>292</v>
      </c>
      <c r="AS286">
        <v>0</v>
      </c>
      <c r="AT286">
        <v>0</v>
      </c>
      <c r="AU286">
        <f>1-AS286/AT286</f>
        <v>0</v>
      </c>
      <c r="AV286">
        <v>0.5</v>
      </c>
      <c r="AW286">
        <f>BN286</f>
        <v>0</v>
      </c>
      <c r="AX286">
        <f>K286</f>
        <v>0</v>
      </c>
      <c r="AY286">
        <f>AU286*AV286*AW286</f>
        <v>0</v>
      </c>
      <c r="AZ286">
        <f>(AX286-AP286)/AW286</f>
        <v>0</v>
      </c>
      <c r="BA286">
        <f>(AN286-AT286)/AT286</f>
        <v>0</v>
      </c>
      <c r="BB286">
        <f>AM286/(AO286+AM286/AT286)</f>
        <v>0</v>
      </c>
      <c r="BC286" t="s">
        <v>292</v>
      </c>
      <c r="BD286">
        <v>0</v>
      </c>
      <c r="BE286">
        <f>IF(BD286&lt;&gt;0, BD286, BB286)</f>
        <v>0</v>
      </c>
      <c r="BF286">
        <f>1-BE286/AT286</f>
        <v>0</v>
      </c>
      <c r="BG286">
        <f>(AT286-AS286)/(AT286-BE286)</f>
        <v>0</v>
      </c>
      <c r="BH286">
        <f>(AN286-AT286)/(AN286-BE286)</f>
        <v>0</v>
      </c>
      <c r="BI286">
        <f>(AT286-AS286)/(AT286-AM286)</f>
        <v>0</v>
      </c>
      <c r="BJ286">
        <f>(AN286-AT286)/(AN286-AM286)</f>
        <v>0</v>
      </c>
      <c r="BK286">
        <f>(BG286*BE286/AS286)</f>
        <v>0</v>
      </c>
      <c r="BL286">
        <f>(1-BK286)</f>
        <v>0</v>
      </c>
      <c r="BM286">
        <f>$B$11*CK286+$C$11*CL286+$F$11*CM286*(1-CP286)</f>
        <v>0</v>
      </c>
      <c r="BN286">
        <f>BM286*BO286</f>
        <v>0</v>
      </c>
      <c r="BO286">
        <f>($B$11*$D$9+$C$11*$D$9+$F$11*((CZ286+CR286)/MAX(CZ286+CR286+DA286, 0.1)*$I$9+DA286/MAX(CZ286+CR286+DA286, 0.1)*$J$9))/($B$11+$C$11+$F$11)</f>
        <v>0</v>
      </c>
      <c r="BP286">
        <f>($B$11*$K$9+$C$11*$K$9+$F$11*((CZ286+CR286)/MAX(CZ286+CR286+DA286, 0.1)*$P$9+DA286/MAX(CZ286+CR286+DA286, 0.1)*$Q$9))/($B$11+$C$11+$F$11)</f>
        <v>0</v>
      </c>
      <c r="BQ286">
        <v>6</v>
      </c>
      <c r="BR286">
        <v>0.5</v>
      </c>
      <c r="BS286" t="s">
        <v>293</v>
      </c>
      <c r="BT286">
        <v>2</v>
      </c>
      <c r="BU286">
        <v>1626465727</v>
      </c>
      <c r="BV286">
        <v>396.837</v>
      </c>
      <c r="BW286">
        <v>419.966666666667</v>
      </c>
      <c r="BX286">
        <v>9.55088</v>
      </c>
      <c r="BY286">
        <v>4.43897333333333</v>
      </c>
      <c r="BZ286">
        <v>395.286</v>
      </c>
      <c r="CA286">
        <v>9.60236</v>
      </c>
      <c r="CB286">
        <v>899.995333333333</v>
      </c>
      <c r="CC286">
        <v>100.765666666667</v>
      </c>
      <c r="CD286">
        <v>0.0997803333333333</v>
      </c>
      <c r="CE286">
        <v>22.8065666666667</v>
      </c>
      <c r="CF286">
        <v>21.3268666666667</v>
      </c>
      <c r="CG286">
        <v>999.9</v>
      </c>
      <c r="CH286">
        <v>0</v>
      </c>
      <c r="CI286">
        <v>0</v>
      </c>
      <c r="CJ286">
        <v>9988.54</v>
      </c>
      <c r="CK286">
        <v>0</v>
      </c>
      <c r="CL286">
        <v>0.221023</v>
      </c>
      <c r="CM286">
        <v>1460.02666666667</v>
      </c>
      <c r="CN286">
        <v>0.973011</v>
      </c>
      <c r="CO286">
        <v>0.0269885</v>
      </c>
      <c r="CP286">
        <v>0</v>
      </c>
      <c r="CQ286">
        <v>871.052333333333</v>
      </c>
      <c r="CR286">
        <v>4.99999</v>
      </c>
      <c r="CS286">
        <v>12760.6</v>
      </c>
      <c r="CT286">
        <v>12728.6333333333</v>
      </c>
      <c r="CU286">
        <v>39.187</v>
      </c>
      <c r="CV286">
        <v>41.25</v>
      </c>
      <c r="CW286">
        <v>40.312</v>
      </c>
      <c r="CX286">
        <v>40.625</v>
      </c>
      <c r="CY286">
        <v>41.187</v>
      </c>
      <c r="CZ286">
        <v>1415.75666666667</v>
      </c>
      <c r="DA286">
        <v>39.27</v>
      </c>
      <c r="DB286">
        <v>0</v>
      </c>
      <c r="DC286">
        <v>1626465739.4</v>
      </c>
      <c r="DD286">
        <v>0</v>
      </c>
      <c r="DE286">
        <v>870.845923076923</v>
      </c>
      <c r="DF286">
        <v>0.848683770340822</v>
      </c>
      <c r="DG286">
        <v>16.8239315565251</v>
      </c>
      <c r="DH286">
        <v>12758.3038461538</v>
      </c>
      <c r="DI286">
        <v>15</v>
      </c>
      <c r="DJ286">
        <v>1626465084.6</v>
      </c>
      <c r="DK286" t="s">
        <v>294</v>
      </c>
      <c r="DL286">
        <v>1626465076.6</v>
      </c>
      <c r="DM286">
        <v>1626465084.6</v>
      </c>
      <c r="DN286">
        <v>8</v>
      </c>
      <c r="DO286">
        <v>0.212</v>
      </c>
      <c r="DP286">
        <v>0.013</v>
      </c>
      <c r="DQ286">
        <v>1.588</v>
      </c>
      <c r="DR286">
        <v>-0.074</v>
      </c>
      <c r="DS286">
        <v>420</v>
      </c>
      <c r="DT286">
        <v>3</v>
      </c>
      <c r="DU286">
        <v>0.13</v>
      </c>
      <c r="DV286">
        <v>0.03</v>
      </c>
      <c r="DW286">
        <v>-23.0280097560976</v>
      </c>
      <c r="DX286">
        <v>-0.727442508710803</v>
      </c>
      <c r="DY286">
        <v>0.0736369631628229</v>
      </c>
      <c r="DZ286">
        <v>0</v>
      </c>
      <c r="EA286">
        <v>870.796060606061</v>
      </c>
      <c r="EB286">
        <v>0.720415786360602</v>
      </c>
      <c r="EC286">
        <v>0.250906591262623</v>
      </c>
      <c r="ED286">
        <v>1</v>
      </c>
      <c r="EE286">
        <v>5.06027853658537</v>
      </c>
      <c r="EF286">
        <v>0.371311777003488</v>
      </c>
      <c r="EG286">
        <v>0.0384801723768371</v>
      </c>
      <c r="EH286">
        <v>0</v>
      </c>
      <c r="EI286">
        <v>1</v>
      </c>
      <c r="EJ286">
        <v>3</v>
      </c>
      <c r="EK286" t="s">
        <v>427</v>
      </c>
      <c r="EL286">
        <v>100</v>
      </c>
      <c r="EM286">
        <v>100</v>
      </c>
      <c r="EN286">
        <v>1.551</v>
      </c>
      <c r="EO286">
        <v>-0.0514</v>
      </c>
      <c r="EP286">
        <v>0.796380875196005</v>
      </c>
      <c r="EQ286">
        <v>0.00225868272383977</v>
      </c>
      <c r="ER286">
        <v>-9.96746185667655e-07</v>
      </c>
      <c r="ES286">
        <v>2.83711317370827e-10</v>
      </c>
      <c r="ET286">
        <v>-0.071317122073674</v>
      </c>
      <c r="EU286">
        <v>-0.00217948432402501</v>
      </c>
      <c r="EV286">
        <v>0.000453263451741206</v>
      </c>
      <c r="EW286">
        <v>-1.16319206543697e-06</v>
      </c>
      <c r="EX286">
        <v>-2</v>
      </c>
      <c r="EY286">
        <v>2196</v>
      </c>
      <c r="EZ286">
        <v>1</v>
      </c>
      <c r="FA286">
        <v>25</v>
      </c>
      <c r="FB286">
        <v>10.9</v>
      </c>
      <c r="FC286">
        <v>10.7</v>
      </c>
      <c r="FD286">
        <v>18</v>
      </c>
      <c r="FE286">
        <v>819.451</v>
      </c>
      <c r="FF286">
        <v>432.778</v>
      </c>
      <c r="FG286">
        <v>24.9833</v>
      </c>
      <c r="FH286">
        <v>25.1939</v>
      </c>
      <c r="FI286">
        <v>29.9999</v>
      </c>
      <c r="FJ286">
        <v>25.3951</v>
      </c>
      <c r="FK286">
        <v>25.4442</v>
      </c>
      <c r="FL286">
        <v>25.0311</v>
      </c>
      <c r="FM286">
        <v>66.7286</v>
      </c>
      <c r="FN286">
        <v>0</v>
      </c>
      <c r="FO286">
        <v>25.09</v>
      </c>
      <c r="FP286">
        <v>420</v>
      </c>
      <c r="FQ286">
        <v>4.47543</v>
      </c>
      <c r="FR286">
        <v>101.46</v>
      </c>
      <c r="FS286">
        <v>101.91</v>
      </c>
    </row>
    <row r="287" spans="1:175">
      <c r="A287">
        <v>271</v>
      </c>
      <c r="B287">
        <v>1626465730</v>
      </c>
      <c r="C287">
        <v>540.400000095367</v>
      </c>
      <c r="D287" t="s">
        <v>836</v>
      </c>
      <c r="E287" t="s">
        <v>837</v>
      </c>
      <c r="F287">
        <v>1</v>
      </c>
      <c r="G287" t="s">
        <v>291</v>
      </c>
      <c r="H287">
        <v>1626465729</v>
      </c>
      <c r="I287">
        <f>(J287)/1000</f>
        <v>0</v>
      </c>
      <c r="J287">
        <f>1000*CB287*AH287*(BX287-BY287)/(100*BQ287*(1000-AH287*BX287))</f>
        <v>0</v>
      </c>
      <c r="K287">
        <f>CB287*AH287*(BW287-BV287*(1000-AH287*BY287)/(1000-AH287*BX287))/(100*BQ287)</f>
        <v>0</v>
      </c>
      <c r="L287">
        <f>BV287 - IF(AH287&gt;1, K287*BQ287*100.0/(AJ287*CJ287), 0)</f>
        <v>0</v>
      </c>
      <c r="M287">
        <f>((S287-I287/2)*L287-K287)/(S287+I287/2)</f>
        <v>0</v>
      </c>
      <c r="N287">
        <f>M287*(CC287+CD287)/1000.0</f>
        <v>0</v>
      </c>
      <c r="O287">
        <f>(BV287 - IF(AH287&gt;1, K287*BQ287*100.0/(AJ287*CJ287), 0))*(CC287+CD287)/1000.0</f>
        <v>0</v>
      </c>
      <c r="P287">
        <f>2.0/((1/R287-1/Q287)+SIGN(R287)*SQRT((1/R287-1/Q287)*(1/R287-1/Q287) + 4*BR287/((BR287+1)*(BR287+1))*(2*1/R287*1/Q287-1/Q287*1/Q287)))</f>
        <v>0</v>
      </c>
      <c r="Q287">
        <f>IF(LEFT(BS287,1)&lt;&gt;"0",IF(LEFT(BS287,1)="1",3.0,BT287),$D$5+$E$5*(CJ287*CC287/($K$5*1000))+$F$5*(CJ287*CC287/($K$5*1000))*MAX(MIN(BQ287,$J$5),$I$5)*MAX(MIN(BQ287,$J$5),$I$5)+$G$5*MAX(MIN(BQ287,$J$5),$I$5)*(CJ287*CC287/($K$5*1000))+$H$5*(CJ287*CC287/($K$5*1000))*(CJ287*CC287/($K$5*1000)))</f>
        <v>0</v>
      </c>
      <c r="R287">
        <f>I287*(1000-(1000*0.61365*exp(17.502*V287/(240.97+V287))/(CC287+CD287)+BX287)/2)/(1000*0.61365*exp(17.502*V287/(240.97+V287))/(CC287+CD287)-BX287)</f>
        <v>0</v>
      </c>
      <c r="S287">
        <f>1/((BR287+1)/(P287/1.6)+1/(Q287/1.37)) + BR287/((BR287+1)/(P287/1.6) + BR287/(Q287/1.37))</f>
        <v>0</v>
      </c>
      <c r="T287">
        <f>(BM287*BP287)</f>
        <v>0</v>
      </c>
      <c r="U287">
        <f>(CE287+(T287+2*0.95*5.67E-8*(((CE287+$B$7)+273)^4-(CE287+273)^4)-44100*I287)/(1.84*29.3*Q287+8*0.95*5.67E-8*(CE287+273)^3))</f>
        <v>0</v>
      </c>
      <c r="V287">
        <f>($C$7*CF287+$D$7*CG287+$E$7*U287)</f>
        <v>0</v>
      </c>
      <c r="W287">
        <f>0.61365*exp(17.502*V287/(240.97+V287))</f>
        <v>0</v>
      </c>
      <c r="X287">
        <f>(Y287/Z287*100)</f>
        <v>0</v>
      </c>
      <c r="Y287">
        <f>BX287*(CC287+CD287)/1000</f>
        <v>0</v>
      </c>
      <c r="Z287">
        <f>0.61365*exp(17.502*CE287/(240.97+CE287))</f>
        <v>0</v>
      </c>
      <c r="AA287">
        <f>(W287-BX287*(CC287+CD287)/1000)</f>
        <v>0</v>
      </c>
      <c r="AB287">
        <f>(-I287*44100)</f>
        <v>0</v>
      </c>
      <c r="AC287">
        <f>2*29.3*Q287*0.92*(CE287-V287)</f>
        <v>0</v>
      </c>
      <c r="AD287">
        <f>2*0.95*5.67E-8*(((CE287+$B$7)+273)^4-(V287+273)^4)</f>
        <v>0</v>
      </c>
      <c r="AE287">
        <f>T287+AD287+AB287+AC287</f>
        <v>0</v>
      </c>
      <c r="AF287">
        <v>143</v>
      </c>
      <c r="AG287">
        <v>16</v>
      </c>
      <c r="AH287">
        <f>IF(AF287*$H$13&gt;=AJ287,1.0,(AJ287/(AJ287-AF287*$H$13)))</f>
        <v>0</v>
      </c>
      <c r="AI287">
        <f>(AH287-1)*100</f>
        <v>0</v>
      </c>
      <c r="AJ287">
        <f>MAX(0,($B$13+$C$13*CJ287)/(1+$D$13*CJ287)*CC287/(CE287+273)*$E$13)</f>
        <v>0</v>
      </c>
      <c r="AK287" t="s">
        <v>292</v>
      </c>
      <c r="AL287" t="s">
        <v>292</v>
      </c>
      <c r="AM287">
        <v>0</v>
      </c>
      <c r="AN287">
        <v>0</v>
      </c>
      <c r="AO287">
        <f>1-AM287/AN287</f>
        <v>0</v>
      </c>
      <c r="AP287">
        <v>0</v>
      </c>
      <c r="AQ287" t="s">
        <v>292</v>
      </c>
      <c r="AR287" t="s">
        <v>292</v>
      </c>
      <c r="AS287">
        <v>0</v>
      </c>
      <c r="AT287">
        <v>0</v>
      </c>
      <c r="AU287">
        <f>1-AS287/AT287</f>
        <v>0</v>
      </c>
      <c r="AV287">
        <v>0.5</v>
      </c>
      <c r="AW287">
        <f>BN287</f>
        <v>0</v>
      </c>
      <c r="AX287">
        <f>K287</f>
        <v>0</v>
      </c>
      <c r="AY287">
        <f>AU287*AV287*AW287</f>
        <v>0</v>
      </c>
      <c r="AZ287">
        <f>(AX287-AP287)/AW287</f>
        <v>0</v>
      </c>
      <c r="BA287">
        <f>(AN287-AT287)/AT287</f>
        <v>0</v>
      </c>
      <c r="BB287">
        <f>AM287/(AO287+AM287/AT287)</f>
        <v>0</v>
      </c>
      <c r="BC287" t="s">
        <v>292</v>
      </c>
      <c r="BD287">
        <v>0</v>
      </c>
      <c r="BE287">
        <f>IF(BD287&lt;&gt;0, BD287, BB287)</f>
        <v>0</v>
      </c>
      <c r="BF287">
        <f>1-BE287/AT287</f>
        <v>0</v>
      </c>
      <c r="BG287">
        <f>(AT287-AS287)/(AT287-BE287)</f>
        <v>0</v>
      </c>
      <c r="BH287">
        <f>(AN287-AT287)/(AN287-BE287)</f>
        <v>0</v>
      </c>
      <c r="BI287">
        <f>(AT287-AS287)/(AT287-AM287)</f>
        <v>0</v>
      </c>
      <c r="BJ287">
        <f>(AN287-AT287)/(AN287-AM287)</f>
        <v>0</v>
      </c>
      <c r="BK287">
        <f>(BG287*BE287/AS287)</f>
        <v>0</v>
      </c>
      <c r="BL287">
        <f>(1-BK287)</f>
        <v>0</v>
      </c>
      <c r="BM287">
        <f>$B$11*CK287+$C$11*CL287+$F$11*CM287*(1-CP287)</f>
        <v>0</v>
      </c>
      <c r="BN287">
        <f>BM287*BO287</f>
        <v>0</v>
      </c>
      <c r="BO287">
        <f>($B$11*$D$9+$C$11*$D$9+$F$11*((CZ287+CR287)/MAX(CZ287+CR287+DA287, 0.1)*$I$9+DA287/MAX(CZ287+CR287+DA287, 0.1)*$J$9))/($B$11+$C$11+$F$11)</f>
        <v>0</v>
      </c>
      <c r="BP287">
        <f>($B$11*$K$9+$C$11*$K$9+$F$11*((CZ287+CR287)/MAX(CZ287+CR287+DA287, 0.1)*$P$9+DA287/MAX(CZ287+CR287+DA287, 0.1)*$Q$9))/($B$11+$C$11+$F$11)</f>
        <v>0</v>
      </c>
      <c r="BQ287">
        <v>6</v>
      </c>
      <c r="BR287">
        <v>0.5</v>
      </c>
      <c r="BS287" t="s">
        <v>293</v>
      </c>
      <c r="BT287">
        <v>2</v>
      </c>
      <c r="BU287">
        <v>1626465729</v>
      </c>
      <c r="BV287">
        <v>396.861</v>
      </c>
      <c r="BW287">
        <v>420.026</v>
      </c>
      <c r="BX287">
        <v>9.57391333333333</v>
      </c>
      <c r="BY287">
        <v>4.44319333333333</v>
      </c>
      <c r="BZ287">
        <v>395.31</v>
      </c>
      <c r="CA287">
        <v>9.62525333333333</v>
      </c>
      <c r="CB287">
        <v>899.994666666667</v>
      </c>
      <c r="CC287">
        <v>100.765</v>
      </c>
      <c r="CD287">
        <v>0.100769</v>
      </c>
      <c r="CE287">
        <v>22.8411</v>
      </c>
      <c r="CF287">
        <v>21.3541333333333</v>
      </c>
      <c r="CG287">
        <v>999.9</v>
      </c>
      <c r="CH287">
        <v>0</v>
      </c>
      <c r="CI287">
        <v>0</v>
      </c>
      <c r="CJ287">
        <v>9922.70666666667</v>
      </c>
      <c r="CK287">
        <v>0</v>
      </c>
      <c r="CL287">
        <v>0.221023</v>
      </c>
      <c r="CM287">
        <v>1459.97</v>
      </c>
      <c r="CN287">
        <v>0.972995</v>
      </c>
      <c r="CO287">
        <v>0.0270052666666667</v>
      </c>
      <c r="CP287">
        <v>0</v>
      </c>
      <c r="CQ287">
        <v>870.861666666667</v>
      </c>
      <c r="CR287">
        <v>4.99999</v>
      </c>
      <c r="CS287">
        <v>12760.3</v>
      </c>
      <c r="CT287">
        <v>12728.0333333333</v>
      </c>
      <c r="CU287">
        <v>39.187</v>
      </c>
      <c r="CV287">
        <v>41.25</v>
      </c>
      <c r="CW287">
        <v>40.312</v>
      </c>
      <c r="CX287">
        <v>40.625</v>
      </c>
      <c r="CY287">
        <v>41.187</v>
      </c>
      <c r="CZ287">
        <v>1415.67666666667</v>
      </c>
      <c r="DA287">
        <v>39.2933333333333</v>
      </c>
      <c r="DB287">
        <v>0</v>
      </c>
      <c r="DC287">
        <v>1626465741.2</v>
      </c>
      <c r="DD287">
        <v>0</v>
      </c>
      <c r="DE287">
        <v>870.85072</v>
      </c>
      <c r="DF287">
        <v>1.22953847001812</v>
      </c>
      <c r="DG287">
        <v>20.0615383753591</v>
      </c>
      <c r="DH287">
        <v>12758.904</v>
      </c>
      <c r="DI287">
        <v>15</v>
      </c>
      <c r="DJ287">
        <v>1626465084.6</v>
      </c>
      <c r="DK287" t="s">
        <v>294</v>
      </c>
      <c r="DL287">
        <v>1626465076.6</v>
      </c>
      <c r="DM287">
        <v>1626465084.6</v>
      </c>
      <c r="DN287">
        <v>8</v>
      </c>
      <c r="DO287">
        <v>0.212</v>
      </c>
      <c r="DP287">
        <v>0.013</v>
      </c>
      <c r="DQ287">
        <v>1.588</v>
      </c>
      <c r="DR287">
        <v>-0.074</v>
      </c>
      <c r="DS287">
        <v>420</v>
      </c>
      <c r="DT287">
        <v>3</v>
      </c>
      <c r="DU287">
        <v>0.13</v>
      </c>
      <c r="DV287">
        <v>0.03</v>
      </c>
      <c r="DW287">
        <v>-23.0508512195122</v>
      </c>
      <c r="DX287">
        <v>-0.716255749128992</v>
      </c>
      <c r="DY287">
        <v>0.0725676778212341</v>
      </c>
      <c r="DZ287">
        <v>0</v>
      </c>
      <c r="EA287">
        <v>870.823151515151</v>
      </c>
      <c r="EB287">
        <v>0.573655826482036</v>
      </c>
      <c r="EC287">
        <v>0.245373694128838</v>
      </c>
      <c r="ED287">
        <v>1</v>
      </c>
      <c r="EE287">
        <v>5.07095951219512</v>
      </c>
      <c r="EF287">
        <v>0.384385296167246</v>
      </c>
      <c r="EG287">
        <v>0.0395096464263812</v>
      </c>
      <c r="EH287">
        <v>0</v>
      </c>
      <c r="EI287">
        <v>1</v>
      </c>
      <c r="EJ287">
        <v>3</v>
      </c>
      <c r="EK287" t="s">
        <v>427</v>
      </c>
      <c r="EL287">
        <v>100</v>
      </c>
      <c r="EM287">
        <v>100</v>
      </c>
      <c r="EN287">
        <v>1.551</v>
      </c>
      <c r="EO287">
        <v>-0.0513</v>
      </c>
      <c r="EP287">
        <v>0.796380875196005</v>
      </c>
      <c r="EQ287">
        <v>0.00225868272383977</v>
      </c>
      <c r="ER287">
        <v>-9.96746185667655e-07</v>
      </c>
      <c r="ES287">
        <v>2.83711317370827e-10</v>
      </c>
      <c r="ET287">
        <v>-0.071317122073674</v>
      </c>
      <c r="EU287">
        <v>-0.00217948432402501</v>
      </c>
      <c r="EV287">
        <v>0.000453263451741206</v>
      </c>
      <c r="EW287">
        <v>-1.16319206543697e-06</v>
      </c>
      <c r="EX287">
        <v>-2</v>
      </c>
      <c r="EY287">
        <v>2196</v>
      </c>
      <c r="EZ287">
        <v>1</v>
      </c>
      <c r="FA287">
        <v>25</v>
      </c>
      <c r="FB287">
        <v>10.9</v>
      </c>
      <c r="FC287">
        <v>10.8</v>
      </c>
      <c r="FD287">
        <v>18</v>
      </c>
      <c r="FE287">
        <v>819.524</v>
      </c>
      <c r="FF287">
        <v>432.915</v>
      </c>
      <c r="FG287">
        <v>25.0513</v>
      </c>
      <c r="FH287">
        <v>25.1926</v>
      </c>
      <c r="FI287">
        <v>29.9999</v>
      </c>
      <c r="FJ287">
        <v>25.3937</v>
      </c>
      <c r="FK287">
        <v>25.4427</v>
      </c>
      <c r="FL287">
        <v>25.03</v>
      </c>
      <c r="FM287">
        <v>66.7286</v>
      </c>
      <c r="FN287">
        <v>0</v>
      </c>
      <c r="FO287">
        <v>25.19</v>
      </c>
      <c r="FP287">
        <v>420</v>
      </c>
      <c r="FQ287">
        <v>4.50644</v>
      </c>
      <c r="FR287">
        <v>101.46</v>
      </c>
      <c r="FS287">
        <v>101.91</v>
      </c>
    </row>
    <row r="288" spans="1:175">
      <c r="A288">
        <v>272</v>
      </c>
      <c r="B288">
        <v>1626465732</v>
      </c>
      <c r="C288">
        <v>542.400000095367</v>
      </c>
      <c r="D288" t="s">
        <v>838</v>
      </c>
      <c r="E288" t="s">
        <v>839</v>
      </c>
      <c r="F288">
        <v>1</v>
      </c>
      <c r="G288" t="s">
        <v>291</v>
      </c>
      <c r="H288">
        <v>1626465731</v>
      </c>
      <c r="I288">
        <f>(J288)/1000</f>
        <v>0</v>
      </c>
      <c r="J288">
        <f>1000*CB288*AH288*(BX288-BY288)/(100*BQ288*(1000-AH288*BX288))</f>
        <v>0</v>
      </c>
      <c r="K288">
        <f>CB288*AH288*(BW288-BV288*(1000-AH288*BY288)/(1000-AH288*BX288))/(100*BQ288)</f>
        <v>0</v>
      </c>
      <c r="L288">
        <f>BV288 - IF(AH288&gt;1, K288*BQ288*100.0/(AJ288*CJ288), 0)</f>
        <v>0</v>
      </c>
      <c r="M288">
        <f>((S288-I288/2)*L288-K288)/(S288+I288/2)</f>
        <v>0</v>
      </c>
      <c r="N288">
        <f>M288*(CC288+CD288)/1000.0</f>
        <v>0</v>
      </c>
      <c r="O288">
        <f>(BV288 - IF(AH288&gt;1, K288*BQ288*100.0/(AJ288*CJ288), 0))*(CC288+CD288)/1000.0</f>
        <v>0</v>
      </c>
      <c r="P288">
        <f>2.0/((1/R288-1/Q288)+SIGN(R288)*SQRT((1/R288-1/Q288)*(1/R288-1/Q288) + 4*BR288/((BR288+1)*(BR288+1))*(2*1/R288*1/Q288-1/Q288*1/Q288)))</f>
        <v>0</v>
      </c>
      <c r="Q288">
        <f>IF(LEFT(BS288,1)&lt;&gt;"0",IF(LEFT(BS288,1)="1",3.0,BT288),$D$5+$E$5*(CJ288*CC288/($K$5*1000))+$F$5*(CJ288*CC288/($K$5*1000))*MAX(MIN(BQ288,$J$5),$I$5)*MAX(MIN(BQ288,$J$5),$I$5)+$G$5*MAX(MIN(BQ288,$J$5),$I$5)*(CJ288*CC288/($K$5*1000))+$H$5*(CJ288*CC288/($K$5*1000))*(CJ288*CC288/($K$5*1000)))</f>
        <v>0</v>
      </c>
      <c r="R288">
        <f>I288*(1000-(1000*0.61365*exp(17.502*V288/(240.97+V288))/(CC288+CD288)+BX288)/2)/(1000*0.61365*exp(17.502*V288/(240.97+V288))/(CC288+CD288)-BX288)</f>
        <v>0</v>
      </c>
      <c r="S288">
        <f>1/((BR288+1)/(P288/1.6)+1/(Q288/1.37)) + BR288/((BR288+1)/(P288/1.6) + BR288/(Q288/1.37))</f>
        <v>0</v>
      </c>
      <c r="T288">
        <f>(BM288*BP288)</f>
        <v>0</v>
      </c>
      <c r="U288">
        <f>(CE288+(T288+2*0.95*5.67E-8*(((CE288+$B$7)+273)^4-(CE288+273)^4)-44100*I288)/(1.84*29.3*Q288+8*0.95*5.67E-8*(CE288+273)^3))</f>
        <v>0</v>
      </c>
      <c r="V288">
        <f>($C$7*CF288+$D$7*CG288+$E$7*U288)</f>
        <v>0</v>
      </c>
      <c r="W288">
        <f>0.61365*exp(17.502*V288/(240.97+V288))</f>
        <v>0</v>
      </c>
      <c r="X288">
        <f>(Y288/Z288*100)</f>
        <v>0</v>
      </c>
      <c r="Y288">
        <f>BX288*(CC288+CD288)/1000</f>
        <v>0</v>
      </c>
      <c r="Z288">
        <f>0.61365*exp(17.502*CE288/(240.97+CE288))</f>
        <v>0</v>
      </c>
      <c r="AA288">
        <f>(W288-BX288*(CC288+CD288)/1000)</f>
        <v>0</v>
      </c>
      <c r="AB288">
        <f>(-I288*44100)</f>
        <v>0</v>
      </c>
      <c r="AC288">
        <f>2*29.3*Q288*0.92*(CE288-V288)</f>
        <v>0</v>
      </c>
      <c r="AD288">
        <f>2*0.95*5.67E-8*(((CE288+$B$7)+273)^4-(V288+273)^4)</f>
        <v>0</v>
      </c>
      <c r="AE288">
        <f>T288+AD288+AB288+AC288</f>
        <v>0</v>
      </c>
      <c r="AF288">
        <v>143</v>
      </c>
      <c r="AG288">
        <v>16</v>
      </c>
      <c r="AH288">
        <f>IF(AF288*$H$13&gt;=AJ288,1.0,(AJ288/(AJ288-AF288*$H$13)))</f>
        <v>0</v>
      </c>
      <c r="AI288">
        <f>(AH288-1)*100</f>
        <v>0</v>
      </c>
      <c r="AJ288">
        <f>MAX(0,($B$13+$C$13*CJ288)/(1+$D$13*CJ288)*CC288/(CE288+273)*$E$13)</f>
        <v>0</v>
      </c>
      <c r="AK288" t="s">
        <v>292</v>
      </c>
      <c r="AL288" t="s">
        <v>292</v>
      </c>
      <c r="AM288">
        <v>0</v>
      </c>
      <c r="AN288">
        <v>0</v>
      </c>
      <c r="AO288">
        <f>1-AM288/AN288</f>
        <v>0</v>
      </c>
      <c r="AP288">
        <v>0</v>
      </c>
      <c r="AQ288" t="s">
        <v>292</v>
      </c>
      <c r="AR288" t="s">
        <v>292</v>
      </c>
      <c r="AS288">
        <v>0</v>
      </c>
      <c r="AT288">
        <v>0</v>
      </c>
      <c r="AU288">
        <f>1-AS288/AT288</f>
        <v>0</v>
      </c>
      <c r="AV288">
        <v>0.5</v>
      </c>
      <c r="AW288">
        <f>BN288</f>
        <v>0</v>
      </c>
      <c r="AX288">
        <f>K288</f>
        <v>0</v>
      </c>
      <c r="AY288">
        <f>AU288*AV288*AW288</f>
        <v>0</v>
      </c>
      <c r="AZ288">
        <f>(AX288-AP288)/AW288</f>
        <v>0</v>
      </c>
      <c r="BA288">
        <f>(AN288-AT288)/AT288</f>
        <v>0</v>
      </c>
      <c r="BB288">
        <f>AM288/(AO288+AM288/AT288)</f>
        <v>0</v>
      </c>
      <c r="BC288" t="s">
        <v>292</v>
      </c>
      <c r="BD288">
        <v>0</v>
      </c>
      <c r="BE288">
        <f>IF(BD288&lt;&gt;0, BD288, BB288)</f>
        <v>0</v>
      </c>
      <c r="BF288">
        <f>1-BE288/AT288</f>
        <v>0</v>
      </c>
      <c r="BG288">
        <f>(AT288-AS288)/(AT288-BE288)</f>
        <v>0</v>
      </c>
      <c r="BH288">
        <f>(AN288-AT288)/(AN288-BE288)</f>
        <v>0</v>
      </c>
      <c r="BI288">
        <f>(AT288-AS288)/(AT288-AM288)</f>
        <v>0</v>
      </c>
      <c r="BJ288">
        <f>(AN288-AT288)/(AN288-AM288)</f>
        <v>0</v>
      </c>
      <c r="BK288">
        <f>(BG288*BE288/AS288)</f>
        <v>0</v>
      </c>
      <c r="BL288">
        <f>(1-BK288)</f>
        <v>0</v>
      </c>
      <c r="BM288">
        <f>$B$11*CK288+$C$11*CL288+$F$11*CM288*(1-CP288)</f>
        <v>0</v>
      </c>
      <c r="BN288">
        <f>BM288*BO288</f>
        <v>0</v>
      </c>
      <c r="BO288">
        <f>($B$11*$D$9+$C$11*$D$9+$F$11*((CZ288+CR288)/MAX(CZ288+CR288+DA288, 0.1)*$I$9+DA288/MAX(CZ288+CR288+DA288, 0.1)*$J$9))/($B$11+$C$11+$F$11)</f>
        <v>0</v>
      </c>
      <c r="BP288">
        <f>($B$11*$K$9+$C$11*$K$9+$F$11*((CZ288+CR288)/MAX(CZ288+CR288+DA288, 0.1)*$P$9+DA288/MAX(CZ288+CR288+DA288, 0.1)*$Q$9))/($B$11+$C$11+$F$11)</f>
        <v>0</v>
      </c>
      <c r="BQ288">
        <v>6</v>
      </c>
      <c r="BR288">
        <v>0.5</v>
      </c>
      <c r="BS288" t="s">
        <v>293</v>
      </c>
      <c r="BT288">
        <v>2</v>
      </c>
      <c r="BU288">
        <v>1626465731</v>
      </c>
      <c r="BV288">
        <v>396.858666666667</v>
      </c>
      <c r="BW288">
        <v>420.028333333333</v>
      </c>
      <c r="BX288">
        <v>9.59486666666667</v>
      </c>
      <c r="BY288">
        <v>4.44556666666667</v>
      </c>
      <c r="BZ288">
        <v>395.307666666667</v>
      </c>
      <c r="CA288">
        <v>9.64607666666667</v>
      </c>
      <c r="CB288">
        <v>899.958</v>
      </c>
      <c r="CC288">
        <v>100.765</v>
      </c>
      <c r="CD288">
        <v>0.0999057333333333</v>
      </c>
      <c r="CE288">
        <v>22.8767</v>
      </c>
      <c r="CF288">
        <v>21.3885</v>
      </c>
      <c r="CG288">
        <v>999.9</v>
      </c>
      <c r="CH288">
        <v>0</v>
      </c>
      <c r="CI288">
        <v>0</v>
      </c>
      <c r="CJ288">
        <v>9998.13333333333</v>
      </c>
      <c r="CK288">
        <v>0</v>
      </c>
      <c r="CL288">
        <v>0.221023</v>
      </c>
      <c r="CM288">
        <v>1460.02</v>
      </c>
      <c r="CN288">
        <v>0.973011</v>
      </c>
      <c r="CO288">
        <v>0.0269885</v>
      </c>
      <c r="CP288">
        <v>0</v>
      </c>
      <c r="CQ288">
        <v>870.788333333333</v>
      </c>
      <c r="CR288">
        <v>4.99999</v>
      </c>
      <c r="CS288">
        <v>12761.1333333333</v>
      </c>
      <c r="CT288">
        <v>12728.5666666667</v>
      </c>
      <c r="CU288">
        <v>39.187</v>
      </c>
      <c r="CV288">
        <v>41.25</v>
      </c>
      <c r="CW288">
        <v>40.312</v>
      </c>
      <c r="CX288">
        <v>40.625</v>
      </c>
      <c r="CY288">
        <v>41.187</v>
      </c>
      <c r="CZ288">
        <v>1415.75</v>
      </c>
      <c r="DA288">
        <v>39.27</v>
      </c>
      <c r="DB288">
        <v>0</v>
      </c>
      <c r="DC288">
        <v>1626465743</v>
      </c>
      <c r="DD288">
        <v>0</v>
      </c>
      <c r="DE288">
        <v>870.859115384616</v>
      </c>
      <c r="DF288">
        <v>0.405777790105947</v>
      </c>
      <c r="DG288">
        <v>17.1760683055156</v>
      </c>
      <c r="DH288">
        <v>12759.4461538462</v>
      </c>
      <c r="DI288">
        <v>15</v>
      </c>
      <c r="DJ288">
        <v>1626465084.6</v>
      </c>
      <c r="DK288" t="s">
        <v>294</v>
      </c>
      <c r="DL288">
        <v>1626465076.6</v>
      </c>
      <c r="DM288">
        <v>1626465084.6</v>
      </c>
      <c r="DN288">
        <v>8</v>
      </c>
      <c r="DO288">
        <v>0.212</v>
      </c>
      <c r="DP288">
        <v>0.013</v>
      </c>
      <c r="DQ288">
        <v>1.588</v>
      </c>
      <c r="DR288">
        <v>-0.074</v>
      </c>
      <c r="DS288">
        <v>420</v>
      </c>
      <c r="DT288">
        <v>3</v>
      </c>
      <c r="DU288">
        <v>0.13</v>
      </c>
      <c r="DV288">
        <v>0.03</v>
      </c>
      <c r="DW288">
        <v>-23.0729292682927</v>
      </c>
      <c r="DX288">
        <v>-0.705416027874658</v>
      </c>
      <c r="DY288">
        <v>0.0715068212468603</v>
      </c>
      <c r="DZ288">
        <v>0</v>
      </c>
      <c r="EA288">
        <v>870.821628571429</v>
      </c>
      <c r="EB288">
        <v>0.686230919765289</v>
      </c>
      <c r="EC288">
        <v>0.247312536302238</v>
      </c>
      <c r="ED288">
        <v>1</v>
      </c>
      <c r="EE288">
        <v>5.0840356097561</v>
      </c>
      <c r="EF288">
        <v>0.377834634146356</v>
      </c>
      <c r="EG288">
        <v>0.0388319723090224</v>
      </c>
      <c r="EH288">
        <v>0</v>
      </c>
      <c r="EI288">
        <v>1</v>
      </c>
      <c r="EJ288">
        <v>3</v>
      </c>
      <c r="EK288" t="s">
        <v>427</v>
      </c>
      <c r="EL288">
        <v>100</v>
      </c>
      <c r="EM288">
        <v>100</v>
      </c>
      <c r="EN288">
        <v>1.551</v>
      </c>
      <c r="EO288">
        <v>-0.0511</v>
      </c>
      <c r="EP288">
        <v>0.796380875196005</v>
      </c>
      <c r="EQ288">
        <v>0.00225868272383977</v>
      </c>
      <c r="ER288">
        <v>-9.96746185667655e-07</v>
      </c>
      <c r="ES288">
        <v>2.83711317370827e-10</v>
      </c>
      <c r="ET288">
        <v>-0.071317122073674</v>
      </c>
      <c r="EU288">
        <v>-0.00217948432402501</v>
      </c>
      <c r="EV288">
        <v>0.000453263451741206</v>
      </c>
      <c r="EW288">
        <v>-1.16319206543697e-06</v>
      </c>
      <c r="EX288">
        <v>-2</v>
      </c>
      <c r="EY288">
        <v>2196</v>
      </c>
      <c r="EZ288">
        <v>1</v>
      </c>
      <c r="FA288">
        <v>25</v>
      </c>
      <c r="FB288">
        <v>10.9</v>
      </c>
      <c r="FC288">
        <v>10.8</v>
      </c>
      <c r="FD288">
        <v>18</v>
      </c>
      <c r="FE288">
        <v>819.734</v>
      </c>
      <c r="FF288">
        <v>432.753</v>
      </c>
      <c r="FG288">
        <v>25.1209</v>
      </c>
      <c r="FH288">
        <v>25.1915</v>
      </c>
      <c r="FI288">
        <v>29.9999</v>
      </c>
      <c r="FJ288">
        <v>25.3924</v>
      </c>
      <c r="FK288">
        <v>25.4411</v>
      </c>
      <c r="FL288">
        <v>25.0304</v>
      </c>
      <c r="FM288">
        <v>66.7286</v>
      </c>
      <c r="FN288">
        <v>0</v>
      </c>
      <c r="FO288">
        <v>25.19</v>
      </c>
      <c r="FP288">
        <v>420</v>
      </c>
      <c r="FQ288">
        <v>4.50364</v>
      </c>
      <c r="FR288">
        <v>101.461</v>
      </c>
      <c r="FS288">
        <v>101.91</v>
      </c>
    </row>
    <row r="289" spans="1:175">
      <c r="A289">
        <v>273</v>
      </c>
      <c r="B289">
        <v>1626465734</v>
      </c>
      <c r="C289">
        <v>544.400000095367</v>
      </c>
      <c r="D289" t="s">
        <v>840</v>
      </c>
      <c r="E289" t="s">
        <v>841</v>
      </c>
      <c r="F289">
        <v>1</v>
      </c>
      <c r="G289" t="s">
        <v>291</v>
      </c>
      <c r="H289">
        <v>1626465733</v>
      </c>
      <c r="I289">
        <f>(J289)/1000</f>
        <v>0</v>
      </c>
      <c r="J289">
        <f>1000*CB289*AH289*(BX289-BY289)/(100*BQ289*(1000-AH289*BX289))</f>
        <v>0</v>
      </c>
      <c r="K289">
        <f>CB289*AH289*(BW289-BV289*(1000-AH289*BY289)/(1000-AH289*BX289))/(100*BQ289)</f>
        <v>0</v>
      </c>
      <c r="L289">
        <f>BV289 - IF(AH289&gt;1, K289*BQ289*100.0/(AJ289*CJ289), 0)</f>
        <v>0</v>
      </c>
      <c r="M289">
        <f>((S289-I289/2)*L289-K289)/(S289+I289/2)</f>
        <v>0</v>
      </c>
      <c r="N289">
        <f>M289*(CC289+CD289)/1000.0</f>
        <v>0</v>
      </c>
      <c r="O289">
        <f>(BV289 - IF(AH289&gt;1, K289*BQ289*100.0/(AJ289*CJ289), 0))*(CC289+CD289)/1000.0</f>
        <v>0</v>
      </c>
      <c r="P289">
        <f>2.0/((1/R289-1/Q289)+SIGN(R289)*SQRT((1/R289-1/Q289)*(1/R289-1/Q289) + 4*BR289/((BR289+1)*(BR289+1))*(2*1/R289*1/Q289-1/Q289*1/Q289)))</f>
        <v>0</v>
      </c>
      <c r="Q289">
        <f>IF(LEFT(BS289,1)&lt;&gt;"0",IF(LEFT(BS289,1)="1",3.0,BT289),$D$5+$E$5*(CJ289*CC289/($K$5*1000))+$F$5*(CJ289*CC289/($K$5*1000))*MAX(MIN(BQ289,$J$5),$I$5)*MAX(MIN(BQ289,$J$5),$I$5)+$G$5*MAX(MIN(BQ289,$J$5),$I$5)*(CJ289*CC289/($K$5*1000))+$H$5*(CJ289*CC289/($K$5*1000))*(CJ289*CC289/($K$5*1000)))</f>
        <v>0</v>
      </c>
      <c r="R289">
        <f>I289*(1000-(1000*0.61365*exp(17.502*V289/(240.97+V289))/(CC289+CD289)+BX289)/2)/(1000*0.61365*exp(17.502*V289/(240.97+V289))/(CC289+CD289)-BX289)</f>
        <v>0</v>
      </c>
      <c r="S289">
        <f>1/((BR289+1)/(P289/1.6)+1/(Q289/1.37)) + BR289/((BR289+1)/(P289/1.6) + BR289/(Q289/1.37))</f>
        <v>0</v>
      </c>
      <c r="T289">
        <f>(BM289*BP289)</f>
        <v>0</v>
      </c>
      <c r="U289">
        <f>(CE289+(T289+2*0.95*5.67E-8*(((CE289+$B$7)+273)^4-(CE289+273)^4)-44100*I289)/(1.84*29.3*Q289+8*0.95*5.67E-8*(CE289+273)^3))</f>
        <v>0</v>
      </c>
      <c r="V289">
        <f>($C$7*CF289+$D$7*CG289+$E$7*U289)</f>
        <v>0</v>
      </c>
      <c r="W289">
        <f>0.61365*exp(17.502*V289/(240.97+V289))</f>
        <v>0</v>
      </c>
      <c r="X289">
        <f>(Y289/Z289*100)</f>
        <v>0</v>
      </c>
      <c r="Y289">
        <f>BX289*(CC289+CD289)/1000</f>
        <v>0</v>
      </c>
      <c r="Z289">
        <f>0.61365*exp(17.502*CE289/(240.97+CE289))</f>
        <v>0</v>
      </c>
      <c r="AA289">
        <f>(W289-BX289*(CC289+CD289)/1000)</f>
        <v>0</v>
      </c>
      <c r="AB289">
        <f>(-I289*44100)</f>
        <v>0</v>
      </c>
      <c r="AC289">
        <f>2*29.3*Q289*0.92*(CE289-V289)</f>
        <v>0</v>
      </c>
      <c r="AD289">
        <f>2*0.95*5.67E-8*(((CE289+$B$7)+273)^4-(V289+273)^4)</f>
        <v>0</v>
      </c>
      <c r="AE289">
        <f>T289+AD289+AB289+AC289</f>
        <v>0</v>
      </c>
      <c r="AF289">
        <v>142</v>
      </c>
      <c r="AG289">
        <v>16</v>
      </c>
      <c r="AH289">
        <f>IF(AF289*$H$13&gt;=AJ289,1.0,(AJ289/(AJ289-AF289*$H$13)))</f>
        <v>0</v>
      </c>
      <c r="AI289">
        <f>(AH289-1)*100</f>
        <v>0</v>
      </c>
      <c r="AJ289">
        <f>MAX(0,($B$13+$C$13*CJ289)/(1+$D$13*CJ289)*CC289/(CE289+273)*$E$13)</f>
        <v>0</v>
      </c>
      <c r="AK289" t="s">
        <v>292</v>
      </c>
      <c r="AL289" t="s">
        <v>292</v>
      </c>
      <c r="AM289">
        <v>0</v>
      </c>
      <c r="AN289">
        <v>0</v>
      </c>
      <c r="AO289">
        <f>1-AM289/AN289</f>
        <v>0</v>
      </c>
      <c r="AP289">
        <v>0</v>
      </c>
      <c r="AQ289" t="s">
        <v>292</v>
      </c>
      <c r="AR289" t="s">
        <v>292</v>
      </c>
      <c r="AS289">
        <v>0</v>
      </c>
      <c r="AT289">
        <v>0</v>
      </c>
      <c r="AU289">
        <f>1-AS289/AT289</f>
        <v>0</v>
      </c>
      <c r="AV289">
        <v>0.5</v>
      </c>
      <c r="AW289">
        <f>BN289</f>
        <v>0</v>
      </c>
      <c r="AX289">
        <f>K289</f>
        <v>0</v>
      </c>
      <c r="AY289">
        <f>AU289*AV289*AW289</f>
        <v>0</v>
      </c>
      <c r="AZ289">
        <f>(AX289-AP289)/AW289</f>
        <v>0</v>
      </c>
      <c r="BA289">
        <f>(AN289-AT289)/AT289</f>
        <v>0</v>
      </c>
      <c r="BB289">
        <f>AM289/(AO289+AM289/AT289)</f>
        <v>0</v>
      </c>
      <c r="BC289" t="s">
        <v>292</v>
      </c>
      <c r="BD289">
        <v>0</v>
      </c>
      <c r="BE289">
        <f>IF(BD289&lt;&gt;0, BD289, BB289)</f>
        <v>0</v>
      </c>
      <c r="BF289">
        <f>1-BE289/AT289</f>
        <v>0</v>
      </c>
      <c r="BG289">
        <f>(AT289-AS289)/(AT289-BE289)</f>
        <v>0</v>
      </c>
      <c r="BH289">
        <f>(AN289-AT289)/(AN289-BE289)</f>
        <v>0</v>
      </c>
      <c r="BI289">
        <f>(AT289-AS289)/(AT289-AM289)</f>
        <v>0</v>
      </c>
      <c r="BJ289">
        <f>(AN289-AT289)/(AN289-AM289)</f>
        <v>0</v>
      </c>
      <c r="BK289">
        <f>(BG289*BE289/AS289)</f>
        <v>0</v>
      </c>
      <c r="BL289">
        <f>(1-BK289)</f>
        <v>0</v>
      </c>
      <c r="BM289">
        <f>$B$11*CK289+$C$11*CL289+$F$11*CM289*(1-CP289)</f>
        <v>0</v>
      </c>
      <c r="BN289">
        <f>BM289*BO289</f>
        <v>0</v>
      </c>
      <c r="BO289">
        <f>($B$11*$D$9+$C$11*$D$9+$F$11*((CZ289+CR289)/MAX(CZ289+CR289+DA289, 0.1)*$I$9+DA289/MAX(CZ289+CR289+DA289, 0.1)*$J$9))/($B$11+$C$11+$F$11)</f>
        <v>0</v>
      </c>
      <c r="BP289">
        <f>($B$11*$K$9+$C$11*$K$9+$F$11*((CZ289+CR289)/MAX(CZ289+CR289+DA289, 0.1)*$P$9+DA289/MAX(CZ289+CR289+DA289, 0.1)*$Q$9))/($B$11+$C$11+$F$11)</f>
        <v>0</v>
      </c>
      <c r="BQ289">
        <v>6</v>
      </c>
      <c r="BR289">
        <v>0.5</v>
      </c>
      <c r="BS289" t="s">
        <v>293</v>
      </c>
      <c r="BT289">
        <v>2</v>
      </c>
      <c r="BU289">
        <v>1626465733</v>
      </c>
      <c r="BV289">
        <v>396.836333333333</v>
      </c>
      <c r="BW289">
        <v>420.012333333333</v>
      </c>
      <c r="BX289">
        <v>9.61593666666667</v>
      </c>
      <c r="BY289">
        <v>4.44666666666667</v>
      </c>
      <c r="BZ289">
        <v>395.285333333333</v>
      </c>
      <c r="CA289">
        <v>9.66701666666667</v>
      </c>
      <c r="CB289">
        <v>900.020666666667</v>
      </c>
      <c r="CC289">
        <v>100.765</v>
      </c>
      <c r="CD289">
        <v>0.100054466666667</v>
      </c>
      <c r="CE289">
        <v>22.9142</v>
      </c>
      <c r="CF289">
        <v>21.4288333333333</v>
      </c>
      <c r="CG289">
        <v>999.9</v>
      </c>
      <c r="CH289">
        <v>0</v>
      </c>
      <c r="CI289">
        <v>0</v>
      </c>
      <c r="CJ289">
        <v>10006.9</v>
      </c>
      <c r="CK289">
        <v>0</v>
      </c>
      <c r="CL289">
        <v>0.221023</v>
      </c>
      <c r="CM289">
        <v>1459.94</v>
      </c>
      <c r="CN289">
        <v>0.973009666666667</v>
      </c>
      <c r="CO289">
        <v>0.0269900333333333</v>
      </c>
      <c r="CP289">
        <v>0</v>
      </c>
      <c r="CQ289">
        <v>871.191</v>
      </c>
      <c r="CR289">
        <v>4.99999</v>
      </c>
      <c r="CS289">
        <v>12761.3</v>
      </c>
      <c r="CT289">
        <v>12727.8666666667</v>
      </c>
      <c r="CU289">
        <v>39.229</v>
      </c>
      <c r="CV289">
        <v>41.229</v>
      </c>
      <c r="CW289">
        <v>40.312</v>
      </c>
      <c r="CX289">
        <v>40.625</v>
      </c>
      <c r="CY289">
        <v>41.187</v>
      </c>
      <c r="CZ289">
        <v>1415.67</v>
      </c>
      <c r="DA289">
        <v>39.27</v>
      </c>
      <c r="DB289">
        <v>0</v>
      </c>
      <c r="DC289">
        <v>1626465745.4</v>
      </c>
      <c r="DD289">
        <v>0</v>
      </c>
      <c r="DE289">
        <v>870.912923076923</v>
      </c>
      <c r="DF289">
        <v>0.9376410333567</v>
      </c>
      <c r="DG289">
        <v>12.9435896818381</v>
      </c>
      <c r="DH289">
        <v>12759.9846153846</v>
      </c>
      <c r="DI289">
        <v>15</v>
      </c>
      <c r="DJ289">
        <v>1626465084.6</v>
      </c>
      <c r="DK289" t="s">
        <v>294</v>
      </c>
      <c r="DL289">
        <v>1626465076.6</v>
      </c>
      <c r="DM289">
        <v>1626465084.6</v>
      </c>
      <c r="DN289">
        <v>8</v>
      </c>
      <c r="DO289">
        <v>0.212</v>
      </c>
      <c r="DP289">
        <v>0.013</v>
      </c>
      <c r="DQ289">
        <v>1.588</v>
      </c>
      <c r="DR289">
        <v>-0.074</v>
      </c>
      <c r="DS289">
        <v>420</v>
      </c>
      <c r="DT289">
        <v>3</v>
      </c>
      <c r="DU289">
        <v>0.13</v>
      </c>
      <c r="DV289">
        <v>0.03</v>
      </c>
      <c r="DW289">
        <v>-23.0941926829268</v>
      </c>
      <c r="DX289">
        <v>-0.606278048780456</v>
      </c>
      <c r="DY289">
        <v>0.0623368715626356</v>
      </c>
      <c r="DZ289">
        <v>0</v>
      </c>
      <c r="EA289">
        <v>870.857939393939</v>
      </c>
      <c r="EB289">
        <v>0.601787374294073</v>
      </c>
      <c r="EC289">
        <v>0.249363667664615</v>
      </c>
      <c r="ED289">
        <v>1</v>
      </c>
      <c r="EE289">
        <v>5.09868487804878</v>
      </c>
      <c r="EF289">
        <v>0.359932473867603</v>
      </c>
      <c r="EG289">
        <v>0.0368124721787597</v>
      </c>
      <c r="EH289">
        <v>0</v>
      </c>
      <c r="EI289">
        <v>1</v>
      </c>
      <c r="EJ289">
        <v>3</v>
      </c>
      <c r="EK289" t="s">
        <v>427</v>
      </c>
      <c r="EL289">
        <v>100</v>
      </c>
      <c r="EM289">
        <v>100</v>
      </c>
      <c r="EN289">
        <v>1.551</v>
      </c>
      <c r="EO289">
        <v>-0.051</v>
      </c>
      <c r="EP289">
        <v>0.796380875196005</v>
      </c>
      <c r="EQ289">
        <v>0.00225868272383977</v>
      </c>
      <c r="ER289">
        <v>-9.96746185667655e-07</v>
      </c>
      <c r="ES289">
        <v>2.83711317370827e-10</v>
      </c>
      <c r="ET289">
        <v>-0.071317122073674</v>
      </c>
      <c r="EU289">
        <v>-0.00217948432402501</v>
      </c>
      <c r="EV289">
        <v>0.000453263451741206</v>
      </c>
      <c r="EW289">
        <v>-1.16319206543697e-06</v>
      </c>
      <c r="EX289">
        <v>-2</v>
      </c>
      <c r="EY289">
        <v>2196</v>
      </c>
      <c r="EZ289">
        <v>1</v>
      </c>
      <c r="FA289">
        <v>25</v>
      </c>
      <c r="FB289">
        <v>11</v>
      </c>
      <c r="FC289">
        <v>10.8</v>
      </c>
      <c r="FD289">
        <v>18</v>
      </c>
      <c r="FE289">
        <v>819.988</v>
      </c>
      <c r="FF289">
        <v>432.699</v>
      </c>
      <c r="FG289">
        <v>25.1875</v>
      </c>
      <c r="FH289">
        <v>25.1904</v>
      </c>
      <c r="FI289">
        <v>29.9999</v>
      </c>
      <c r="FJ289">
        <v>25.3908</v>
      </c>
      <c r="FK289">
        <v>25.4399</v>
      </c>
      <c r="FL289">
        <v>25.0298</v>
      </c>
      <c r="FM289">
        <v>66.7286</v>
      </c>
      <c r="FN289">
        <v>0</v>
      </c>
      <c r="FO289">
        <v>25.29</v>
      </c>
      <c r="FP289">
        <v>420</v>
      </c>
      <c r="FQ289">
        <v>4.49629</v>
      </c>
      <c r="FR289">
        <v>101.46</v>
      </c>
      <c r="FS289">
        <v>101.909</v>
      </c>
    </row>
    <row r="290" spans="1:175">
      <c r="A290">
        <v>274</v>
      </c>
      <c r="B290">
        <v>1626465736</v>
      </c>
      <c r="C290">
        <v>546.400000095367</v>
      </c>
      <c r="D290" t="s">
        <v>842</v>
      </c>
      <c r="E290" t="s">
        <v>843</v>
      </c>
      <c r="F290">
        <v>1</v>
      </c>
      <c r="G290" t="s">
        <v>291</v>
      </c>
      <c r="H290">
        <v>1626465735</v>
      </c>
      <c r="I290">
        <f>(J290)/1000</f>
        <v>0</v>
      </c>
      <c r="J290">
        <f>1000*CB290*AH290*(BX290-BY290)/(100*BQ290*(1000-AH290*BX290))</f>
        <v>0</v>
      </c>
      <c r="K290">
        <f>CB290*AH290*(BW290-BV290*(1000-AH290*BY290)/(1000-AH290*BX290))/(100*BQ290)</f>
        <v>0</v>
      </c>
      <c r="L290">
        <f>BV290 - IF(AH290&gt;1, K290*BQ290*100.0/(AJ290*CJ290), 0)</f>
        <v>0</v>
      </c>
      <c r="M290">
        <f>((S290-I290/2)*L290-K290)/(S290+I290/2)</f>
        <v>0</v>
      </c>
      <c r="N290">
        <f>M290*(CC290+CD290)/1000.0</f>
        <v>0</v>
      </c>
      <c r="O290">
        <f>(BV290 - IF(AH290&gt;1, K290*BQ290*100.0/(AJ290*CJ290), 0))*(CC290+CD290)/1000.0</f>
        <v>0</v>
      </c>
      <c r="P290">
        <f>2.0/((1/R290-1/Q290)+SIGN(R290)*SQRT((1/R290-1/Q290)*(1/R290-1/Q290) + 4*BR290/((BR290+1)*(BR290+1))*(2*1/R290*1/Q290-1/Q290*1/Q290)))</f>
        <v>0</v>
      </c>
      <c r="Q290">
        <f>IF(LEFT(BS290,1)&lt;&gt;"0",IF(LEFT(BS290,1)="1",3.0,BT290),$D$5+$E$5*(CJ290*CC290/($K$5*1000))+$F$5*(CJ290*CC290/($K$5*1000))*MAX(MIN(BQ290,$J$5),$I$5)*MAX(MIN(BQ290,$J$5),$I$5)+$G$5*MAX(MIN(BQ290,$J$5),$I$5)*(CJ290*CC290/($K$5*1000))+$H$5*(CJ290*CC290/($K$5*1000))*(CJ290*CC290/($K$5*1000)))</f>
        <v>0</v>
      </c>
      <c r="R290">
        <f>I290*(1000-(1000*0.61365*exp(17.502*V290/(240.97+V290))/(CC290+CD290)+BX290)/2)/(1000*0.61365*exp(17.502*V290/(240.97+V290))/(CC290+CD290)-BX290)</f>
        <v>0</v>
      </c>
      <c r="S290">
        <f>1/((BR290+1)/(P290/1.6)+1/(Q290/1.37)) + BR290/((BR290+1)/(P290/1.6) + BR290/(Q290/1.37))</f>
        <v>0</v>
      </c>
      <c r="T290">
        <f>(BM290*BP290)</f>
        <v>0</v>
      </c>
      <c r="U290">
        <f>(CE290+(T290+2*0.95*5.67E-8*(((CE290+$B$7)+273)^4-(CE290+273)^4)-44100*I290)/(1.84*29.3*Q290+8*0.95*5.67E-8*(CE290+273)^3))</f>
        <v>0</v>
      </c>
      <c r="V290">
        <f>($C$7*CF290+$D$7*CG290+$E$7*U290)</f>
        <v>0</v>
      </c>
      <c r="W290">
        <f>0.61365*exp(17.502*V290/(240.97+V290))</f>
        <v>0</v>
      </c>
      <c r="X290">
        <f>(Y290/Z290*100)</f>
        <v>0</v>
      </c>
      <c r="Y290">
        <f>BX290*(CC290+CD290)/1000</f>
        <v>0</v>
      </c>
      <c r="Z290">
        <f>0.61365*exp(17.502*CE290/(240.97+CE290))</f>
        <v>0</v>
      </c>
      <c r="AA290">
        <f>(W290-BX290*(CC290+CD290)/1000)</f>
        <v>0</v>
      </c>
      <c r="AB290">
        <f>(-I290*44100)</f>
        <v>0</v>
      </c>
      <c r="AC290">
        <f>2*29.3*Q290*0.92*(CE290-V290)</f>
        <v>0</v>
      </c>
      <c r="AD290">
        <f>2*0.95*5.67E-8*(((CE290+$B$7)+273)^4-(V290+273)^4)</f>
        <v>0</v>
      </c>
      <c r="AE290">
        <f>T290+AD290+AB290+AC290</f>
        <v>0</v>
      </c>
      <c r="AF290">
        <v>142</v>
      </c>
      <c r="AG290">
        <v>16</v>
      </c>
      <c r="AH290">
        <f>IF(AF290*$H$13&gt;=AJ290,1.0,(AJ290/(AJ290-AF290*$H$13)))</f>
        <v>0</v>
      </c>
      <c r="AI290">
        <f>(AH290-1)*100</f>
        <v>0</v>
      </c>
      <c r="AJ290">
        <f>MAX(0,($B$13+$C$13*CJ290)/(1+$D$13*CJ290)*CC290/(CE290+273)*$E$13)</f>
        <v>0</v>
      </c>
      <c r="AK290" t="s">
        <v>292</v>
      </c>
      <c r="AL290" t="s">
        <v>292</v>
      </c>
      <c r="AM290">
        <v>0</v>
      </c>
      <c r="AN290">
        <v>0</v>
      </c>
      <c r="AO290">
        <f>1-AM290/AN290</f>
        <v>0</v>
      </c>
      <c r="AP290">
        <v>0</v>
      </c>
      <c r="AQ290" t="s">
        <v>292</v>
      </c>
      <c r="AR290" t="s">
        <v>292</v>
      </c>
      <c r="AS290">
        <v>0</v>
      </c>
      <c r="AT290">
        <v>0</v>
      </c>
      <c r="AU290">
        <f>1-AS290/AT290</f>
        <v>0</v>
      </c>
      <c r="AV290">
        <v>0.5</v>
      </c>
      <c r="AW290">
        <f>BN290</f>
        <v>0</v>
      </c>
      <c r="AX290">
        <f>K290</f>
        <v>0</v>
      </c>
      <c r="AY290">
        <f>AU290*AV290*AW290</f>
        <v>0</v>
      </c>
      <c r="AZ290">
        <f>(AX290-AP290)/AW290</f>
        <v>0</v>
      </c>
      <c r="BA290">
        <f>(AN290-AT290)/AT290</f>
        <v>0</v>
      </c>
      <c r="BB290">
        <f>AM290/(AO290+AM290/AT290)</f>
        <v>0</v>
      </c>
      <c r="BC290" t="s">
        <v>292</v>
      </c>
      <c r="BD290">
        <v>0</v>
      </c>
      <c r="BE290">
        <f>IF(BD290&lt;&gt;0, BD290, BB290)</f>
        <v>0</v>
      </c>
      <c r="BF290">
        <f>1-BE290/AT290</f>
        <v>0</v>
      </c>
      <c r="BG290">
        <f>(AT290-AS290)/(AT290-BE290)</f>
        <v>0</v>
      </c>
      <c r="BH290">
        <f>(AN290-AT290)/(AN290-BE290)</f>
        <v>0</v>
      </c>
      <c r="BI290">
        <f>(AT290-AS290)/(AT290-AM290)</f>
        <v>0</v>
      </c>
      <c r="BJ290">
        <f>(AN290-AT290)/(AN290-AM290)</f>
        <v>0</v>
      </c>
      <c r="BK290">
        <f>(BG290*BE290/AS290)</f>
        <v>0</v>
      </c>
      <c r="BL290">
        <f>(1-BK290)</f>
        <v>0</v>
      </c>
      <c r="BM290">
        <f>$B$11*CK290+$C$11*CL290+$F$11*CM290*(1-CP290)</f>
        <v>0</v>
      </c>
      <c r="BN290">
        <f>BM290*BO290</f>
        <v>0</v>
      </c>
      <c r="BO290">
        <f>($B$11*$D$9+$C$11*$D$9+$F$11*((CZ290+CR290)/MAX(CZ290+CR290+DA290, 0.1)*$I$9+DA290/MAX(CZ290+CR290+DA290, 0.1)*$J$9))/($B$11+$C$11+$F$11)</f>
        <v>0</v>
      </c>
      <c r="BP290">
        <f>($B$11*$K$9+$C$11*$K$9+$F$11*((CZ290+CR290)/MAX(CZ290+CR290+DA290, 0.1)*$P$9+DA290/MAX(CZ290+CR290+DA290, 0.1)*$Q$9))/($B$11+$C$11+$F$11)</f>
        <v>0</v>
      </c>
      <c r="BQ290">
        <v>6</v>
      </c>
      <c r="BR290">
        <v>0.5</v>
      </c>
      <c r="BS290" t="s">
        <v>293</v>
      </c>
      <c r="BT290">
        <v>2</v>
      </c>
      <c r="BU290">
        <v>1626465735</v>
      </c>
      <c r="BV290">
        <v>396.778333333333</v>
      </c>
      <c r="BW290">
        <v>420.023666666667</v>
      </c>
      <c r="BX290">
        <v>9.63317333333333</v>
      </c>
      <c r="BY290">
        <v>4.44762666666667</v>
      </c>
      <c r="BZ290">
        <v>395.227333333333</v>
      </c>
      <c r="CA290">
        <v>9.68414666666667</v>
      </c>
      <c r="CB290">
        <v>900.040666666667</v>
      </c>
      <c r="CC290">
        <v>100.765</v>
      </c>
      <c r="CD290">
        <v>0.100367666666667</v>
      </c>
      <c r="CE290">
        <v>22.9509</v>
      </c>
      <c r="CF290">
        <v>21.4666666666667</v>
      </c>
      <c r="CG290">
        <v>999.9</v>
      </c>
      <c r="CH290">
        <v>0</v>
      </c>
      <c r="CI290">
        <v>0</v>
      </c>
      <c r="CJ290">
        <v>9980.41333333334</v>
      </c>
      <c r="CK290">
        <v>0</v>
      </c>
      <c r="CL290">
        <v>0.221023</v>
      </c>
      <c r="CM290">
        <v>1459.95333333333</v>
      </c>
      <c r="CN290">
        <v>0.972996333333333</v>
      </c>
      <c r="CO290">
        <v>0.0270039</v>
      </c>
      <c r="CP290">
        <v>0</v>
      </c>
      <c r="CQ290">
        <v>871.003</v>
      </c>
      <c r="CR290">
        <v>4.99999</v>
      </c>
      <c r="CS290">
        <v>12762</v>
      </c>
      <c r="CT290">
        <v>12727.9666666667</v>
      </c>
      <c r="CU290">
        <v>39.208</v>
      </c>
      <c r="CV290">
        <v>41.25</v>
      </c>
      <c r="CW290">
        <v>40.312</v>
      </c>
      <c r="CX290">
        <v>40.625</v>
      </c>
      <c r="CY290">
        <v>41.187</v>
      </c>
      <c r="CZ290">
        <v>1415.66333333333</v>
      </c>
      <c r="DA290">
        <v>39.29</v>
      </c>
      <c r="DB290">
        <v>0</v>
      </c>
      <c r="DC290">
        <v>1626465747.2</v>
      </c>
      <c r="DD290">
        <v>0</v>
      </c>
      <c r="DE290">
        <v>870.95992</v>
      </c>
      <c r="DF290">
        <v>0.488538467214137</v>
      </c>
      <c r="DG290">
        <v>15.3461537727941</v>
      </c>
      <c r="DH290">
        <v>12760.604</v>
      </c>
      <c r="DI290">
        <v>15</v>
      </c>
      <c r="DJ290">
        <v>1626465084.6</v>
      </c>
      <c r="DK290" t="s">
        <v>294</v>
      </c>
      <c r="DL290">
        <v>1626465076.6</v>
      </c>
      <c r="DM290">
        <v>1626465084.6</v>
      </c>
      <c r="DN290">
        <v>8</v>
      </c>
      <c r="DO290">
        <v>0.212</v>
      </c>
      <c r="DP290">
        <v>0.013</v>
      </c>
      <c r="DQ290">
        <v>1.588</v>
      </c>
      <c r="DR290">
        <v>-0.074</v>
      </c>
      <c r="DS290">
        <v>420</v>
      </c>
      <c r="DT290">
        <v>3</v>
      </c>
      <c r="DU290">
        <v>0.13</v>
      </c>
      <c r="DV290">
        <v>0.03</v>
      </c>
      <c r="DW290">
        <v>-23.1187951219512</v>
      </c>
      <c r="DX290">
        <v>-0.569870383275226</v>
      </c>
      <c r="DY290">
        <v>0.0580600486091538</v>
      </c>
      <c r="DZ290">
        <v>0</v>
      </c>
      <c r="EA290">
        <v>870.878666666667</v>
      </c>
      <c r="EB290">
        <v>0.990731502006838</v>
      </c>
      <c r="EC290">
        <v>0.260155276088664</v>
      </c>
      <c r="ED290">
        <v>1</v>
      </c>
      <c r="EE290">
        <v>5.11311878048781</v>
      </c>
      <c r="EF290">
        <v>0.360881811846696</v>
      </c>
      <c r="EG290">
        <v>0.0369107531555886</v>
      </c>
      <c r="EH290">
        <v>0</v>
      </c>
      <c r="EI290">
        <v>1</v>
      </c>
      <c r="EJ290">
        <v>3</v>
      </c>
      <c r="EK290" t="s">
        <v>427</v>
      </c>
      <c r="EL290">
        <v>100</v>
      </c>
      <c r="EM290">
        <v>100</v>
      </c>
      <c r="EN290">
        <v>1.551</v>
      </c>
      <c r="EO290">
        <v>-0.0509</v>
      </c>
      <c r="EP290">
        <v>0.796380875196005</v>
      </c>
      <c r="EQ290">
        <v>0.00225868272383977</v>
      </c>
      <c r="ER290">
        <v>-9.96746185667655e-07</v>
      </c>
      <c r="ES290">
        <v>2.83711317370827e-10</v>
      </c>
      <c r="ET290">
        <v>-0.071317122073674</v>
      </c>
      <c r="EU290">
        <v>-0.00217948432402501</v>
      </c>
      <c r="EV290">
        <v>0.000453263451741206</v>
      </c>
      <c r="EW290">
        <v>-1.16319206543697e-06</v>
      </c>
      <c r="EX290">
        <v>-2</v>
      </c>
      <c r="EY290">
        <v>2196</v>
      </c>
      <c r="EZ290">
        <v>1</v>
      </c>
      <c r="FA290">
        <v>25</v>
      </c>
      <c r="FB290">
        <v>11</v>
      </c>
      <c r="FC290">
        <v>10.9</v>
      </c>
      <c r="FD290">
        <v>18</v>
      </c>
      <c r="FE290">
        <v>820.085</v>
      </c>
      <c r="FF290">
        <v>432.776</v>
      </c>
      <c r="FG290">
        <v>25.2629</v>
      </c>
      <c r="FH290">
        <v>25.1888</v>
      </c>
      <c r="FI290">
        <v>29.9999</v>
      </c>
      <c r="FJ290">
        <v>25.3895</v>
      </c>
      <c r="FK290">
        <v>25.4385</v>
      </c>
      <c r="FL290">
        <v>25.032</v>
      </c>
      <c r="FM290">
        <v>66.7286</v>
      </c>
      <c r="FN290">
        <v>0</v>
      </c>
      <c r="FO290">
        <v>25.39</v>
      </c>
      <c r="FP290">
        <v>420</v>
      </c>
      <c r="FQ290">
        <v>4.48746</v>
      </c>
      <c r="FR290">
        <v>101.459</v>
      </c>
      <c r="FS290">
        <v>101.909</v>
      </c>
    </row>
    <row r="291" spans="1:175">
      <c r="A291">
        <v>275</v>
      </c>
      <c r="B291">
        <v>1626465738</v>
      </c>
      <c r="C291">
        <v>548.400000095367</v>
      </c>
      <c r="D291" t="s">
        <v>844</v>
      </c>
      <c r="E291" t="s">
        <v>845</v>
      </c>
      <c r="F291">
        <v>1</v>
      </c>
      <c r="G291" t="s">
        <v>291</v>
      </c>
      <c r="H291">
        <v>1626465737</v>
      </c>
      <c r="I291">
        <f>(J291)/1000</f>
        <v>0</v>
      </c>
      <c r="J291">
        <f>1000*CB291*AH291*(BX291-BY291)/(100*BQ291*(1000-AH291*BX291))</f>
        <v>0</v>
      </c>
      <c r="K291">
        <f>CB291*AH291*(BW291-BV291*(1000-AH291*BY291)/(1000-AH291*BX291))/(100*BQ291)</f>
        <v>0</v>
      </c>
      <c r="L291">
        <f>BV291 - IF(AH291&gt;1, K291*BQ291*100.0/(AJ291*CJ291), 0)</f>
        <v>0</v>
      </c>
      <c r="M291">
        <f>((S291-I291/2)*L291-K291)/(S291+I291/2)</f>
        <v>0</v>
      </c>
      <c r="N291">
        <f>M291*(CC291+CD291)/1000.0</f>
        <v>0</v>
      </c>
      <c r="O291">
        <f>(BV291 - IF(AH291&gt;1, K291*BQ291*100.0/(AJ291*CJ291), 0))*(CC291+CD291)/1000.0</f>
        <v>0</v>
      </c>
      <c r="P291">
        <f>2.0/((1/R291-1/Q291)+SIGN(R291)*SQRT((1/R291-1/Q291)*(1/R291-1/Q291) + 4*BR291/((BR291+1)*(BR291+1))*(2*1/R291*1/Q291-1/Q291*1/Q291)))</f>
        <v>0</v>
      </c>
      <c r="Q291">
        <f>IF(LEFT(BS291,1)&lt;&gt;"0",IF(LEFT(BS291,1)="1",3.0,BT291),$D$5+$E$5*(CJ291*CC291/($K$5*1000))+$F$5*(CJ291*CC291/($K$5*1000))*MAX(MIN(BQ291,$J$5),$I$5)*MAX(MIN(BQ291,$J$5),$I$5)+$G$5*MAX(MIN(BQ291,$J$5),$I$5)*(CJ291*CC291/($K$5*1000))+$H$5*(CJ291*CC291/($K$5*1000))*(CJ291*CC291/($K$5*1000)))</f>
        <v>0</v>
      </c>
      <c r="R291">
        <f>I291*(1000-(1000*0.61365*exp(17.502*V291/(240.97+V291))/(CC291+CD291)+BX291)/2)/(1000*0.61365*exp(17.502*V291/(240.97+V291))/(CC291+CD291)-BX291)</f>
        <v>0</v>
      </c>
      <c r="S291">
        <f>1/((BR291+1)/(P291/1.6)+1/(Q291/1.37)) + BR291/((BR291+1)/(P291/1.6) + BR291/(Q291/1.37))</f>
        <v>0</v>
      </c>
      <c r="T291">
        <f>(BM291*BP291)</f>
        <v>0</v>
      </c>
      <c r="U291">
        <f>(CE291+(T291+2*0.95*5.67E-8*(((CE291+$B$7)+273)^4-(CE291+273)^4)-44100*I291)/(1.84*29.3*Q291+8*0.95*5.67E-8*(CE291+273)^3))</f>
        <v>0</v>
      </c>
      <c r="V291">
        <f>($C$7*CF291+$D$7*CG291+$E$7*U291)</f>
        <v>0</v>
      </c>
      <c r="W291">
        <f>0.61365*exp(17.502*V291/(240.97+V291))</f>
        <v>0</v>
      </c>
      <c r="X291">
        <f>(Y291/Z291*100)</f>
        <v>0</v>
      </c>
      <c r="Y291">
        <f>BX291*(CC291+CD291)/1000</f>
        <v>0</v>
      </c>
      <c r="Z291">
        <f>0.61365*exp(17.502*CE291/(240.97+CE291))</f>
        <v>0</v>
      </c>
      <c r="AA291">
        <f>(W291-BX291*(CC291+CD291)/1000)</f>
        <v>0</v>
      </c>
      <c r="AB291">
        <f>(-I291*44100)</f>
        <v>0</v>
      </c>
      <c r="AC291">
        <f>2*29.3*Q291*0.92*(CE291-V291)</f>
        <v>0</v>
      </c>
      <c r="AD291">
        <f>2*0.95*5.67E-8*(((CE291+$B$7)+273)^4-(V291+273)^4)</f>
        <v>0</v>
      </c>
      <c r="AE291">
        <f>T291+AD291+AB291+AC291</f>
        <v>0</v>
      </c>
      <c r="AF291">
        <v>142</v>
      </c>
      <c r="AG291">
        <v>16</v>
      </c>
      <c r="AH291">
        <f>IF(AF291*$H$13&gt;=AJ291,1.0,(AJ291/(AJ291-AF291*$H$13)))</f>
        <v>0</v>
      </c>
      <c r="AI291">
        <f>(AH291-1)*100</f>
        <v>0</v>
      </c>
      <c r="AJ291">
        <f>MAX(0,($B$13+$C$13*CJ291)/(1+$D$13*CJ291)*CC291/(CE291+273)*$E$13)</f>
        <v>0</v>
      </c>
      <c r="AK291" t="s">
        <v>292</v>
      </c>
      <c r="AL291" t="s">
        <v>292</v>
      </c>
      <c r="AM291">
        <v>0</v>
      </c>
      <c r="AN291">
        <v>0</v>
      </c>
      <c r="AO291">
        <f>1-AM291/AN291</f>
        <v>0</v>
      </c>
      <c r="AP291">
        <v>0</v>
      </c>
      <c r="AQ291" t="s">
        <v>292</v>
      </c>
      <c r="AR291" t="s">
        <v>292</v>
      </c>
      <c r="AS291">
        <v>0</v>
      </c>
      <c r="AT291">
        <v>0</v>
      </c>
      <c r="AU291">
        <f>1-AS291/AT291</f>
        <v>0</v>
      </c>
      <c r="AV291">
        <v>0.5</v>
      </c>
      <c r="AW291">
        <f>BN291</f>
        <v>0</v>
      </c>
      <c r="AX291">
        <f>K291</f>
        <v>0</v>
      </c>
      <c r="AY291">
        <f>AU291*AV291*AW291</f>
        <v>0</v>
      </c>
      <c r="AZ291">
        <f>(AX291-AP291)/AW291</f>
        <v>0</v>
      </c>
      <c r="BA291">
        <f>(AN291-AT291)/AT291</f>
        <v>0</v>
      </c>
      <c r="BB291">
        <f>AM291/(AO291+AM291/AT291)</f>
        <v>0</v>
      </c>
      <c r="BC291" t="s">
        <v>292</v>
      </c>
      <c r="BD291">
        <v>0</v>
      </c>
      <c r="BE291">
        <f>IF(BD291&lt;&gt;0, BD291, BB291)</f>
        <v>0</v>
      </c>
      <c r="BF291">
        <f>1-BE291/AT291</f>
        <v>0</v>
      </c>
      <c r="BG291">
        <f>(AT291-AS291)/(AT291-BE291)</f>
        <v>0</v>
      </c>
      <c r="BH291">
        <f>(AN291-AT291)/(AN291-BE291)</f>
        <v>0</v>
      </c>
      <c r="BI291">
        <f>(AT291-AS291)/(AT291-AM291)</f>
        <v>0</v>
      </c>
      <c r="BJ291">
        <f>(AN291-AT291)/(AN291-AM291)</f>
        <v>0</v>
      </c>
      <c r="BK291">
        <f>(BG291*BE291/AS291)</f>
        <v>0</v>
      </c>
      <c r="BL291">
        <f>(1-BK291)</f>
        <v>0</v>
      </c>
      <c r="BM291">
        <f>$B$11*CK291+$C$11*CL291+$F$11*CM291*(1-CP291)</f>
        <v>0</v>
      </c>
      <c r="BN291">
        <f>BM291*BO291</f>
        <v>0</v>
      </c>
      <c r="BO291">
        <f>($B$11*$D$9+$C$11*$D$9+$F$11*((CZ291+CR291)/MAX(CZ291+CR291+DA291, 0.1)*$I$9+DA291/MAX(CZ291+CR291+DA291, 0.1)*$J$9))/($B$11+$C$11+$F$11)</f>
        <v>0</v>
      </c>
      <c r="BP291">
        <f>($B$11*$K$9+$C$11*$K$9+$F$11*((CZ291+CR291)/MAX(CZ291+CR291+DA291, 0.1)*$P$9+DA291/MAX(CZ291+CR291+DA291, 0.1)*$Q$9))/($B$11+$C$11+$F$11)</f>
        <v>0</v>
      </c>
      <c r="BQ291">
        <v>6</v>
      </c>
      <c r="BR291">
        <v>0.5</v>
      </c>
      <c r="BS291" t="s">
        <v>293</v>
      </c>
      <c r="BT291">
        <v>2</v>
      </c>
      <c r="BU291">
        <v>1626465737</v>
      </c>
      <c r="BV291">
        <v>396.748333333333</v>
      </c>
      <c r="BW291">
        <v>419.989</v>
      </c>
      <c r="BX291">
        <v>9.64879333333333</v>
      </c>
      <c r="BY291">
        <v>4.44944666666667</v>
      </c>
      <c r="BZ291">
        <v>395.197333333333</v>
      </c>
      <c r="CA291">
        <v>9.69967</v>
      </c>
      <c r="CB291">
        <v>899.975</v>
      </c>
      <c r="CC291">
        <v>100.766</v>
      </c>
      <c r="CD291">
        <v>0.0998692333333333</v>
      </c>
      <c r="CE291">
        <v>22.9898</v>
      </c>
      <c r="CF291">
        <v>21.4976333333333</v>
      </c>
      <c r="CG291">
        <v>999.9</v>
      </c>
      <c r="CH291">
        <v>0</v>
      </c>
      <c r="CI291">
        <v>0</v>
      </c>
      <c r="CJ291">
        <v>9992.92666666667</v>
      </c>
      <c r="CK291">
        <v>0</v>
      </c>
      <c r="CL291">
        <v>0.221023</v>
      </c>
      <c r="CM291">
        <v>1460.01666666667</v>
      </c>
      <c r="CN291">
        <v>0.973011</v>
      </c>
      <c r="CO291">
        <v>0.0269885</v>
      </c>
      <c r="CP291">
        <v>0</v>
      </c>
      <c r="CQ291">
        <v>870.931333333333</v>
      </c>
      <c r="CR291">
        <v>4.99999</v>
      </c>
      <c r="CS291">
        <v>12763.4</v>
      </c>
      <c r="CT291">
        <v>12728.5333333333</v>
      </c>
      <c r="CU291">
        <v>39.25</v>
      </c>
      <c r="CV291">
        <v>41.25</v>
      </c>
      <c r="CW291">
        <v>40.312</v>
      </c>
      <c r="CX291">
        <v>40.625</v>
      </c>
      <c r="CY291">
        <v>41.187</v>
      </c>
      <c r="CZ291">
        <v>1415.74666666667</v>
      </c>
      <c r="DA291">
        <v>39.27</v>
      </c>
      <c r="DB291">
        <v>0</v>
      </c>
      <c r="DC291">
        <v>1626465749</v>
      </c>
      <c r="DD291">
        <v>0</v>
      </c>
      <c r="DE291">
        <v>870.939692307692</v>
      </c>
      <c r="DF291">
        <v>0.749333328539405</v>
      </c>
      <c r="DG291">
        <v>17.4905982045165</v>
      </c>
      <c r="DH291">
        <v>12761.0384615385</v>
      </c>
      <c r="DI291">
        <v>15</v>
      </c>
      <c r="DJ291">
        <v>1626465084.6</v>
      </c>
      <c r="DK291" t="s">
        <v>294</v>
      </c>
      <c r="DL291">
        <v>1626465076.6</v>
      </c>
      <c r="DM291">
        <v>1626465084.6</v>
      </c>
      <c r="DN291">
        <v>8</v>
      </c>
      <c r="DO291">
        <v>0.212</v>
      </c>
      <c r="DP291">
        <v>0.013</v>
      </c>
      <c r="DQ291">
        <v>1.588</v>
      </c>
      <c r="DR291">
        <v>-0.074</v>
      </c>
      <c r="DS291">
        <v>420</v>
      </c>
      <c r="DT291">
        <v>3</v>
      </c>
      <c r="DU291">
        <v>0.13</v>
      </c>
      <c r="DV291">
        <v>0.03</v>
      </c>
      <c r="DW291">
        <v>-23.1401219512195</v>
      </c>
      <c r="DX291">
        <v>-0.584228571428589</v>
      </c>
      <c r="DY291">
        <v>0.059557254732859</v>
      </c>
      <c r="DZ291">
        <v>0</v>
      </c>
      <c r="EA291">
        <v>870.913028571429</v>
      </c>
      <c r="EB291">
        <v>0.816962818005017</v>
      </c>
      <c r="EC291">
        <v>0.247687993331968</v>
      </c>
      <c r="ED291">
        <v>1</v>
      </c>
      <c r="EE291">
        <v>5.12682951219512</v>
      </c>
      <c r="EF291">
        <v>0.373626689895477</v>
      </c>
      <c r="EG291">
        <v>0.0382638316105189</v>
      </c>
      <c r="EH291">
        <v>0</v>
      </c>
      <c r="EI291">
        <v>1</v>
      </c>
      <c r="EJ291">
        <v>3</v>
      </c>
      <c r="EK291" t="s">
        <v>427</v>
      </c>
      <c r="EL291">
        <v>100</v>
      </c>
      <c r="EM291">
        <v>100</v>
      </c>
      <c r="EN291">
        <v>1.55</v>
      </c>
      <c r="EO291">
        <v>-0.0508</v>
      </c>
      <c r="EP291">
        <v>0.796380875196005</v>
      </c>
      <c r="EQ291">
        <v>0.00225868272383977</v>
      </c>
      <c r="ER291">
        <v>-9.96746185667655e-07</v>
      </c>
      <c r="ES291">
        <v>2.83711317370827e-10</v>
      </c>
      <c r="ET291">
        <v>-0.071317122073674</v>
      </c>
      <c r="EU291">
        <v>-0.00217948432402501</v>
      </c>
      <c r="EV291">
        <v>0.000453263451741206</v>
      </c>
      <c r="EW291">
        <v>-1.16319206543697e-06</v>
      </c>
      <c r="EX291">
        <v>-2</v>
      </c>
      <c r="EY291">
        <v>2196</v>
      </c>
      <c r="EZ291">
        <v>1</v>
      </c>
      <c r="FA291">
        <v>25</v>
      </c>
      <c r="FB291">
        <v>11</v>
      </c>
      <c r="FC291">
        <v>10.9</v>
      </c>
      <c r="FD291">
        <v>18</v>
      </c>
      <c r="FE291">
        <v>819.901</v>
      </c>
      <c r="FF291">
        <v>432.838</v>
      </c>
      <c r="FG291">
        <v>25.3197</v>
      </c>
      <c r="FH291">
        <v>25.1875</v>
      </c>
      <c r="FI291">
        <v>29.9999</v>
      </c>
      <c r="FJ291">
        <v>25.3882</v>
      </c>
      <c r="FK291">
        <v>25.4369</v>
      </c>
      <c r="FL291">
        <v>25.0316</v>
      </c>
      <c r="FM291">
        <v>66.7286</v>
      </c>
      <c r="FN291">
        <v>0</v>
      </c>
      <c r="FO291">
        <v>25.39</v>
      </c>
      <c r="FP291">
        <v>420</v>
      </c>
      <c r="FQ291">
        <v>4.54705</v>
      </c>
      <c r="FR291">
        <v>101.459</v>
      </c>
      <c r="FS291">
        <v>101.909</v>
      </c>
    </row>
    <row r="292" spans="1:175">
      <c r="A292">
        <v>276</v>
      </c>
      <c r="B292">
        <v>1626465740</v>
      </c>
      <c r="C292">
        <v>550.400000095367</v>
      </c>
      <c r="D292" t="s">
        <v>846</v>
      </c>
      <c r="E292" t="s">
        <v>847</v>
      </c>
      <c r="F292">
        <v>1</v>
      </c>
      <c r="G292" t="s">
        <v>291</v>
      </c>
      <c r="H292">
        <v>1626465739</v>
      </c>
      <c r="I292">
        <f>(J292)/1000</f>
        <v>0</v>
      </c>
      <c r="J292">
        <f>1000*CB292*AH292*(BX292-BY292)/(100*BQ292*(1000-AH292*BX292))</f>
        <v>0</v>
      </c>
      <c r="K292">
        <f>CB292*AH292*(BW292-BV292*(1000-AH292*BY292)/(1000-AH292*BX292))/(100*BQ292)</f>
        <v>0</v>
      </c>
      <c r="L292">
        <f>BV292 - IF(AH292&gt;1, K292*BQ292*100.0/(AJ292*CJ292), 0)</f>
        <v>0</v>
      </c>
      <c r="M292">
        <f>((S292-I292/2)*L292-K292)/(S292+I292/2)</f>
        <v>0</v>
      </c>
      <c r="N292">
        <f>M292*(CC292+CD292)/1000.0</f>
        <v>0</v>
      </c>
      <c r="O292">
        <f>(BV292 - IF(AH292&gt;1, K292*BQ292*100.0/(AJ292*CJ292), 0))*(CC292+CD292)/1000.0</f>
        <v>0</v>
      </c>
      <c r="P292">
        <f>2.0/((1/R292-1/Q292)+SIGN(R292)*SQRT((1/R292-1/Q292)*(1/R292-1/Q292) + 4*BR292/((BR292+1)*(BR292+1))*(2*1/R292*1/Q292-1/Q292*1/Q292)))</f>
        <v>0</v>
      </c>
      <c r="Q292">
        <f>IF(LEFT(BS292,1)&lt;&gt;"0",IF(LEFT(BS292,1)="1",3.0,BT292),$D$5+$E$5*(CJ292*CC292/($K$5*1000))+$F$5*(CJ292*CC292/($K$5*1000))*MAX(MIN(BQ292,$J$5),$I$5)*MAX(MIN(BQ292,$J$5),$I$5)+$G$5*MAX(MIN(BQ292,$J$5),$I$5)*(CJ292*CC292/($K$5*1000))+$H$5*(CJ292*CC292/($K$5*1000))*(CJ292*CC292/($K$5*1000)))</f>
        <v>0</v>
      </c>
      <c r="R292">
        <f>I292*(1000-(1000*0.61365*exp(17.502*V292/(240.97+V292))/(CC292+CD292)+BX292)/2)/(1000*0.61365*exp(17.502*V292/(240.97+V292))/(CC292+CD292)-BX292)</f>
        <v>0</v>
      </c>
      <c r="S292">
        <f>1/((BR292+1)/(P292/1.6)+1/(Q292/1.37)) + BR292/((BR292+1)/(P292/1.6) + BR292/(Q292/1.37))</f>
        <v>0</v>
      </c>
      <c r="T292">
        <f>(BM292*BP292)</f>
        <v>0</v>
      </c>
      <c r="U292">
        <f>(CE292+(T292+2*0.95*5.67E-8*(((CE292+$B$7)+273)^4-(CE292+273)^4)-44100*I292)/(1.84*29.3*Q292+8*0.95*5.67E-8*(CE292+273)^3))</f>
        <v>0</v>
      </c>
      <c r="V292">
        <f>($C$7*CF292+$D$7*CG292+$E$7*U292)</f>
        <v>0</v>
      </c>
      <c r="W292">
        <f>0.61365*exp(17.502*V292/(240.97+V292))</f>
        <v>0</v>
      </c>
      <c r="X292">
        <f>(Y292/Z292*100)</f>
        <v>0</v>
      </c>
      <c r="Y292">
        <f>BX292*(CC292+CD292)/1000</f>
        <v>0</v>
      </c>
      <c r="Z292">
        <f>0.61365*exp(17.502*CE292/(240.97+CE292))</f>
        <v>0</v>
      </c>
      <c r="AA292">
        <f>(W292-BX292*(CC292+CD292)/1000)</f>
        <v>0</v>
      </c>
      <c r="AB292">
        <f>(-I292*44100)</f>
        <v>0</v>
      </c>
      <c r="AC292">
        <f>2*29.3*Q292*0.92*(CE292-V292)</f>
        <v>0</v>
      </c>
      <c r="AD292">
        <f>2*0.95*5.67E-8*(((CE292+$B$7)+273)^4-(V292+273)^4)</f>
        <v>0</v>
      </c>
      <c r="AE292">
        <f>T292+AD292+AB292+AC292</f>
        <v>0</v>
      </c>
      <c r="AF292">
        <v>142</v>
      </c>
      <c r="AG292">
        <v>16</v>
      </c>
      <c r="AH292">
        <f>IF(AF292*$H$13&gt;=AJ292,1.0,(AJ292/(AJ292-AF292*$H$13)))</f>
        <v>0</v>
      </c>
      <c r="AI292">
        <f>(AH292-1)*100</f>
        <v>0</v>
      </c>
      <c r="AJ292">
        <f>MAX(0,($B$13+$C$13*CJ292)/(1+$D$13*CJ292)*CC292/(CE292+273)*$E$13)</f>
        <v>0</v>
      </c>
      <c r="AK292" t="s">
        <v>292</v>
      </c>
      <c r="AL292" t="s">
        <v>292</v>
      </c>
      <c r="AM292">
        <v>0</v>
      </c>
      <c r="AN292">
        <v>0</v>
      </c>
      <c r="AO292">
        <f>1-AM292/AN292</f>
        <v>0</v>
      </c>
      <c r="AP292">
        <v>0</v>
      </c>
      <c r="AQ292" t="s">
        <v>292</v>
      </c>
      <c r="AR292" t="s">
        <v>292</v>
      </c>
      <c r="AS292">
        <v>0</v>
      </c>
      <c r="AT292">
        <v>0</v>
      </c>
      <c r="AU292">
        <f>1-AS292/AT292</f>
        <v>0</v>
      </c>
      <c r="AV292">
        <v>0.5</v>
      </c>
      <c r="AW292">
        <f>BN292</f>
        <v>0</v>
      </c>
      <c r="AX292">
        <f>K292</f>
        <v>0</v>
      </c>
      <c r="AY292">
        <f>AU292*AV292*AW292</f>
        <v>0</v>
      </c>
      <c r="AZ292">
        <f>(AX292-AP292)/AW292</f>
        <v>0</v>
      </c>
      <c r="BA292">
        <f>(AN292-AT292)/AT292</f>
        <v>0</v>
      </c>
      <c r="BB292">
        <f>AM292/(AO292+AM292/AT292)</f>
        <v>0</v>
      </c>
      <c r="BC292" t="s">
        <v>292</v>
      </c>
      <c r="BD292">
        <v>0</v>
      </c>
      <c r="BE292">
        <f>IF(BD292&lt;&gt;0, BD292, BB292)</f>
        <v>0</v>
      </c>
      <c r="BF292">
        <f>1-BE292/AT292</f>
        <v>0</v>
      </c>
      <c r="BG292">
        <f>(AT292-AS292)/(AT292-BE292)</f>
        <v>0</v>
      </c>
      <c r="BH292">
        <f>(AN292-AT292)/(AN292-BE292)</f>
        <v>0</v>
      </c>
      <c r="BI292">
        <f>(AT292-AS292)/(AT292-AM292)</f>
        <v>0</v>
      </c>
      <c r="BJ292">
        <f>(AN292-AT292)/(AN292-AM292)</f>
        <v>0</v>
      </c>
      <c r="BK292">
        <f>(BG292*BE292/AS292)</f>
        <v>0</v>
      </c>
      <c r="BL292">
        <f>(1-BK292)</f>
        <v>0</v>
      </c>
      <c r="BM292">
        <f>$B$11*CK292+$C$11*CL292+$F$11*CM292*(1-CP292)</f>
        <v>0</v>
      </c>
      <c r="BN292">
        <f>BM292*BO292</f>
        <v>0</v>
      </c>
      <c r="BO292">
        <f>($B$11*$D$9+$C$11*$D$9+$F$11*((CZ292+CR292)/MAX(CZ292+CR292+DA292, 0.1)*$I$9+DA292/MAX(CZ292+CR292+DA292, 0.1)*$J$9))/($B$11+$C$11+$F$11)</f>
        <v>0</v>
      </c>
      <c r="BP292">
        <f>($B$11*$K$9+$C$11*$K$9+$F$11*((CZ292+CR292)/MAX(CZ292+CR292+DA292, 0.1)*$P$9+DA292/MAX(CZ292+CR292+DA292, 0.1)*$Q$9))/($B$11+$C$11+$F$11)</f>
        <v>0</v>
      </c>
      <c r="BQ292">
        <v>6</v>
      </c>
      <c r="BR292">
        <v>0.5</v>
      </c>
      <c r="BS292" t="s">
        <v>293</v>
      </c>
      <c r="BT292">
        <v>2</v>
      </c>
      <c r="BU292">
        <v>1626465739</v>
      </c>
      <c r="BV292">
        <v>396.714333333333</v>
      </c>
      <c r="BW292">
        <v>419.952666666667</v>
      </c>
      <c r="BX292">
        <v>9.66753666666667</v>
      </c>
      <c r="BY292">
        <v>4.45029333333333</v>
      </c>
      <c r="BZ292">
        <v>395.163333333333</v>
      </c>
      <c r="CA292">
        <v>9.71829666666667</v>
      </c>
      <c r="CB292">
        <v>899.98</v>
      </c>
      <c r="CC292">
        <v>100.765333333333</v>
      </c>
      <c r="CD292">
        <v>0.0996060333333333</v>
      </c>
      <c r="CE292">
        <v>23.0325666666667</v>
      </c>
      <c r="CF292">
        <v>21.5396</v>
      </c>
      <c r="CG292">
        <v>999.9</v>
      </c>
      <c r="CH292">
        <v>0</v>
      </c>
      <c r="CI292">
        <v>0</v>
      </c>
      <c r="CJ292">
        <v>10018.9666666667</v>
      </c>
      <c r="CK292">
        <v>0</v>
      </c>
      <c r="CL292">
        <v>0.221023</v>
      </c>
      <c r="CM292">
        <v>1460.01333333333</v>
      </c>
      <c r="CN292">
        <v>0.973011</v>
      </c>
      <c r="CO292">
        <v>0.0269885</v>
      </c>
      <c r="CP292">
        <v>0</v>
      </c>
      <c r="CQ292">
        <v>871.176666666667</v>
      </c>
      <c r="CR292">
        <v>4.99999</v>
      </c>
      <c r="CS292">
        <v>12764.3666666667</v>
      </c>
      <c r="CT292">
        <v>12728.5</v>
      </c>
      <c r="CU292">
        <v>39.187</v>
      </c>
      <c r="CV292">
        <v>41.25</v>
      </c>
      <c r="CW292">
        <v>40.312</v>
      </c>
      <c r="CX292">
        <v>40.625</v>
      </c>
      <c r="CY292">
        <v>41.187</v>
      </c>
      <c r="CZ292">
        <v>1415.74333333333</v>
      </c>
      <c r="DA292">
        <v>39.27</v>
      </c>
      <c r="DB292">
        <v>0</v>
      </c>
      <c r="DC292">
        <v>1626465751.4</v>
      </c>
      <c r="DD292">
        <v>0</v>
      </c>
      <c r="DE292">
        <v>870.975961538462</v>
      </c>
      <c r="DF292">
        <v>0.898632470934418</v>
      </c>
      <c r="DG292">
        <v>19.6717948255084</v>
      </c>
      <c r="DH292">
        <v>12761.9076923077</v>
      </c>
      <c r="DI292">
        <v>15</v>
      </c>
      <c r="DJ292">
        <v>1626465084.6</v>
      </c>
      <c r="DK292" t="s">
        <v>294</v>
      </c>
      <c r="DL292">
        <v>1626465076.6</v>
      </c>
      <c r="DM292">
        <v>1626465084.6</v>
      </c>
      <c r="DN292">
        <v>8</v>
      </c>
      <c r="DO292">
        <v>0.212</v>
      </c>
      <c r="DP292">
        <v>0.013</v>
      </c>
      <c r="DQ292">
        <v>1.588</v>
      </c>
      <c r="DR292">
        <v>-0.074</v>
      </c>
      <c r="DS292">
        <v>420</v>
      </c>
      <c r="DT292">
        <v>3</v>
      </c>
      <c r="DU292">
        <v>0.13</v>
      </c>
      <c r="DV292">
        <v>0.03</v>
      </c>
      <c r="DW292">
        <v>-23.1572902439024</v>
      </c>
      <c r="DX292">
        <v>-0.572270383275277</v>
      </c>
      <c r="DY292">
        <v>0.0584487134156132</v>
      </c>
      <c r="DZ292">
        <v>0</v>
      </c>
      <c r="EA292">
        <v>870.948147058824</v>
      </c>
      <c r="EB292">
        <v>0.932221999198705</v>
      </c>
      <c r="EC292">
        <v>0.255604834294817</v>
      </c>
      <c r="ED292">
        <v>1</v>
      </c>
      <c r="EE292">
        <v>5.14018951219512</v>
      </c>
      <c r="EF292">
        <v>0.402490662020908</v>
      </c>
      <c r="EG292">
        <v>0.0410961655650778</v>
      </c>
      <c r="EH292">
        <v>0</v>
      </c>
      <c r="EI292">
        <v>1</v>
      </c>
      <c r="EJ292">
        <v>3</v>
      </c>
      <c r="EK292" t="s">
        <v>427</v>
      </c>
      <c r="EL292">
        <v>100</v>
      </c>
      <c r="EM292">
        <v>100</v>
      </c>
      <c r="EN292">
        <v>1.551</v>
      </c>
      <c r="EO292">
        <v>-0.0507</v>
      </c>
      <c r="EP292">
        <v>0.796380875196005</v>
      </c>
      <c r="EQ292">
        <v>0.00225868272383977</v>
      </c>
      <c r="ER292">
        <v>-9.96746185667655e-07</v>
      </c>
      <c r="ES292">
        <v>2.83711317370827e-10</v>
      </c>
      <c r="ET292">
        <v>-0.071317122073674</v>
      </c>
      <c r="EU292">
        <v>-0.00217948432402501</v>
      </c>
      <c r="EV292">
        <v>0.000453263451741206</v>
      </c>
      <c r="EW292">
        <v>-1.16319206543697e-06</v>
      </c>
      <c r="EX292">
        <v>-2</v>
      </c>
      <c r="EY292">
        <v>2196</v>
      </c>
      <c r="EZ292">
        <v>1</v>
      </c>
      <c r="FA292">
        <v>25</v>
      </c>
      <c r="FB292">
        <v>11.1</v>
      </c>
      <c r="FC292">
        <v>10.9</v>
      </c>
      <c r="FD292">
        <v>18</v>
      </c>
      <c r="FE292">
        <v>819.993</v>
      </c>
      <c r="FF292">
        <v>432.873</v>
      </c>
      <c r="FG292">
        <v>25.3865</v>
      </c>
      <c r="FH292">
        <v>25.1862</v>
      </c>
      <c r="FI292">
        <v>29.9999</v>
      </c>
      <c r="FJ292">
        <v>25.3866</v>
      </c>
      <c r="FK292">
        <v>25.4357</v>
      </c>
      <c r="FL292">
        <v>25.032</v>
      </c>
      <c r="FM292">
        <v>66.4178</v>
      </c>
      <c r="FN292">
        <v>0</v>
      </c>
      <c r="FO292">
        <v>25.49</v>
      </c>
      <c r="FP292">
        <v>420</v>
      </c>
      <c r="FQ292">
        <v>4.55644</v>
      </c>
      <c r="FR292">
        <v>101.459</v>
      </c>
      <c r="FS292">
        <v>101.909</v>
      </c>
    </row>
    <row r="293" spans="1:175">
      <c r="A293">
        <v>277</v>
      </c>
      <c r="B293">
        <v>1626465742</v>
      </c>
      <c r="C293">
        <v>552.400000095367</v>
      </c>
      <c r="D293" t="s">
        <v>848</v>
      </c>
      <c r="E293" t="s">
        <v>849</v>
      </c>
      <c r="F293">
        <v>1</v>
      </c>
      <c r="G293" t="s">
        <v>291</v>
      </c>
      <c r="H293">
        <v>1626465741</v>
      </c>
      <c r="I293">
        <f>(J293)/1000</f>
        <v>0</v>
      </c>
      <c r="J293">
        <f>1000*CB293*AH293*(BX293-BY293)/(100*BQ293*(1000-AH293*BX293))</f>
        <v>0</v>
      </c>
      <c r="K293">
        <f>CB293*AH293*(BW293-BV293*(1000-AH293*BY293)/(1000-AH293*BX293))/(100*BQ293)</f>
        <v>0</v>
      </c>
      <c r="L293">
        <f>BV293 - IF(AH293&gt;1, K293*BQ293*100.0/(AJ293*CJ293), 0)</f>
        <v>0</v>
      </c>
      <c r="M293">
        <f>((S293-I293/2)*L293-K293)/(S293+I293/2)</f>
        <v>0</v>
      </c>
      <c r="N293">
        <f>M293*(CC293+CD293)/1000.0</f>
        <v>0</v>
      </c>
      <c r="O293">
        <f>(BV293 - IF(AH293&gt;1, K293*BQ293*100.0/(AJ293*CJ293), 0))*(CC293+CD293)/1000.0</f>
        <v>0</v>
      </c>
      <c r="P293">
        <f>2.0/((1/R293-1/Q293)+SIGN(R293)*SQRT((1/R293-1/Q293)*(1/R293-1/Q293) + 4*BR293/((BR293+1)*(BR293+1))*(2*1/R293*1/Q293-1/Q293*1/Q293)))</f>
        <v>0</v>
      </c>
      <c r="Q293">
        <f>IF(LEFT(BS293,1)&lt;&gt;"0",IF(LEFT(BS293,1)="1",3.0,BT293),$D$5+$E$5*(CJ293*CC293/($K$5*1000))+$F$5*(CJ293*CC293/($K$5*1000))*MAX(MIN(BQ293,$J$5),$I$5)*MAX(MIN(BQ293,$J$5),$I$5)+$G$5*MAX(MIN(BQ293,$J$5),$I$5)*(CJ293*CC293/($K$5*1000))+$H$5*(CJ293*CC293/($K$5*1000))*(CJ293*CC293/($K$5*1000)))</f>
        <v>0</v>
      </c>
      <c r="R293">
        <f>I293*(1000-(1000*0.61365*exp(17.502*V293/(240.97+V293))/(CC293+CD293)+BX293)/2)/(1000*0.61365*exp(17.502*V293/(240.97+V293))/(CC293+CD293)-BX293)</f>
        <v>0</v>
      </c>
      <c r="S293">
        <f>1/((BR293+1)/(P293/1.6)+1/(Q293/1.37)) + BR293/((BR293+1)/(P293/1.6) + BR293/(Q293/1.37))</f>
        <v>0</v>
      </c>
      <c r="T293">
        <f>(BM293*BP293)</f>
        <v>0</v>
      </c>
      <c r="U293">
        <f>(CE293+(T293+2*0.95*5.67E-8*(((CE293+$B$7)+273)^4-(CE293+273)^4)-44100*I293)/(1.84*29.3*Q293+8*0.95*5.67E-8*(CE293+273)^3))</f>
        <v>0</v>
      </c>
      <c r="V293">
        <f>($C$7*CF293+$D$7*CG293+$E$7*U293)</f>
        <v>0</v>
      </c>
      <c r="W293">
        <f>0.61365*exp(17.502*V293/(240.97+V293))</f>
        <v>0</v>
      </c>
      <c r="X293">
        <f>(Y293/Z293*100)</f>
        <v>0</v>
      </c>
      <c r="Y293">
        <f>BX293*(CC293+CD293)/1000</f>
        <v>0</v>
      </c>
      <c r="Z293">
        <f>0.61365*exp(17.502*CE293/(240.97+CE293))</f>
        <v>0</v>
      </c>
      <c r="AA293">
        <f>(W293-BX293*(CC293+CD293)/1000)</f>
        <v>0</v>
      </c>
      <c r="AB293">
        <f>(-I293*44100)</f>
        <v>0</v>
      </c>
      <c r="AC293">
        <f>2*29.3*Q293*0.92*(CE293-V293)</f>
        <v>0</v>
      </c>
      <c r="AD293">
        <f>2*0.95*5.67E-8*(((CE293+$B$7)+273)^4-(V293+273)^4)</f>
        <v>0</v>
      </c>
      <c r="AE293">
        <f>T293+AD293+AB293+AC293</f>
        <v>0</v>
      </c>
      <c r="AF293">
        <v>142</v>
      </c>
      <c r="AG293">
        <v>16</v>
      </c>
      <c r="AH293">
        <f>IF(AF293*$H$13&gt;=AJ293,1.0,(AJ293/(AJ293-AF293*$H$13)))</f>
        <v>0</v>
      </c>
      <c r="AI293">
        <f>(AH293-1)*100</f>
        <v>0</v>
      </c>
      <c r="AJ293">
        <f>MAX(0,($B$13+$C$13*CJ293)/(1+$D$13*CJ293)*CC293/(CE293+273)*$E$13)</f>
        <v>0</v>
      </c>
      <c r="AK293" t="s">
        <v>292</v>
      </c>
      <c r="AL293" t="s">
        <v>292</v>
      </c>
      <c r="AM293">
        <v>0</v>
      </c>
      <c r="AN293">
        <v>0</v>
      </c>
      <c r="AO293">
        <f>1-AM293/AN293</f>
        <v>0</v>
      </c>
      <c r="AP293">
        <v>0</v>
      </c>
      <c r="AQ293" t="s">
        <v>292</v>
      </c>
      <c r="AR293" t="s">
        <v>292</v>
      </c>
      <c r="AS293">
        <v>0</v>
      </c>
      <c r="AT293">
        <v>0</v>
      </c>
      <c r="AU293">
        <f>1-AS293/AT293</f>
        <v>0</v>
      </c>
      <c r="AV293">
        <v>0.5</v>
      </c>
      <c r="AW293">
        <f>BN293</f>
        <v>0</v>
      </c>
      <c r="AX293">
        <f>K293</f>
        <v>0</v>
      </c>
      <c r="AY293">
        <f>AU293*AV293*AW293</f>
        <v>0</v>
      </c>
      <c r="AZ293">
        <f>(AX293-AP293)/AW293</f>
        <v>0</v>
      </c>
      <c r="BA293">
        <f>(AN293-AT293)/AT293</f>
        <v>0</v>
      </c>
      <c r="BB293">
        <f>AM293/(AO293+AM293/AT293)</f>
        <v>0</v>
      </c>
      <c r="BC293" t="s">
        <v>292</v>
      </c>
      <c r="BD293">
        <v>0</v>
      </c>
      <c r="BE293">
        <f>IF(BD293&lt;&gt;0, BD293, BB293)</f>
        <v>0</v>
      </c>
      <c r="BF293">
        <f>1-BE293/AT293</f>
        <v>0</v>
      </c>
      <c r="BG293">
        <f>(AT293-AS293)/(AT293-BE293)</f>
        <v>0</v>
      </c>
      <c r="BH293">
        <f>(AN293-AT293)/(AN293-BE293)</f>
        <v>0</v>
      </c>
      <c r="BI293">
        <f>(AT293-AS293)/(AT293-AM293)</f>
        <v>0</v>
      </c>
      <c r="BJ293">
        <f>(AN293-AT293)/(AN293-AM293)</f>
        <v>0</v>
      </c>
      <c r="BK293">
        <f>(BG293*BE293/AS293)</f>
        <v>0</v>
      </c>
      <c r="BL293">
        <f>(1-BK293)</f>
        <v>0</v>
      </c>
      <c r="BM293">
        <f>$B$11*CK293+$C$11*CL293+$F$11*CM293*(1-CP293)</f>
        <v>0</v>
      </c>
      <c r="BN293">
        <f>BM293*BO293</f>
        <v>0</v>
      </c>
      <c r="BO293">
        <f>($B$11*$D$9+$C$11*$D$9+$F$11*((CZ293+CR293)/MAX(CZ293+CR293+DA293, 0.1)*$I$9+DA293/MAX(CZ293+CR293+DA293, 0.1)*$J$9))/($B$11+$C$11+$F$11)</f>
        <v>0</v>
      </c>
      <c r="BP293">
        <f>($B$11*$K$9+$C$11*$K$9+$F$11*((CZ293+CR293)/MAX(CZ293+CR293+DA293, 0.1)*$P$9+DA293/MAX(CZ293+CR293+DA293, 0.1)*$Q$9))/($B$11+$C$11+$F$11)</f>
        <v>0</v>
      </c>
      <c r="BQ293">
        <v>6</v>
      </c>
      <c r="BR293">
        <v>0.5</v>
      </c>
      <c r="BS293" t="s">
        <v>293</v>
      </c>
      <c r="BT293">
        <v>2</v>
      </c>
      <c r="BU293">
        <v>1626465741</v>
      </c>
      <c r="BV293">
        <v>396.723333333333</v>
      </c>
      <c r="BW293">
        <v>419.983</v>
      </c>
      <c r="BX293">
        <v>9.68238333333333</v>
      </c>
      <c r="BY293">
        <v>4.45152</v>
      </c>
      <c r="BZ293">
        <v>395.172666666667</v>
      </c>
      <c r="CA293">
        <v>9.73305</v>
      </c>
      <c r="CB293">
        <v>900.004</v>
      </c>
      <c r="CC293">
        <v>100.764</v>
      </c>
      <c r="CD293">
        <v>0.0999870333333333</v>
      </c>
      <c r="CE293">
        <v>23.0701</v>
      </c>
      <c r="CF293">
        <v>21.5774333333333</v>
      </c>
      <c r="CG293">
        <v>999.9</v>
      </c>
      <c r="CH293">
        <v>0</v>
      </c>
      <c r="CI293">
        <v>0</v>
      </c>
      <c r="CJ293">
        <v>10001.2333333333</v>
      </c>
      <c r="CK293">
        <v>0</v>
      </c>
      <c r="CL293">
        <v>0.221023</v>
      </c>
      <c r="CM293">
        <v>1460.01</v>
      </c>
      <c r="CN293">
        <v>0.973011</v>
      </c>
      <c r="CO293">
        <v>0.0269885</v>
      </c>
      <c r="CP293">
        <v>0</v>
      </c>
      <c r="CQ293">
        <v>870.846</v>
      </c>
      <c r="CR293">
        <v>4.99999</v>
      </c>
      <c r="CS293">
        <v>12765.4333333333</v>
      </c>
      <c r="CT293">
        <v>12728.4666666667</v>
      </c>
      <c r="CU293">
        <v>39.25</v>
      </c>
      <c r="CV293">
        <v>41.25</v>
      </c>
      <c r="CW293">
        <v>40.312</v>
      </c>
      <c r="CX293">
        <v>40.625</v>
      </c>
      <c r="CY293">
        <v>41.208</v>
      </c>
      <c r="CZ293">
        <v>1415.74</v>
      </c>
      <c r="DA293">
        <v>39.27</v>
      </c>
      <c r="DB293">
        <v>0</v>
      </c>
      <c r="DC293">
        <v>1626465753.2</v>
      </c>
      <c r="DD293">
        <v>0</v>
      </c>
      <c r="DE293">
        <v>871.002</v>
      </c>
      <c r="DF293">
        <v>0.700384612053338</v>
      </c>
      <c r="DG293">
        <v>23.8307691721116</v>
      </c>
      <c r="DH293">
        <v>12762.572</v>
      </c>
      <c r="DI293">
        <v>15</v>
      </c>
      <c r="DJ293">
        <v>1626465084.6</v>
      </c>
      <c r="DK293" t="s">
        <v>294</v>
      </c>
      <c r="DL293">
        <v>1626465076.6</v>
      </c>
      <c r="DM293">
        <v>1626465084.6</v>
      </c>
      <c r="DN293">
        <v>8</v>
      </c>
      <c r="DO293">
        <v>0.212</v>
      </c>
      <c r="DP293">
        <v>0.013</v>
      </c>
      <c r="DQ293">
        <v>1.588</v>
      </c>
      <c r="DR293">
        <v>-0.074</v>
      </c>
      <c r="DS293">
        <v>420</v>
      </c>
      <c r="DT293">
        <v>3</v>
      </c>
      <c r="DU293">
        <v>0.13</v>
      </c>
      <c r="DV293">
        <v>0.03</v>
      </c>
      <c r="DW293">
        <v>-23.1756707317073</v>
      </c>
      <c r="DX293">
        <v>-0.576171428571385</v>
      </c>
      <c r="DY293">
        <v>0.0587718251890304</v>
      </c>
      <c r="DZ293">
        <v>0</v>
      </c>
      <c r="EA293">
        <v>870.966636363636</v>
      </c>
      <c r="EB293">
        <v>0.262137624391376</v>
      </c>
      <c r="EC293">
        <v>0.241104254852527</v>
      </c>
      <c r="ED293">
        <v>1</v>
      </c>
      <c r="EE293">
        <v>5.15317414634146</v>
      </c>
      <c r="EF293">
        <v>0.44940167247387</v>
      </c>
      <c r="EG293">
        <v>0.0452105215994646</v>
      </c>
      <c r="EH293">
        <v>0</v>
      </c>
      <c r="EI293">
        <v>1</v>
      </c>
      <c r="EJ293">
        <v>3</v>
      </c>
      <c r="EK293" t="s">
        <v>427</v>
      </c>
      <c r="EL293">
        <v>100</v>
      </c>
      <c r="EM293">
        <v>100</v>
      </c>
      <c r="EN293">
        <v>1.551</v>
      </c>
      <c r="EO293">
        <v>-0.0506</v>
      </c>
      <c r="EP293">
        <v>0.796380875196005</v>
      </c>
      <c r="EQ293">
        <v>0.00225868272383977</v>
      </c>
      <c r="ER293">
        <v>-9.96746185667655e-07</v>
      </c>
      <c r="ES293">
        <v>2.83711317370827e-10</v>
      </c>
      <c r="ET293">
        <v>-0.071317122073674</v>
      </c>
      <c r="EU293">
        <v>-0.00217948432402501</v>
      </c>
      <c r="EV293">
        <v>0.000453263451741206</v>
      </c>
      <c r="EW293">
        <v>-1.16319206543697e-06</v>
      </c>
      <c r="EX293">
        <v>-2</v>
      </c>
      <c r="EY293">
        <v>2196</v>
      </c>
      <c r="EZ293">
        <v>1</v>
      </c>
      <c r="FA293">
        <v>25</v>
      </c>
      <c r="FB293">
        <v>11.1</v>
      </c>
      <c r="FC293">
        <v>11</v>
      </c>
      <c r="FD293">
        <v>18</v>
      </c>
      <c r="FE293">
        <v>820.205</v>
      </c>
      <c r="FF293">
        <v>432.785</v>
      </c>
      <c r="FG293">
        <v>25.4499</v>
      </c>
      <c r="FH293">
        <v>25.1851</v>
      </c>
      <c r="FI293">
        <v>29.9999</v>
      </c>
      <c r="FJ293">
        <v>25.3852</v>
      </c>
      <c r="FK293">
        <v>25.434</v>
      </c>
      <c r="FL293">
        <v>25.0322</v>
      </c>
      <c r="FM293">
        <v>66.1379</v>
      </c>
      <c r="FN293">
        <v>0</v>
      </c>
      <c r="FO293">
        <v>25.49</v>
      </c>
      <c r="FP293">
        <v>420</v>
      </c>
      <c r="FQ293">
        <v>4.60015</v>
      </c>
      <c r="FR293">
        <v>101.459</v>
      </c>
      <c r="FS293">
        <v>101.909</v>
      </c>
    </row>
    <row r="294" spans="1:175">
      <c r="A294">
        <v>278</v>
      </c>
      <c r="B294">
        <v>1626465744</v>
      </c>
      <c r="C294">
        <v>554.400000095367</v>
      </c>
      <c r="D294" t="s">
        <v>850</v>
      </c>
      <c r="E294" t="s">
        <v>851</v>
      </c>
      <c r="F294">
        <v>1</v>
      </c>
      <c r="G294" t="s">
        <v>291</v>
      </c>
      <c r="H294">
        <v>1626465743</v>
      </c>
      <c r="I294">
        <f>(J294)/1000</f>
        <v>0</v>
      </c>
      <c r="J294">
        <f>1000*CB294*AH294*(BX294-BY294)/(100*BQ294*(1000-AH294*BX294))</f>
        <v>0</v>
      </c>
      <c r="K294">
        <f>CB294*AH294*(BW294-BV294*(1000-AH294*BY294)/(1000-AH294*BX294))/(100*BQ294)</f>
        <v>0</v>
      </c>
      <c r="L294">
        <f>BV294 - IF(AH294&gt;1, K294*BQ294*100.0/(AJ294*CJ294), 0)</f>
        <v>0</v>
      </c>
      <c r="M294">
        <f>((S294-I294/2)*L294-K294)/(S294+I294/2)</f>
        <v>0</v>
      </c>
      <c r="N294">
        <f>M294*(CC294+CD294)/1000.0</f>
        <v>0</v>
      </c>
      <c r="O294">
        <f>(BV294 - IF(AH294&gt;1, K294*BQ294*100.0/(AJ294*CJ294), 0))*(CC294+CD294)/1000.0</f>
        <v>0</v>
      </c>
      <c r="P294">
        <f>2.0/((1/R294-1/Q294)+SIGN(R294)*SQRT((1/R294-1/Q294)*(1/R294-1/Q294) + 4*BR294/((BR294+1)*(BR294+1))*(2*1/R294*1/Q294-1/Q294*1/Q294)))</f>
        <v>0</v>
      </c>
      <c r="Q294">
        <f>IF(LEFT(BS294,1)&lt;&gt;"0",IF(LEFT(BS294,1)="1",3.0,BT294),$D$5+$E$5*(CJ294*CC294/($K$5*1000))+$F$5*(CJ294*CC294/($K$5*1000))*MAX(MIN(BQ294,$J$5),$I$5)*MAX(MIN(BQ294,$J$5),$I$5)+$G$5*MAX(MIN(BQ294,$J$5),$I$5)*(CJ294*CC294/($K$5*1000))+$H$5*(CJ294*CC294/($K$5*1000))*(CJ294*CC294/($K$5*1000)))</f>
        <v>0</v>
      </c>
      <c r="R294">
        <f>I294*(1000-(1000*0.61365*exp(17.502*V294/(240.97+V294))/(CC294+CD294)+BX294)/2)/(1000*0.61365*exp(17.502*V294/(240.97+V294))/(CC294+CD294)-BX294)</f>
        <v>0</v>
      </c>
      <c r="S294">
        <f>1/((BR294+1)/(P294/1.6)+1/(Q294/1.37)) + BR294/((BR294+1)/(P294/1.6) + BR294/(Q294/1.37))</f>
        <v>0</v>
      </c>
      <c r="T294">
        <f>(BM294*BP294)</f>
        <v>0</v>
      </c>
      <c r="U294">
        <f>(CE294+(T294+2*0.95*5.67E-8*(((CE294+$B$7)+273)^4-(CE294+273)^4)-44100*I294)/(1.84*29.3*Q294+8*0.95*5.67E-8*(CE294+273)^3))</f>
        <v>0</v>
      </c>
      <c r="V294">
        <f>($C$7*CF294+$D$7*CG294+$E$7*U294)</f>
        <v>0</v>
      </c>
      <c r="W294">
        <f>0.61365*exp(17.502*V294/(240.97+V294))</f>
        <v>0</v>
      </c>
      <c r="X294">
        <f>(Y294/Z294*100)</f>
        <v>0</v>
      </c>
      <c r="Y294">
        <f>BX294*(CC294+CD294)/1000</f>
        <v>0</v>
      </c>
      <c r="Z294">
        <f>0.61365*exp(17.502*CE294/(240.97+CE294))</f>
        <v>0</v>
      </c>
      <c r="AA294">
        <f>(W294-BX294*(CC294+CD294)/1000)</f>
        <v>0</v>
      </c>
      <c r="AB294">
        <f>(-I294*44100)</f>
        <v>0</v>
      </c>
      <c r="AC294">
        <f>2*29.3*Q294*0.92*(CE294-V294)</f>
        <v>0</v>
      </c>
      <c r="AD294">
        <f>2*0.95*5.67E-8*(((CE294+$B$7)+273)^4-(V294+273)^4)</f>
        <v>0</v>
      </c>
      <c r="AE294">
        <f>T294+AD294+AB294+AC294</f>
        <v>0</v>
      </c>
      <c r="AF294">
        <v>142</v>
      </c>
      <c r="AG294">
        <v>16</v>
      </c>
      <c r="AH294">
        <f>IF(AF294*$H$13&gt;=AJ294,1.0,(AJ294/(AJ294-AF294*$H$13)))</f>
        <v>0</v>
      </c>
      <c r="AI294">
        <f>(AH294-1)*100</f>
        <v>0</v>
      </c>
      <c r="AJ294">
        <f>MAX(0,($B$13+$C$13*CJ294)/(1+$D$13*CJ294)*CC294/(CE294+273)*$E$13)</f>
        <v>0</v>
      </c>
      <c r="AK294" t="s">
        <v>292</v>
      </c>
      <c r="AL294" t="s">
        <v>292</v>
      </c>
      <c r="AM294">
        <v>0</v>
      </c>
      <c r="AN294">
        <v>0</v>
      </c>
      <c r="AO294">
        <f>1-AM294/AN294</f>
        <v>0</v>
      </c>
      <c r="AP294">
        <v>0</v>
      </c>
      <c r="AQ294" t="s">
        <v>292</v>
      </c>
      <c r="AR294" t="s">
        <v>292</v>
      </c>
      <c r="AS294">
        <v>0</v>
      </c>
      <c r="AT294">
        <v>0</v>
      </c>
      <c r="AU294">
        <f>1-AS294/AT294</f>
        <v>0</v>
      </c>
      <c r="AV294">
        <v>0.5</v>
      </c>
      <c r="AW294">
        <f>BN294</f>
        <v>0</v>
      </c>
      <c r="AX294">
        <f>K294</f>
        <v>0</v>
      </c>
      <c r="AY294">
        <f>AU294*AV294*AW294</f>
        <v>0</v>
      </c>
      <c r="AZ294">
        <f>(AX294-AP294)/AW294</f>
        <v>0</v>
      </c>
      <c r="BA294">
        <f>(AN294-AT294)/AT294</f>
        <v>0</v>
      </c>
      <c r="BB294">
        <f>AM294/(AO294+AM294/AT294)</f>
        <v>0</v>
      </c>
      <c r="BC294" t="s">
        <v>292</v>
      </c>
      <c r="BD294">
        <v>0</v>
      </c>
      <c r="BE294">
        <f>IF(BD294&lt;&gt;0, BD294, BB294)</f>
        <v>0</v>
      </c>
      <c r="BF294">
        <f>1-BE294/AT294</f>
        <v>0</v>
      </c>
      <c r="BG294">
        <f>(AT294-AS294)/(AT294-BE294)</f>
        <v>0</v>
      </c>
      <c r="BH294">
        <f>(AN294-AT294)/(AN294-BE294)</f>
        <v>0</v>
      </c>
      <c r="BI294">
        <f>(AT294-AS294)/(AT294-AM294)</f>
        <v>0</v>
      </c>
      <c r="BJ294">
        <f>(AN294-AT294)/(AN294-AM294)</f>
        <v>0</v>
      </c>
      <c r="BK294">
        <f>(BG294*BE294/AS294)</f>
        <v>0</v>
      </c>
      <c r="BL294">
        <f>(1-BK294)</f>
        <v>0</v>
      </c>
      <c r="BM294">
        <f>$B$11*CK294+$C$11*CL294+$F$11*CM294*(1-CP294)</f>
        <v>0</v>
      </c>
      <c r="BN294">
        <f>BM294*BO294</f>
        <v>0</v>
      </c>
      <c r="BO294">
        <f>($B$11*$D$9+$C$11*$D$9+$F$11*((CZ294+CR294)/MAX(CZ294+CR294+DA294, 0.1)*$I$9+DA294/MAX(CZ294+CR294+DA294, 0.1)*$J$9))/($B$11+$C$11+$F$11)</f>
        <v>0</v>
      </c>
      <c r="BP294">
        <f>($B$11*$K$9+$C$11*$K$9+$F$11*((CZ294+CR294)/MAX(CZ294+CR294+DA294, 0.1)*$P$9+DA294/MAX(CZ294+CR294+DA294, 0.1)*$Q$9))/($B$11+$C$11+$F$11)</f>
        <v>0</v>
      </c>
      <c r="BQ294">
        <v>6</v>
      </c>
      <c r="BR294">
        <v>0.5</v>
      </c>
      <c r="BS294" t="s">
        <v>293</v>
      </c>
      <c r="BT294">
        <v>2</v>
      </c>
      <c r="BU294">
        <v>1626465743</v>
      </c>
      <c r="BV294">
        <v>396.751666666667</v>
      </c>
      <c r="BW294">
        <v>419.981666666667</v>
      </c>
      <c r="BX294">
        <v>9.69642666666667</v>
      </c>
      <c r="BY294">
        <v>4.4632</v>
      </c>
      <c r="BZ294">
        <v>395.201</v>
      </c>
      <c r="CA294">
        <v>9.74700333333333</v>
      </c>
      <c r="CB294">
        <v>900.009333333333</v>
      </c>
      <c r="CC294">
        <v>100.764</v>
      </c>
      <c r="CD294">
        <v>0.100061933333333</v>
      </c>
      <c r="CE294">
        <v>23.1053</v>
      </c>
      <c r="CF294">
        <v>21.5960666666667</v>
      </c>
      <c r="CG294">
        <v>999.9</v>
      </c>
      <c r="CH294">
        <v>0</v>
      </c>
      <c r="CI294">
        <v>0</v>
      </c>
      <c r="CJ294">
        <v>9973.75</v>
      </c>
      <c r="CK294">
        <v>0</v>
      </c>
      <c r="CL294">
        <v>0.221023</v>
      </c>
      <c r="CM294">
        <v>1459.84666666667</v>
      </c>
      <c r="CN294">
        <v>0.973008333333333</v>
      </c>
      <c r="CO294">
        <v>0.0269915666666667</v>
      </c>
      <c r="CP294">
        <v>0</v>
      </c>
      <c r="CQ294">
        <v>871.081666666667</v>
      </c>
      <c r="CR294">
        <v>4.99999</v>
      </c>
      <c r="CS294">
        <v>12763.7333333333</v>
      </c>
      <c r="CT294">
        <v>12727</v>
      </c>
      <c r="CU294">
        <v>39.25</v>
      </c>
      <c r="CV294">
        <v>41.25</v>
      </c>
      <c r="CW294">
        <v>40.312</v>
      </c>
      <c r="CX294">
        <v>40.625</v>
      </c>
      <c r="CY294">
        <v>41.208</v>
      </c>
      <c r="CZ294">
        <v>1415.57666666667</v>
      </c>
      <c r="DA294">
        <v>39.27</v>
      </c>
      <c r="DB294">
        <v>0</v>
      </c>
      <c r="DC294">
        <v>1626465755</v>
      </c>
      <c r="DD294">
        <v>0</v>
      </c>
      <c r="DE294">
        <v>871.002538461538</v>
      </c>
      <c r="DF294">
        <v>0.740786320393127</v>
      </c>
      <c r="DG294">
        <v>16.9299144530032</v>
      </c>
      <c r="DH294">
        <v>12762.9307692308</v>
      </c>
      <c r="DI294">
        <v>15</v>
      </c>
      <c r="DJ294">
        <v>1626465084.6</v>
      </c>
      <c r="DK294" t="s">
        <v>294</v>
      </c>
      <c r="DL294">
        <v>1626465076.6</v>
      </c>
      <c r="DM294">
        <v>1626465084.6</v>
      </c>
      <c r="DN294">
        <v>8</v>
      </c>
      <c r="DO294">
        <v>0.212</v>
      </c>
      <c r="DP294">
        <v>0.013</v>
      </c>
      <c r="DQ294">
        <v>1.588</v>
      </c>
      <c r="DR294">
        <v>-0.074</v>
      </c>
      <c r="DS294">
        <v>420</v>
      </c>
      <c r="DT294">
        <v>3</v>
      </c>
      <c r="DU294">
        <v>0.13</v>
      </c>
      <c r="DV294">
        <v>0.03</v>
      </c>
      <c r="DW294">
        <v>-23.1912073170732</v>
      </c>
      <c r="DX294">
        <v>-0.490070383275277</v>
      </c>
      <c r="DY294">
        <v>0.0517752996493262</v>
      </c>
      <c r="DZ294">
        <v>1</v>
      </c>
      <c r="EA294">
        <v>870.976342857143</v>
      </c>
      <c r="EB294">
        <v>0.768356530328959</v>
      </c>
      <c r="EC294">
        <v>0.209702366340921</v>
      </c>
      <c r="ED294">
        <v>1</v>
      </c>
      <c r="EE294">
        <v>5.16570048780488</v>
      </c>
      <c r="EF294">
        <v>0.480176445993019</v>
      </c>
      <c r="EG294">
        <v>0.0476229607438045</v>
      </c>
      <c r="EH294">
        <v>0</v>
      </c>
      <c r="EI294">
        <v>2</v>
      </c>
      <c r="EJ294">
        <v>3</v>
      </c>
      <c r="EK294" t="s">
        <v>354</v>
      </c>
      <c r="EL294">
        <v>100</v>
      </c>
      <c r="EM294">
        <v>100</v>
      </c>
      <c r="EN294">
        <v>1.551</v>
      </c>
      <c r="EO294">
        <v>-0.0505</v>
      </c>
      <c r="EP294">
        <v>0.796380875196005</v>
      </c>
      <c r="EQ294">
        <v>0.00225868272383977</v>
      </c>
      <c r="ER294">
        <v>-9.96746185667655e-07</v>
      </c>
      <c r="ES294">
        <v>2.83711317370827e-10</v>
      </c>
      <c r="ET294">
        <v>-0.071317122073674</v>
      </c>
      <c r="EU294">
        <v>-0.00217948432402501</v>
      </c>
      <c r="EV294">
        <v>0.000453263451741206</v>
      </c>
      <c r="EW294">
        <v>-1.16319206543697e-06</v>
      </c>
      <c r="EX294">
        <v>-2</v>
      </c>
      <c r="EY294">
        <v>2196</v>
      </c>
      <c r="EZ294">
        <v>1</v>
      </c>
      <c r="FA294">
        <v>25</v>
      </c>
      <c r="FB294">
        <v>11.1</v>
      </c>
      <c r="FC294">
        <v>11</v>
      </c>
      <c r="FD294">
        <v>18</v>
      </c>
      <c r="FE294">
        <v>820.044</v>
      </c>
      <c r="FF294">
        <v>433.081</v>
      </c>
      <c r="FG294">
        <v>25.5104</v>
      </c>
      <c r="FH294">
        <v>25.1841</v>
      </c>
      <c r="FI294">
        <v>29.9999</v>
      </c>
      <c r="FJ294">
        <v>25.3839</v>
      </c>
      <c r="FK294">
        <v>25.4321</v>
      </c>
      <c r="FL294">
        <v>25.0337</v>
      </c>
      <c r="FM294">
        <v>66.1379</v>
      </c>
      <c r="FN294">
        <v>0</v>
      </c>
      <c r="FO294">
        <v>25.59</v>
      </c>
      <c r="FP294">
        <v>420</v>
      </c>
      <c r="FQ294">
        <v>4.59846</v>
      </c>
      <c r="FR294">
        <v>101.46</v>
      </c>
      <c r="FS294">
        <v>101.91</v>
      </c>
    </row>
    <row r="295" spans="1:175">
      <c r="A295">
        <v>279</v>
      </c>
      <c r="B295">
        <v>1626465746</v>
      </c>
      <c r="C295">
        <v>556.400000095367</v>
      </c>
      <c r="D295" t="s">
        <v>852</v>
      </c>
      <c r="E295" t="s">
        <v>853</v>
      </c>
      <c r="F295">
        <v>1</v>
      </c>
      <c r="G295" t="s">
        <v>291</v>
      </c>
      <c r="H295">
        <v>1626465745</v>
      </c>
      <c r="I295">
        <f>(J295)/1000</f>
        <v>0</v>
      </c>
      <c r="J295">
        <f>1000*CB295*AH295*(BX295-BY295)/(100*BQ295*(1000-AH295*BX295))</f>
        <v>0</v>
      </c>
      <c r="K295">
        <f>CB295*AH295*(BW295-BV295*(1000-AH295*BY295)/(1000-AH295*BX295))/(100*BQ295)</f>
        <v>0</v>
      </c>
      <c r="L295">
        <f>BV295 - IF(AH295&gt;1, K295*BQ295*100.0/(AJ295*CJ295), 0)</f>
        <v>0</v>
      </c>
      <c r="M295">
        <f>((S295-I295/2)*L295-K295)/(S295+I295/2)</f>
        <v>0</v>
      </c>
      <c r="N295">
        <f>M295*(CC295+CD295)/1000.0</f>
        <v>0</v>
      </c>
      <c r="O295">
        <f>(BV295 - IF(AH295&gt;1, K295*BQ295*100.0/(AJ295*CJ295), 0))*(CC295+CD295)/1000.0</f>
        <v>0</v>
      </c>
      <c r="P295">
        <f>2.0/((1/R295-1/Q295)+SIGN(R295)*SQRT((1/R295-1/Q295)*(1/R295-1/Q295) + 4*BR295/((BR295+1)*(BR295+1))*(2*1/R295*1/Q295-1/Q295*1/Q295)))</f>
        <v>0</v>
      </c>
      <c r="Q295">
        <f>IF(LEFT(BS295,1)&lt;&gt;"0",IF(LEFT(BS295,1)="1",3.0,BT295),$D$5+$E$5*(CJ295*CC295/($K$5*1000))+$F$5*(CJ295*CC295/($K$5*1000))*MAX(MIN(BQ295,$J$5),$I$5)*MAX(MIN(BQ295,$J$5),$I$5)+$G$5*MAX(MIN(BQ295,$J$5),$I$5)*(CJ295*CC295/($K$5*1000))+$H$5*(CJ295*CC295/($K$5*1000))*(CJ295*CC295/($K$5*1000)))</f>
        <v>0</v>
      </c>
      <c r="R295">
        <f>I295*(1000-(1000*0.61365*exp(17.502*V295/(240.97+V295))/(CC295+CD295)+BX295)/2)/(1000*0.61365*exp(17.502*V295/(240.97+V295))/(CC295+CD295)-BX295)</f>
        <v>0</v>
      </c>
      <c r="S295">
        <f>1/((BR295+1)/(P295/1.6)+1/(Q295/1.37)) + BR295/((BR295+1)/(P295/1.6) + BR295/(Q295/1.37))</f>
        <v>0</v>
      </c>
      <c r="T295">
        <f>(BM295*BP295)</f>
        <v>0</v>
      </c>
      <c r="U295">
        <f>(CE295+(T295+2*0.95*5.67E-8*(((CE295+$B$7)+273)^4-(CE295+273)^4)-44100*I295)/(1.84*29.3*Q295+8*0.95*5.67E-8*(CE295+273)^3))</f>
        <v>0</v>
      </c>
      <c r="V295">
        <f>($C$7*CF295+$D$7*CG295+$E$7*U295)</f>
        <v>0</v>
      </c>
      <c r="W295">
        <f>0.61365*exp(17.502*V295/(240.97+V295))</f>
        <v>0</v>
      </c>
      <c r="X295">
        <f>(Y295/Z295*100)</f>
        <v>0</v>
      </c>
      <c r="Y295">
        <f>BX295*(CC295+CD295)/1000</f>
        <v>0</v>
      </c>
      <c r="Z295">
        <f>0.61365*exp(17.502*CE295/(240.97+CE295))</f>
        <v>0</v>
      </c>
      <c r="AA295">
        <f>(W295-BX295*(CC295+CD295)/1000)</f>
        <v>0</v>
      </c>
      <c r="AB295">
        <f>(-I295*44100)</f>
        <v>0</v>
      </c>
      <c r="AC295">
        <f>2*29.3*Q295*0.92*(CE295-V295)</f>
        <v>0</v>
      </c>
      <c r="AD295">
        <f>2*0.95*5.67E-8*(((CE295+$B$7)+273)^4-(V295+273)^4)</f>
        <v>0</v>
      </c>
      <c r="AE295">
        <f>T295+AD295+AB295+AC295</f>
        <v>0</v>
      </c>
      <c r="AF295">
        <v>142</v>
      </c>
      <c r="AG295">
        <v>16</v>
      </c>
      <c r="AH295">
        <f>IF(AF295*$H$13&gt;=AJ295,1.0,(AJ295/(AJ295-AF295*$H$13)))</f>
        <v>0</v>
      </c>
      <c r="AI295">
        <f>(AH295-1)*100</f>
        <v>0</v>
      </c>
      <c r="AJ295">
        <f>MAX(0,($B$13+$C$13*CJ295)/(1+$D$13*CJ295)*CC295/(CE295+273)*$E$13)</f>
        <v>0</v>
      </c>
      <c r="AK295" t="s">
        <v>292</v>
      </c>
      <c r="AL295" t="s">
        <v>292</v>
      </c>
      <c r="AM295">
        <v>0</v>
      </c>
      <c r="AN295">
        <v>0</v>
      </c>
      <c r="AO295">
        <f>1-AM295/AN295</f>
        <v>0</v>
      </c>
      <c r="AP295">
        <v>0</v>
      </c>
      <c r="AQ295" t="s">
        <v>292</v>
      </c>
      <c r="AR295" t="s">
        <v>292</v>
      </c>
      <c r="AS295">
        <v>0</v>
      </c>
      <c r="AT295">
        <v>0</v>
      </c>
      <c r="AU295">
        <f>1-AS295/AT295</f>
        <v>0</v>
      </c>
      <c r="AV295">
        <v>0.5</v>
      </c>
      <c r="AW295">
        <f>BN295</f>
        <v>0</v>
      </c>
      <c r="AX295">
        <f>K295</f>
        <v>0</v>
      </c>
      <c r="AY295">
        <f>AU295*AV295*AW295</f>
        <v>0</v>
      </c>
      <c r="AZ295">
        <f>(AX295-AP295)/AW295</f>
        <v>0</v>
      </c>
      <c r="BA295">
        <f>(AN295-AT295)/AT295</f>
        <v>0</v>
      </c>
      <c r="BB295">
        <f>AM295/(AO295+AM295/AT295)</f>
        <v>0</v>
      </c>
      <c r="BC295" t="s">
        <v>292</v>
      </c>
      <c r="BD295">
        <v>0</v>
      </c>
      <c r="BE295">
        <f>IF(BD295&lt;&gt;0, BD295, BB295)</f>
        <v>0</v>
      </c>
      <c r="BF295">
        <f>1-BE295/AT295</f>
        <v>0</v>
      </c>
      <c r="BG295">
        <f>(AT295-AS295)/(AT295-BE295)</f>
        <v>0</v>
      </c>
      <c r="BH295">
        <f>(AN295-AT295)/(AN295-BE295)</f>
        <v>0</v>
      </c>
      <c r="BI295">
        <f>(AT295-AS295)/(AT295-AM295)</f>
        <v>0</v>
      </c>
      <c r="BJ295">
        <f>(AN295-AT295)/(AN295-AM295)</f>
        <v>0</v>
      </c>
      <c r="BK295">
        <f>(BG295*BE295/AS295)</f>
        <v>0</v>
      </c>
      <c r="BL295">
        <f>(1-BK295)</f>
        <v>0</v>
      </c>
      <c r="BM295">
        <f>$B$11*CK295+$C$11*CL295+$F$11*CM295*(1-CP295)</f>
        <v>0</v>
      </c>
      <c r="BN295">
        <f>BM295*BO295</f>
        <v>0</v>
      </c>
      <c r="BO295">
        <f>($B$11*$D$9+$C$11*$D$9+$F$11*((CZ295+CR295)/MAX(CZ295+CR295+DA295, 0.1)*$I$9+DA295/MAX(CZ295+CR295+DA295, 0.1)*$J$9))/($B$11+$C$11+$F$11)</f>
        <v>0</v>
      </c>
      <c r="BP295">
        <f>($B$11*$K$9+$C$11*$K$9+$F$11*((CZ295+CR295)/MAX(CZ295+CR295+DA295, 0.1)*$P$9+DA295/MAX(CZ295+CR295+DA295, 0.1)*$Q$9))/($B$11+$C$11+$F$11)</f>
        <v>0</v>
      </c>
      <c r="BQ295">
        <v>6</v>
      </c>
      <c r="BR295">
        <v>0.5</v>
      </c>
      <c r="BS295" t="s">
        <v>293</v>
      </c>
      <c r="BT295">
        <v>2</v>
      </c>
      <c r="BU295">
        <v>1626465745</v>
      </c>
      <c r="BV295">
        <v>396.702333333333</v>
      </c>
      <c r="BW295">
        <v>419.934</v>
      </c>
      <c r="BX295">
        <v>9.71944666666667</v>
      </c>
      <c r="BY295">
        <v>4.48893</v>
      </c>
      <c r="BZ295">
        <v>395.152</v>
      </c>
      <c r="CA295">
        <v>9.76987333333333</v>
      </c>
      <c r="CB295">
        <v>900.005666666667</v>
      </c>
      <c r="CC295">
        <v>100.764666666667</v>
      </c>
      <c r="CD295">
        <v>0.100203666666667</v>
      </c>
      <c r="CE295">
        <v>23.1436666666667</v>
      </c>
      <c r="CF295">
        <v>21.6294333333333</v>
      </c>
      <c r="CG295">
        <v>999.9</v>
      </c>
      <c r="CH295">
        <v>0</v>
      </c>
      <c r="CI295">
        <v>0</v>
      </c>
      <c r="CJ295">
        <v>9981.25</v>
      </c>
      <c r="CK295">
        <v>0</v>
      </c>
      <c r="CL295">
        <v>0.221023</v>
      </c>
      <c r="CM295">
        <v>1460.04</v>
      </c>
      <c r="CN295">
        <v>0.972991</v>
      </c>
      <c r="CO295">
        <v>0.0270093</v>
      </c>
      <c r="CP295">
        <v>0</v>
      </c>
      <c r="CQ295">
        <v>871.273</v>
      </c>
      <c r="CR295">
        <v>4.99999</v>
      </c>
      <c r="CS295">
        <v>12765.8</v>
      </c>
      <c r="CT295">
        <v>12728.6666666667</v>
      </c>
      <c r="CU295">
        <v>39.25</v>
      </c>
      <c r="CV295">
        <v>41.25</v>
      </c>
      <c r="CW295">
        <v>40.312</v>
      </c>
      <c r="CX295">
        <v>40.625</v>
      </c>
      <c r="CY295">
        <v>41.25</v>
      </c>
      <c r="CZ295">
        <v>1415.74</v>
      </c>
      <c r="DA295">
        <v>39.3</v>
      </c>
      <c r="DB295">
        <v>0</v>
      </c>
      <c r="DC295">
        <v>1626465757.4</v>
      </c>
      <c r="DD295">
        <v>0</v>
      </c>
      <c r="DE295">
        <v>871.069923076923</v>
      </c>
      <c r="DF295">
        <v>0.752820509295656</v>
      </c>
      <c r="DG295">
        <v>19.6170939703373</v>
      </c>
      <c r="DH295">
        <v>12763.6538461538</v>
      </c>
      <c r="DI295">
        <v>15</v>
      </c>
      <c r="DJ295">
        <v>1626465084.6</v>
      </c>
      <c r="DK295" t="s">
        <v>294</v>
      </c>
      <c r="DL295">
        <v>1626465076.6</v>
      </c>
      <c r="DM295">
        <v>1626465084.6</v>
      </c>
      <c r="DN295">
        <v>8</v>
      </c>
      <c r="DO295">
        <v>0.212</v>
      </c>
      <c r="DP295">
        <v>0.013</v>
      </c>
      <c r="DQ295">
        <v>1.588</v>
      </c>
      <c r="DR295">
        <v>-0.074</v>
      </c>
      <c r="DS295">
        <v>420</v>
      </c>
      <c r="DT295">
        <v>3</v>
      </c>
      <c r="DU295">
        <v>0.13</v>
      </c>
      <c r="DV295">
        <v>0.03</v>
      </c>
      <c r="DW295">
        <v>-23.2023512195122</v>
      </c>
      <c r="DX295">
        <v>-0.393336585365892</v>
      </c>
      <c r="DY295">
        <v>0.0452471377450835</v>
      </c>
      <c r="DZ295">
        <v>1</v>
      </c>
      <c r="EA295">
        <v>871.009515151515</v>
      </c>
      <c r="EB295">
        <v>0.754363875046641</v>
      </c>
      <c r="EC295">
        <v>0.22371100421481</v>
      </c>
      <c r="ED295">
        <v>1</v>
      </c>
      <c r="EE295">
        <v>5.17883390243902</v>
      </c>
      <c r="EF295">
        <v>0.456988432055759</v>
      </c>
      <c r="EG295">
        <v>0.0457223815011513</v>
      </c>
      <c r="EH295">
        <v>0</v>
      </c>
      <c r="EI295">
        <v>2</v>
      </c>
      <c r="EJ295">
        <v>3</v>
      </c>
      <c r="EK295" t="s">
        <v>354</v>
      </c>
      <c r="EL295">
        <v>100</v>
      </c>
      <c r="EM295">
        <v>100</v>
      </c>
      <c r="EN295">
        <v>1.551</v>
      </c>
      <c r="EO295">
        <v>-0.0503</v>
      </c>
      <c r="EP295">
        <v>0.796380875196005</v>
      </c>
      <c r="EQ295">
        <v>0.00225868272383977</v>
      </c>
      <c r="ER295">
        <v>-9.96746185667655e-07</v>
      </c>
      <c r="ES295">
        <v>2.83711317370827e-10</v>
      </c>
      <c r="ET295">
        <v>-0.071317122073674</v>
      </c>
      <c r="EU295">
        <v>-0.00217948432402501</v>
      </c>
      <c r="EV295">
        <v>0.000453263451741206</v>
      </c>
      <c r="EW295">
        <v>-1.16319206543697e-06</v>
      </c>
      <c r="EX295">
        <v>-2</v>
      </c>
      <c r="EY295">
        <v>2196</v>
      </c>
      <c r="EZ295">
        <v>1</v>
      </c>
      <c r="FA295">
        <v>25</v>
      </c>
      <c r="FB295">
        <v>11.2</v>
      </c>
      <c r="FC295">
        <v>11</v>
      </c>
      <c r="FD295">
        <v>18</v>
      </c>
      <c r="FE295">
        <v>820.066</v>
      </c>
      <c r="FF295">
        <v>433.192</v>
      </c>
      <c r="FG295">
        <v>25.5778</v>
      </c>
      <c r="FH295">
        <v>25.183</v>
      </c>
      <c r="FI295">
        <v>29.9999</v>
      </c>
      <c r="FJ295">
        <v>25.3822</v>
      </c>
      <c r="FK295">
        <v>25.431</v>
      </c>
      <c r="FL295">
        <v>25.0352</v>
      </c>
      <c r="FM295">
        <v>66.1379</v>
      </c>
      <c r="FN295">
        <v>0</v>
      </c>
      <c r="FO295">
        <v>25.69</v>
      </c>
      <c r="FP295">
        <v>420</v>
      </c>
      <c r="FQ295">
        <v>4.59254</v>
      </c>
      <c r="FR295">
        <v>101.461</v>
      </c>
      <c r="FS295">
        <v>101.91</v>
      </c>
    </row>
    <row r="296" spans="1:175">
      <c r="A296">
        <v>280</v>
      </c>
      <c r="B296">
        <v>1626465748</v>
      </c>
      <c r="C296">
        <v>558.400000095367</v>
      </c>
      <c r="D296" t="s">
        <v>854</v>
      </c>
      <c r="E296" t="s">
        <v>855</v>
      </c>
      <c r="F296">
        <v>1</v>
      </c>
      <c r="G296" t="s">
        <v>291</v>
      </c>
      <c r="H296">
        <v>1626465747</v>
      </c>
      <c r="I296">
        <f>(J296)/1000</f>
        <v>0</v>
      </c>
      <c r="J296">
        <f>1000*CB296*AH296*(BX296-BY296)/(100*BQ296*(1000-AH296*BX296))</f>
        <v>0</v>
      </c>
      <c r="K296">
        <f>CB296*AH296*(BW296-BV296*(1000-AH296*BY296)/(1000-AH296*BX296))/(100*BQ296)</f>
        <v>0</v>
      </c>
      <c r="L296">
        <f>BV296 - IF(AH296&gt;1, K296*BQ296*100.0/(AJ296*CJ296), 0)</f>
        <v>0</v>
      </c>
      <c r="M296">
        <f>((S296-I296/2)*L296-K296)/(S296+I296/2)</f>
        <v>0</v>
      </c>
      <c r="N296">
        <f>M296*(CC296+CD296)/1000.0</f>
        <v>0</v>
      </c>
      <c r="O296">
        <f>(BV296 - IF(AH296&gt;1, K296*BQ296*100.0/(AJ296*CJ296), 0))*(CC296+CD296)/1000.0</f>
        <v>0</v>
      </c>
      <c r="P296">
        <f>2.0/((1/R296-1/Q296)+SIGN(R296)*SQRT((1/R296-1/Q296)*(1/R296-1/Q296) + 4*BR296/((BR296+1)*(BR296+1))*(2*1/R296*1/Q296-1/Q296*1/Q296)))</f>
        <v>0</v>
      </c>
      <c r="Q296">
        <f>IF(LEFT(BS296,1)&lt;&gt;"0",IF(LEFT(BS296,1)="1",3.0,BT296),$D$5+$E$5*(CJ296*CC296/($K$5*1000))+$F$5*(CJ296*CC296/($K$5*1000))*MAX(MIN(BQ296,$J$5),$I$5)*MAX(MIN(BQ296,$J$5),$I$5)+$G$5*MAX(MIN(BQ296,$J$5),$I$5)*(CJ296*CC296/($K$5*1000))+$H$5*(CJ296*CC296/($K$5*1000))*(CJ296*CC296/($K$5*1000)))</f>
        <v>0</v>
      </c>
      <c r="R296">
        <f>I296*(1000-(1000*0.61365*exp(17.502*V296/(240.97+V296))/(CC296+CD296)+BX296)/2)/(1000*0.61365*exp(17.502*V296/(240.97+V296))/(CC296+CD296)-BX296)</f>
        <v>0</v>
      </c>
      <c r="S296">
        <f>1/((BR296+1)/(P296/1.6)+1/(Q296/1.37)) + BR296/((BR296+1)/(P296/1.6) + BR296/(Q296/1.37))</f>
        <v>0</v>
      </c>
      <c r="T296">
        <f>(BM296*BP296)</f>
        <v>0</v>
      </c>
      <c r="U296">
        <f>(CE296+(T296+2*0.95*5.67E-8*(((CE296+$B$7)+273)^4-(CE296+273)^4)-44100*I296)/(1.84*29.3*Q296+8*0.95*5.67E-8*(CE296+273)^3))</f>
        <v>0</v>
      </c>
      <c r="V296">
        <f>($C$7*CF296+$D$7*CG296+$E$7*U296)</f>
        <v>0</v>
      </c>
      <c r="W296">
        <f>0.61365*exp(17.502*V296/(240.97+V296))</f>
        <v>0</v>
      </c>
      <c r="X296">
        <f>(Y296/Z296*100)</f>
        <v>0</v>
      </c>
      <c r="Y296">
        <f>BX296*(CC296+CD296)/1000</f>
        <v>0</v>
      </c>
      <c r="Z296">
        <f>0.61365*exp(17.502*CE296/(240.97+CE296))</f>
        <v>0</v>
      </c>
      <c r="AA296">
        <f>(W296-BX296*(CC296+CD296)/1000)</f>
        <v>0</v>
      </c>
      <c r="AB296">
        <f>(-I296*44100)</f>
        <v>0</v>
      </c>
      <c r="AC296">
        <f>2*29.3*Q296*0.92*(CE296-V296)</f>
        <v>0</v>
      </c>
      <c r="AD296">
        <f>2*0.95*5.67E-8*(((CE296+$B$7)+273)^4-(V296+273)^4)</f>
        <v>0</v>
      </c>
      <c r="AE296">
        <f>T296+AD296+AB296+AC296</f>
        <v>0</v>
      </c>
      <c r="AF296">
        <v>142</v>
      </c>
      <c r="AG296">
        <v>16</v>
      </c>
      <c r="AH296">
        <f>IF(AF296*$H$13&gt;=AJ296,1.0,(AJ296/(AJ296-AF296*$H$13)))</f>
        <v>0</v>
      </c>
      <c r="AI296">
        <f>(AH296-1)*100</f>
        <v>0</v>
      </c>
      <c r="AJ296">
        <f>MAX(0,($B$13+$C$13*CJ296)/(1+$D$13*CJ296)*CC296/(CE296+273)*$E$13)</f>
        <v>0</v>
      </c>
      <c r="AK296" t="s">
        <v>292</v>
      </c>
      <c r="AL296" t="s">
        <v>292</v>
      </c>
      <c r="AM296">
        <v>0</v>
      </c>
      <c r="AN296">
        <v>0</v>
      </c>
      <c r="AO296">
        <f>1-AM296/AN296</f>
        <v>0</v>
      </c>
      <c r="AP296">
        <v>0</v>
      </c>
      <c r="AQ296" t="s">
        <v>292</v>
      </c>
      <c r="AR296" t="s">
        <v>292</v>
      </c>
      <c r="AS296">
        <v>0</v>
      </c>
      <c r="AT296">
        <v>0</v>
      </c>
      <c r="AU296">
        <f>1-AS296/AT296</f>
        <v>0</v>
      </c>
      <c r="AV296">
        <v>0.5</v>
      </c>
      <c r="AW296">
        <f>BN296</f>
        <v>0</v>
      </c>
      <c r="AX296">
        <f>K296</f>
        <v>0</v>
      </c>
      <c r="AY296">
        <f>AU296*AV296*AW296</f>
        <v>0</v>
      </c>
      <c r="AZ296">
        <f>(AX296-AP296)/AW296</f>
        <v>0</v>
      </c>
      <c r="BA296">
        <f>(AN296-AT296)/AT296</f>
        <v>0</v>
      </c>
      <c r="BB296">
        <f>AM296/(AO296+AM296/AT296)</f>
        <v>0</v>
      </c>
      <c r="BC296" t="s">
        <v>292</v>
      </c>
      <c r="BD296">
        <v>0</v>
      </c>
      <c r="BE296">
        <f>IF(BD296&lt;&gt;0, BD296, BB296)</f>
        <v>0</v>
      </c>
      <c r="BF296">
        <f>1-BE296/AT296</f>
        <v>0</v>
      </c>
      <c r="BG296">
        <f>(AT296-AS296)/(AT296-BE296)</f>
        <v>0</v>
      </c>
      <c r="BH296">
        <f>(AN296-AT296)/(AN296-BE296)</f>
        <v>0</v>
      </c>
      <c r="BI296">
        <f>(AT296-AS296)/(AT296-AM296)</f>
        <v>0</v>
      </c>
      <c r="BJ296">
        <f>(AN296-AT296)/(AN296-AM296)</f>
        <v>0</v>
      </c>
      <c r="BK296">
        <f>(BG296*BE296/AS296)</f>
        <v>0</v>
      </c>
      <c r="BL296">
        <f>(1-BK296)</f>
        <v>0</v>
      </c>
      <c r="BM296">
        <f>$B$11*CK296+$C$11*CL296+$F$11*CM296*(1-CP296)</f>
        <v>0</v>
      </c>
      <c r="BN296">
        <f>BM296*BO296</f>
        <v>0</v>
      </c>
      <c r="BO296">
        <f>($B$11*$D$9+$C$11*$D$9+$F$11*((CZ296+CR296)/MAX(CZ296+CR296+DA296, 0.1)*$I$9+DA296/MAX(CZ296+CR296+DA296, 0.1)*$J$9))/($B$11+$C$11+$F$11)</f>
        <v>0</v>
      </c>
      <c r="BP296">
        <f>($B$11*$K$9+$C$11*$K$9+$F$11*((CZ296+CR296)/MAX(CZ296+CR296+DA296, 0.1)*$P$9+DA296/MAX(CZ296+CR296+DA296, 0.1)*$Q$9))/($B$11+$C$11+$F$11)</f>
        <v>0</v>
      </c>
      <c r="BQ296">
        <v>6</v>
      </c>
      <c r="BR296">
        <v>0.5</v>
      </c>
      <c r="BS296" t="s">
        <v>293</v>
      </c>
      <c r="BT296">
        <v>2</v>
      </c>
      <c r="BU296">
        <v>1626465747</v>
      </c>
      <c r="BV296">
        <v>396.664666666667</v>
      </c>
      <c r="BW296">
        <v>419.933</v>
      </c>
      <c r="BX296">
        <v>9.74823333333333</v>
      </c>
      <c r="BY296">
        <v>4.52557333333333</v>
      </c>
      <c r="BZ296">
        <v>395.114333333333</v>
      </c>
      <c r="CA296">
        <v>9.79848333333333</v>
      </c>
      <c r="CB296">
        <v>900.017666666667</v>
      </c>
      <c r="CC296">
        <v>100.766</v>
      </c>
      <c r="CD296">
        <v>0.100217</v>
      </c>
      <c r="CE296">
        <v>23.1816</v>
      </c>
      <c r="CF296">
        <v>21.6686333333333</v>
      </c>
      <c r="CG296">
        <v>999.9</v>
      </c>
      <c r="CH296">
        <v>0</v>
      </c>
      <c r="CI296">
        <v>0</v>
      </c>
      <c r="CJ296">
        <v>9997.5</v>
      </c>
      <c r="CK296">
        <v>0</v>
      </c>
      <c r="CL296">
        <v>0.221023</v>
      </c>
      <c r="CM296">
        <v>1460.02</v>
      </c>
      <c r="CN296">
        <v>0.973004333333333</v>
      </c>
      <c r="CO296">
        <v>0.0269954333333333</v>
      </c>
      <c r="CP296">
        <v>0</v>
      </c>
      <c r="CQ296">
        <v>871.345666666667</v>
      </c>
      <c r="CR296">
        <v>4.99999</v>
      </c>
      <c r="CS296">
        <v>12766.6</v>
      </c>
      <c r="CT296">
        <v>12728.5</v>
      </c>
      <c r="CU296">
        <v>39.25</v>
      </c>
      <c r="CV296">
        <v>41.25</v>
      </c>
      <c r="CW296">
        <v>40.312</v>
      </c>
      <c r="CX296">
        <v>40.625</v>
      </c>
      <c r="CY296">
        <v>41.25</v>
      </c>
      <c r="CZ296">
        <v>1415.74</v>
      </c>
      <c r="DA296">
        <v>39.28</v>
      </c>
      <c r="DB296">
        <v>0</v>
      </c>
      <c r="DC296">
        <v>1626465759.2</v>
      </c>
      <c r="DD296">
        <v>0</v>
      </c>
      <c r="DE296">
        <v>871.11824</v>
      </c>
      <c r="DF296">
        <v>1.0565384555793</v>
      </c>
      <c r="DG296">
        <v>20.9153845646476</v>
      </c>
      <c r="DH296">
        <v>12764.312</v>
      </c>
      <c r="DI296">
        <v>15</v>
      </c>
      <c r="DJ296">
        <v>1626465084.6</v>
      </c>
      <c r="DK296" t="s">
        <v>294</v>
      </c>
      <c r="DL296">
        <v>1626465076.6</v>
      </c>
      <c r="DM296">
        <v>1626465084.6</v>
      </c>
      <c r="DN296">
        <v>8</v>
      </c>
      <c r="DO296">
        <v>0.212</v>
      </c>
      <c r="DP296">
        <v>0.013</v>
      </c>
      <c r="DQ296">
        <v>1.588</v>
      </c>
      <c r="DR296">
        <v>-0.074</v>
      </c>
      <c r="DS296">
        <v>420</v>
      </c>
      <c r="DT296">
        <v>3</v>
      </c>
      <c r="DU296">
        <v>0.13</v>
      </c>
      <c r="DV296">
        <v>0.03</v>
      </c>
      <c r="DW296">
        <v>-23.214343902439</v>
      </c>
      <c r="DX296">
        <v>-0.337843902439037</v>
      </c>
      <c r="DY296">
        <v>0.0408234870750419</v>
      </c>
      <c r="DZ296">
        <v>1</v>
      </c>
      <c r="EA296">
        <v>871.041909090909</v>
      </c>
      <c r="EB296">
        <v>0.902746452183416</v>
      </c>
      <c r="EC296">
        <v>0.224706187105337</v>
      </c>
      <c r="ED296">
        <v>1</v>
      </c>
      <c r="EE296">
        <v>5.19099829268293</v>
      </c>
      <c r="EF296">
        <v>0.380515818815337</v>
      </c>
      <c r="EG296">
        <v>0.0393793720857196</v>
      </c>
      <c r="EH296">
        <v>0</v>
      </c>
      <c r="EI296">
        <v>2</v>
      </c>
      <c r="EJ296">
        <v>3</v>
      </c>
      <c r="EK296" t="s">
        <v>354</v>
      </c>
      <c r="EL296">
        <v>100</v>
      </c>
      <c r="EM296">
        <v>100</v>
      </c>
      <c r="EN296">
        <v>1.551</v>
      </c>
      <c r="EO296">
        <v>-0.0501</v>
      </c>
      <c r="EP296">
        <v>0.796380875196005</v>
      </c>
      <c r="EQ296">
        <v>0.00225868272383977</v>
      </c>
      <c r="ER296">
        <v>-9.96746185667655e-07</v>
      </c>
      <c r="ES296">
        <v>2.83711317370827e-10</v>
      </c>
      <c r="ET296">
        <v>-0.071317122073674</v>
      </c>
      <c r="EU296">
        <v>-0.00217948432402501</v>
      </c>
      <c r="EV296">
        <v>0.000453263451741206</v>
      </c>
      <c r="EW296">
        <v>-1.16319206543697e-06</v>
      </c>
      <c r="EX296">
        <v>-2</v>
      </c>
      <c r="EY296">
        <v>2196</v>
      </c>
      <c r="EZ296">
        <v>1</v>
      </c>
      <c r="FA296">
        <v>25</v>
      </c>
      <c r="FB296">
        <v>11.2</v>
      </c>
      <c r="FC296">
        <v>11.1</v>
      </c>
      <c r="FD296">
        <v>18</v>
      </c>
      <c r="FE296">
        <v>820.162</v>
      </c>
      <c r="FF296">
        <v>433.019</v>
      </c>
      <c r="FG296">
        <v>25.6451</v>
      </c>
      <c r="FH296">
        <v>25.182</v>
      </c>
      <c r="FI296">
        <v>30</v>
      </c>
      <c r="FJ296">
        <v>25.3809</v>
      </c>
      <c r="FK296">
        <v>25.4299</v>
      </c>
      <c r="FL296">
        <v>25.0338</v>
      </c>
      <c r="FM296">
        <v>66.1379</v>
      </c>
      <c r="FN296">
        <v>0</v>
      </c>
      <c r="FO296">
        <v>25.69</v>
      </c>
      <c r="FP296">
        <v>420</v>
      </c>
      <c r="FQ296">
        <v>4.61399</v>
      </c>
      <c r="FR296">
        <v>101.462</v>
      </c>
      <c r="FS296">
        <v>101.91</v>
      </c>
    </row>
    <row r="297" spans="1:175">
      <c r="A297">
        <v>281</v>
      </c>
      <c r="B297">
        <v>1626465750</v>
      </c>
      <c r="C297">
        <v>560.400000095367</v>
      </c>
      <c r="D297" t="s">
        <v>856</v>
      </c>
      <c r="E297" t="s">
        <v>857</v>
      </c>
      <c r="F297">
        <v>1</v>
      </c>
      <c r="G297" t="s">
        <v>291</v>
      </c>
      <c r="H297">
        <v>1626465749</v>
      </c>
      <c r="I297">
        <f>(J297)/1000</f>
        <v>0</v>
      </c>
      <c r="J297">
        <f>1000*CB297*AH297*(BX297-BY297)/(100*BQ297*(1000-AH297*BX297))</f>
        <v>0</v>
      </c>
      <c r="K297">
        <f>CB297*AH297*(BW297-BV297*(1000-AH297*BY297)/(1000-AH297*BX297))/(100*BQ297)</f>
        <v>0</v>
      </c>
      <c r="L297">
        <f>BV297 - IF(AH297&gt;1, K297*BQ297*100.0/(AJ297*CJ297), 0)</f>
        <v>0</v>
      </c>
      <c r="M297">
        <f>((S297-I297/2)*L297-K297)/(S297+I297/2)</f>
        <v>0</v>
      </c>
      <c r="N297">
        <f>M297*(CC297+CD297)/1000.0</f>
        <v>0</v>
      </c>
      <c r="O297">
        <f>(BV297 - IF(AH297&gt;1, K297*BQ297*100.0/(AJ297*CJ297), 0))*(CC297+CD297)/1000.0</f>
        <v>0</v>
      </c>
      <c r="P297">
        <f>2.0/((1/R297-1/Q297)+SIGN(R297)*SQRT((1/R297-1/Q297)*(1/R297-1/Q297) + 4*BR297/((BR297+1)*(BR297+1))*(2*1/R297*1/Q297-1/Q297*1/Q297)))</f>
        <v>0</v>
      </c>
      <c r="Q297">
        <f>IF(LEFT(BS297,1)&lt;&gt;"0",IF(LEFT(BS297,1)="1",3.0,BT297),$D$5+$E$5*(CJ297*CC297/($K$5*1000))+$F$5*(CJ297*CC297/($K$5*1000))*MAX(MIN(BQ297,$J$5),$I$5)*MAX(MIN(BQ297,$J$5),$I$5)+$G$5*MAX(MIN(BQ297,$J$5),$I$5)*(CJ297*CC297/($K$5*1000))+$H$5*(CJ297*CC297/($K$5*1000))*(CJ297*CC297/($K$5*1000)))</f>
        <v>0</v>
      </c>
      <c r="R297">
        <f>I297*(1000-(1000*0.61365*exp(17.502*V297/(240.97+V297))/(CC297+CD297)+BX297)/2)/(1000*0.61365*exp(17.502*V297/(240.97+V297))/(CC297+CD297)-BX297)</f>
        <v>0</v>
      </c>
      <c r="S297">
        <f>1/((BR297+1)/(P297/1.6)+1/(Q297/1.37)) + BR297/((BR297+1)/(P297/1.6) + BR297/(Q297/1.37))</f>
        <v>0</v>
      </c>
      <c r="T297">
        <f>(BM297*BP297)</f>
        <v>0</v>
      </c>
      <c r="U297">
        <f>(CE297+(T297+2*0.95*5.67E-8*(((CE297+$B$7)+273)^4-(CE297+273)^4)-44100*I297)/(1.84*29.3*Q297+8*0.95*5.67E-8*(CE297+273)^3))</f>
        <v>0</v>
      </c>
      <c r="V297">
        <f>($C$7*CF297+$D$7*CG297+$E$7*U297)</f>
        <v>0</v>
      </c>
      <c r="W297">
        <f>0.61365*exp(17.502*V297/(240.97+V297))</f>
        <v>0</v>
      </c>
      <c r="X297">
        <f>(Y297/Z297*100)</f>
        <v>0</v>
      </c>
      <c r="Y297">
        <f>BX297*(CC297+CD297)/1000</f>
        <v>0</v>
      </c>
      <c r="Z297">
        <f>0.61365*exp(17.502*CE297/(240.97+CE297))</f>
        <v>0</v>
      </c>
      <c r="AA297">
        <f>(W297-BX297*(CC297+CD297)/1000)</f>
        <v>0</v>
      </c>
      <c r="AB297">
        <f>(-I297*44100)</f>
        <v>0</v>
      </c>
      <c r="AC297">
        <f>2*29.3*Q297*0.92*(CE297-V297)</f>
        <v>0</v>
      </c>
      <c r="AD297">
        <f>2*0.95*5.67E-8*(((CE297+$B$7)+273)^4-(V297+273)^4)</f>
        <v>0</v>
      </c>
      <c r="AE297">
        <f>T297+AD297+AB297+AC297</f>
        <v>0</v>
      </c>
      <c r="AF297">
        <v>142</v>
      </c>
      <c r="AG297">
        <v>16</v>
      </c>
      <c r="AH297">
        <f>IF(AF297*$H$13&gt;=AJ297,1.0,(AJ297/(AJ297-AF297*$H$13)))</f>
        <v>0</v>
      </c>
      <c r="AI297">
        <f>(AH297-1)*100</f>
        <v>0</v>
      </c>
      <c r="AJ297">
        <f>MAX(0,($B$13+$C$13*CJ297)/(1+$D$13*CJ297)*CC297/(CE297+273)*$E$13)</f>
        <v>0</v>
      </c>
      <c r="AK297" t="s">
        <v>292</v>
      </c>
      <c r="AL297" t="s">
        <v>292</v>
      </c>
      <c r="AM297">
        <v>0</v>
      </c>
      <c r="AN297">
        <v>0</v>
      </c>
      <c r="AO297">
        <f>1-AM297/AN297</f>
        <v>0</v>
      </c>
      <c r="AP297">
        <v>0</v>
      </c>
      <c r="AQ297" t="s">
        <v>292</v>
      </c>
      <c r="AR297" t="s">
        <v>292</v>
      </c>
      <c r="AS297">
        <v>0</v>
      </c>
      <c r="AT297">
        <v>0</v>
      </c>
      <c r="AU297">
        <f>1-AS297/AT297</f>
        <v>0</v>
      </c>
      <c r="AV297">
        <v>0.5</v>
      </c>
      <c r="AW297">
        <f>BN297</f>
        <v>0</v>
      </c>
      <c r="AX297">
        <f>K297</f>
        <v>0</v>
      </c>
      <c r="AY297">
        <f>AU297*AV297*AW297</f>
        <v>0</v>
      </c>
      <c r="AZ297">
        <f>(AX297-AP297)/AW297</f>
        <v>0</v>
      </c>
      <c r="BA297">
        <f>(AN297-AT297)/AT297</f>
        <v>0</v>
      </c>
      <c r="BB297">
        <f>AM297/(AO297+AM297/AT297)</f>
        <v>0</v>
      </c>
      <c r="BC297" t="s">
        <v>292</v>
      </c>
      <c r="BD297">
        <v>0</v>
      </c>
      <c r="BE297">
        <f>IF(BD297&lt;&gt;0, BD297, BB297)</f>
        <v>0</v>
      </c>
      <c r="BF297">
        <f>1-BE297/AT297</f>
        <v>0</v>
      </c>
      <c r="BG297">
        <f>(AT297-AS297)/(AT297-BE297)</f>
        <v>0</v>
      </c>
      <c r="BH297">
        <f>(AN297-AT297)/(AN297-BE297)</f>
        <v>0</v>
      </c>
      <c r="BI297">
        <f>(AT297-AS297)/(AT297-AM297)</f>
        <v>0</v>
      </c>
      <c r="BJ297">
        <f>(AN297-AT297)/(AN297-AM297)</f>
        <v>0</v>
      </c>
      <c r="BK297">
        <f>(BG297*BE297/AS297)</f>
        <v>0</v>
      </c>
      <c r="BL297">
        <f>(1-BK297)</f>
        <v>0</v>
      </c>
      <c r="BM297">
        <f>$B$11*CK297+$C$11*CL297+$F$11*CM297*(1-CP297)</f>
        <v>0</v>
      </c>
      <c r="BN297">
        <f>BM297*BO297</f>
        <v>0</v>
      </c>
      <c r="BO297">
        <f>($B$11*$D$9+$C$11*$D$9+$F$11*((CZ297+CR297)/MAX(CZ297+CR297+DA297, 0.1)*$I$9+DA297/MAX(CZ297+CR297+DA297, 0.1)*$J$9))/($B$11+$C$11+$F$11)</f>
        <v>0</v>
      </c>
      <c r="BP297">
        <f>($B$11*$K$9+$C$11*$K$9+$F$11*((CZ297+CR297)/MAX(CZ297+CR297+DA297, 0.1)*$P$9+DA297/MAX(CZ297+CR297+DA297, 0.1)*$Q$9))/($B$11+$C$11+$F$11)</f>
        <v>0</v>
      </c>
      <c r="BQ297">
        <v>6</v>
      </c>
      <c r="BR297">
        <v>0.5</v>
      </c>
      <c r="BS297" t="s">
        <v>293</v>
      </c>
      <c r="BT297">
        <v>2</v>
      </c>
      <c r="BU297">
        <v>1626465749</v>
      </c>
      <c r="BV297">
        <v>396.654333333333</v>
      </c>
      <c r="BW297">
        <v>419.980333333333</v>
      </c>
      <c r="BX297">
        <v>9.78223666666666</v>
      </c>
      <c r="BY297">
        <v>4.55283333333333</v>
      </c>
      <c r="BZ297">
        <v>395.103333333333</v>
      </c>
      <c r="CA297">
        <v>9.83227333333333</v>
      </c>
      <c r="CB297">
        <v>899.987666666667</v>
      </c>
      <c r="CC297">
        <v>100.766</v>
      </c>
      <c r="CD297">
        <v>0.099534</v>
      </c>
      <c r="CE297">
        <v>23.2202</v>
      </c>
      <c r="CF297">
        <v>21.7001333333333</v>
      </c>
      <c r="CG297">
        <v>999.9</v>
      </c>
      <c r="CH297">
        <v>0</v>
      </c>
      <c r="CI297">
        <v>0</v>
      </c>
      <c r="CJ297">
        <v>9995</v>
      </c>
      <c r="CK297">
        <v>0</v>
      </c>
      <c r="CL297">
        <v>0.221023</v>
      </c>
      <c r="CM297">
        <v>1460.00666666667</v>
      </c>
      <c r="CN297">
        <v>0.973011</v>
      </c>
      <c r="CO297">
        <v>0.0269885</v>
      </c>
      <c r="CP297">
        <v>0</v>
      </c>
      <c r="CQ297">
        <v>871.235666666667</v>
      </c>
      <c r="CR297">
        <v>4.99999</v>
      </c>
      <c r="CS297">
        <v>12766.1666666667</v>
      </c>
      <c r="CT297">
        <v>12728.4666666667</v>
      </c>
      <c r="CU297">
        <v>39.25</v>
      </c>
      <c r="CV297">
        <v>41.25</v>
      </c>
      <c r="CW297">
        <v>40.312</v>
      </c>
      <c r="CX297">
        <v>40.625</v>
      </c>
      <c r="CY297">
        <v>41.25</v>
      </c>
      <c r="CZ297">
        <v>1415.73666666667</v>
      </c>
      <c r="DA297">
        <v>39.27</v>
      </c>
      <c r="DB297">
        <v>0</v>
      </c>
      <c r="DC297">
        <v>1626465761</v>
      </c>
      <c r="DD297">
        <v>0</v>
      </c>
      <c r="DE297">
        <v>871.139730769231</v>
      </c>
      <c r="DF297">
        <v>1.64358973700908</v>
      </c>
      <c r="DG297">
        <v>15.0051281540785</v>
      </c>
      <c r="DH297">
        <v>12764.9115384615</v>
      </c>
      <c r="DI297">
        <v>15</v>
      </c>
      <c r="DJ297">
        <v>1626465084.6</v>
      </c>
      <c r="DK297" t="s">
        <v>294</v>
      </c>
      <c r="DL297">
        <v>1626465076.6</v>
      </c>
      <c r="DM297">
        <v>1626465084.6</v>
      </c>
      <c r="DN297">
        <v>8</v>
      </c>
      <c r="DO297">
        <v>0.212</v>
      </c>
      <c r="DP297">
        <v>0.013</v>
      </c>
      <c r="DQ297">
        <v>1.588</v>
      </c>
      <c r="DR297">
        <v>-0.074</v>
      </c>
      <c r="DS297">
        <v>420</v>
      </c>
      <c r="DT297">
        <v>3</v>
      </c>
      <c r="DU297">
        <v>0.13</v>
      </c>
      <c r="DV297">
        <v>0.03</v>
      </c>
      <c r="DW297">
        <v>-23.230243902439</v>
      </c>
      <c r="DX297">
        <v>-0.341393728223019</v>
      </c>
      <c r="DY297">
        <v>0.0415472933507225</v>
      </c>
      <c r="DZ297">
        <v>1</v>
      </c>
      <c r="EA297">
        <v>871.074542857143</v>
      </c>
      <c r="EB297">
        <v>1.2366413441753</v>
      </c>
      <c r="EC297">
        <v>0.242829669034217</v>
      </c>
      <c r="ED297">
        <v>1</v>
      </c>
      <c r="EE297">
        <v>5.20121780487805</v>
      </c>
      <c r="EF297">
        <v>0.29694710801394</v>
      </c>
      <c r="EG297">
        <v>0.032435862004299</v>
      </c>
      <c r="EH297">
        <v>0</v>
      </c>
      <c r="EI297">
        <v>2</v>
      </c>
      <c r="EJ297">
        <v>3</v>
      </c>
      <c r="EK297" t="s">
        <v>354</v>
      </c>
      <c r="EL297">
        <v>100</v>
      </c>
      <c r="EM297">
        <v>100</v>
      </c>
      <c r="EN297">
        <v>1.551</v>
      </c>
      <c r="EO297">
        <v>-0.0499</v>
      </c>
      <c r="EP297">
        <v>0.796380875196005</v>
      </c>
      <c r="EQ297">
        <v>0.00225868272383977</v>
      </c>
      <c r="ER297">
        <v>-9.96746185667655e-07</v>
      </c>
      <c r="ES297">
        <v>2.83711317370827e-10</v>
      </c>
      <c r="ET297">
        <v>-0.071317122073674</v>
      </c>
      <c r="EU297">
        <v>-0.00217948432402501</v>
      </c>
      <c r="EV297">
        <v>0.000453263451741206</v>
      </c>
      <c r="EW297">
        <v>-1.16319206543697e-06</v>
      </c>
      <c r="EX297">
        <v>-2</v>
      </c>
      <c r="EY297">
        <v>2196</v>
      </c>
      <c r="EZ297">
        <v>1</v>
      </c>
      <c r="FA297">
        <v>25</v>
      </c>
      <c r="FB297">
        <v>11.2</v>
      </c>
      <c r="FC297">
        <v>11.1</v>
      </c>
      <c r="FD297">
        <v>18</v>
      </c>
      <c r="FE297">
        <v>820.165</v>
      </c>
      <c r="FF297">
        <v>432.977</v>
      </c>
      <c r="FG297">
        <v>25.7107</v>
      </c>
      <c r="FH297">
        <v>25.1809</v>
      </c>
      <c r="FI297">
        <v>29.9999</v>
      </c>
      <c r="FJ297">
        <v>25.3796</v>
      </c>
      <c r="FK297">
        <v>25.4283</v>
      </c>
      <c r="FL297">
        <v>25.034</v>
      </c>
      <c r="FM297">
        <v>66.1379</v>
      </c>
      <c r="FN297">
        <v>0</v>
      </c>
      <c r="FO297">
        <v>25.79</v>
      </c>
      <c r="FP297">
        <v>420</v>
      </c>
      <c r="FQ297">
        <v>4.60316</v>
      </c>
      <c r="FR297">
        <v>101.462</v>
      </c>
      <c r="FS297">
        <v>101.909</v>
      </c>
    </row>
    <row r="298" spans="1:175">
      <c r="A298">
        <v>282</v>
      </c>
      <c r="B298">
        <v>1626465752</v>
      </c>
      <c r="C298">
        <v>562.400000095367</v>
      </c>
      <c r="D298" t="s">
        <v>858</v>
      </c>
      <c r="E298" t="s">
        <v>859</v>
      </c>
      <c r="F298">
        <v>1</v>
      </c>
      <c r="G298" t="s">
        <v>291</v>
      </c>
      <c r="H298">
        <v>1626465751</v>
      </c>
      <c r="I298">
        <f>(J298)/1000</f>
        <v>0</v>
      </c>
      <c r="J298">
        <f>1000*CB298*AH298*(BX298-BY298)/(100*BQ298*(1000-AH298*BX298))</f>
        <v>0</v>
      </c>
      <c r="K298">
        <f>CB298*AH298*(BW298-BV298*(1000-AH298*BY298)/(1000-AH298*BX298))/(100*BQ298)</f>
        <v>0</v>
      </c>
      <c r="L298">
        <f>BV298 - IF(AH298&gt;1, K298*BQ298*100.0/(AJ298*CJ298), 0)</f>
        <v>0</v>
      </c>
      <c r="M298">
        <f>((S298-I298/2)*L298-K298)/(S298+I298/2)</f>
        <v>0</v>
      </c>
      <c r="N298">
        <f>M298*(CC298+CD298)/1000.0</f>
        <v>0</v>
      </c>
      <c r="O298">
        <f>(BV298 - IF(AH298&gt;1, K298*BQ298*100.0/(AJ298*CJ298), 0))*(CC298+CD298)/1000.0</f>
        <v>0</v>
      </c>
      <c r="P298">
        <f>2.0/((1/R298-1/Q298)+SIGN(R298)*SQRT((1/R298-1/Q298)*(1/R298-1/Q298) + 4*BR298/((BR298+1)*(BR298+1))*(2*1/R298*1/Q298-1/Q298*1/Q298)))</f>
        <v>0</v>
      </c>
      <c r="Q298">
        <f>IF(LEFT(BS298,1)&lt;&gt;"0",IF(LEFT(BS298,1)="1",3.0,BT298),$D$5+$E$5*(CJ298*CC298/($K$5*1000))+$F$5*(CJ298*CC298/($K$5*1000))*MAX(MIN(BQ298,$J$5),$I$5)*MAX(MIN(BQ298,$J$5),$I$5)+$G$5*MAX(MIN(BQ298,$J$5),$I$5)*(CJ298*CC298/($K$5*1000))+$H$5*(CJ298*CC298/($K$5*1000))*(CJ298*CC298/($K$5*1000)))</f>
        <v>0</v>
      </c>
      <c r="R298">
        <f>I298*(1000-(1000*0.61365*exp(17.502*V298/(240.97+V298))/(CC298+CD298)+BX298)/2)/(1000*0.61365*exp(17.502*V298/(240.97+V298))/(CC298+CD298)-BX298)</f>
        <v>0</v>
      </c>
      <c r="S298">
        <f>1/((BR298+1)/(P298/1.6)+1/(Q298/1.37)) + BR298/((BR298+1)/(P298/1.6) + BR298/(Q298/1.37))</f>
        <v>0</v>
      </c>
      <c r="T298">
        <f>(BM298*BP298)</f>
        <v>0</v>
      </c>
      <c r="U298">
        <f>(CE298+(T298+2*0.95*5.67E-8*(((CE298+$B$7)+273)^4-(CE298+273)^4)-44100*I298)/(1.84*29.3*Q298+8*0.95*5.67E-8*(CE298+273)^3))</f>
        <v>0</v>
      </c>
      <c r="V298">
        <f>($C$7*CF298+$D$7*CG298+$E$7*U298)</f>
        <v>0</v>
      </c>
      <c r="W298">
        <f>0.61365*exp(17.502*V298/(240.97+V298))</f>
        <v>0</v>
      </c>
      <c r="X298">
        <f>(Y298/Z298*100)</f>
        <v>0</v>
      </c>
      <c r="Y298">
        <f>BX298*(CC298+CD298)/1000</f>
        <v>0</v>
      </c>
      <c r="Z298">
        <f>0.61365*exp(17.502*CE298/(240.97+CE298))</f>
        <v>0</v>
      </c>
      <c r="AA298">
        <f>(W298-BX298*(CC298+CD298)/1000)</f>
        <v>0</v>
      </c>
      <c r="AB298">
        <f>(-I298*44100)</f>
        <v>0</v>
      </c>
      <c r="AC298">
        <f>2*29.3*Q298*0.92*(CE298-V298)</f>
        <v>0</v>
      </c>
      <c r="AD298">
        <f>2*0.95*5.67E-8*(((CE298+$B$7)+273)^4-(V298+273)^4)</f>
        <v>0</v>
      </c>
      <c r="AE298">
        <f>T298+AD298+AB298+AC298</f>
        <v>0</v>
      </c>
      <c r="AF298">
        <v>142</v>
      </c>
      <c r="AG298">
        <v>16</v>
      </c>
      <c r="AH298">
        <f>IF(AF298*$H$13&gt;=AJ298,1.0,(AJ298/(AJ298-AF298*$H$13)))</f>
        <v>0</v>
      </c>
      <c r="AI298">
        <f>(AH298-1)*100</f>
        <v>0</v>
      </c>
      <c r="AJ298">
        <f>MAX(0,($B$13+$C$13*CJ298)/(1+$D$13*CJ298)*CC298/(CE298+273)*$E$13)</f>
        <v>0</v>
      </c>
      <c r="AK298" t="s">
        <v>292</v>
      </c>
      <c r="AL298" t="s">
        <v>292</v>
      </c>
      <c r="AM298">
        <v>0</v>
      </c>
      <c r="AN298">
        <v>0</v>
      </c>
      <c r="AO298">
        <f>1-AM298/AN298</f>
        <v>0</v>
      </c>
      <c r="AP298">
        <v>0</v>
      </c>
      <c r="AQ298" t="s">
        <v>292</v>
      </c>
      <c r="AR298" t="s">
        <v>292</v>
      </c>
      <c r="AS298">
        <v>0</v>
      </c>
      <c r="AT298">
        <v>0</v>
      </c>
      <c r="AU298">
        <f>1-AS298/AT298</f>
        <v>0</v>
      </c>
      <c r="AV298">
        <v>0.5</v>
      </c>
      <c r="AW298">
        <f>BN298</f>
        <v>0</v>
      </c>
      <c r="AX298">
        <f>K298</f>
        <v>0</v>
      </c>
      <c r="AY298">
        <f>AU298*AV298*AW298</f>
        <v>0</v>
      </c>
      <c r="AZ298">
        <f>(AX298-AP298)/AW298</f>
        <v>0</v>
      </c>
      <c r="BA298">
        <f>(AN298-AT298)/AT298</f>
        <v>0</v>
      </c>
      <c r="BB298">
        <f>AM298/(AO298+AM298/AT298)</f>
        <v>0</v>
      </c>
      <c r="BC298" t="s">
        <v>292</v>
      </c>
      <c r="BD298">
        <v>0</v>
      </c>
      <c r="BE298">
        <f>IF(BD298&lt;&gt;0, BD298, BB298)</f>
        <v>0</v>
      </c>
      <c r="BF298">
        <f>1-BE298/AT298</f>
        <v>0</v>
      </c>
      <c r="BG298">
        <f>(AT298-AS298)/(AT298-BE298)</f>
        <v>0</v>
      </c>
      <c r="BH298">
        <f>(AN298-AT298)/(AN298-BE298)</f>
        <v>0</v>
      </c>
      <c r="BI298">
        <f>(AT298-AS298)/(AT298-AM298)</f>
        <v>0</v>
      </c>
      <c r="BJ298">
        <f>(AN298-AT298)/(AN298-AM298)</f>
        <v>0</v>
      </c>
      <c r="BK298">
        <f>(BG298*BE298/AS298)</f>
        <v>0</v>
      </c>
      <c r="BL298">
        <f>(1-BK298)</f>
        <v>0</v>
      </c>
      <c r="BM298">
        <f>$B$11*CK298+$C$11*CL298+$F$11*CM298*(1-CP298)</f>
        <v>0</v>
      </c>
      <c r="BN298">
        <f>BM298*BO298</f>
        <v>0</v>
      </c>
      <c r="BO298">
        <f>($B$11*$D$9+$C$11*$D$9+$F$11*((CZ298+CR298)/MAX(CZ298+CR298+DA298, 0.1)*$I$9+DA298/MAX(CZ298+CR298+DA298, 0.1)*$J$9))/($B$11+$C$11+$F$11)</f>
        <v>0</v>
      </c>
      <c r="BP298">
        <f>($B$11*$K$9+$C$11*$K$9+$F$11*((CZ298+CR298)/MAX(CZ298+CR298+DA298, 0.1)*$P$9+DA298/MAX(CZ298+CR298+DA298, 0.1)*$Q$9))/($B$11+$C$11+$F$11)</f>
        <v>0</v>
      </c>
      <c r="BQ298">
        <v>6</v>
      </c>
      <c r="BR298">
        <v>0.5</v>
      </c>
      <c r="BS298" t="s">
        <v>293</v>
      </c>
      <c r="BT298">
        <v>2</v>
      </c>
      <c r="BU298">
        <v>1626465751</v>
      </c>
      <c r="BV298">
        <v>396.648333333333</v>
      </c>
      <c r="BW298">
        <v>420.003333333333</v>
      </c>
      <c r="BX298">
        <v>9.81450666666667</v>
      </c>
      <c r="BY298">
        <v>4.55961666666667</v>
      </c>
      <c r="BZ298">
        <v>395.098</v>
      </c>
      <c r="CA298">
        <v>9.86433333333333</v>
      </c>
      <c r="CB298">
        <v>899.990333333333</v>
      </c>
      <c r="CC298">
        <v>100.765333333333</v>
      </c>
      <c r="CD298">
        <v>0.100232333333333</v>
      </c>
      <c r="CE298">
        <v>23.2601333333333</v>
      </c>
      <c r="CF298">
        <v>21.7325333333333</v>
      </c>
      <c r="CG298">
        <v>999.9</v>
      </c>
      <c r="CH298">
        <v>0</v>
      </c>
      <c r="CI298">
        <v>0</v>
      </c>
      <c r="CJ298">
        <v>9956.25</v>
      </c>
      <c r="CK298">
        <v>0</v>
      </c>
      <c r="CL298">
        <v>0.221023</v>
      </c>
      <c r="CM298">
        <v>1460</v>
      </c>
      <c r="CN298">
        <v>0.973011</v>
      </c>
      <c r="CO298">
        <v>0.0269885</v>
      </c>
      <c r="CP298">
        <v>0</v>
      </c>
      <c r="CQ298">
        <v>871.317666666667</v>
      </c>
      <c r="CR298">
        <v>4.99999</v>
      </c>
      <c r="CS298">
        <v>12767.6333333333</v>
      </c>
      <c r="CT298">
        <v>12728.4</v>
      </c>
      <c r="CU298">
        <v>39.25</v>
      </c>
      <c r="CV298">
        <v>41.25</v>
      </c>
      <c r="CW298">
        <v>40.312</v>
      </c>
      <c r="CX298">
        <v>40.6456666666667</v>
      </c>
      <c r="CY298">
        <v>41.25</v>
      </c>
      <c r="CZ298">
        <v>1415.73</v>
      </c>
      <c r="DA298">
        <v>39.27</v>
      </c>
      <c r="DB298">
        <v>0</v>
      </c>
      <c r="DC298">
        <v>1626465763.4</v>
      </c>
      <c r="DD298">
        <v>0</v>
      </c>
      <c r="DE298">
        <v>871.183192307692</v>
      </c>
      <c r="DF298">
        <v>1.45897435332048</v>
      </c>
      <c r="DG298">
        <v>16.1094016792912</v>
      </c>
      <c r="DH298">
        <v>12765.6230769231</v>
      </c>
      <c r="DI298">
        <v>15</v>
      </c>
      <c r="DJ298">
        <v>1626465084.6</v>
      </c>
      <c r="DK298" t="s">
        <v>294</v>
      </c>
      <c r="DL298">
        <v>1626465076.6</v>
      </c>
      <c r="DM298">
        <v>1626465084.6</v>
      </c>
      <c r="DN298">
        <v>8</v>
      </c>
      <c r="DO298">
        <v>0.212</v>
      </c>
      <c r="DP298">
        <v>0.013</v>
      </c>
      <c r="DQ298">
        <v>1.588</v>
      </c>
      <c r="DR298">
        <v>-0.074</v>
      </c>
      <c r="DS298">
        <v>420</v>
      </c>
      <c r="DT298">
        <v>3</v>
      </c>
      <c r="DU298">
        <v>0.13</v>
      </c>
      <c r="DV298">
        <v>0.03</v>
      </c>
      <c r="DW298">
        <v>-23.2469146341463</v>
      </c>
      <c r="DX298">
        <v>-0.410358188153248</v>
      </c>
      <c r="DY298">
        <v>0.0490228695310801</v>
      </c>
      <c r="DZ298">
        <v>1</v>
      </c>
      <c r="EA298">
        <v>871.142848484848</v>
      </c>
      <c r="EB298">
        <v>1.2347363101687</v>
      </c>
      <c r="EC298">
        <v>0.234404095684064</v>
      </c>
      <c r="ED298">
        <v>1</v>
      </c>
      <c r="EE298">
        <v>5.21168634146341</v>
      </c>
      <c r="EF298">
        <v>0.245416724738679</v>
      </c>
      <c r="EG298">
        <v>0.0271803940957535</v>
      </c>
      <c r="EH298">
        <v>0</v>
      </c>
      <c r="EI298">
        <v>2</v>
      </c>
      <c r="EJ298">
        <v>3</v>
      </c>
      <c r="EK298" t="s">
        <v>354</v>
      </c>
      <c r="EL298">
        <v>100</v>
      </c>
      <c r="EM298">
        <v>100</v>
      </c>
      <c r="EN298">
        <v>1.551</v>
      </c>
      <c r="EO298">
        <v>-0.0497</v>
      </c>
      <c r="EP298">
        <v>0.796380875196005</v>
      </c>
      <c r="EQ298">
        <v>0.00225868272383977</v>
      </c>
      <c r="ER298">
        <v>-9.96746185667655e-07</v>
      </c>
      <c r="ES298">
        <v>2.83711317370827e-10</v>
      </c>
      <c r="ET298">
        <v>-0.071317122073674</v>
      </c>
      <c r="EU298">
        <v>-0.00217948432402501</v>
      </c>
      <c r="EV298">
        <v>0.000453263451741206</v>
      </c>
      <c r="EW298">
        <v>-1.16319206543697e-06</v>
      </c>
      <c r="EX298">
        <v>-2</v>
      </c>
      <c r="EY298">
        <v>2196</v>
      </c>
      <c r="EZ298">
        <v>1</v>
      </c>
      <c r="FA298">
        <v>25</v>
      </c>
      <c r="FB298">
        <v>11.3</v>
      </c>
      <c r="FC298">
        <v>11.1</v>
      </c>
      <c r="FD298">
        <v>18</v>
      </c>
      <c r="FE298">
        <v>820.233</v>
      </c>
      <c r="FF298">
        <v>432.997</v>
      </c>
      <c r="FG298">
        <v>25.7789</v>
      </c>
      <c r="FH298">
        <v>25.1798</v>
      </c>
      <c r="FI298">
        <v>29.9999</v>
      </c>
      <c r="FJ298">
        <v>25.378</v>
      </c>
      <c r="FK298">
        <v>25.4271</v>
      </c>
      <c r="FL298">
        <v>25.034</v>
      </c>
      <c r="FM298">
        <v>66.1379</v>
      </c>
      <c r="FN298">
        <v>0</v>
      </c>
      <c r="FO298">
        <v>25.89</v>
      </c>
      <c r="FP298">
        <v>420</v>
      </c>
      <c r="FQ298">
        <v>4.63191</v>
      </c>
      <c r="FR298">
        <v>101.461</v>
      </c>
      <c r="FS298">
        <v>101.909</v>
      </c>
    </row>
    <row r="299" spans="1:175">
      <c r="A299">
        <v>283</v>
      </c>
      <c r="B299">
        <v>1626465754</v>
      </c>
      <c r="C299">
        <v>564.400000095367</v>
      </c>
      <c r="D299" t="s">
        <v>860</v>
      </c>
      <c r="E299" t="s">
        <v>861</v>
      </c>
      <c r="F299">
        <v>1</v>
      </c>
      <c r="G299" t="s">
        <v>291</v>
      </c>
      <c r="H299">
        <v>1626465753</v>
      </c>
      <c r="I299">
        <f>(J299)/1000</f>
        <v>0</v>
      </c>
      <c r="J299">
        <f>1000*CB299*AH299*(BX299-BY299)/(100*BQ299*(1000-AH299*BX299))</f>
        <v>0</v>
      </c>
      <c r="K299">
        <f>CB299*AH299*(BW299-BV299*(1000-AH299*BY299)/(1000-AH299*BX299))/(100*BQ299)</f>
        <v>0</v>
      </c>
      <c r="L299">
        <f>BV299 - IF(AH299&gt;1, K299*BQ299*100.0/(AJ299*CJ299), 0)</f>
        <v>0</v>
      </c>
      <c r="M299">
        <f>((S299-I299/2)*L299-K299)/(S299+I299/2)</f>
        <v>0</v>
      </c>
      <c r="N299">
        <f>M299*(CC299+CD299)/1000.0</f>
        <v>0</v>
      </c>
      <c r="O299">
        <f>(BV299 - IF(AH299&gt;1, K299*BQ299*100.0/(AJ299*CJ299), 0))*(CC299+CD299)/1000.0</f>
        <v>0</v>
      </c>
      <c r="P299">
        <f>2.0/((1/R299-1/Q299)+SIGN(R299)*SQRT((1/R299-1/Q299)*(1/R299-1/Q299) + 4*BR299/((BR299+1)*(BR299+1))*(2*1/R299*1/Q299-1/Q299*1/Q299)))</f>
        <v>0</v>
      </c>
      <c r="Q299">
        <f>IF(LEFT(BS299,1)&lt;&gt;"0",IF(LEFT(BS299,1)="1",3.0,BT299),$D$5+$E$5*(CJ299*CC299/($K$5*1000))+$F$5*(CJ299*CC299/($K$5*1000))*MAX(MIN(BQ299,$J$5),$I$5)*MAX(MIN(BQ299,$J$5),$I$5)+$G$5*MAX(MIN(BQ299,$J$5),$I$5)*(CJ299*CC299/($K$5*1000))+$H$5*(CJ299*CC299/($K$5*1000))*(CJ299*CC299/($K$5*1000)))</f>
        <v>0</v>
      </c>
      <c r="R299">
        <f>I299*(1000-(1000*0.61365*exp(17.502*V299/(240.97+V299))/(CC299+CD299)+BX299)/2)/(1000*0.61365*exp(17.502*V299/(240.97+V299))/(CC299+CD299)-BX299)</f>
        <v>0</v>
      </c>
      <c r="S299">
        <f>1/((BR299+1)/(P299/1.6)+1/(Q299/1.37)) + BR299/((BR299+1)/(P299/1.6) + BR299/(Q299/1.37))</f>
        <v>0</v>
      </c>
      <c r="T299">
        <f>(BM299*BP299)</f>
        <v>0</v>
      </c>
      <c r="U299">
        <f>(CE299+(T299+2*0.95*5.67E-8*(((CE299+$B$7)+273)^4-(CE299+273)^4)-44100*I299)/(1.84*29.3*Q299+8*0.95*5.67E-8*(CE299+273)^3))</f>
        <v>0</v>
      </c>
      <c r="V299">
        <f>($C$7*CF299+$D$7*CG299+$E$7*U299)</f>
        <v>0</v>
      </c>
      <c r="W299">
        <f>0.61365*exp(17.502*V299/(240.97+V299))</f>
        <v>0</v>
      </c>
      <c r="X299">
        <f>(Y299/Z299*100)</f>
        <v>0</v>
      </c>
      <c r="Y299">
        <f>BX299*(CC299+CD299)/1000</f>
        <v>0</v>
      </c>
      <c r="Z299">
        <f>0.61365*exp(17.502*CE299/(240.97+CE299))</f>
        <v>0</v>
      </c>
      <c r="AA299">
        <f>(W299-BX299*(CC299+CD299)/1000)</f>
        <v>0</v>
      </c>
      <c r="AB299">
        <f>(-I299*44100)</f>
        <v>0</v>
      </c>
      <c r="AC299">
        <f>2*29.3*Q299*0.92*(CE299-V299)</f>
        <v>0</v>
      </c>
      <c r="AD299">
        <f>2*0.95*5.67E-8*(((CE299+$B$7)+273)^4-(V299+273)^4)</f>
        <v>0</v>
      </c>
      <c r="AE299">
        <f>T299+AD299+AB299+AC299</f>
        <v>0</v>
      </c>
      <c r="AF299">
        <v>142</v>
      </c>
      <c r="AG299">
        <v>16</v>
      </c>
      <c r="AH299">
        <f>IF(AF299*$H$13&gt;=AJ299,1.0,(AJ299/(AJ299-AF299*$H$13)))</f>
        <v>0</v>
      </c>
      <c r="AI299">
        <f>(AH299-1)*100</f>
        <v>0</v>
      </c>
      <c r="AJ299">
        <f>MAX(0,($B$13+$C$13*CJ299)/(1+$D$13*CJ299)*CC299/(CE299+273)*$E$13)</f>
        <v>0</v>
      </c>
      <c r="AK299" t="s">
        <v>292</v>
      </c>
      <c r="AL299" t="s">
        <v>292</v>
      </c>
      <c r="AM299">
        <v>0</v>
      </c>
      <c r="AN299">
        <v>0</v>
      </c>
      <c r="AO299">
        <f>1-AM299/AN299</f>
        <v>0</v>
      </c>
      <c r="AP299">
        <v>0</v>
      </c>
      <c r="AQ299" t="s">
        <v>292</v>
      </c>
      <c r="AR299" t="s">
        <v>292</v>
      </c>
      <c r="AS299">
        <v>0</v>
      </c>
      <c r="AT299">
        <v>0</v>
      </c>
      <c r="AU299">
        <f>1-AS299/AT299</f>
        <v>0</v>
      </c>
      <c r="AV299">
        <v>0.5</v>
      </c>
      <c r="AW299">
        <f>BN299</f>
        <v>0</v>
      </c>
      <c r="AX299">
        <f>K299</f>
        <v>0</v>
      </c>
      <c r="AY299">
        <f>AU299*AV299*AW299</f>
        <v>0</v>
      </c>
      <c r="AZ299">
        <f>(AX299-AP299)/AW299</f>
        <v>0</v>
      </c>
      <c r="BA299">
        <f>(AN299-AT299)/AT299</f>
        <v>0</v>
      </c>
      <c r="BB299">
        <f>AM299/(AO299+AM299/AT299)</f>
        <v>0</v>
      </c>
      <c r="BC299" t="s">
        <v>292</v>
      </c>
      <c r="BD299">
        <v>0</v>
      </c>
      <c r="BE299">
        <f>IF(BD299&lt;&gt;0, BD299, BB299)</f>
        <v>0</v>
      </c>
      <c r="BF299">
        <f>1-BE299/AT299</f>
        <v>0</v>
      </c>
      <c r="BG299">
        <f>(AT299-AS299)/(AT299-BE299)</f>
        <v>0</v>
      </c>
      <c r="BH299">
        <f>(AN299-AT299)/(AN299-BE299)</f>
        <v>0</v>
      </c>
      <c r="BI299">
        <f>(AT299-AS299)/(AT299-AM299)</f>
        <v>0</v>
      </c>
      <c r="BJ299">
        <f>(AN299-AT299)/(AN299-AM299)</f>
        <v>0</v>
      </c>
      <c r="BK299">
        <f>(BG299*BE299/AS299)</f>
        <v>0</v>
      </c>
      <c r="BL299">
        <f>(1-BK299)</f>
        <v>0</v>
      </c>
      <c r="BM299">
        <f>$B$11*CK299+$C$11*CL299+$F$11*CM299*(1-CP299)</f>
        <v>0</v>
      </c>
      <c r="BN299">
        <f>BM299*BO299</f>
        <v>0</v>
      </c>
      <c r="BO299">
        <f>($B$11*$D$9+$C$11*$D$9+$F$11*((CZ299+CR299)/MAX(CZ299+CR299+DA299, 0.1)*$I$9+DA299/MAX(CZ299+CR299+DA299, 0.1)*$J$9))/($B$11+$C$11+$F$11)</f>
        <v>0</v>
      </c>
      <c r="BP299">
        <f>($B$11*$K$9+$C$11*$K$9+$F$11*((CZ299+CR299)/MAX(CZ299+CR299+DA299, 0.1)*$P$9+DA299/MAX(CZ299+CR299+DA299, 0.1)*$Q$9))/($B$11+$C$11+$F$11)</f>
        <v>0</v>
      </c>
      <c r="BQ299">
        <v>6</v>
      </c>
      <c r="BR299">
        <v>0.5</v>
      </c>
      <c r="BS299" t="s">
        <v>293</v>
      </c>
      <c r="BT299">
        <v>2</v>
      </c>
      <c r="BU299">
        <v>1626465753</v>
      </c>
      <c r="BV299">
        <v>396.640666666667</v>
      </c>
      <c r="BW299">
        <v>420.009333333333</v>
      </c>
      <c r="BX299">
        <v>9.83954666666667</v>
      </c>
      <c r="BY299">
        <v>4.56184</v>
      </c>
      <c r="BZ299">
        <v>395.090333333333</v>
      </c>
      <c r="CA299">
        <v>9.88921</v>
      </c>
      <c r="CB299">
        <v>900.008333333333</v>
      </c>
      <c r="CC299">
        <v>100.765333333333</v>
      </c>
      <c r="CD299">
        <v>0.100523333333333</v>
      </c>
      <c r="CE299">
        <v>23.2998333333333</v>
      </c>
      <c r="CF299">
        <v>21.7706</v>
      </c>
      <c r="CG299">
        <v>999.9</v>
      </c>
      <c r="CH299">
        <v>0</v>
      </c>
      <c r="CI299">
        <v>0</v>
      </c>
      <c r="CJ299">
        <v>9982.5</v>
      </c>
      <c r="CK299">
        <v>0</v>
      </c>
      <c r="CL299">
        <v>0.221023</v>
      </c>
      <c r="CM299">
        <v>1460</v>
      </c>
      <c r="CN299">
        <v>0.973011</v>
      </c>
      <c r="CO299">
        <v>0.0269885</v>
      </c>
      <c r="CP299">
        <v>0</v>
      </c>
      <c r="CQ299">
        <v>871.353666666667</v>
      </c>
      <c r="CR299">
        <v>4.99999</v>
      </c>
      <c r="CS299">
        <v>12768.1333333333</v>
      </c>
      <c r="CT299">
        <v>12728.3666666667</v>
      </c>
      <c r="CU299">
        <v>39.25</v>
      </c>
      <c r="CV299">
        <v>41.25</v>
      </c>
      <c r="CW299">
        <v>40.312</v>
      </c>
      <c r="CX299">
        <v>40.6663333333333</v>
      </c>
      <c r="CY299">
        <v>41.25</v>
      </c>
      <c r="CZ299">
        <v>1415.73</v>
      </c>
      <c r="DA299">
        <v>39.27</v>
      </c>
      <c r="DB299">
        <v>0</v>
      </c>
      <c r="DC299">
        <v>1626465765.2</v>
      </c>
      <c r="DD299">
        <v>0</v>
      </c>
      <c r="DE299">
        <v>871.22172</v>
      </c>
      <c r="DF299">
        <v>2.0002307629593</v>
      </c>
      <c r="DG299">
        <v>17.1615384297853</v>
      </c>
      <c r="DH299">
        <v>12766.248</v>
      </c>
      <c r="DI299">
        <v>15</v>
      </c>
      <c r="DJ299">
        <v>1626465084.6</v>
      </c>
      <c r="DK299" t="s">
        <v>294</v>
      </c>
      <c r="DL299">
        <v>1626465076.6</v>
      </c>
      <c r="DM299">
        <v>1626465084.6</v>
      </c>
      <c r="DN299">
        <v>8</v>
      </c>
      <c r="DO299">
        <v>0.212</v>
      </c>
      <c r="DP299">
        <v>0.013</v>
      </c>
      <c r="DQ299">
        <v>1.588</v>
      </c>
      <c r="DR299">
        <v>-0.074</v>
      </c>
      <c r="DS299">
        <v>420</v>
      </c>
      <c r="DT299">
        <v>3</v>
      </c>
      <c r="DU299">
        <v>0.13</v>
      </c>
      <c r="DV299">
        <v>0.03</v>
      </c>
      <c r="DW299">
        <v>-23.266643902439</v>
      </c>
      <c r="DX299">
        <v>-0.432846689895529</v>
      </c>
      <c r="DY299">
        <v>0.0516222822412511</v>
      </c>
      <c r="DZ299">
        <v>1</v>
      </c>
      <c r="EA299">
        <v>871.165666666667</v>
      </c>
      <c r="EB299">
        <v>1.09844298337362</v>
      </c>
      <c r="EC299">
        <v>0.226797288566272</v>
      </c>
      <c r="ED299">
        <v>1</v>
      </c>
      <c r="EE299">
        <v>5.22276780487805</v>
      </c>
      <c r="EF299">
        <v>0.230740766550528</v>
      </c>
      <c r="EG299">
        <v>0.0253823927366018</v>
      </c>
      <c r="EH299">
        <v>0</v>
      </c>
      <c r="EI299">
        <v>2</v>
      </c>
      <c r="EJ299">
        <v>3</v>
      </c>
      <c r="EK299" t="s">
        <v>354</v>
      </c>
      <c r="EL299">
        <v>100</v>
      </c>
      <c r="EM299">
        <v>100</v>
      </c>
      <c r="EN299">
        <v>1.55</v>
      </c>
      <c r="EO299">
        <v>-0.0496</v>
      </c>
      <c r="EP299">
        <v>0.796380875196005</v>
      </c>
      <c r="EQ299">
        <v>0.00225868272383977</v>
      </c>
      <c r="ER299">
        <v>-9.96746185667655e-07</v>
      </c>
      <c r="ES299">
        <v>2.83711317370827e-10</v>
      </c>
      <c r="ET299">
        <v>-0.071317122073674</v>
      </c>
      <c r="EU299">
        <v>-0.00217948432402501</v>
      </c>
      <c r="EV299">
        <v>0.000453263451741206</v>
      </c>
      <c r="EW299">
        <v>-1.16319206543697e-06</v>
      </c>
      <c r="EX299">
        <v>-2</v>
      </c>
      <c r="EY299">
        <v>2196</v>
      </c>
      <c r="EZ299">
        <v>1</v>
      </c>
      <c r="FA299">
        <v>25</v>
      </c>
      <c r="FB299">
        <v>11.3</v>
      </c>
      <c r="FC299">
        <v>11.2</v>
      </c>
      <c r="FD299">
        <v>18</v>
      </c>
      <c r="FE299">
        <v>820.562</v>
      </c>
      <c r="FF299">
        <v>432.865</v>
      </c>
      <c r="FG299">
        <v>25.8457</v>
      </c>
      <c r="FH299">
        <v>25.1788</v>
      </c>
      <c r="FI299">
        <v>29.9999</v>
      </c>
      <c r="FJ299">
        <v>25.3767</v>
      </c>
      <c r="FK299">
        <v>25.4257</v>
      </c>
      <c r="FL299">
        <v>25.0348</v>
      </c>
      <c r="FM299">
        <v>66.1379</v>
      </c>
      <c r="FN299">
        <v>0</v>
      </c>
      <c r="FO299">
        <v>25.89</v>
      </c>
      <c r="FP299">
        <v>420</v>
      </c>
      <c r="FQ299">
        <v>4.63026</v>
      </c>
      <c r="FR299">
        <v>101.461</v>
      </c>
      <c r="FS299">
        <v>101.909</v>
      </c>
    </row>
    <row r="300" spans="1:175">
      <c r="A300">
        <v>284</v>
      </c>
      <c r="B300">
        <v>1626465756</v>
      </c>
      <c r="C300">
        <v>566.400000095367</v>
      </c>
      <c r="D300" t="s">
        <v>862</v>
      </c>
      <c r="E300" t="s">
        <v>863</v>
      </c>
      <c r="F300">
        <v>1</v>
      </c>
      <c r="G300" t="s">
        <v>291</v>
      </c>
      <c r="H300">
        <v>1626465755</v>
      </c>
      <c r="I300">
        <f>(J300)/1000</f>
        <v>0</v>
      </c>
      <c r="J300">
        <f>1000*CB300*AH300*(BX300-BY300)/(100*BQ300*(1000-AH300*BX300))</f>
        <v>0</v>
      </c>
      <c r="K300">
        <f>CB300*AH300*(BW300-BV300*(1000-AH300*BY300)/(1000-AH300*BX300))/(100*BQ300)</f>
        <v>0</v>
      </c>
      <c r="L300">
        <f>BV300 - IF(AH300&gt;1, K300*BQ300*100.0/(AJ300*CJ300), 0)</f>
        <v>0</v>
      </c>
      <c r="M300">
        <f>((S300-I300/2)*L300-K300)/(S300+I300/2)</f>
        <v>0</v>
      </c>
      <c r="N300">
        <f>M300*(CC300+CD300)/1000.0</f>
        <v>0</v>
      </c>
      <c r="O300">
        <f>(BV300 - IF(AH300&gt;1, K300*BQ300*100.0/(AJ300*CJ300), 0))*(CC300+CD300)/1000.0</f>
        <v>0</v>
      </c>
      <c r="P300">
        <f>2.0/((1/R300-1/Q300)+SIGN(R300)*SQRT((1/R300-1/Q300)*(1/R300-1/Q300) + 4*BR300/((BR300+1)*(BR300+1))*(2*1/R300*1/Q300-1/Q300*1/Q300)))</f>
        <v>0</v>
      </c>
      <c r="Q300">
        <f>IF(LEFT(BS300,1)&lt;&gt;"0",IF(LEFT(BS300,1)="1",3.0,BT300),$D$5+$E$5*(CJ300*CC300/($K$5*1000))+$F$5*(CJ300*CC300/($K$5*1000))*MAX(MIN(BQ300,$J$5),$I$5)*MAX(MIN(BQ300,$J$5),$I$5)+$G$5*MAX(MIN(BQ300,$J$5),$I$5)*(CJ300*CC300/($K$5*1000))+$H$5*(CJ300*CC300/($K$5*1000))*(CJ300*CC300/($K$5*1000)))</f>
        <v>0</v>
      </c>
      <c r="R300">
        <f>I300*(1000-(1000*0.61365*exp(17.502*V300/(240.97+V300))/(CC300+CD300)+BX300)/2)/(1000*0.61365*exp(17.502*V300/(240.97+V300))/(CC300+CD300)-BX300)</f>
        <v>0</v>
      </c>
      <c r="S300">
        <f>1/((BR300+1)/(P300/1.6)+1/(Q300/1.37)) + BR300/((BR300+1)/(P300/1.6) + BR300/(Q300/1.37))</f>
        <v>0</v>
      </c>
      <c r="T300">
        <f>(BM300*BP300)</f>
        <v>0</v>
      </c>
      <c r="U300">
        <f>(CE300+(T300+2*0.95*5.67E-8*(((CE300+$B$7)+273)^4-(CE300+273)^4)-44100*I300)/(1.84*29.3*Q300+8*0.95*5.67E-8*(CE300+273)^3))</f>
        <v>0</v>
      </c>
      <c r="V300">
        <f>($C$7*CF300+$D$7*CG300+$E$7*U300)</f>
        <v>0</v>
      </c>
      <c r="W300">
        <f>0.61365*exp(17.502*V300/(240.97+V300))</f>
        <v>0</v>
      </c>
      <c r="X300">
        <f>(Y300/Z300*100)</f>
        <v>0</v>
      </c>
      <c r="Y300">
        <f>BX300*(CC300+CD300)/1000</f>
        <v>0</v>
      </c>
      <c r="Z300">
        <f>0.61365*exp(17.502*CE300/(240.97+CE300))</f>
        <v>0</v>
      </c>
      <c r="AA300">
        <f>(W300-BX300*(CC300+CD300)/1000)</f>
        <v>0</v>
      </c>
      <c r="AB300">
        <f>(-I300*44100)</f>
        <v>0</v>
      </c>
      <c r="AC300">
        <f>2*29.3*Q300*0.92*(CE300-V300)</f>
        <v>0</v>
      </c>
      <c r="AD300">
        <f>2*0.95*5.67E-8*(((CE300+$B$7)+273)^4-(V300+273)^4)</f>
        <v>0</v>
      </c>
      <c r="AE300">
        <f>T300+AD300+AB300+AC300</f>
        <v>0</v>
      </c>
      <c r="AF300">
        <v>142</v>
      </c>
      <c r="AG300">
        <v>16</v>
      </c>
      <c r="AH300">
        <f>IF(AF300*$H$13&gt;=AJ300,1.0,(AJ300/(AJ300-AF300*$H$13)))</f>
        <v>0</v>
      </c>
      <c r="AI300">
        <f>(AH300-1)*100</f>
        <v>0</v>
      </c>
      <c r="AJ300">
        <f>MAX(0,($B$13+$C$13*CJ300)/(1+$D$13*CJ300)*CC300/(CE300+273)*$E$13)</f>
        <v>0</v>
      </c>
      <c r="AK300" t="s">
        <v>292</v>
      </c>
      <c r="AL300" t="s">
        <v>292</v>
      </c>
      <c r="AM300">
        <v>0</v>
      </c>
      <c r="AN300">
        <v>0</v>
      </c>
      <c r="AO300">
        <f>1-AM300/AN300</f>
        <v>0</v>
      </c>
      <c r="AP300">
        <v>0</v>
      </c>
      <c r="AQ300" t="s">
        <v>292</v>
      </c>
      <c r="AR300" t="s">
        <v>292</v>
      </c>
      <c r="AS300">
        <v>0</v>
      </c>
      <c r="AT300">
        <v>0</v>
      </c>
      <c r="AU300">
        <f>1-AS300/AT300</f>
        <v>0</v>
      </c>
      <c r="AV300">
        <v>0.5</v>
      </c>
      <c r="AW300">
        <f>BN300</f>
        <v>0</v>
      </c>
      <c r="AX300">
        <f>K300</f>
        <v>0</v>
      </c>
      <c r="AY300">
        <f>AU300*AV300*AW300</f>
        <v>0</v>
      </c>
      <c r="AZ300">
        <f>(AX300-AP300)/AW300</f>
        <v>0</v>
      </c>
      <c r="BA300">
        <f>(AN300-AT300)/AT300</f>
        <v>0</v>
      </c>
      <c r="BB300">
        <f>AM300/(AO300+AM300/AT300)</f>
        <v>0</v>
      </c>
      <c r="BC300" t="s">
        <v>292</v>
      </c>
      <c r="BD300">
        <v>0</v>
      </c>
      <c r="BE300">
        <f>IF(BD300&lt;&gt;0, BD300, BB300)</f>
        <v>0</v>
      </c>
      <c r="BF300">
        <f>1-BE300/AT300</f>
        <v>0</v>
      </c>
      <c r="BG300">
        <f>(AT300-AS300)/(AT300-BE300)</f>
        <v>0</v>
      </c>
      <c r="BH300">
        <f>(AN300-AT300)/(AN300-BE300)</f>
        <v>0</v>
      </c>
      <c r="BI300">
        <f>(AT300-AS300)/(AT300-AM300)</f>
        <v>0</v>
      </c>
      <c r="BJ300">
        <f>(AN300-AT300)/(AN300-AM300)</f>
        <v>0</v>
      </c>
      <c r="BK300">
        <f>(BG300*BE300/AS300)</f>
        <v>0</v>
      </c>
      <c r="BL300">
        <f>(1-BK300)</f>
        <v>0</v>
      </c>
      <c r="BM300">
        <f>$B$11*CK300+$C$11*CL300+$F$11*CM300*(1-CP300)</f>
        <v>0</v>
      </c>
      <c r="BN300">
        <f>BM300*BO300</f>
        <v>0</v>
      </c>
      <c r="BO300">
        <f>($B$11*$D$9+$C$11*$D$9+$F$11*((CZ300+CR300)/MAX(CZ300+CR300+DA300, 0.1)*$I$9+DA300/MAX(CZ300+CR300+DA300, 0.1)*$J$9))/($B$11+$C$11+$F$11)</f>
        <v>0</v>
      </c>
      <c r="BP300">
        <f>($B$11*$K$9+$C$11*$K$9+$F$11*((CZ300+CR300)/MAX(CZ300+CR300+DA300, 0.1)*$P$9+DA300/MAX(CZ300+CR300+DA300, 0.1)*$Q$9))/($B$11+$C$11+$F$11)</f>
        <v>0</v>
      </c>
      <c r="BQ300">
        <v>6</v>
      </c>
      <c r="BR300">
        <v>0.5</v>
      </c>
      <c r="BS300" t="s">
        <v>293</v>
      </c>
      <c r="BT300">
        <v>2</v>
      </c>
      <c r="BU300">
        <v>1626465755</v>
      </c>
      <c r="BV300">
        <v>396.611</v>
      </c>
      <c r="BW300">
        <v>419.995666666667</v>
      </c>
      <c r="BX300">
        <v>9.86052333333333</v>
      </c>
      <c r="BY300">
        <v>4.56362666666667</v>
      </c>
      <c r="BZ300">
        <v>395.060666666667</v>
      </c>
      <c r="CA300">
        <v>9.91005333333333</v>
      </c>
      <c r="CB300">
        <v>900.026333333333</v>
      </c>
      <c r="CC300">
        <v>100.767</v>
      </c>
      <c r="CD300">
        <v>0.100360333333333</v>
      </c>
      <c r="CE300">
        <v>23.3360666666667</v>
      </c>
      <c r="CF300">
        <v>21.8117666666667</v>
      </c>
      <c r="CG300">
        <v>999.9</v>
      </c>
      <c r="CH300">
        <v>0</v>
      </c>
      <c r="CI300">
        <v>0</v>
      </c>
      <c r="CJ300">
        <v>10011.0666666667</v>
      </c>
      <c r="CK300">
        <v>0</v>
      </c>
      <c r="CL300">
        <v>0.221023</v>
      </c>
      <c r="CM300">
        <v>1460.00666666667</v>
      </c>
      <c r="CN300">
        <v>0.973011</v>
      </c>
      <c r="CO300">
        <v>0.0269885</v>
      </c>
      <c r="CP300">
        <v>0</v>
      </c>
      <c r="CQ300">
        <v>871.345666666667</v>
      </c>
      <c r="CR300">
        <v>4.99999</v>
      </c>
      <c r="CS300">
        <v>12769.5</v>
      </c>
      <c r="CT300">
        <v>12728.4666666667</v>
      </c>
      <c r="CU300">
        <v>39.25</v>
      </c>
      <c r="CV300">
        <v>41.25</v>
      </c>
      <c r="CW300">
        <v>40.312</v>
      </c>
      <c r="CX300">
        <v>40.625</v>
      </c>
      <c r="CY300">
        <v>41.25</v>
      </c>
      <c r="CZ300">
        <v>1415.73666666667</v>
      </c>
      <c r="DA300">
        <v>39.27</v>
      </c>
      <c r="DB300">
        <v>0</v>
      </c>
      <c r="DC300">
        <v>1626465767</v>
      </c>
      <c r="DD300">
        <v>0</v>
      </c>
      <c r="DE300">
        <v>871.258038461539</v>
      </c>
      <c r="DF300">
        <v>1.44858118921839</v>
      </c>
      <c r="DG300">
        <v>20.8991452353386</v>
      </c>
      <c r="DH300">
        <v>12766.7192307692</v>
      </c>
      <c r="DI300">
        <v>15</v>
      </c>
      <c r="DJ300">
        <v>1626465084.6</v>
      </c>
      <c r="DK300" t="s">
        <v>294</v>
      </c>
      <c r="DL300">
        <v>1626465076.6</v>
      </c>
      <c r="DM300">
        <v>1626465084.6</v>
      </c>
      <c r="DN300">
        <v>8</v>
      </c>
      <c r="DO300">
        <v>0.212</v>
      </c>
      <c r="DP300">
        <v>0.013</v>
      </c>
      <c r="DQ300">
        <v>1.588</v>
      </c>
      <c r="DR300">
        <v>-0.074</v>
      </c>
      <c r="DS300">
        <v>420</v>
      </c>
      <c r="DT300">
        <v>3</v>
      </c>
      <c r="DU300">
        <v>0.13</v>
      </c>
      <c r="DV300">
        <v>0.03</v>
      </c>
      <c r="DW300">
        <v>-23.2842146341463</v>
      </c>
      <c r="DX300">
        <v>-0.490406968641152</v>
      </c>
      <c r="DY300">
        <v>0.0567249399314978</v>
      </c>
      <c r="DZ300">
        <v>1</v>
      </c>
      <c r="EA300">
        <v>871.193485714286</v>
      </c>
      <c r="EB300">
        <v>1.38456077925544</v>
      </c>
      <c r="EC300">
        <v>0.229558753317081</v>
      </c>
      <c r="ED300">
        <v>1</v>
      </c>
      <c r="EE300">
        <v>5.23388658536585</v>
      </c>
      <c r="EF300">
        <v>0.247411777003488</v>
      </c>
      <c r="EG300">
        <v>0.0274321574344965</v>
      </c>
      <c r="EH300">
        <v>0</v>
      </c>
      <c r="EI300">
        <v>2</v>
      </c>
      <c r="EJ300">
        <v>3</v>
      </c>
      <c r="EK300" t="s">
        <v>354</v>
      </c>
      <c r="EL300">
        <v>100</v>
      </c>
      <c r="EM300">
        <v>100</v>
      </c>
      <c r="EN300">
        <v>1.551</v>
      </c>
      <c r="EO300">
        <v>-0.0495</v>
      </c>
      <c r="EP300">
        <v>0.796380875196005</v>
      </c>
      <c r="EQ300">
        <v>0.00225868272383977</v>
      </c>
      <c r="ER300">
        <v>-9.96746185667655e-07</v>
      </c>
      <c r="ES300">
        <v>2.83711317370827e-10</v>
      </c>
      <c r="ET300">
        <v>-0.071317122073674</v>
      </c>
      <c r="EU300">
        <v>-0.00217948432402501</v>
      </c>
      <c r="EV300">
        <v>0.000453263451741206</v>
      </c>
      <c r="EW300">
        <v>-1.16319206543697e-06</v>
      </c>
      <c r="EX300">
        <v>-2</v>
      </c>
      <c r="EY300">
        <v>2196</v>
      </c>
      <c r="EZ300">
        <v>1</v>
      </c>
      <c r="FA300">
        <v>25</v>
      </c>
      <c r="FB300">
        <v>11.3</v>
      </c>
      <c r="FC300">
        <v>11.2</v>
      </c>
      <c r="FD300">
        <v>18</v>
      </c>
      <c r="FE300">
        <v>820.819</v>
      </c>
      <c r="FF300">
        <v>432.822</v>
      </c>
      <c r="FG300">
        <v>25.9082</v>
      </c>
      <c r="FH300">
        <v>25.1777</v>
      </c>
      <c r="FI300">
        <v>29.9999</v>
      </c>
      <c r="FJ300">
        <v>25.3753</v>
      </c>
      <c r="FK300">
        <v>25.4241</v>
      </c>
      <c r="FL300">
        <v>25.0333</v>
      </c>
      <c r="FM300">
        <v>66.1379</v>
      </c>
      <c r="FN300">
        <v>0</v>
      </c>
      <c r="FO300">
        <v>26</v>
      </c>
      <c r="FP300">
        <v>420</v>
      </c>
      <c r="FQ300">
        <v>4.62277</v>
      </c>
      <c r="FR300">
        <v>101.461</v>
      </c>
      <c r="FS300">
        <v>101.91</v>
      </c>
    </row>
    <row r="301" spans="1:175">
      <c r="A301">
        <v>285</v>
      </c>
      <c r="B301">
        <v>1626465758</v>
      </c>
      <c r="C301">
        <v>568.400000095367</v>
      </c>
      <c r="D301" t="s">
        <v>864</v>
      </c>
      <c r="E301" t="s">
        <v>865</v>
      </c>
      <c r="F301">
        <v>1</v>
      </c>
      <c r="G301" t="s">
        <v>291</v>
      </c>
      <c r="H301">
        <v>1626465757</v>
      </c>
      <c r="I301">
        <f>(J301)/1000</f>
        <v>0</v>
      </c>
      <c r="J301">
        <f>1000*CB301*AH301*(BX301-BY301)/(100*BQ301*(1000-AH301*BX301))</f>
        <v>0</v>
      </c>
      <c r="K301">
        <f>CB301*AH301*(BW301-BV301*(1000-AH301*BY301)/(1000-AH301*BX301))/(100*BQ301)</f>
        <v>0</v>
      </c>
      <c r="L301">
        <f>BV301 - IF(AH301&gt;1, K301*BQ301*100.0/(AJ301*CJ301), 0)</f>
        <v>0</v>
      </c>
      <c r="M301">
        <f>((S301-I301/2)*L301-K301)/(S301+I301/2)</f>
        <v>0</v>
      </c>
      <c r="N301">
        <f>M301*(CC301+CD301)/1000.0</f>
        <v>0</v>
      </c>
      <c r="O301">
        <f>(BV301 - IF(AH301&gt;1, K301*BQ301*100.0/(AJ301*CJ301), 0))*(CC301+CD301)/1000.0</f>
        <v>0</v>
      </c>
      <c r="P301">
        <f>2.0/((1/R301-1/Q301)+SIGN(R301)*SQRT((1/R301-1/Q301)*(1/R301-1/Q301) + 4*BR301/((BR301+1)*(BR301+1))*(2*1/R301*1/Q301-1/Q301*1/Q301)))</f>
        <v>0</v>
      </c>
      <c r="Q301">
        <f>IF(LEFT(BS301,1)&lt;&gt;"0",IF(LEFT(BS301,1)="1",3.0,BT301),$D$5+$E$5*(CJ301*CC301/($K$5*1000))+$F$5*(CJ301*CC301/($K$5*1000))*MAX(MIN(BQ301,$J$5),$I$5)*MAX(MIN(BQ301,$J$5),$I$5)+$G$5*MAX(MIN(BQ301,$J$5),$I$5)*(CJ301*CC301/($K$5*1000))+$H$5*(CJ301*CC301/($K$5*1000))*(CJ301*CC301/($K$5*1000)))</f>
        <v>0</v>
      </c>
      <c r="R301">
        <f>I301*(1000-(1000*0.61365*exp(17.502*V301/(240.97+V301))/(CC301+CD301)+BX301)/2)/(1000*0.61365*exp(17.502*V301/(240.97+V301))/(CC301+CD301)-BX301)</f>
        <v>0</v>
      </c>
      <c r="S301">
        <f>1/((BR301+1)/(P301/1.6)+1/(Q301/1.37)) + BR301/((BR301+1)/(P301/1.6) + BR301/(Q301/1.37))</f>
        <v>0</v>
      </c>
      <c r="T301">
        <f>(BM301*BP301)</f>
        <v>0</v>
      </c>
      <c r="U301">
        <f>(CE301+(T301+2*0.95*5.67E-8*(((CE301+$B$7)+273)^4-(CE301+273)^4)-44100*I301)/(1.84*29.3*Q301+8*0.95*5.67E-8*(CE301+273)^3))</f>
        <v>0</v>
      </c>
      <c r="V301">
        <f>($C$7*CF301+$D$7*CG301+$E$7*U301)</f>
        <v>0</v>
      </c>
      <c r="W301">
        <f>0.61365*exp(17.502*V301/(240.97+V301))</f>
        <v>0</v>
      </c>
      <c r="X301">
        <f>(Y301/Z301*100)</f>
        <v>0</v>
      </c>
      <c r="Y301">
        <f>BX301*(CC301+CD301)/1000</f>
        <v>0</v>
      </c>
      <c r="Z301">
        <f>0.61365*exp(17.502*CE301/(240.97+CE301))</f>
        <v>0</v>
      </c>
      <c r="AA301">
        <f>(W301-BX301*(CC301+CD301)/1000)</f>
        <v>0</v>
      </c>
      <c r="AB301">
        <f>(-I301*44100)</f>
        <v>0</v>
      </c>
      <c r="AC301">
        <f>2*29.3*Q301*0.92*(CE301-V301)</f>
        <v>0</v>
      </c>
      <c r="AD301">
        <f>2*0.95*5.67E-8*(((CE301+$B$7)+273)^4-(V301+273)^4)</f>
        <v>0</v>
      </c>
      <c r="AE301">
        <f>T301+AD301+AB301+AC301</f>
        <v>0</v>
      </c>
      <c r="AF301">
        <v>142</v>
      </c>
      <c r="AG301">
        <v>16</v>
      </c>
      <c r="AH301">
        <f>IF(AF301*$H$13&gt;=AJ301,1.0,(AJ301/(AJ301-AF301*$H$13)))</f>
        <v>0</v>
      </c>
      <c r="AI301">
        <f>(AH301-1)*100</f>
        <v>0</v>
      </c>
      <c r="AJ301">
        <f>MAX(0,($B$13+$C$13*CJ301)/(1+$D$13*CJ301)*CC301/(CE301+273)*$E$13)</f>
        <v>0</v>
      </c>
      <c r="AK301" t="s">
        <v>292</v>
      </c>
      <c r="AL301" t="s">
        <v>292</v>
      </c>
      <c r="AM301">
        <v>0</v>
      </c>
      <c r="AN301">
        <v>0</v>
      </c>
      <c r="AO301">
        <f>1-AM301/AN301</f>
        <v>0</v>
      </c>
      <c r="AP301">
        <v>0</v>
      </c>
      <c r="AQ301" t="s">
        <v>292</v>
      </c>
      <c r="AR301" t="s">
        <v>292</v>
      </c>
      <c r="AS301">
        <v>0</v>
      </c>
      <c r="AT301">
        <v>0</v>
      </c>
      <c r="AU301">
        <f>1-AS301/AT301</f>
        <v>0</v>
      </c>
      <c r="AV301">
        <v>0.5</v>
      </c>
      <c r="AW301">
        <f>BN301</f>
        <v>0</v>
      </c>
      <c r="AX301">
        <f>K301</f>
        <v>0</v>
      </c>
      <c r="AY301">
        <f>AU301*AV301*AW301</f>
        <v>0</v>
      </c>
      <c r="AZ301">
        <f>(AX301-AP301)/AW301</f>
        <v>0</v>
      </c>
      <c r="BA301">
        <f>(AN301-AT301)/AT301</f>
        <v>0</v>
      </c>
      <c r="BB301">
        <f>AM301/(AO301+AM301/AT301)</f>
        <v>0</v>
      </c>
      <c r="BC301" t="s">
        <v>292</v>
      </c>
      <c r="BD301">
        <v>0</v>
      </c>
      <c r="BE301">
        <f>IF(BD301&lt;&gt;0, BD301, BB301)</f>
        <v>0</v>
      </c>
      <c r="BF301">
        <f>1-BE301/AT301</f>
        <v>0</v>
      </c>
      <c r="BG301">
        <f>(AT301-AS301)/(AT301-BE301)</f>
        <v>0</v>
      </c>
      <c r="BH301">
        <f>(AN301-AT301)/(AN301-BE301)</f>
        <v>0</v>
      </c>
      <c r="BI301">
        <f>(AT301-AS301)/(AT301-AM301)</f>
        <v>0</v>
      </c>
      <c r="BJ301">
        <f>(AN301-AT301)/(AN301-AM301)</f>
        <v>0</v>
      </c>
      <c r="BK301">
        <f>(BG301*BE301/AS301)</f>
        <v>0</v>
      </c>
      <c r="BL301">
        <f>(1-BK301)</f>
        <v>0</v>
      </c>
      <c r="BM301">
        <f>$B$11*CK301+$C$11*CL301+$F$11*CM301*(1-CP301)</f>
        <v>0</v>
      </c>
      <c r="BN301">
        <f>BM301*BO301</f>
        <v>0</v>
      </c>
      <c r="BO301">
        <f>($B$11*$D$9+$C$11*$D$9+$F$11*((CZ301+CR301)/MAX(CZ301+CR301+DA301, 0.1)*$I$9+DA301/MAX(CZ301+CR301+DA301, 0.1)*$J$9))/($B$11+$C$11+$F$11)</f>
        <v>0</v>
      </c>
      <c r="BP301">
        <f>($B$11*$K$9+$C$11*$K$9+$F$11*((CZ301+CR301)/MAX(CZ301+CR301+DA301, 0.1)*$P$9+DA301/MAX(CZ301+CR301+DA301, 0.1)*$Q$9))/($B$11+$C$11+$F$11)</f>
        <v>0</v>
      </c>
      <c r="BQ301">
        <v>6</v>
      </c>
      <c r="BR301">
        <v>0.5</v>
      </c>
      <c r="BS301" t="s">
        <v>293</v>
      </c>
      <c r="BT301">
        <v>2</v>
      </c>
      <c r="BU301">
        <v>1626465757</v>
      </c>
      <c r="BV301">
        <v>396.602666666667</v>
      </c>
      <c r="BW301">
        <v>419.997</v>
      </c>
      <c r="BX301">
        <v>9.87975</v>
      </c>
      <c r="BY301">
        <v>4.56513666666667</v>
      </c>
      <c r="BZ301">
        <v>395.051666666667</v>
      </c>
      <c r="CA301">
        <v>9.92916</v>
      </c>
      <c r="CB301">
        <v>900.041333333333</v>
      </c>
      <c r="CC301">
        <v>100.767</v>
      </c>
      <c r="CD301">
        <v>0.100478333333333</v>
      </c>
      <c r="CE301">
        <v>23.3756</v>
      </c>
      <c r="CF301">
        <v>21.8496</v>
      </c>
      <c r="CG301">
        <v>999.9</v>
      </c>
      <c r="CH301">
        <v>0</v>
      </c>
      <c r="CI301">
        <v>0</v>
      </c>
      <c r="CJ301">
        <v>9991.23333333333</v>
      </c>
      <c r="CK301">
        <v>0</v>
      </c>
      <c r="CL301">
        <v>0.221023</v>
      </c>
      <c r="CM301">
        <v>1459.99666666667</v>
      </c>
      <c r="CN301">
        <v>0.973011</v>
      </c>
      <c r="CO301">
        <v>0.0269885</v>
      </c>
      <c r="CP301">
        <v>0</v>
      </c>
      <c r="CQ301">
        <v>871.341</v>
      </c>
      <c r="CR301">
        <v>4.99999</v>
      </c>
      <c r="CS301">
        <v>12770.3666666667</v>
      </c>
      <c r="CT301">
        <v>12728.3666666667</v>
      </c>
      <c r="CU301">
        <v>39.25</v>
      </c>
      <c r="CV301">
        <v>41.25</v>
      </c>
      <c r="CW301">
        <v>40.312</v>
      </c>
      <c r="CX301">
        <v>40.6456666666667</v>
      </c>
      <c r="CY301">
        <v>41.25</v>
      </c>
      <c r="CZ301">
        <v>1415.72666666667</v>
      </c>
      <c r="DA301">
        <v>39.27</v>
      </c>
      <c r="DB301">
        <v>0</v>
      </c>
      <c r="DC301">
        <v>1626465769.4</v>
      </c>
      <c r="DD301">
        <v>0</v>
      </c>
      <c r="DE301">
        <v>871.312038461538</v>
      </c>
      <c r="DF301">
        <v>1.13001708667674</v>
      </c>
      <c r="DG301">
        <v>26.9914529699166</v>
      </c>
      <c r="DH301">
        <v>12767.4807692308</v>
      </c>
      <c r="DI301">
        <v>15</v>
      </c>
      <c r="DJ301">
        <v>1626465084.6</v>
      </c>
      <c r="DK301" t="s">
        <v>294</v>
      </c>
      <c r="DL301">
        <v>1626465076.6</v>
      </c>
      <c r="DM301">
        <v>1626465084.6</v>
      </c>
      <c r="DN301">
        <v>8</v>
      </c>
      <c r="DO301">
        <v>0.212</v>
      </c>
      <c r="DP301">
        <v>0.013</v>
      </c>
      <c r="DQ301">
        <v>1.588</v>
      </c>
      <c r="DR301">
        <v>-0.074</v>
      </c>
      <c r="DS301">
        <v>420</v>
      </c>
      <c r="DT301">
        <v>3</v>
      </c>
      <c r="DU301">
        <v>0.13</v>
      </c>
      <c r="DV301">
        <v>0.03</v>
      </c>
      <c r="DW301">
        <v>-23.298656097561</v>
      </c>
      <c r="DX301">
        <v>-0.579478745644673</v>
      </c>
      <c r="DY301">
        <v>0.0629204765180524</v>
      </c>
      <c r="DZ301">
        <v>0</v>
      </c>
      <c r="EA301">
        <v>871.232303030303</v>
      </c>
      <c r="EB301">
        <v>1.29447309276262</v>
      </c>
      <c r="EC301">
        <v>0.225653728403356</v>
      </c>
      <c r="ED301">
        <v>1</v>
      </c>
      <c r="EE301">
        <v>5.24533097560976</v>
      </c>
      <c r="EF301">
        <v>0.280577351916388</v>
      </c>
      <c r="EG301">
        <v>0.0312133468797954</v>
      </c>
      <c r="EH301">
        <v>0</v>
      </c>
      <c r="EI301">
        <v>1</v>
      </c>
      <c r="EJ301">
        <v>3</v>
      </c>
      <c r="EK301" t="s">
        <v>427</v>
      </c>
      <c r="EL301">
        <v>100</v>
      </c>
      <c r="EM301">
        <v>100</v>
      </c>
      <c r="EN301">
        <v>1.55</v>
      </c>
      <c r="EO301">
        <v>-0.0494</v>
      </c>
      <c r="EP301">
        <v>0.796380875196005</v>
      </c>
      <c r="EQ301">
        <v>0.00225868272383977</v>
      </c>
      <c r="ER301">
        <v>-9.96746185667655e-07</v>
      </c>
      <c r="ES301">
        <v>2.83711317370827e-10</v>
      </c>
      <c r="ET301">
        <v>-0.071317122073674</v>
      </c>
      <c r="EU301">
        <v>-0.00217948432402501</v>
      </c>
      <c r="EV301">
        <v>0.000453263451741206</v>
      </c>
      <c r="EW301">
        <v>-1.16319206543697e-06</v>
      </c>
      <c r="EX301">
        <v>-2</v>
      </c>
      <c r="EY301">
        <v>2196</v>
      </c>
      <c r="EZ301">
        <v>1</v>
      </c>
      <c r="FA301">
        <v>25</v>
      </c>
      <c r="FB301">
        <v>11.4</v>
      </c>
      <c r="FC301">
        <v>11.2</v>
      </c>
      <c r="FD301">
        <v>18</v>
      </c>
      <c r="FE301">
        <v>820.825</v>
      </c>
      <c r="FF301">
        <v>432.992</v>
      </c>
      <c r="FG301">
        <v>25.97</v>
      </c>
      <c r="FH301">
        <v>25.1767</v>
      </c>
      <c r="FI301">
        <v>30</v>
      </c>
      <c r="FJ301">
        <v>25.3743</v>
      </c>
      <c r="FK301">
        <v>25.4228</v>
      </c>
      <c r="FL301">
        <v>25.0338</v>
      </c>
      <c r="FM301">
        <v>66.1379</v>
      </c>
      <c r="FN301">
        <v>0</v>
      </c>
      <c r="FO301">
        <v>26.1</v>
      </c>
      <c r="FP301">
        <v>420</v>
      </c>
      <c r="FQ301">
        <v>4.6162</v>
      </c>
      <c r="FR301">
        <v>101.462</v>
      </c>
      <c r="FS301">
        <v>101.911</v>
      </c>
    </row>
    <row r="302" spans="1:175">
      <c r="A302">
        <v>286</v>
      </c>
      <c r="B302">
        <v>1626465760</v>
      </c>
      <c r="C302">
        <v>570.400000095367</v>
      </c>
      <c r="D302" t="s">
        <v>866</v>
      </c>
      <c r="E302" t="s">
        <v>867</v>
      </c>
      <c r="F302">
        <v>1</v>
      </c>
      <c r="G302" t="s">
        <v>291</v>
      </c>
      <c r="H302">
        <v>1626465759</v>
      </c>
      <c r="I302">
        <f>(J302)/1000</f>
        <v>0</v>
      </c>
      <c r="J302">
        <f>1000*CB302*AH302*(BX302-BY302)/(100*BQ302*(1000-AH302*BX302))</f>
        <v>0</v>
      </c>
      <c r="K302">
        <f>CB302*AH302*(BW302-BV302*(1000-AH302*BY302)/(1000-AH302*BX302))/(100*BQ302)</f>
        <v>0</v>
      </c>
      <c r="L302">
        <f>BV302 - IF(AH302&gt;1, K302*BQ302*100.0/(AJ302*CJ302), 0)</f>
        <v>0</v>
      </c>
      <c r="M302">
        <f>((S302-I302/2)*L302-K302)/(S302+I302/2)</f>
        <v>0</v>
      </c>
      <c r="N302">
        <f>M302*(CC302+CD302)/1000.0</f>
        <v>0</v>
      </c>
      <c r="O302">
        <f>(BV302 - IF(AH302&gt;1, K302*BQ302*100.0/(AJ302*CJ302), 0))*(CC302+CD302)/1000.0</f>
        <v>0</v>
      </c>
      <c r="P302">
        <f>2.0/((1/R302-1/Q302)+SIGN(R302)*SQRT((1/R302-1/Q302)*(1/R302-1/Q302) + 4*BR302/((BR302+1)*(BR302+1))*(2*1/R302*1/Q302-1/Q302*1/Q302)))</f>
        <v>0</v>
      </c>
      <c r="Q302">
        <f>IF(LEFT(BS302,1)&lt;&gt;"0",IF(LEFT(BS302,1)="1",3.0,BT302),$D$5+$E$5*(CJ302*CC302/($K$5*1000))+$F$5*(CJ302*CC302/($K$5*1000))*MAX(MIN(BQ302,$J$5),$I$5)*MAX(MIN(BQ302,$J$5),$I$5)+$G$5*MAX(MIN(BQ302,$J$5),$I$5)*(CJ302*CC302/($K$5*1000))+$H$5*(CJ302*CC302/($K$5*1000))*(CJ302*CC302/($K$5*1000)))</f>
        <v>0</v>
      </c>
      <c r="R302">
        <f>I302*(1000-(1000*0.61365*exp(17.502*V302/(240.97+V302))/(CC302+CD302)+BX302)/2)/(1000*0.61365*exp(17.502*V302/(240.97+V302))/(CC302+CD302)-BX302)</f>
        <v>0</v>
      </c>
      <c r="S302">
        <f>1/((BR302+1)/(P302/1.6)+1/(Q302/1.37)) + BR302/((BR302+1)/(P302/1.6) + BR302/(Q302/1.37))</f>
        <v>0</v>
      </c>
      <c r="T302">
        <f>(BM302*BP302)</f>
        <v>0</v>
      </c>
      <c r="U302">
        <f>(CE302+(T302+2*0.95*5.67E-8*(((CE302+$B$7)+273)^4-(CE302+273)^4)-44100*I302)/(1.84*29.3*Q302+8*0.95*5.67E-8*(CE302+273)^3))</f>
        <v>0</v>
      </c>
      <c r="V302">
        <f>($C$7*CF302+$D$7*CG302+$E$7*U302)</f>
        <v>0</v>
      </c>
      <c r="W302">
        <f>0.61365*exp(17.502*V302/(240.97+V302))</f>
        <v>0</v>
      </c>
      <c r="X302">
        <f>(Y302/Z302*100)</f>
        <v>0</v>
      </c>
      <c r="Y302">
        <f>BX302*(CC302+CD302)/1000</f>
        <v>0</v>
      </c>
      <c r="Z302">
        <f>0.61365*exp(17.502*CE302/(240.97+CE302))</f>
        <v>0</v>
      </c>
      <c r="AA302">
        <f>(W302-BX302*(CC302+CD302)/1000)</f>
        <v>0</v>
      </c>
      <c r="AB302">
        <f>(-I302*44100)</f>
        <v>0</v>
      </c>
      <c r="AC302">
        <f>2*29.3*Q302*0.92*(CE302-V302)</f>
        <v>0</v>
      </c>
      <c r="AD302">
        <f>2*0.95*5.67E-8*(((CE302+$B$7)+273)^4-(V302+273)^4)</f>
        <v>0</v>
      </c>
      <c r="AE302">
        <f>T302+AD302+AB302+AC302</f>
        <v>0</v>
      </c>
      <c r="AF302">
        <v>142</v>
      </c>
      <c r="AG302">
        <v>16</v>
      </c>
      <c r="AH302">
        <f>IF(AF302*$H$13&gt;=AJ302,1.0,(AJ302/(AJ302-AF302*$H$13)))</f>
        <v>0</v>
      </c>
      <c r="AI302">
        <f>(AH302-1)*100</f>
        <v>0</v>
      </c>
      <c r="AJ302">
        <f>MAX(0,($B$13+$C$13*CJ302)/(1+$D$13*CJ302)*CC302/(CE302+273)*$E$13)</f>
        <v>0</v>
      </c>
      <c r="AK302" t="s">
        <v>292</v>
      </c>
      <c r="AL302" t="s">
        <v>292</v>
      </c>
      <c r="AM302">
        <v>0</v>
      </c>
      <c r="AN302">
        <v>0</v>
      </c>
      <c r="AO302">
        <f>1-AM302/AN302</f>
        <v>0</v>
      </c>
      <c r="AP302">
        <v>0</v>
      </c>
      <c r="AQ302" t="s">
        <v>292</v>
      </c>
      <c r="AR302" t="s">
        <v>292</v>
      </c>
      <c r="AS302">
        <v>0</v>
      </c>
      <c r="AT302">
        <v>0</v>
      </c>
      <c r="AU302">
        <f>1-AS302/AT302</f>
        <v>0</v>
      </c>
      <c r="AV302">
        <v>0.5</v>
      </c>
      <c r="AW302">
        <f>BN302</f>
        <v>0</v>
      </c>
      <c r="AX302">
        <f>K302</f>
        <v>0</v>
      </c>
      <c r="AY302">
        <f>AU302*AV302*AW302</f>
        <v>0</v>
      </c>
      <c r="AZ302">
        <f>(AX302-AP302)/AW302</f>
        <v>0</v>
      </c>
      <c r="BA302">
        <f>(AN302-AT302)/AT302</f>
        <v>0</v>
      </c>
      <c r="BB302">
        <f>AM302/(AO302+AM302/AT302)</f>
        <v>0</v>
      </c>
      <c r="BC302" t="s">
        <v>292</v>
      </c>
      <c r="BD302">
        <v>0</v>
      </c>
      <c r="BE302">
        <f>IF(BD302&lt;&gt;0, BD302, BB302)</f>
        <v>0</v>
      </c>
      <c r="BF302">
        <f>1-BE302/AT302</f>
        <v>0</v>
      </c>
      <c r="BG302">
        <f>(AT302-AS302)/(AT302-BE302)</f>
        <v>0</v>
      </c>
      <c r="BH302">
        <f>(AN302-AT302)/(AN302-BE302)</f>
        <v>0</v>
      </c>
      <c r="BI302">
        <f>(AT302-AS302)/(AT302-AM302)</f>
        <v>0</v>
      </c>
      <c r="BJ302">
        <f>(AN302-AT302)/(AN302-AM302)</f>
        <v>0</v>
      </c>
      <c r="BK302">
        <f>(BG302*BE302/AS302)</f>
        <v>0</v>
      </c>
      <c r="BL302">
        <f>(1-BK302)</f>
        <v>0</v>
      </c>
      <c r="BM302">
        <f>$B$11*CK302+$C$11*CL302+$F$11*CM302*(1-CP302)</f>
        <v>0</v>
      </c>
      <c r="BN302">
        <f>BM302*BO302</f>
        <v>0</v>
      </c>
      <c r="BO302">
        <f>($B$11*$D$9+$C$11*$D$9+$F$11*((CZ302+CR302)/MAX(CZ302+CR302+DA302, 0.1)*$I$9+DA302/MAX(CZ302+CR302+DA302, 0.1)*$J$9))/($B$11+$C$11+$F$11)</f>
        <v>0</v>
      </c>
      <c r="BP302">
        <f>($B$11*$K$9+$C$11*$K$9+$F$11*((CZ302+CR302)/MAX(CZ302+CR302+DA302, 0.1)*$P$9+DA302/MAX(CZ302+CR302+DA302, 0.1)*$Q$9))/($B$11+$C$11+$F$11)</f>
        <v>0</v>
      </c>
      <c r="BQ302">
        <v>6</v>
      </c>
      <c r="BR302">
        <v>0.5</v>
      </c>
      <c r="BS302" t="s">
        <v>293</v>
      </c>
      <c r="BT302">
        <v>2</v>
      </c>
      <c r="BU302">
        <v>1626465759</v>
      </c>
      <c r="BV302">
        <v>396.587333333333</v>
      </c>
      <c r="BW302">
        <v>420.004</v>
      </c>
      <c r="BX302">
        <v>9.89762333333333</v>
      </c>
      <c r="BY302">
        <v>4.56611</v>
      </c>
      <c r="BZ302">
        <v>395.036666666667</v>
      </c>
      <c r="CA302">
        <v>9.94692</v>
      </c>
      <c r="CB302">
        <v>900.026333333333</v>
      </c>
      <c r="CC302">
        <v>100.766</v>
      </c>
      <c r="CD302">
        <v>0.0999038</v>
      </c>
      <c r="CE302">
        <v>23.4151666666667</v>
      </c>
      <c r="CF302">
        <v>21.8780666666667</v>
      </c>
      <c r="CG302">
        <v>999.9</v>
      </c>
      <c r="CH302">
        <v>0</v>
      </c>
      <c r="CI302">
        <v>0</v>
      </c>
      <c r="CJ302">
        <v>9996.25</v>
      </c>
      <c r="CK302">
        <v>0</v>
      </c>
      <c r="CL302">
        <v>0.221023</v>
      </c>
      <c r="CM302">
        <v>1459.99</v>
      </c>
      <c r="CN302">
        <v>0.973011</v>
      </c>
      <c r="CO302">
        <v>0.0269885</v>
      </c>
      <c r="CP302">
        <v>0</v>
      </c>
      <c r="CQ302">
        <v>871.616666666667</v>
      </c>
      <c r="CR302">
        <v>4.99999</v>
      </c>
      <c r="CS302">
        <v>12770.9666666667</v>
      </c>
      <c r="CT302">
        <v>12728.3</v>
      </c>
      <c r="CU302">
        <v>39.25</v>
      </c>
      <c r="CV302">
        <v>41.25</v>
      </c>
      <c r="CW302">
        <v>40.312</v>
      </c>
      <c r="CX302">
        <v>40.687</v>
      </c>
      <c r="CY302">
        <v>41.2706666666667</v>
      </c>
      <c r="CZ302">
        <v>1415.72</v>
      </c>
      <c r="DA302">
        <v>39.27</v>
      </c>
      <c r="DB302">
        <v>0</v>
      </c>
      <c r="DC302">
        <v>1626465771.2</v>
      </c>
      <c r="DD302">
        <v>0</v>
      </c>
      <c r="DE302">
        <v>871.38204</v>
      </c>
      <c r="DF302">
        <v>1.07838460338507</v>
      </c>
      <c r="DG302">
        <v>23.7923076947272</v>
      </c>
      <c r="DH302">
        <v>12768.492</v>
      </c>
      <c r="DI302">
        <v>15</v>
      </c>
      <c r="DJ302">
        <v>1626465084.6</v>
      </c>
      <c r="DK302" t="s">
        <v>294</v>
      </c>
      <c r="DL302">
        <v>1626465076.6</v>
      </c>
      <c r="DM302">
        <v>1626465084.6</v>
      </c>
      <c r="DN302">
        <v>8</v>
      </c>
      <c r="DO302">
        <v>0.212</v>
      </c>
      <c r="DP302">
        <v>0.013</v>
      </c>
      <c r="DQ302">
        <v>1.588</v>
      </c>
      <c r="DR302">
        <v>-0.074</v>
      </c>
      <c r="DS302">
        <v>420</v>
      </c>
      <c r="DT302">
        <v>3</v>
      </c>
      <c r="DU302">
        <v>0.13</v>
      </c>
      <c r="DV302">
        <v>0.03</v>
      </c>
      <c r="DW302">
        <v>-23.3151048780488</v>
      </c>
      <c r="DX302">
        <v>-0.622701742160354</v>
      </c>
      <c r="DY302">
        <v>0.0660294537058459</v>
      </c>
      <c r="DZ302">
        <v>0</v>
      </c>
      <c r="EA302">
        <v>871.267212121212</v>
      </c>
      <c r="EB302">
        <v>1.54352226493394</v>
      </c>
      <c r="EC302">
        <v>0.231661293712597</v>
      </c>
      <c r="ED302">
        <v>1</v>
      </c>
      <c r="EE302">
        <v>5.25693658536585</v>
      </c>
      <c r="EF302">
        <v>0.329236724738675</v>
      </c>
      <c r="EG302">
        <v>0.0361066116916621</v>
      </c>
      <c r="EH302">
        <v>0</v>
      </c>
      <c r="EI302">
        <v>1</v>
      </c>
      <c r="EJ302">
        <v>3</v>
      </c>
      <c r="EK302" t="s">
        <v>427</v>
      </c>
      <c r="EL302">
        <v>100</v>
      </c>
      <c r="EM302">
        <v>100</v>
      </c>
      <c r="EN302">
        <v>1.55</v>
      </c>
      <c r="EO302">
        <v>-0.0492</v>
      </c>
      <c r="EP302">
        <v>0.796380875196005</v>
      </c>
      <c r="EQ302">
        <v>0.00225868272383977</v>
      </c>
      <c r="ER302">
        <v>-9.96746185667655e-07</v>
      </c>
      <c r="ES302">
        <v>2.83711317370827e-10</v>
      </c>
      <c r="ET302">
        <v>-0.071317122073674</v>
      </c>
      <c r="EU302">
        <v>-0.00217948432402501</v>
      </c>
      <c r="EV302">
        <v>0.000453263451741206</v>
      </c>
      <c r="EW302">
        <v>-1.16319206543697e-06</v>
      </c>
      <c r="EX302">
        <v>-2</v>
      </c>
      <c r="EY302">
        <v>2196</v>
      </c>
      <c r="EZ302">
        <v>1</v>
      </c>
      <c r="FA302">
        <v>25</v>
      </c>
      <c r="FB302">
        <v>11.4</v>
      </c>
      <c r="FC302">
        <v>11.3</v>
      </c>
      <c r="FD302">
        <v>18</v>
      </c>
      <c r="FE302">
        <v>820.809</v>
      </c>
      <c r="FF302">
        <v>433.039</v>
      </c>
      <c r="FG302">
        <v>26.0422</v>
      </c>
      <c r="FH302">
        <v>25.1756</v>
      </c>
      <c r="FI302">
        <v>30.0002</v>
      </c>
      <c r="FJ302">
        <v>25.3732</v>
      </c>
      <c r="FK302">
        <v>25.4214</v>
      </c>
      <c r="FL302">
        <v>25.0336</v>
      </c>
      <c r="FM302">
        <v>65.794</v>
      </c>
      <c r="FN302">
        <v>0</v>
      </c>
      <c r="FO302">
        <v>26.1</v>
      </c>
      <c r="FP302">
        <v>420</v>
      </c>
      <c r="FQ302">
        <v>4.6807</v>
      </c>
      <c r="FR302">
        <v>101.462</v>
      </c>
      <c r="FS302">
        <v>101.911</v>
      </c>
    </row>
    <row r="303" spans="1:175">
      <c r="A303">
        <v>287</v>
      </c>
      <c r="B303">
        <v>1626465762</v>
      </c>
      <c r="C303">
        <v>572.400000095367</v>
      </c>
      <c r="D303" t="s">
        <v>868</v>
      </c>
      <c r="E303" t="s">
        <v>869</v>
      </c>
      <c r="F303">
        <v>1</v>
      </c>
      <c r="G303" t="s">
        <v>291</v>
      </c>
      <c r="H303">
        <v>1626465761</v>
      </c>
      <c r="I303">
        <f>(J303)/1000</f>
        <v>0</v>
      </c>
      <c r="J303">
        <f>1000*CB303*AH303*(BX303-BY303)/(100*BQ303*(1000-AH303*BX303))</f>
        <v>0</v>
      </c>
      <c r="K303">
        <f>CB303*AH303*(BW303-BV303*(1000-AH303*BY303)/(1000-AH303*BX303))/(100*BQ303)</f>
        <v>0</v>
      </c>
      <c r="L303">
        <f>BV303 - IF(AH303&gt;1, K303*BQ303*100.0/(AJ303*CJ303), 0)</f>
        <v>0</v>
      </c>
      <c r="M303">
        <f>((S303-I303/2)*L303-K303)/(S303+I303/2)</f>
        <v>0</v>
      </c>
      <c r="N303">
        <f>M303*(CC303+CD303)/1000.0</f>
        <v>0</v>
      </c>
      <c r="O303">
        <f>(BV303 - IF(AH303&gt;1, K303*BQ303*100.0/(AJ303*CJ303), 0))*(CC303+CD303)/1000.0</f>
        <v>0</v>
      </c>
      <c r="P303">
        <f>2.0/((1/R303-1/Q303)+SIGN(R303)*SQRT((1/R303-1/Q303)*(1/R303-1/Q303) + 4*BR303/((BR303+1)*(BR303+1))*(2*1/R303*1/Q303-1/Q303*1/Q303)))</f>
        <v>0</v>
      </c>
      <c r="Q303">
        <f>IF(LEFT(BS303,1)&lt;&gt;"0",IF(LEFT(BS303,1)="1",3.0,BT303),$D$5+$E$5*(CJ303*CC303/($K$5*1000))+$F$5*(CJ303*CC303/($K$5*1000))*MAX(MIN(BQ303,$J$5),$I$5)*MAX(MIN(BQ303,$J$5),$I$5)+$G$5*MAX(MIN(BQ303,$J$5),$I$5)*(CJ303*CC303/($K$5*1000))+$H$5*(CJ303*CC303/($K$5*1000))*(CJ303*CC303/($K$5*1000)))</f>
        <v>0</v>
      </c>
      <c r="R303">
        <f>I303*(1000-(1000*0.61365*exp(17.502*V303/(240.97+V303))/(CC303+CD303)+BX303)/2)/(1000*0.61365*exp(17.502*V303/(240.97+V303))/(CC303+CD303)-BX303)</f>
        <v>0</v>
      </c>
      <c r="S303">
        <f>1/((BR303+1)/(P303/1.6)+1/(Q303/1.37)) + BR303/((BR303+1)/(P303/1.6) + BR303/(Q303/1.37))</f>
        <v>0</v>
      </c>
      <c r="T303">
        <f>(BM303*BP303)</f>
        <v>0</v>
      </c>
      <c r="U303">
        <f>(CE303+(T303+2*0.95*5.67E-8*(((CE303+$B$7)+273)^4-(CE303+273)^4)-44100*I303)/(1.84*29.3*Q303+8*0.95*5.67E-8*(CE303+273)^3))</f>
        <v>0</v>
      </c>
      <c r="V303">
        <f>($C$7*CF303+$D$7*CG303+$E$7*U303)</f>
        <v>0</v>
      </c>
      <c r="W303">
        <f>0.61365*exp(17.502*V303/(240.97+V303))</f>
        <v>0</v>
      </c>
      <c r="X303">
        <f>(Y303/Z303*100)</f>
        <v>0</v>
      </c>
      <c r="Y303">
        <f>BX303*(CC303+CD303)/1000</f>
        <v>0</v>
      </c>
      <c r="Z303">
        <f>0.61365*exp(17.502*CE303/(240.97+CE303))</f>
        <v>0</v>
      </c>
      <c r="AA303">
        <f>(W303-BX303*(CC303+CD303)/1000)</f>
        <v>0</v>
      </c>
      <c r="AB303">
        <f>(-I303*44100)</f>
        <v>0</v>
      </c>
      <c r="AC303">
        <f>2*29.3*Q303*0.92*(CE303-V303)</f>
        <v>0</v>
      </c>
      <c r="AD303">
        <f>2*0.95*5.67E-8*(((CE303+$B$7)+273)^4-(V303+273)^4)</f>
        <v>0</v>
      </c>
      <c r="AE303">
        <f>T303+AD303+AB303+AC303</f>
        <v>0</v>
      </c>
      <c r="AF303">
        <v>142</v>
      </c>
      <c r="AG303">
        <v>16</v>
      </c>
      <c r="AH303">
        <f>IF(AF303*$H$13&gt;=AJ303,1.0,(AJ303/(AJ303-AF303*$H$13)))</f>
        <v>0</v>
      </c>
      <c r="AI303">
        <f>(AH303-1)*100</f>
        <v>0</v>
      </c>
      <c r="AJ303">
        <f>MAX(0,($B$13+$C$13*CJ303)/(1+$D$13*CJ303)*CC303/(CE303+273)*$E$13)</f>
        <v>0</v>
      </c>
      <c r="AK303" t="s">
        <v>292</v>
      </c>
      <c r="AL303" t="s">
        <v>292</v>
      </c>
      <c r="AM303">
        <v>0</v>
      </c>
      <c r="AN303">
        <v>0</v>
      </c>
      <c r="AO303">
        <f>1-AM303/AN303</f>
        <v>0</v>
      </c>
      <c r="AP303">
        <v>0</v>
      </c>
      <c r="AQ303" t="s">
        <v>292</v>
      </c>
      <c r="AR303" t="s">
        <v>292</v>
      </c>
      <c r="AS303">
        <v>0</v>
      </c>
      <c r="AT303">
        <v>0</v>
      </c>
      <c r="AU303">
        <f>1-AS303/AT303</f>
        <v>0</v>
      </c>
      <c r="AV303">
        <v>0.5</v>
      </c>
      <c r="AW303">
        <f>BN303</f>
        <v>0</v>
      </c>
      <c r="AX303">
        <f>K303</f>
        <v>0</v>
      </c>
      <c r="AY303">
        <f>AU303*AV303*AW303</f>
        <v>0</v>
      </c>
      <c r="AZ303">
        <f>(AX303-AP303)/AW303</f>
        <v>0</v>
      </c>
      <c r="BA303">
        <f>(AN303-AT303)/AT303</f>
        <v>0</v>
      </c>
      <c r="BB303">
        <f>AM303/(AO303+AM303/AT303)</f>
        <v>0</v>
      </c>
      <c r="BC303" t="s">
        <v>292</v>
      </c>
      <c r="BD303">
        <v>0</v>
      </c>
      <c r="BE303">
        <f>IF(BD303&lt;&gt;0, BD303, BB303)</f>
        <v>0</v>
      </c>
      <c r="BF303">
        <f>1-BE303/AT303</f>
        <v>0</v>
      </c>
      <c r="BG303">
        <f>(AT303-AS303)/(AT303-BE303)</f>
        <v>0</v>
      </c>
      <c r="BH303">
        <f>(AN303-AT303)/(AN303-BE303)</f>
        <v>0</v>
      </c>
      <c r="BI303">
        <f>(AT303-AS303)/(AT303-AM303)</f>
        <v>0</v>
      </c>
      <c r="BJ303">
        <f>(AN303-AT303)/(AN303-AM303)</f>
        <v>0</v>
      </c>
      <c r="BK303">
        <f>(BG303*BE303/AS303)</f>
        <v>0</v>
      </c>
      <c r="BL303">
        <f>(1-BK303)</f>
        <v>0</v>
      </c>
      <c r="BM303">
        <f>$B$11*CK303+$C$11*CL303+$F$11*CM303*(1-CP303)</f>
        <v>0</v>
      </c>
      <c r="BN303">
        <f>BM303*BO303</f>
        <v>0</v>
      </c>
      <c r="BO303">
        <f>($B$11*$D$9+$C$11*$D$9+$F$11*((CZ303+CR303)/MAX(CZ303+CR303+DA303, 0.1)*$I$9+DA303/MAX(CZ303+CR303+DA303, 0.1)*$J$9))/($B$11+$C$11+$F$11)</f>
        <v>0</v>
      </c>
      <c r="BP303">
        <f>($B$11*$K$9+$C$11*$K$9+$F$11*((CZ303+CR303)/MAX(CZ303+CR303+DA303, 0.1)*$P$9+DA303/MAX(CZ303+CR303+DA303, 0.1)*$Q$9))/($B$11+$C$11+$F$11)</f>
        <v>0</v>
      </c>
      <c r="BQ303">
        <v>6</v>
      </c>
      <c r="BR303">
        <v>0.5</v>
      </c>
      <c r="BS303" t="s">
        <v>293</v>
      </c>
      <c r="BT303">
        <v>2</v>
      </c>
      <c r="BU303">
        <v>1626465761</v>
      </c>
      <c r="BV303">
        <v>396.546</v>
      </c>
      <c r="BW303">
        <v>419.998</v>
      </c>
      <c r="BX303">
        <v>9.91447</v>
      </c>
      <c r="BY303">
        <v>4.56703</v>
      </c>
      <c r="BZ303">
        <v>394.995333333333</v>
      </c>
      <c r="CA303">
        <v>9.96366</v>
      </c>
      <c r="CB303">
        <v>899.968333333333</v>
      </c>
      <c r="CC303">
        <v>100.766</v>
      </c>
      <c r="CD303">
        <v>0.0992740666666667</v>
      </c>
      <c r="CE303">
        <v>23.4545</v>
      </c>
      <c r="CF303">
        <v>21.9081666666667</v>
      </c>
      <c r="CG303">
        <v>999.9</v>
      </c>
      <c r="CH303">
        <v>0</v>
      </c>
      <c r="CI303">
        <v>0</v>
      </c>
      <c r="CJ303">
        <v>10007.5</v>
      </c>
      <c r="CK303">
        <v>0</v>
      </c>
      <c r="CL303">
        <v>0.221023</v>
      </c>
      <c r="CM303">
        <v>1459.99</v>
      </c>
      <c r="CN303">
        <v>0.973011</v>
      </c>
      <c r="CO303">
        <v>0.0269885</v>
      </c>
      <c r="CP303">
        <v>0</v>
      </c>
      <c r="CQ303">
        <v>871.433333333333</v>
      </c>
      <c r="CR303">
        <v>4.99999</v>
      </c>
      <c r="CS303">
        <v>12771.9666666667</v>
      </c>
      <c r="CT303">
        <v>12728.3</v>
      </c>
      <c r="CU303">
        <v>39.25</v>
      </c>
      <c r="CV303">
        <v>41.25</v>
      </c>
      <c r="CW303">
        <v>40.312</v>
      </c>
      <c r="CX303">
        <v>40.687</v>
      </c>
      <c r="CY303">
        <v>41.2706666666667</v>
      </c>
      <c r="CZ303">
        <v>1415.72</v>
      </c>
      <c r="DA303">
        <v>39.27</v>
      </c>
      <c r="DB303">
        <v>0</v>
      </c>
      <c r="DC303">
        <v>1626465773</v>
      </c>
      <c r="DD303">
        <v>0</v>
      </c>
      <c r="DE303">
        <v>871.396923076923</v>
      </c>
      <c r="DF303">
        <v>0.829948704005342</v>
      </c>
      <c r="DG303">
        <v>25.3606837228016</v>
      </c>
      <c r="DH303">
        <v>12769.0538461538</v>
      </c>
      <c r="DI303">
        <v>15</v>
      </c>
      <c r="DJ303">
        <v>1626465084.6</v>
      </c>
      <c r="DK303" t="s">
        <v>294</v>
      </c>
      <c r="DL303">
        <v>1626465076.6</v>
      </c>
      <c r="DM303">
        <v>1626465084.6</v>
      </c>
      <c r="DN303">
        <v>8</v>
      </c>
      <c r="DO303">
        <v>0.212</v>
      </c>
      <c r="DP303">
        <v>0.013</v>
      </c>
      <c r="DQ303">
        <v>1.588</v>
      </c>
      <c r="DR303">
        <v>-0.074</v>
      </c>
      <c r="DS303">
        <v>420</v>
      </c>
      <c r="DT303">
        <v>3</v>
      </c>
      <c r="DU303">
        <v>0.13</v>
      </c>
      <c r="DV303">
        <v>0.03</v>
      </c>
      <c r="DW303">
        <v>-23.333087804878</v>
      </c>
      <c r="DX303">
        <v>-0.704933101045331</v>
      </c>
      <c r="DY303">
        <v>0.0722622432705939</v>
      </c>
      <c r="DZ303">
        <v>0</v>
      </c>
      <c r="EA303">
        <v>871.322371428571</v>
      </c>
      <c r="EB303">
        <v>1.45920939334445</v>
      </c>
      <c r="EC303">
        <v>0.23335994095135</v>
      </c>
      <c r="ED303">
        <v>1</v>
      </c>
      <c r="EE303">
        <v>5.26849951219512</v>
      </c>
      <c r="EF303">
        <v>0.397495191637628</v>
      </c>
      <c r="EG303">
        <v>0.0420007770515354</v>
      </c>
      <c r="EH303">
        <v>0</v>
      </c>
      <c r="EI303">
        <v>1</v>
      </c>
      <c r="EJ303">
        <v>3</v>
      </c>
      <c r="EK303" t="s">
        <v>427</v>
      </c>
      <c r="EL303">
        <v>100</v>
      </c>
      <c r="EM303">
        <v>100</v>
      </c>
      <c r="EN303">
        <v>1.55</v>
      </c>
      <c r="EO303">
        <v>-0.0491</v>
      </c>
      <c r="EP303">
        <v>0.796380875196005</v>
      </c>
      <c r="EQ303">
        <v>0.00225868272383977</v>
      </c>
      <c r="ER303">
        <v>-9.96746185667655e-07</v>
      </c>
      <c r="ES303">
        <v>2.83711317370827e-10</v>
      </c>
      <c r="ET303">
        <v>-0.071317122073674</v>
      </c>
      <c r="EU303">
        <v>-0.00217948432402501</v>
      </c>
      <c r="EV303">
        <v>0.000453263451741206</v>
      </c>
      <c r="EW303">
        <v>-1.16319206543697e-06</v>
      </c>
      <c r="EX303">
        <v>-2</v>
      </c>
      <c r="EY303">
        <v>2196</v>
      </c>
      <c r="EZ303">
        <v>1</v>
      </c>
      <c r="FA303">
        <v>25</v>
      </c>
      <c r="FB303">
        <v>11.4</v>
      </c>
      <c r="FC303">
        <v>11.3</v>
      </c>
      <c r="FD303">
        <v>18</v>
      </c>
      <c r="FE303">
        <v>820.622</v>
      </c>
      <c r="FF303">
        <v>433.325</v>
      </c>
      <c r="FG303">
        <v>26.1162</v>
      </c>
      <c r="FH303">
        <v>25.1748</v>
      </c>
      <c r="FI303">
        <v>30.0002</v>
      </c>
      <c r="FJ303">
        <v>25.3716</v>
      </c>
      <c r="FK303">
        <v>25.4198</v>
      </c>
      <c r="FL303">
        <v>25.0332</v>
      </c>
      <c r="FM303">
        <v>65.794</v>
      </c>
      <c r="FN303">
        <v>0</v>
      </c>
      <c r="FO303">
        <v>26.2</v>
      </c>
      <c r="FP303">
        <v>420</v>
      </c>
      <c r="FQ303">
        <v>4.68911</v>
      </c>
      <c r="FR303">
        <v>101.461</v>
      </c>
      <c r="FS303">
        <v>101.911</v>
      </c>
    </row>
    <row r="304" spans="1:175">
      <c r="A304">
        <v>288</v>
      </c>
      <c r="B304">
        <v>1626465764</v>
      </c>
      <c r="C304">
        <v>574.400000095367</v>
      </c>
      <c r="D304" t="s">
        <v>870</v>
      </c>
      <c r="E304" t="s">
        <v>871</v>
      </c>
      <c r="F304">
        <v>1</v>
      </c>
      <c r="G304" t="s">
        <v>291</v>
      </c>
      <c r="H304">
        <v>1626465763</v>
      </c>
      <c r="I304">
        <f>(J304)/1000</f>
        <v>0</v>
      </c>
      <c r="J304">
        <f>1000*CB304*AH304*(BX304-BY304)/(100*BQ304*(1000-AH304*BX304))</f>
        <v>0</v>
      </c>
      <c r="K304">
        <f>CB304*AH304*(BW304-BV304*(1000-AH304*BY304)/(1000-AH304*BX304))/(100*BQ304)</f>
        <v>0</v>
      </c>
      <c r="L304">
        <f>BV304 - IF(AH304&gt;1, K304*BQ304*100.0/(AJ304*CJ304), 0)</f>
        <v>0</v>
      </c>
      <c r="M304">
        <f>((S304-I304/2)*L304-K304)/(S304+I304/2)</f>
        <v>0</v>
      </c>
      <c r="N304">
        <f>M304*(CC304+CD304)/1000.0</f>
        <v>0</v>
      </c>
      <c r="O304">
        <f>(BV304 - IF(AH304&gt;1, K304*BQ304*100.0/(AJ304*CJ304), 0))*(CC304+CD304)/1000.0</f>
        <v>0</v>
      </c>
      <c r="P304">
        <f>2.0/((1/R304-1/Q304)+SIGN(R304)*SQRT((1/R304-1/Q304)*(1/R304-1/Q304) + 4*BR304/((BR304+1)*(BR304+1))*(2*1/R304*1/Q304-1/Q304*1/Q304)))</f>
        <v>0</v>
      </c>
      <c r="Q304">
        <f>IF(LEFT(BS304,1)&lt;&gt;"0",IF(LEFT(BS304,1)="1",3.0,BT304),$D$5+$E$5*(CJ304*CC304/($K$5*1000))+$F$5*(CJ304*CC304/($K$5*1000))*MAX(MIN(BQ304,$J$5),$I$5)*MAX(MIN(BQ304,$J$5),$I$5)+$G$5*MAX(MIN(BQ304,$J$5),$I$5)*(CJ304*CC304/($K$5*1000))+$H$5*(CJ304*CC304/($K$5*1000))*(CJ304*CC304/($K$5*1000)))</f>
        <v>0</v>
      </c>
      <c r="R304">
        <f>I304*(1000-(1000*0.61365*exp(17.502*V304/(240.97+V304))/(CC304+CD304)+BX304)/2)/(1000*0.61365*exp(17.502*V304/(240.97+V304))/(CC304+CD304)-BX304)</f>
        <v>0</v>
      </c>
      <c r="S304">
        <f>1/((BR304+1)/(P304/1.6)+1/(Q304/1.37)) + BR304/((BR304+1)/(P304/1.6) + BR304/(Q304/1.37))</f>
        <v>0</v>
      </c>
      <c r="T304">
        <f>(BM304*BP304)</f>
        <v>0</v>
      </c>
      <c r="U304">
        <f>(CE304+(T304+2*0.95*5.67E-8*(((CE304+$B$7)+273)^4-(CE304+273)^4)-44100*I304)/(1.84*29.3*Q304+8*0.95*5.67E-8*(CE304+273)^3))</f>
        <v>0</v>
      </c>
      <c r="V304">
        <f>($C$7*CF304+$D$7*CG304+$E$7*U304)</f>
        <v>0</v>
      </c>
      <c r="W304">
        <f>0.61365*exp(17.502*V304/(240.97+V304))</f>
        <v>0</v>
      </c>
      <c r="X304">
        <f>(Y304/Z304*100)</f>
        <v>0</v>
      </c>
      <c r="Y304">
        <f>BX304*(CC304+CD304)/1000</f>
        <v>0</v>
      </c>
      <c r="Z304">
        <f>0.61365*exp(17.502*CE304/(240.97+CE304))</f>
        <v>0</v>
      </c>
      <c r="AA304">
        <f>(W304-BX304*(CC304+CD304)/1000)</f>
        <v>0</v>
      </c>
      <c r="AB304">
        <f>(-I304*44100)</f>
        <v>0</v>
      </c>
      <c r="AC304">
        <f>2*29.3*Q304*0.92*(CE304-V304)</f>
        <v>0</v>
      </c>
      <c r="AD304">
        <f>2*0.95*5.67E-8*(((CE304+$B$7)+273)^4-(V304+273)^4)</f>
        <v>0</v>
      </c>
      <c r="AE304">
        <f>T304+AD304+AB304+AC304</f>
        <v>0</v>
      </c>
      <c r="AF304">
        <v>142</v>
      </c>
      <c r="AG304">
        <v>16</v>
      </c>
      <c r="AH304">
        <f>IF(AF304*$H$13&gt;=AJ304,1.0,(AJ304/(AJ304-AF304*$H$13)))</f>
        <v>0</v>
      </c>
      <c r="AI304">
        <f>(AH304-1)*100</f>
        <v>0</v>
      </c>
      <c r="AJ304">
        <f>MAX(0,($B$13+$C$13*CJ304)/(1+$D$13*CJ304)*CC304/(CE304+273)*$E$13)</f>
        <v>0</v>
      </c>
      <c r="AK304" t="s">
        <v>292</v>
      </c>
      <c r="AL304" t="s">
        <v>292</v>
      </c>
      <c r="AM304">
        <v>0</v>
      </c>
      <c r="AN304">
        <v>0</v>
      </c>
      <c r="AO304">
        <f>1-AM304/AN304</f>
        <v>0</v>
      </c>
      <c r="AP304">
        <v>0</v>
      </c>
      <c r="AQ304" t="s">
        <v>292</v>
      </c>
      <c r="AR304" t="s">
        <v>292</v>
      </c>
      <c r="AS304">
        <v>0</v>
      </c>
      <c r="AT304">
        <v>0</v>
      </c>
      <c r="AU304">
        <f>1-AS304/AT304</f>
        <v>0</v>
      </c>
      <c r="AV304">
        <v>0.5</v>
      </c>
      <c r="AW304">
        <f>BN304</f>
        <v>0</v>
      </c>
      <c r="AX304">
        <f>K304</f>
        <v>0</v>
      </c>
      <c r="AY304">
        <f>AU304*AV304*AW304</f>
        <v>0</v>
      </c>
      <c r="AZ304">
        <f>(AX304-AP304)/AW304</f>
        <v>0</v>
      </c>
      <c r="BA304">
        <f>(AN304-AT304)/AT304</f>
        <v>0</v>
      </c>
      <c r="BB304">
        <f>AM304/(AO304+AM304/AT304)</f>
        <v>0</v>
      </c>
      <c r="BC304" t="s">
        <v>292</v>
      </c>
      <c r="BD304">
        <v>0</v>
      </c>
      <c r="BE304">
        <f>IF(BD304&lt;&gt;0, BD304, BB304)</f>
        <v>0</v>
      </c>
      <c r="BF304">
        <f>1-BE304/AT304</f>
        <v>0</v>
      </c>
      <c r="BG304">
        <f>(AT304-AS304)/(AT304-BE304)</f>
        <v>0</v>
      </c>
      <c r="BH304">
        <f>(AN304-AT304)/(AN304-BE304)</f>
        <v>0</v>
      </c>
      <c r="BI304">
        <f>(AT304-AS304)/(AT304-AM304)</f>
        <v>0</v>
      </c>
      <c r="BJ304">
        <f>(AN304-AT304)/(AN304-AM304)</f>
        <v>0</v>
      </c>
      <c r="BK304">
        <f>(BG304*BE304/AS304)</f>
        <v>0</v>
      </c>
      <c r="BL304">
        <f>(1-BK304)</f>
        <v>0</v>
      </c>
      <c r="BM304">
        <f>$B$11*CK304+$C$11*CL304+$F$11*CM304*(1-CP304)</f>
        <v>0</v>
      </c>
      <c r="BN304">
        <f>BM304*BO304</f>
        <v>0</v>
      </c>
      <c r="BO304">
        <f>($B$11*$D$9+$C$11*$D$9+$F$11*((CZ304+CR304)/MAX(CZ304+CR304+DA304, 0.1)*$I$9+DA304/MAX(CZ304+CR304+DA304, 0.1)*$J$9))/($B$11+$C$11+$F$11)</f>
        <v>0</v>
      </c>
      <c r="BP304">
        <f>($B$11*$K$9+$C$11*$K$9+$F$11*((CZ304+CR304)/MAX(CZ304+CR304+DA304, 0.1)*$P$9+DA304/MAX(CZ304+CR304+DA304, 0.1)*$Q$9))/($B$11+$C$11+$F$11)</f>
        <v>0</v>
      </c>
      <c r="BQ304">
        <v>6</v>
      </c>
      <c r="BR304">
        <v>0.5</v>
      </c>
      <c r="BS304" t="s">
        <v>293</v>
      </c>
      <c r="BT304">
        <v>2</v>
      </c>
      <c r="BU304">
        <v>1626465763</v>
      </c>
      <c r="BV304">
        <v>396.524333333333</v>
      </c>
      <c r="BW304">
        <v>419.986333333333</v>
      </c>
      <c r="BX304">
        <v>9.93278666666667</v>
      </c>
      <c r="BY304">
        <v>4.58071333333333</v>
      </c>
      <c r="BZ304">
        <v>394.973333333333</v>
      </c>
      <c r="CA304">
        <v>9.98185</v>
      </c>
      <c r="CB304">
        <v>899.984666666667</v>
      </c>
      <c r="CC304">
        <v>100.766</v>
      </c>
      <c r="CD304">
        <v>0.0995005</v>
      </c>
      <c r="CE304">
        <v>23.4936666666667</v>
      </c>
      <c r="CF304">
        <v>21.9457333333333</v>
      </c>
      <c r="CG304">
        <v>999.9</v>
      </c>
      <c r="CH304">
        <v>0</v>
      </c>
      <c r="CI304">
        <v>0</v>
      </c>
      <c r="CJ304">
        <v>10018.7333333333</v>
      </c>
      <c r="CK304">
        <v>0</v>
      </c>
      <c r="CL304">
        <v>0.221023</v>
      </c>
      <c r="CM304">
        <v>1460</v>
      </c>
      <c r="CN304">
        <v>0.973004333333333</v>
      </c>
      <c r="CO304">
        <v>0.0269954333333333</v>
      </c>
      <c r="CP304">
        <v>0</v>
      </c>
      <c r="CQ304">
        <v>871.524</v>
      </c>
      <c r="CR304">
        <v>4.99999</v>
      </c>
      <c r="CS304">
        <v>12772.3333333333</v>
      </c>
      <c r="CT304">
        <v>12728.3666666667</v>
      </c>
      <c r="CU304">
        <v>39.25</v>
      </c>
      <c r="CV304">
        <v>41.25</v>
      </c>
      <c r="CW304">
        <v>40.333</v>
      </c>
      <c r="CX304">
        <v>40.687</v>
      </c>
      <c r="CY304">
        <v>41.312</v>
      </c>
      <c r="CZ304">
        <v>1415.72</v>
      </c>
      <c r="DA304">
        <v>39.28</v>
      </c>
      <c r="DB304">
        <v>0</v>
      </c>
      <c r="DC304">
        <v>1626465775.4</v>
      </c>
      <c r="DD304">
        <v>0</v>
      </c>
      <c r="DE304">
        <v>871.428153846154</v>
      </c>
      <c r="DF304">
        <v>1.03808546385614</v>
      </c>
      <c r="DG304">
        <v>25.0529914511671</v>
      </c>
      <c r="DH304">
        <v>12769.9692307692</v>
      </c>
      <c r="DI304">
        <v>15</v>
      </c>
      <c r="DJ304">
        <v>1626465084.6</v>
      </c>
      <c r="DK304" t="s">
        <v>294</v>
      </c>
      <c r="DL304">
        <v>1626465076.6</v>
      </c>
      <c r="DM304">
        <v>1626465084.6</v>
      </c>
      <c r="DN304">
        <v>8</v>
      </c>
      <c r="DO304">
        <v>0.212</v>
      </c>
      <c r="DP304">
        <v>0.013</v>
      </c>
      <c r="DQ304">
        <v>1.588</v>
      </c>
      <c r="DR304">
        <v>-0.074</v>
      </c>
      <c r="DS304">
        <v>420</v>
      </c>
      <c r="DT304">
        <v>3</v>
      </c>
      <c r="DU304">
        <v>0.13</v>
      </c>
      <c r="DV304">
        <v>0.03</v>
      </c>
      <c r="DW304">
        <v>-23.3546048780488</v>
      </c>
      <c r="DX304">
        <v>-0.751739372822375</v>
      </c>
      <c r="DY304">
        <v>0.0761129422385222</v>
      </c>
      <c r="DZ304">
        <v>0</v>
      </c>
      <c r="EA304">
        <v>871.357294117647</v>
      </c>
      <c r="EB304">
        <v>1.07886792453001</v>
      </c>
      <c r="EC304">
        <v>0.200547123611703</v>
      </c>
      <c r="ED304">
        <v>1</v>
      </c>
      <c r="EE304">
        <v>5.28025780487805</v>
      </c>
      <c r="EF304">
        <v>0.459522857142853</v>
      </c>
      <c r="EG304">
        <v>0.0467929632771276</v>
      </c>
      <c r="EH304">
        <v>0</v>
      </c>
      <c r="EI304">
        <v>1</v>
      </c>
      <c r="EJ304">
        <v>3</v>
      </c>
      <c r="EK304" t="s">
        <v>427</v>
      </c>
      <c r="EL304">
        <v>100</v>
      </c>
      <c r="EM304">
        <v>100</v>
      </c>
      <c r="EN304">
        <v>1.551</v>
      </c>
      <c r="EO304">
        <v>-0.049</v>
      </c>
      <c r="EP304">
        <v>0.796380875196005</v>
      </c>
      <c r="EQ304">
        <v>0.00225868272383977</v>
      </c>
      <c r="ER304">
        <v>-9.96746185667655e-07</v>
      </c>
      <c r="ES304">
        <v>2.83711317370827e-10</v>
      </c>
      <c r="ET304">
        <v>-0.071317122073674</v>
      </c>
      <c r="EU304">
        <v>-0.00217948432402501</v>
      </c>
      <c r="EV304">
        <v>0.000453263451741206</v>
      </c>
      <c r="EW304">
        <v>-1.16319206543697e-06</v>
      </c>
      <c r="EX304">
        <v>-2</v>
      </c>
      <c r="EY304">
        <v>2196</v>
      </c>
      <c r="EZ304">
        <v>1</v>
      </c>
      <c r="FA304">
        <v>25</v>
      </c>
      <c r="FB304">
        <v>11.5</v>
      </c>
      <c r="FC304">
        <v>11.3</v>
      </c>
      <c r="FD304">
        <v>18</v>
      </c>
      <c r="FE304">
        <v>820.464</v>
      </c>
      <c r="FF304">
        <v>433.271</v>
      </c>
      <c r="FG304">
        <v>26.178</v>
      </c>
      <c r="FH304">
        <v>25.174</v>
      </c>
      <c r="FI304">
        <v>30</v>
      </c>
      <c r="FJ304">
        <v>25.3702</v>
      </c>
      <c r="FK304">
        <v>25.4188</v>
      </c>
      <c r="FL304">
        <v>25.0351</v>
      </c>
      <c r="FM304">
        <v>65.794</v>
      </c>
      <c r="FN304">
        <v>0</v>
      </c>
      <c r="FO304">
        <v>26.3</v>
      </c>
      <c r="FP304">
        <v>420</v>
      </c>
      <c r="FQ304">
        <v>4.67757</v>
      </c>
      <c r="FR304">
        <v>101.461</v>
      </c>
      <c r="FS304">
        <v>101.911</v>
      </c>
    </row>
    <row r="305" spans="1:175">
      <c r="A305">
        <v>289</v>
      </c>
      <c r="B305">
        <v>1626465766</v>
      </c>
      <c r="C305">
        <v>576.400000095367</v>
      </c>
      <c r="D305" t="s">
        <v>872</v>
      </c>
      <c r="E305" t="s">
        <v>873</v>
      </c>
      <c r="F305">
        <v>1</v>
      </c>
      <c r="G305" t="s">
        <v>291</v>
      </c>
      <c r="H305">
        <v>1626465765</v>
      </c>
      <c r="I305">
        <f>(J305)/1000</f>
        <v>0</v>
      </c>
      <c r="J305">
        <f>1000*CB305*AH305*(BX305-BY305)/(100*BQ305*(1000-AH305*BX305))</f>
        <v>0</v>
      </c>
      <c r="K305">
        <f>CB305*AH305*(BW305-BV305*(1000-AH305*BY305)/(1000-AH305*BX305))/(100*BQ305)</f>
        <v>0</v>
      </c>
      <c r="L305">
        <f>BV305 - IF(AH305&gt;1, K305*BQ305*100.0/(AJ305*CJ305), 0)</f>
        <v>0</v>
      </c>
      <c r="M305">
        <f>((S305-I305/2)*L305-K305)/(S305+I305/2)</f>
        <v>0</v>
      </c>
      <c r="N305">
        <f>M305*(CC305+CD305)/1000.0</f>
        <v>0</v>
      </c>
      <c r="O305">
        <f>(BV305 - IF(AH305&gt;1, K305*BQ305*100.0/(AJ305*CJ305), 0))*(CC305+CD305)/1000.0</f>
        <v>0</v>
      </c>
      <c r="P305">
        <f>2.0/((1/R305-1/Q305)+SIGN(R305)*SQRT((1/R305-1/Q305)*(1/R305-1/Q305) + 4*BR305/((BR305+1)*(BR305+1))*(2*1/R305*1/Q305-1/Q305*1/Q305)))</f>
        <v>0</v>
      </c>
      <c r="Q305">
        <f>IF(LEFT(BS305,1)&lt;&gt;"0",IF(LEFT(BS305,1)="1",3.0,BT305),$D$5+$E$5*(CJ305*CC305/($K$5*1000))+$F$5*(CJ305*CC305/($K$5*1000))*MAX(MIN(BQ305,$J$5),$I$5)*MAX(MIN(BQ305,$J$5),$I$5)+$G$5*MAX(MIN(BQ305,$J$5),$I$5)*(CJ305*CC305/($K$5*1000))+$H$5*(CJ305*CC305/($K$5*1000))*(CJ305*CC305/($K$5*1000)))</f>
        <v>0</v>
      </c>
      <c r="R305">
        <f>I305*(1000-(1000*0.61365*exp(17.502*V305/(240.97+V305))/(CC305+CD305)+BX305)/2)/(1000*0.61365*exp(17.502*V305/(240.97+V305))/(CC305+CD305)-BX305)</f>
        <v>0</v>
      </c>
      <c r="S305">
        <f>1/((BR305+1)/(P305/1.6)+1/(Q305/1.37)) + BR305/((BR305+1)/(P305/1.6) + BR305/(Q305/1.37))</f>
        <v>0</v>
      </c>
      <c r="T305">
        <f>(BM305*BP305)</f>
        <v>0</v>
      </c>
      <c r="U305">
        <f>(CE305+(T305+2*0.95*5.67E-8*(((CE305+$B$7)+273)^4-(CE305+273)^4)-44100*I305)/(1.84*29.3*Q305+8*0.95*5.67E-8*(CE305+273)^3))</f>
        <v>0</v>
      </c>
      <c r="V305">
        <f>($C$7*CF305+$D$7*CG305+$E$7*U305)</f>
        <v>0</v>
      </c>
      <c r="W305">
        <f>0.61365*exp(17.502*V305/(240.97+V305))</f>
        <v>0</v>
      </c>
      <c r="X305">
        <f>(Y305/Z305*100)</f>
        <v>0</v>
      </c>
      <c r="Y305">
        <f>BX305*(CC305+CD305)/1000</f>
        <v>0</v>
      </c>
      <c r="Z305">
        <f>0.61365*exp(17.502*CE305/(240.97+CE305))</f>
        <v>0</v>
      </c>
      <c r="AA305">
        <f>(W305-BX305*(CC305+CD305)/1000)</f>
        <v>0</v>
      </c>
      <c r="AB305">
        <f>(-I305*44100)</f>
        <v>0</v>
      </c>
      <c r="AC305">
        <f>2*29.3*Q305*0.92*(CE305-V305)</f>
        <v>0</v>
      </c>
      <c r="AD305">
        <f>2*0.95*5.67E-8*(((CE305+$B$7)+273)^4-(V305+273)^4)</f>
        <v>0</v>
      </c>
      <c r="AE305">
        <f>T305+AD305+AB305+AC305</f>
        <v>0</v>
      </c>
      <c r="AF305">
        <v>142</v>
      </c>
      <c r="AG305">
        <v>16</v>
      </c>
      <c r="AH305">
        <f>IF(AF305*$H$13&gt;=AJ305,1.0,(AJ305/(AJ305-AF305*$H$13)))</f>
        <v>0</v>
      </c>
      <c r="AI305">
        <f>(AH305-1)*100</f>
        <v>0</v>
      </c>
      <c r="AJ305">
        <f>MAX(0,($B$13+$C$13*CJ305)/(1+$D$13*CJ305)*CC305/(CE305+273)*$E$13)</f>
        <v>0</v>
      </c>
      <c r="AK305" t="s">
        <v>292</v>
      </c>
      <c r="AL305" t="s">
        <v>292</v>
      </c>
      <c r="AM305">
        <v>0</v>
      </c>
      <c r="AN305">
        <v>0</v>
      </c>
      <c r="AO305">
        <f>1-AM305/AN305</f>
        <v>0</v>
      </c>
      <c r="AP305">
        <v>0</v>
      </c>
      <c r="AQ305" t="s">
        <v>292</v>
      </c>
      <c r="AR305" t="s">
        <v>292</v>
      </c>
      <c r="AS305">
        <v>0</v>
      </c>
      <c r="AT305">
        <v>0</v>
      </c>
      <c r="AU305">
        <f>1-AS305/AT305</f>
        <v>0</v>
      </c>
      <c r="AV305">
        <v>0.5</v>
      </c>
      <c r="AW305">
        <f>BN305</f>
        <v>0</v>
      </c>
      <c r="AX305">
        <f>K305</f>
        <v>0</v>
      </c>
      <c r="AY305">
        <f>AU305*AV305*AW305</f>
        <v>0</v>
      </c>
      <c r="AZ305">
        <f>(AX305-AP305)/AW305</f>
        <v>0</v>
      </c>
      <c r="BA305">
        <f>(AN305-AT305)/AT305</f>
        <v>0</v>
      </c>
      <c r="BB305">
        <f>AM305/(AO305+AM305/AT305)</f>
        <v>0</v>
      </c>
      <c r="BC305" t="s">
        <v>292</v>
      </c>
      <c r="BD305">
        <v>0</v>
      </c>
      <c r="BE305">
        <f>IF(BD305&lt;&gt;0, BD305, BB305)</f>
        <v>0</v>
      </c>
      <c r="BF305">
        <f>1-BE305/AT305</f>
        <v>0</v>
      </c>
      <c r="BG305">
        <f>(AT305-AS305)/(AT305-BE305)</f>
        <v>0</v>
      </c>
      <c r="BH305">
        <f>(AN305-AT305)/(AN305-BE305)</f>
        <v>0</v>
      </c>
      <c r="BI305">
        <f>(AT305-AS305)/(AT305-AM305)</f>
        <v>0</v>
      </c>
      <c r="BJ305">
        <f>(AN305-AT305)/(AN305-AM305)</f>
        <v>0</v>
      </c>
      <c r="BK305">
        <f>(BG305*BE305/AS305)</f>
        <v>0</v>
      </c>
      <c r="BL305">
        <f>(1-BK305)</f>
        <v>0</v>
      </c>
      <c r="BM305">
        <f>$B$11*CK305+$C$11*CL305+$F$11*CM305*(1-CP305)</f>
        <v>0</v>
      </c>
      <c r="BN305">
        <f>BM305*BO305</f>
        <v>0</v>
      </c>
      <c r="BO305">
        <f>($B$11*$D$9+$C$11*$D$9+$F$11*((CZ305+CR305)/MAX(CZ305+CR305+DA305, 0.1)*$I$9+DA305/MAX(CZ305+CR305+DA305, 0.1)*$J$9))/($B$11+$C$11+$F$11)</f>
        <v>0</v>
      </c>
      <c r="BP305">
        <f>($B$11*$K$9+$C$11*$K$9+$F$11*((CZ305+CR305)/MAX(CZ305+CR305+DA305, 0.1)*$P$9+DA305/MAX(CZ305+CR305+DA305, 0.1)*$Q$9))/($B$11+$C$11+$F$11)</f>
        <v>0</v>
      </c>
      <c r="BQ305">
        <v>6</v>
      </c>
      <c r="BR305">
        <v>0.5</v>
      </c>
      <c r="BS305" t="s">
        <v>293</v>
      </c>
      <c r="BT305">
        <v>2</v>
      </c>
      <c r="BU305">
        <v>1626465765</v>
      </c>
      <c r="BV305">
        <v>396.513333333333</v>
      </c>
      <c r="BW305">
        <v>419.963333333333</v>
      </c>
      <c r="BX305">
        <v>9.95783333333333</v>
      </c>
      <c r="BY305">
        <v>4.61228333333333</v>
      </c>
      <c r="BZ305">
        <v>394.962666666667</v>
      </c>
      <c r="CA305">
        <v>10.0067233333333</v>
      </c>
      <c r="CB305">
        <v>899.975</v>
      </c>
      <c r="CC305">
        <v>100.766</v>
      </c>
      <c r="CD305">
        <v>0.0996691</v>
      </c>
      <c r="CE305">
        <v>23.533</v>
      </c>
      <c r="CF305">
        <v>21.9816</v>
      </c>
      <c r="CG305">
        <v>999.9</v>
      </c>
      <c r="CH305">
        <v>0</v>
      </c>
      <c r="CI305">
        <v>0</v>
      </c>
      <c r="CJ305">
        <v>10021.2666666667</v>
      </c>
      <c r="CK305">
        <v>0</v>
      </c>
      <c r="CL305">
        <v>0.221023</v>
      </c>
      <c r="CM305">
        <v>1459.99666666667</v>
      </c>
      <c r="CN305">
        <v>0.973011</v>
      </c>
      <c r="CO305">
        <v>0.0269885</v>
      </c>
      <c r="CP305">
        <v>0</v>
      </c>
      <c r="CQ305">
        <v>871.756</v>
      </c>
      <c r="CR305">
        <v>4.99999</v>
      </c>
      <c r="CS305">
        <v>12773.0666666667</v>
      </c>
      <c r="CT305">
        <v>12728.3666666667</v>
      </c>
      <c r="CU305">
        <v>39.25</v>
      </c>
      <c r="CV305">
        <v>41.25</v>
      </c>
      <c r="CW305">
        <v>40.354</v>
      </c>
      <c r="CX305">
        <v>40.687</v>
      </c>
      <c r="CY305">
        <v>41.2706666666667</v>
      </c>
      <c r="CZ305">
        <v>1415.72666666667</v>
      </c>
      <c r="DA305">
        <v>39.27</v>
      </c>
      <c r="DB305">
        <v>0</v>
      </c>
      <c r="DC305">
        <v>1626465777.2</v>
      </c>
      <c r="DD305">
        <v>0</v>
      </c>
      <c r="DE305">
        <v>871.46908</v>
      </c>
      <c r="DF305">
        <v>1.50638460675797</v>
      </c>
      <c r="DG305">
        <v>24.21538462393</v>
      </c>
      <c r="DH305">
        <v>12770.868</v>
      </c>
      <c r="DI305">
        <v>15</v>
      </c>
      <c r="DJ305">
        <v>1626465084.6</v>
      </c>
      <c r="DK305" t="s">
        <v>294</v>
      </c>
      <c r="DL305">
        <v>1626465076.6</v>
      </c>
      <c r="DM305">
        <v>1626465084.6</v>
      </c>
      <c r="DN305">
        <v>8</v>
      </c>
      <c r="DO305">
        <v>0.212</v>
      </c>
      <c r="DP305">
        <v>0.013</v>
      </c>
      <c r="DQ305">
        <v>1.588</v>
      </c>
      <c r="DR305">
        <v>-0.074</v>
      </c>
      <c r="DS305">
        <v>420</v>
      </c>
      <c r="DT305">
        <v>3</v>
      </c>
      <c r="DU305">
        <v>0.13</v>
      </c>
      <c r="DV305">
        <v>0.03</v>
      </c>
      <c r="DW305">
        <v>-23.3765756097561</v>
      </c>
      <c r="DX305">
        <v>-0.656529616724769</v>
      </c>
      <c r="DY305">
        <v>0.0676040076041381</v>
      </c>
      <c r="DZ305">
        <v>0</v>
      </c>
      <c r="EA305">
        <v>871.421878787879</v>
      </c>
      <c r="EB305">
        <v>1.1081363540144</v>
      </c>
      <c r="EC305">
        <v>0.191224722247228</v>
      </c>
      <c r="ED305">
        <v>1</v>
      </c>
      <c r="EE305">
        <v>5.29138731707317</v>
      </c>
      <c r="EF305">
        <v>0.475803972125435</v>
      </c>
      <c r="EG305">
        <v>0.0479229653193229</v>
      </c>
      <c r="EH305">
        <v>0</v>
      </c>
      <c r="EI305">
        <v>1</v>
      </c>
      <c r="EJ305">
        <v>3</v>
      </c>
      <c r="EK305" t="s">
        <v>427</v>
      </c>
      <c r="EL305">
        <v>100</v>
      </c>
      <c r="EM305">
        <v>100</v>
      </c>
      <c r="EN305">
        <v>1.551</v>
      </c>
      <c r="EO305">
        <v>-0.0488</v>
      </c>
      <c r="EP305">
        <v>0.796380875196005</v>
      </c>
      <c r="EQ305">
        <v>0.00225868272383977</v>
      </c>
      <c r="ER305">
        <v>-9.96746185667655e-07</v>
      </c>
      <c r="ES305">
        <v>2.83711317370827e-10</v>
      </c>
      <c r="ET305">
        <v>-0.071317122073674</v>
      </c>
      <c r="EU305">
        <v>-0.00217948432402501</v>
      </c>
      <c r="EV305">
        <v>0.000453263451741206</v>
      </c>
      <c r="EW305">
        <v>-1.16319206543697e-06</v>
      </c>
      <c r="EX305">
        <v>-2</v>
      </c>
      <c r="EY305">
        <v>2196</v>
      </c>
      <c r="EZ305">
        <v>1</v>
      </c>
      <c r="FA305">
        <v>25</v>
      </c>
      <c r="FB305">
        <v>11.5</v>
      </c>
      <c r="FC305">
        <v>11.4</v>
      </c>
      <c r="FD305">
        <v>18</v>
      </c>
      <c r="FE305">
        <v>820.396</v>
      </c>
      <c r="FF305">
        <v>433.113</v>
      </c>
      <c r="FG305">
        <v>26.2453</v>
      </c>
      <c r="FH305">
        <v>25.173</v>
      </c>
      <c r="FI305">
        <v>29.9999</v>
      </c>
      <c r="FJ305">
        <v>25.3689</v>
      </c>
      <c r="FK305">
        <v>25.4177</v>
      </c>
      <c r="FL305">
        <v>25.0347</v>
      </c>
      <c r="FM305">
        <v>65.794</v>
      </c>
      <c r="FN305">
        <v>0</v>
      </c>
      <c r="FO305">
        <v>26.3</v>
      </c>
      <c r="FP305">
        <v>420</v>
      </c>
      <c r="FQ305">
        <v>4.71377</v>
      </c>
      <c r="FR305">
        <v>101.462</v>
      </c>
      <c r="FS305">
        <v>101.912</v>
      </c>
    </row>
    <row r="306" spans="1:175">
      <c r="A306">
        <v>290</v>
      </c>
      <c r="B306">
        <v>1626465768</v>
      </c>
      <c r="C306">
        <v>578.400000095367</v>
      </c>
      <c r="D306" t="s">
        <v>874</v>
      </c>
      <c r="E306" t="s">
        <v>875</v>
      </c>
      <c r="F306">
        <v>1</v>
      </c>
      <c r="G306" t="s">
        <v>291</v>
      </c>
      <c r="H306">
        <v>1626465767</v>
      </c>
      <c r="I306">
        <f>(J306)/1000</f>
        <v>0</v>
      </c>
      <c r="J306">
        <f>1000*CB306*AH306*(BX306-BY306)/(100*BQ306*(1000-AH306*BX306))</f>
        <v>0</v>
      </c>
      <c r="K306">
        <f>CB306*AH306*(BW306-BV306*(1000-AH306*BY306)/(1000-AH306*BX306))/(100*BQ306)</f>
        <v>0</v>
      </c>
      <c r="L306">
        <f>BV306 - IF(AH306&gt;1, K306*BQ306*100.0/(AJ306*CJ306), 0)</f>
        <v>0</v>
      </c>
      <c r="M306">
        <f>((S306-I306/2)*L306-K306)/(S306+I306/2)</f>
        <v>0</v>
      </c>
      <c r="N306">
        <f>M306*(CC306+CD306)/1000.0</f>
        <v>0</v>
      </c>
      <c r="O306">
        <f>(BV306 - IF(AH306&gt;1, K306*BQ306*100.0/(AJ306*CJ306), 0))*(CC306+CD306)/1000.0</f>
        <v>0</v>
      </c>
      <c r="P306">
        <f>2.0/((1/R306-1/Q306)+SIGN(R306)*SQRT((1/R306-1/Q306)*(1/R306-1/Q306) + 4*BR306/((BR306+1)*(BR306+1))*(2*1/R306*1/Q306-1/Q306*1/Q306)))</f>
        <v>0</v>
      </c>
      <c r="Q306">
        <f>IF(LEFT(BS306,1)&lt;&gt;"0",IF(LEFT(BS306,1)="1",3.0,BT306),$D$5+$E$5*(CJ306*CC306/($K$5*1000))+$F$5*(CJ306*CC306/($K$5*1000))*MAX(MIN(BQ306,$J$5),$I$5)*MAX(MIN(BQ306,$J$5),$I$5)+$G$5*MAX(MIN(BQ306,$J$5),$I$5)*(CJ306*CC306/($K$5*1000))+$H$5*(CJ306*CC306/($K$5*1000))*(CJ306*CC306/($K$5*1000)))</f>
        <v>0</v>
      </c>
      <c r="R306">
        <f>I306*(1000-(1000*0.61365*exp(17.502*V306/(240.97+V306))/(CC306+CD306)+BX306)/2)/(1000*0.61365*exp(17.502*V306/(240.97+V306))/(CC306+CD306)-BX306)</f>
        <v>0</v>
      </c>
      <c r="S306">
        <f>1/((BR306+1)/(P306/1.6)+1/(Q306/1.37)) + BR306/((BR306+1)/(P306/1.6) + BR306/(Q306/1.37))</f>
        <v>0</v>
      </c>
      <c r="T306">
        <f>(BM306*BP306)</f>
        <v>0</v>
      </c>
      <c r="U306">
        <f>(CE306+(T306+2*0.95*5.67E-8*(((CE306+$B$7)+273)^4-(CE306+273)^4)-44100*I306)/(1.84*29.3*Q306+8*0.95*5.67E-8*(CE306+273)^3))</f>
        <v>0</v>
      </c>
      <c r="V306">
        <f>($C$7*CF306+$D$7*CG306+$E$7*U306)</f>
        <v>0</v>
      </c>
      <c r="W306">
        <f>0.61365*exp(17.502*V306/(240.97+V306))</f>
        <v>0</v>
      </c>
      <c r="X306">
        <f>(Y306/Z306*100)</f>
        <v>0</v>
      </c>
      <c r="Y306">
        <f>BX306*(CC306+CD306)/1000</f>
        <v>0</v>
      </c>
      <c r="Z306">
        <f>0.61365*exp(17.502*CE306/(240.97+CE306))</f>
        <v>0</v>
      </c>
      <c r="AA306">
        <f>(W306-BX306*(CC306+CD306)/1000)</f>
        <v>0</v>
      </c>
      <c r="AB306">
        <f>(-I306*44100)</f>
        <v>0</v>
      </c>
      <c r="AC306">
        <f>2*29.3*Q306*0.92*(CE306-V306)</f>
        <v>0</v>
      </c>
      <c r="AD306">
        <f>2*0.95*5.67E-8*(((CE306+$B$7)+273)^4-(V306+273)^4)</f>
        <v>0</v>
      </c>
      <c r="AE306">
        <f>T306+AD306+AB306+AC306</f>
        <v>0</v>
      </c>
      <c r="AF306">
        <v>142</v>
      </c>
      <c r="AG306">
        <v>16</v>
      </c>
      <c r="AH306">
        <f>IF(AF306*$H$13&gt;=AJ306,1.0,(AJ306/(AJ306-AF306*$H$13)))</f>
        <v>0</v>
      </c>
      <c r="AI306">
        <f>(AH306-1)*100</f>
        <v>0</v>
      </c>
      <c r="AJ306">
        <f>MAX(0,($B$13+$C$13*CJ306)/(1+$D$13*CJ306)*CC306/(CE306+273)*$E$13)</f>
        <v>0</v>
      </c>
      <c r="AK306" t="s">
        <v>292</v>
      </c>
      <c r="AL306" t="s">
        <v>292</v>
      </c>
      <c r="AM306">
        <v>0</v>
      </c>
      <c r="AN306">
        <v>0</v>
      </c>
      <c r="AO306">
        <f>1-AM306/AN306</f>
        <v>0</v>
      </c>
      <c r="AP306">
        <v>0</v>
      </c>
      <c r="AQ306" t="s">
        <v>292</v>
      </c>
      <c r="AR306" t="s">
        <v>292</v>
      </c>
      <c r="AS306">
        <v>0</v>
      </c>
      <c r="AT306">
        <v>0</v>
      </c>
      <c r="AU306">
        <f>1-AS306/AT306</f>
        <v>0</v>
      </c>
      <c r="AV306">
        <v>0.5</v>
      </c>
      <c r="AW306">
        <f>BN306</f>
        <v>0</v>
      </c>
      <c r="AX306">
        <f>K306</f>
        <v>0</v>
      </c>
      <c r="AY306">
        <f>AU306*AV306*AW306</f>
        <v>0</v>
      </c>
      <c r="AZ306">
        <f>(AX306-AP306)/AW306</f>
        <v>0</v>
      </c>
      <c r="BA306">
        <f>(AN306-AT306)/AT306</f>
        <v>0</v>
      </c>
      <c r="BB306">
        <f>AM306/(AO306+AM306/AT306)</f>
        <v>0</v>
      </c>
      <c r="BC306" t="s">
        <v>292</v>
      </c>
      <c r="BD306">
        <v>0</v>
      </c>
      <c r="BE306">
        <f>IF(BD306&lt;&gt;0, BD306, BB306)</f>
        <v>0</v>
      </c>
      <c r="BF306">
        <f>1-BE306/AT306</f>
        <v>0</v>
      </c>
      <c r="BG306">
        <f>(AT306-AS306)/(AT306-BE306)</f>
        <v>0</v>
      </c>
      <c r="BH306">
        <f>(AN306-AT306)/(AN306-BE306)</f>
        <v>0</v>
      </c>
      <c r="BI306">
        <f>(AT306-AS306)/(AT306-AM306)</f>
        <v>0</v>
      </c>
      <c r="BJ306">
        <f>(AN306-AT306)/(AN306-AM306)</f>
        <v>0</v>
      </c>
      <c r="BK306">
        <f>(BG306*BE306/AS306)</f>
        <v>0</v>
      </c>
      <c r="BL306">
        <f>(1-BK306)</f>
        <v>0</v>
      </c>
      <c r="BM306">
        <f>$B$11*CK306+$C$11*CL306+$F$11*CM306*(1-CP306)</f>
        <v>0</v>
      </c>
      <c r="BN306">
        <f>BM306*BO306</f>
        <v>0</v>
      </c>
      <c r="BO306">
        <f>($B$11*$D$9+$C$11*$D$9+$F$11*((CZ306+CR306)/MAX(CZ306+CR306+DA306, 0.1)*$I$9+DA306/MAX(CZ306+CR306+DA306, 0.1)*$J$9))/($B$11+$C$11+$F$11)</f>
        <v>0</v>
      </c>
      <c r="BP306">
        <f>($B$11*$K$9+$C$11*$K$9+$F$11*((CZ306+CR306)/MAX(CZ306+CR306+DA306, 0.1)*$P$9+DA306/MAX(CZ306+CR306+DA306, 0.1)*$Q$9))/($B$11+$C$11+$F$11)</f>
        <v>0</v>
      </c>
      <c r="BQ306">
        <v>6</v>
      </c>
      <c r="BR306">
        <v>0.5</v>
      </c>
      <c r="BS306" t="s">
        <v>293</v>
      </c>
      <c r="BT306">
        <v>2</v>
      </c>
      <c r="BU306">
        <v>1626465767</v>
      </c>
      <c r="BV306">
        <v>396.513666666667</v>
      </c>
      <c r="BW306">
        <v>419.964666666667</v>
      </c>
      <c r="BX306">
        <v>9.98637333333333</v>
      </c>
      <c r="BY306">
        <v>4.63460333333333</v>
      </c>
      <c r="BZ306">
        <v>394.963333333333</v>
      </c>
      <c r="CA306">
        <v>10.0350666666667</v>
      </c>
      <c r="CB306">
        <v>899.973666666667</v>
      </c>
      <c r="CC306">
        <v>100.766</v>
      </c>
      <c r="CD306">
        <v>0.0998111666666667</v>
      </c>
      <c r="CE306">
        <v>23.5710666666667</v>
      </c>
      <c r="CF306">
        <v>22.0171333333333</v>
      </c>
      <c r="CG306">
        <v>999.9</v>
      </c>
      <c r="CH306">
        <v>0</v>
      </c>
      <c r="CI306">
        <v>0</v>
      </c>
      <c r="CJ306">
        <v>10019.9666666667</v>
      </c>
      <c r="CK306">
        <v>0</v>
      </c>
      <c r="CL306">
        <v>0.221023</v>
      </c>
      <c r="CM306">
        <v>1460</v>
      </c>
      <c r="CN306">
        <v>0.973004333333333</v>
      </c>
      <c r="CO306">
        <v>0.0269955666666667</v>
      </c>
      <c r="CP306">
        <v>0</v>
      </c>
      <c r="CQ306">
        <v>871.525666666667</v>
      </c>
      <c r="CR306">
        <v>4.99999</v>
      </c>
      <c r="CS306">
        <v>12774.4</v>
      </c>
      <c r="CT306">
        <v>12728.3333333333</v>
      </c>
      <c r="CU306">
        <v>39.25</v>
      </c>
      <c r="CV306">
        <v>41.25</v>
      </c>
      <c r="CW306">
        <v>40.333</v>
      </c>
      <c r="CX306">
        <v>40.687</v>
      </c>
      <c r="CY306">
        <v>41.312</v>
      </c>
      <c r="CZ306">
        <v>1415.72</v>
      </c>
      <c r="DA306">
        <v>39.28</v>
      </c>
      <c r="DB306">
        <v>0</v>
      </c>
      <c r="DC306">
        <v>1626465779</v>
      </c>
      <c r="DD306">
        <v>0</v>
      </c>
      <c r="DE306">
        <v>871.512153846154</v>
      </c>
      <c r="DF306">
        <v>1.23856409182263</v>
      </c>
      <c r="DG306">
        <v>24.1299145089676</v>
      </c>
      <c r="DH306">
        <v>12771.4846153846</v>
      </c>
      <c r="DI306">
        <v>15</v>
      </c>
      <c r="DJ306">
        <v>1626465084.6</v>
      </c>
      <c r="DK306" t="s">
        <v>294</v>
      </c>
      <c r="DL306">
        <v>1626465076.6</v>
      </c>
      <c r="DM306">
        <v>1626465084.6</v>
      </c>
      <c r="DN306">
        <v>8</v>
      </c>
      <c r="DO306">
        <v>0.212</v>
      </c>
      <c r="DP306">
        <v>0.013</v>
      </c>
      <c r="DQ306">
        <v>1.588</v>
      </c>
      <c r="DR306">
        <v>-0.074</v>
      </c>
      <c r="DS306">
        <v>420</v>
      </c>
      <c r="DT306">
        <v>3</v>
      </c>
      <c r="DU306">
        <v>0.13</v>
      </c>
      <c r="DV306">
        <v>0.03</v>
      </c>
      <c r="DW306">
        <v>-23.3968243902439</v>
      </c>
      <c r="DX306">
        <v>-0.517831358885008</v>
      </c>
      <c r="DY306">
        <v>0.0541219254992848</v>
      </c>
      <c r="DZ306">
        <v>0</v>
      </c>
      <c r="EA306">
        <v>871.447914285714</v>
      </c>
      <c r="EB306">
        <v>1.02411686795655</v>
      </c>
      <c r="EC306">
        <v>0.194506609719281</v>
      </c>
      <c r="ED306">
        <v>1</v>
      </c>
      <c r="EE306">
        <v>5.30309634146341</v>
      </c>
      <c r="EF306">
        <v>0.441115609756099</v>
      </c>
      <c r="EG306">
        <v>0.0453497257235419</v>
      </c>
      <c r="EH306">
        <v>0</v>
      </c>
      <c r="EI306">
        <v>1</v>
      </c>
      <c r="EJ306">
        <v>3</v>
      </c>
      <c r="EK306" t="s">
        <v>427</v>
      </c>
      <c r="EL306">
        <v>100</v>
      </c>
      <c r="EM306">
        <v>100</v>
      </c>
      <c r="EN306">
        <v>1.55</v>
      </c>
      <c r="EO306">
        <v>-0.0486</v>
      </c>
      <c r="EP306">
        <v>0.796380875196005</v>
      </c>
      <c r="EQ306">
        <v>0.00225868272383977</v>
      </c>
      <c r="ER306">
        <v>-9.96746185667655e-07</v>
      </c>
      <c r="ES306">
        <v>2.83711317370827e-10</v>
      </c>
      <c r="ET306">
        <v>-0.071317122073674</v>
      </c>
      <c r="EU306">
        <v>-0.00217948432402501</v>
      </c>
      <c r="EV306">
        <v>0.000453263451741206</v>
      </c>
      <c r="EW306">
        <v>-1.16319206543697e-06</v>
      </c>
      <c r="EX306">
        <v>-2</v>
      </c>
      <c r="EY306">
        <v>2196</v>
      </c>
      <c r="EZ306">
        <v>1</v>
      </c>
      <c r="FA306">
        <v>25</v>
      </c>
      <c r="FB306">
        <v>11.5</v>
      </c>
      <c r="FC306">
        <v>11.4</v>
      </c>
      <c r="FD306">
        <v>18</v>
      </c>
      <c r="FE306">
        <v>820.473</v>
      </c>
      <c r="FF306">
        <v>433.149</v>
      </c>
      <c r="FG306">
        <v>26.3165</v>
      </c>
      <c r="FH306">
        <v>25.1724</v>
      </c>
      <c r="FI306">
        <v>30</v>
      </c>
      <c r="FJ306">
        <v>25.3678</v>
      </c>
      <c r="FK306">
        <v>25.4166</v>
      </c>
      <c r="FL306">
        <v>25.0359</v>
      </c>
      <c r="FM306">
        <v>65.794</v>
      </c>
      <c r="FN306">
        <v>0</v>
      </c>
      <c r="FO306">
        <v>26.4</v>
      </c>
      <c r="FP306">
        <v>420</v>
      </c>
      <c r="FQ306">
        <v>4.70063</v>
      </c>
      <c r="FR306">
        <v>101.462</v>
      </c>
      <c r="FS306">
        <v>101.911</v>
      </c>
    </row>
    <row r="307" spans="1:175">
      <c r="A307">
        <v>291</v>
      </c>
      <c r="B307">
        <v>1626465770</v>
      </c>
      <c r="C307">
        <v>580.400000095367</v>
      </c>
      <c r="D307" t="s">
        <v>876</v>
      </c>
      <c r="E307" t="s">
        <v>877</v>
      </c>
      <c r="F307">
        <v>1</v>
      </c>
      <c r="G307" t="s">
        <v>291</v>
      </c>
      <c r="H307">
        <v>1626465769</v>
      </c>
      <c r="I307">
        <f>(J307)/1000</f>
        <v>0</v>
      </c>
      <c r="J307">
        <f>1000*CB307*AH307*(BX307-BY307)/(100*BQ307*(1000-AH307*BX307))</f>
        <v>0</v>
      </c>
      <c r="K307">
        <f>CB307*AH307*(BW307-BV307*(1000-AH307*BY307)/(1000-AH307*BX307))/(100*BQ307)</f>
        <v>0</v>
      </c>
      <c r="L307">
        <f>BV307 - IF(AH307&gt;1, K307*BQ307*100.0/(AJ307*CJ307), 0)</f>
        <v>0</v>
      </c>
      <c r="M307">
        <f>((S307-I307/2)*L307-K307)/(S307+I307/2)</f>
        <v>0</v>
      </c>
      <c r="N307">
        <f>M307*(CC307+CD307)/1000.0</f>
        <v>0</v>
      </c>
      <c r="O307">
        <f>(BV307 - IF(AH307&gt;1, K307*BQ307*100.0/(AJ307*CJ307), 0))*(CC307+CD307)/1000.0</f>
        <v>0</v>
      </c>
      <c r="P307">
        <f>2.0/((1/R307-1/Q307)+SIGN(R307)*SQRT((1/R307-1/Q307)*(1/R307-1/Q307) + 4*BR307/((BR307+1)*(BR307+1))*(2*1/R307*1/Q307-1/Q307*1/Q307)))</f>
        <v>0</v>
      </c>
      <c r="Q307">
        <f>IF(LEFT(BS307,1)&lt;&gt;"0",IF(LEFT(BS307,1)="1",3.0,BT307),$D$5+$E$5*(CJ307*CC307/($K$5*1000))+$F$5*(CJ307*CC307/($K$5*1000))*MAX(MIN(BQ307,$J$5),$I$5)*MAX(MIN(BQ307,$J$5),$I$5)+$G$5*MAX(MIN(BQ307,$J$5),$I$5)*(CJ307*CC307/($K$5*1000))+$H$5*(CJ307*CC307/($K$5*1000))*(CJ307*CC307/($K$5*1000)))</f>
        <v>0</v>
      </c>
      <c r="R307">
        <f>I307*(1000-(1000*0.61365*exp(17.502*V307/(240.97+V307))/(CC307+CD307)+BX307)/2)/(1000*0.61365*exp(17.502*V307/(240.97+V307))/(CC307+CD307)-BX307)</f>
        <v>0</v>
      </c>
      <c r="S307">
        <f>1/((BR307+1)/(P307/1.6)+1/(Q307/1.37)) + BR307/((BR307+1)/(P307/1.6) + BR307/(Q307/1.37))</f>
        <v>0</v>
      </c>
      <c r="T307">
        <f>(BM307*BP307)</f>
        <v>0</v>
      </c>
      <c r="U307">
        <f>(CE307+(T307+2*0.95*5.67E-8*(((CE307+$B$7)+273)^4-(CE307+273)^4)-44100*I307)/(1.84*29.3*Q307+8*0.95*5.67E-8*(CE307+273)^3))</f>
        <v>0</v>
      </c>
      <c r="V307">
        <f>($C$7*CF307+$D$7*CG307+$E$7*U307)</f>
        <v>0</v>
      </c>
      <c r="W307">
        <f>0.61365*exp(17.502*V307/(240.97+V307))</f>
        <v>0</v>
      </c>
      <c r="X307">
        <f>(Y307/Z307*100)</f>
        <v>0</v>
      </c>
      <c r="Y307">
        <f>BX307*(CC307+CD307)/1000</f>
        <v>0</v>
      </c>
      <c r="Z307">
        <f>0.61365*exp(17.502*CE307/(240.97+CE307))</f>
        <v>0</v>
      </c>
      <c r="AA307">
        <f>(W307-BX307*(CC307+CD307)/1000)</f>
        <v>0</v>
      </c>
      <c r="AB307">
        <f>(-I307*44100)</f>
        <v>0</v>
      </c>
      <c r="AC307">
        <f>2*29.3*Q307*0.92*(CE307-V307)</f>
        <v>0</v>
      </c>
      <c r="AD307">
        <f>2*0.95*5.67E-8*(((CE307+$B$7)+273)^4-(V307+273)^4)</f>
        <v>0</v>
      </c>
      <c r="AE307">
        <f>T307+AD307+AB307+AC307</f>
        <v>0</v>
      </c>
      <c r="AF307">
        <v>142</v>
      </c>
      <c r="AG307">
        <v>16</v>
      </c>
      <c r="AH307">
        <f>IF(AF307*$H$13&gt;=AJ307,1.0,(AJ307/(AJ307-AF307*$H$13)))</f>
        <v>0</v>
      </c>
      <c r="AI307">
        <f>(AH307-1)*100</f>
        <v>0</v>
      </c>
      <c r="AJ307">
        <f>MAX(0,($B$13+$C$13*CJ307)/(1+$D$13*CJ307)*CC307/(CE307+273)*$E$13)</f>
        <v>0</v>
      </c>
      <c r="AK307" t="s">
        <v>292</v>
      </c>
      <c r="AL307" t="s">
        <v>292</v>
      </c>
      <c r="AM307">
        <v>0</v>
      </c>
      <c r="AN307">
        <v>0</v>
      </c>
      <c r="AO307">
        <f>1-AM307/AN307</f>
        <v>0</v>
      </c>
      <c r="AP307">
        <v>0</v>
      </c>
      <c r="AQ307" t="s">
        <v>292</v>
      </c>
      <c r="AR307" t="s">
        <v>292</v>
      </c>
      <c r="AS307">
        <v>0</v>
      </c>
      <c r="AT307">
        <v>0</v>
      </c>
      <c r="AU307">
        <f>1-AS307/AT307</f>
        <v>0</v>
      </c>
      <c r="AV307">
        <v>0.5</v>
      </c>
      <c r="AW307">
        <f>BN307</f>
        <v>0</v>
      </c>
      <c r="AX307">
        <f>K307</f>
        <v>0</v>
      </c>
      <c r="AY307">
        <f>AU307*AV307*AW307</f>
        <v>0</v>
      </c>
      <c r="AZ307">
        <f>(AX307-AP307)/AW307</f>
        <v>0</v>
      </c>
      <c r="BA307">
        <f>(AN307-AT307)/AT307</f>
        <v>0</v>
      </c>
      <c r="BB307">
        <f>AM307/(AO307+AM307/AT307)</f>
        <v>0</v>
      </c>
      <c r="BC307" t="s">
        <v>292</v>
      </c>
      <c r="BD307">
        <v>0</v>
      </c>
      <c r="BE307">
        <f>IF(BD307&lt;&gt;0, BD307, BB307)</f>
        <v>0</v>
      </c>
      <c r="BF307">
        <f>1-BE307/AT307</f>
        <v>0</v>
      </c>
      <c r="BG307">
        <f>(AT307-AS307)/(AT307-BE307)</f>
        <v>0</v>
      </c>
      <c r="BH307">
        <f>(AN307-AT307)/(AN307-BE307)</f>
        <v>0</v>
      </c>
      <c r="BI307">
        <f>(AT307-AS307)/(AT307-AM307)</f>
        <v>0</v>
      </c>
      <c r="BJ307">
        <f>(AN307-AT307)/(AN307-AM307)</f>
        <v>0</v>
      </c>
      <c r="BK307">
        <f>(BG307*BE307/AS307)</f>
        <v>0</v>
      </c>
      <c r="BL307">
        <f>(1-BK307)</f>
        <v>0</v>
      </c>
      <c r="BM307">
        <f>$B$11*CK307+$C$11*CL307+$F$11*CM307*(1-CP307)</f>
        <v>0</v>
      </c>
      <c r="BN307">
        <f>BM307*BO307</f>
        <v>0</v>
      </c>
      <c r="BO307">
        <f>($B$11*$D$9+$C$11*$D$9+$F$11*((CZ307+CR307)/MAX(CZ307+CR307+DA307, 0.1)*$I$9+DA307/MAX(CZ307+CR307+DA307, 0.1)*$J$9))/($B$11+$C$11+$F$11)</f>
        <v>0</v>
      </c>
      <c r="BP307">
        <f>($B$11*$K$9+$C$11*$K$9+$F$11*((CZ307+CR307)/MAX(CZ307+CR307+DA307, 0.1)*$P$9+DA307/MAX(CZ307+CR307+DA307, 0.1)*$Q$9))/($B$11+$C$11+$F$11)</f>
        <v>0</v>
      </c>
      <c r="BQ307">
        <v>6</v>
      </c>
      <c r="BR307">
        <v>0.5</v>
      </c>
      <c r="BS307" t="s">
        <v>293</v>
      </c>
      <c r="BT307">
        <v>2</v>
      </c>
      <c r="BU307">
        <v>1626465769</v>
      </c>
      <c r="BV307">
        <v>396.513666666667</v>
      </c>
      <c r="BW307">
        <v>419.979</v>
      </c>
      <c r="BX307">
        <v>10.0143</v>
      </c>
      <c r="BY307">
        <v>4.63996666666667</v>
      </c>
      <c r="BZ307">
        <v>394.963333333333</v>
      </c>
      <c r="CA307">
        <v>10.0628333333333</v>
      </c>
      <c r="CB307">
        <v>899.999666666667</v>
      </c>
      <c r="CC307">
        <v>100.766</v>
      </c>
      <c r="CD307">
        <v>0.0998256</v>
      </c>
      <c r="CE307">
        <v>23.6077333333333</v>
      </c>
      <c r="CF307">
        <v>22.0554</v>
      </c>
      <c r="CG307">
        <v>999.9</v>
      </c>
      <c r="CH307">
        <v>0</v>
      </c>
      <c r="CI307">
        <v>0</v>
      </c>
      <c r="CJ307">
        <v>10041.6666666667</v>
      </c>
      <c r="CK307">
        <v>0</v>
      </c>
      <c r="CL307">
        <v>0.221023</v>
      </c>
      <c r="CM307">
        <v>1460.00666666667</v>
      </c>
      <c r="CN307">
        <v>0.972997666666667</v>
      </c>
      <c r="CO307">
        <v>0.0270022666666667</v>
      </c>
      <c r="CP307">
        <v>0</v>
      </c>
      <c r="CQ307">
        <v>871.797</v>
      </c>
      <c r="CR307">
        <v>4.99999</v>
      </c>
      <c r="CS307">
        <v>12775.1333333333</v>
      </c>
      <c r="CT307">
        <v>12728.4</v>
      </c>
      <c r="CU307">
        <v>39.25</v>
      </c>
      <c r="CV307">
        <v>41.25</v>
      </c>
      <c r="CW307">
        <v>40.375</v>
      </c>
      <c r="CX307">
        <v>40.687</v>
      </c>
      <c r="CY307">
        <v>41.312</v>
      </c>
      <c r="CZ307">
        <v>1415.71666666667</v>
      </c>
      <c r="DA307">
        <v>39.29</v>
      </c>
      <c r="DB307">
        <v>0</v>
      </c>
      <c r="DC307">
        <v>1626465781.4</v>
      </c>
      <c r="DD307">
        <v>0</v>
      </c>
      <c r="DE307">
        <v>871.562653846154</v>
      </c>
      <c r="DF307">
        <v>1.62471793844507</v>
      </c>
      <c r="DG307">
        <v>23.9384615448962</v>
      </c>
      <c r="DH307">
        <v>12772.5076923077</v>
      </c>
      <c r="DI307">
        <v>15</v>
      </c>
      <c r="DJ307">
        <v>1626465084.6</v>
      </c>
      <c r="DK307" t="s">
        <v>294</v>
      </c>
      <c r="DL307">
        <v>1626465076.6</v>
      </c>
      <c r="DM307">
        <v>1626465084.6</v>
      </c>
      <c r="DN307">
        <v>8</v>
      </c>
      <c r="DO307">
        <v>0.212</v>
      </c>
      <c r="DP307">
        <v>0.013</v>
      </c>
      <c r="DQ307">
        <v>1.588</v>
      </c>
      <c r="DR307">
        <v>-0.074</v>
      </c>
      <c r="DS307">
        <v>420</v>
      </c>
      <c r="DT307">
        <v>3</v>
      </c>
      <c r="DU307">
        <v>0.13</v>
      </c>
      <c r="DV307">
        <v>0.03</v>
      </c>
      <c r="DW307">
        <v>-23.4126390243902</v>
      </c>
      <c r="DX307">
        <v>-0.406394425087108</v>
      </c>
      <c r="DY307">
        <v>0.0432372009994596</v>
      </c>
      <c r="DZ307">
        <v>1</v>
      </c>
      <c r="EA307">
        <v>871.496818181818</v>
      </c>
      <c r="EB307">
        <v>1.23003345425764</v>
      </c>
      <c r="EC307">
        <v>0.198363525261751</v>
      </c>
      <c r="ED307">
        <v>1</v>
      </c>
      <c r="EE307">
        <v>5.31705</v>
      </c>
      <c r="EF307">
        <v>0.386812682926841</v>
      </c>
      <c r="EG307">
        <v>0.0401761102416143</v>
      </c>
      <c r="EH307">
        <v>0</v>
      </c>
      <c r="EI307">
        <v>2</v>
      </c>
      <c r="EJ307">
        <v>3</v>
      </c>
      <c r="EK307" t="s">
        <v>354</v>
      </c>
      <c r="EL307">
        <v>100</v>
      </c>
      <c r="EM307">
        <v>100</v>
      </c>
      <c r="EN307">
        <v>1.55</v>
      </c>
      <c r="EO307">
        <v>-0.0484</v>
      </c>
      <c r="EP307">
        <v>0.796380875196005</v>
      </c>
      <c r="EQ307">
        <v>0.00225868272383977</v>
      </c>
      <c r="ER307">
        <v>-9.96746185667655e-07</v>
      </c>
      <c r="ES307">
        <v>2.83711317370827e-10</v>
      </c>
      <c r="ET307">
        <v>-0.071317122073674</v>
      </c>
      <c r="EU307">
        <v>-0.00217948432402501</v>
      </c>
      <c r="EV307">
        <v>0.000453263451741206</v>
      </c>
      <c r="EW307">
        <v>-1.16319206543697e-06</v>
      </c>
      <c r="EX307">
        <v>-2</v>
      </c>
      <c r="EY307">
        <v>2196</v>
      </c>
      <c r="EZ307">
        <v>1</v>
      </c>
      <c r="FA307">
        <v>25</v>
      </c>
      <c r="FB307">
        <v>11.6</v>
      </c>
      <c r="FC307">
        <v>11.4</v>
      </c>
      <c r="FD307">
        <v>18</v>
      </c>
      <c r="FE307">
        <v>820.549</v>
      </c>
      <c r="FF307">
        <v>433.111</v>
      </c>
      <c r="FG307">
        <v>26.3794</v>
      </c>
      <c r="FH307">
        <v>25.1714</v>
      </c>
      <c r="FI307">
        <v>30</v>
      </c>
      <c r="FJ307">
        <v>25.3668</v>
      </c>
      <c r="FK307">
        <v>25.4156</v>
      </c>
      <c r="FL307">
        <v>25.0361</v>
      </c>
      <c r="FM307">
        <v>65.4657</v>
      </c>
      <c r="FN307">
        <v>0</v>
      </c>
      <c r="FO307">
        <v>26.5</v>
      </c>
      <c r="FP307">
        <v>420</v>
      </c>
      <c r="FQ307">
        <v>4.74072</v>
      </c>
      <c r="FR307">
        <v>101.463</v>
      </c>
      <c r="FS307">
        <v>101.91</v>
      </c>
    </row>
    <row r="308" spans="1:175">
      <c r="A308">
        <v>292</v>
      </c>
      <c r="B308">
        <v>1626465772</v>
      </c>
      <c r="C308">
        <v>582.400000095367</v>
      </c>
      <c r="D308" t="s">
        <v>878</v>
      </c>
      <c r="E308" t="s">
        <v>879</v>
      </c>
      <c r="F308">
        <v>1</v>
      </c>
      <c r="G308" t="s">
        <v>291</v>
      </c>
      <c r="H308">
        <v>1626465771</v>
      </c>
      <c r="I308">
        <f>(J308)/1000</f>
        <v>0</v>
      </c>
      <c r="J308">
        <f>1000*CB308*AH308*(BX308-BY308)/(100*BQ308*(1000-AH308*BX308))</f>
        <v>0</v>
      </c>
      <c r="K308">
        <f>CB308*AH308*(BW308-BV308*(1000-AH308*BY308)/(1000-AH308*BX308))/(100*BQ308)</f>
        <v>0</v>
      </c>
      <c r="L308">
        <f>BV308 - IF(AH308&gt;1, K308*BQ308*100.0/(AJ308*CJ308), 0)</f>
        <v>0</v>
      </c>
      <c r="M308">
        <f>((S308-I308/2)*L308-K308)/(S308+I308/2)</f>
        <v>0</v>
      </c>
      <c r="N308">
        <f>M308*(CC308+CD308)/1000.0</f>
        <v>0</v>
      </c>
      <c r="O308">
        <f>(BV308 - IF(AH308&gt;1, K308*BQ308*100.0/(AJ308*CJ308), 0))*(CC308+CD308)/1000.0</f>
        <v>0</v>
      </c>
      <c r="P308">
        <f>2.0/((1/R308-1/Q308)+SIGN(R308)*SQRT((1/R308-1/Q308)*(1/R308-1/Q308) + 4*BR308/((BR308+1)*(BR308+1))*(2*1/R308*1/Q308-1/Q308*1/Q308)))</f>
        <v>0</v>
      </c>
      <c r="Q308">
        <f>IF(LEFT(BS308,1)&lt;&gt;"0",IF(LEFT(BS308,1)="1",3.0,BT308),$D$5+$E$5*(CJ308*CC308/($K$5*1000))+$F$5*(CJ308*CC308/($K$5*1000))*MAX(MIN(BQ308,$J$5),$I$5)*MAX(MIN(BQ308,$J$5),$I$5)+$G$5*MAX(MIN(BQ308,$J$5),$I$5)*(CJ308*CC308/($K$5*1000))+$H$5*(CJ308*CC308/($K$5*1000))*(CJ308*CC308/($K$5*1000)))</f>
        <v>0</v>
      </c>
      <c r="R308">
        <f>I308*(1000-(1000*0.61365*exp(17.502*V308/(240.97+V308))/(CC308+CD308)+BX308)/2)/(1000*0.61365*exp(17.502*V308/(240.97+V308))/(CC308+CD308)-BX308)</f>
        <v>0</v>
      </c>
      <c r="S308">
        <f>1/((BR308+1)/(P308/1.6)+1/(Q308/1.37)) + BR308/((BR308+1)/(P308/1.6) + BR308/(Q308/1.37))</f>
        <v>0</v>
      </c>
      <c r="T308">
        <f>(BM308*BP308)</f>
        <v>0</v>
      </c>
      <c r="U308">
        <f>(CE308+(T308+2*0.95*5.67E-8*(((CE308+$B$7)+273)^4-(CE308+273)^4)-44100*I308)/(1.84*29.3*Q308+8*0.95*5.67E-8*(CE308+273)^3))</f>
        <v>0</v>
      </c>
      <c r="V308">
        <f>($C$7*CF308+$D$7*CG308+$E$7*U308)</f>
        <v>0</v>
      </c>
      <c r="W308">
        <f>0.61365*exp(17.502*V308/(240.97+V308))</f>
        <v>0</v>
      </c>
      <c r="X308">
        <f>(Y308/Z308*100)</f>
        <v>0</v>
      </c>
      <c r="Y308">
        <f>BX308*(CC308+CD308)/1000</f>
        <v>0</v>
      </c>
      <c r="Z308">
        <f>0.61365*exp(17.502*CE308/(240.97+CE308))</f>
        <v>0</v>
      </c>
      <c r="AA308">
        <f>(W308-BX308*(CC308+CD308)/1000)</f>
        <v>0</v>
      </c>
      <c r="AB308">
        <f>(-I308*44100)</f>
        <v>0</v>
      </c>
      <c r="AC308">
        <f>2*29.3*Q308*0.92*(CE308-V308)</f>
        <v>0</v>
      </c>
      <c r="AD308">
        <f>2*0.95*5.67E-8*(((CE308+$B$7)+273)^4-(V308+273)^4)</f>
        <v>0</v>
      </c>
      <c r="AE308">
        <f>T308+AD308+AB308+AC308</f>
        <v>0</v>
      </c>
      <c r="AF308">
        <v>142</v>
      </c>
      <c r="AG308">
        <v>16</v>
      </c>
      <c r="AH308">
        <f>IF(AF308*$H$13&gt;=AJ308,1.0,(AJ308/(AJ308-AF308*$H$13)))</f>
        <v>0</v>
      </c>
      <c r="AI308">
        <f>(AH308-1)*100</f>
        <v>0</v>
      </c>
      <c r="AJ308">
        <f>MAX(0,($B$13+$C$13*CJ308)/(1+$D$13*CJ308)*CC308/(CE308+273)*$E$13)</f>
        <v>0</v>
      </c>
      <c r="AK308" t="s">
        <v>292</v>
      </c>
      <c r="AL308" t="s">
        <v>292</v>
      </c>
      <c r="AM308">
        <v>0</v>
      </c>
      <c r="AN308">
        <v>0</v>
      </c>
      <c r="AO308">
        <f>1-AM308/AN308</f>
        <v>0</v>
      </c>
      <c r="AP308">
        <v>0</v>
      </c>
      <c r="AQ308" t="s">
        <v>292</v>
      </c>
      <c r="AR308" t="s">
        <v>292</v>
      </c>
      <c r="AS308">
        <v>0</v>
      </c>
      <c r="AT308">
        <v>0</v>
      </c>
      <c r="AU308">
        <f>1-AS308/AT308</f>
        <v>0</v>
      </c>
      <c r="AV308">
        <v>0.5</v>
      </c>
      <c r="AW308">
        <f>BN308</f>
        <v>0</v>
      </c>
      <c r="AX308">
        <f>K308</f>
        <v>0</v>
      </c>
      <c r="AY308">
        <f>AU308*AV308*AW308</f>
        <v>0</v>
      </c>
      <c r="AZ308">
        <f>(AX308-AP308)/AW308</f>
        <v>0</v>
      </c>
      <c r="BA308">
        <f>(AN308-AT308)/AT308</f>
        <v>0</v>
      </c>
      <c r="BB308">
        <f>AM308/(AO308+AM308/AT308)</f>
        <v>0</v>
      </c>
      <c r="BC308" t="s">
        <v>292</v>
      </c>
      <c r="BD308">
        <v>0</v>
      </c>
      <c r="BE308">
        <f>IF(BD308&lt;&gt;0, BD308, BB308)</f>
        <v>0</v>
      </c>
      <c r="BF308">
        <f>1-BE308/AT308</f>
        <v>0</v>
      </c>
      <c r="BG308">
        <f>(AT308-AS308)/(AT308-BE308)</f>
        <v>0</v>
      </c>
      <c r="BH308">
        <f>(AN308-AT308)/(AN308-BE308)</f>
        <v>0</v>
      </c>
      <c r="BI308">
        <f>(AT308-AS308)/(AT308-AM308)</f>
        <v>0</v>
      </c>
      <c r="BJ308">
        <f>(AN308-AT308)/(AN308-AM308)</f>
        <v>0</v>
      </c>
      <c r="BK308">
        <f>(BG308*BE308/AS308)</f>
        <v>0</v>
      </c>
      <c r="BL308">
        <f>(1-BK308)</f>
        <v>0</v>
      </c>
      <c r="BM308">
        <f>$B$11*CK308+$C$11*CL308+$F$11*CM308*(1-CP308)</f>
        <v>0</v>
      </c>
      <c r="BN308">
        <f>BM308*BO308</f>
        <v>0</v>
      </c>
      <c r="BO308">
        <f>($B$11*$D$9+$C$11*$D$9+$F$11*((CZ308+CR308)/MAX(CZ308+CR308+DA308, 0.1)*$I$9+DA308/MAX(CZ308+CR308+DA308, 0.1)*$J$9))/($B$11+$C$11+$F$11)</f>
        <v>0</v>
      </c>
      <c r="BP308">
        <f>($B$11*$K$9+$C$11*$K$9+$F$11*((CZ308+CR308)/MAX(CZ308+CR308+DA308, 0.1)*$P$9+DA308/MAX(CZ308+CR308+DA308, 0.1)*$Q$9))/($B$11+$C$11+$F$11)</f>
        <v>0</v>
      </c>
      <c r="BQ308">
        <v>6</v>
      </c>
      <c r="BR308">
        <v>0.5</v>
      </c>
      <c r="BS308" t="s">
        <v>293</v>
      </c>
      <c r="BT308">
        <v>2</v>
      </c>
      <c r="BU308">
        <v>1626465771</v>
      </c>
      <c r="BV308">
        <v>396.475333333333</v>
      </c>
      <c r="BW308">
        <v>419.981666666667</v>
      </c>
      <c r="BX308">
        <v>10.0397666666667</v>
      </c>
      <c r="BY308">
        <v>4.64263333333333</v>
      </c>
      <c r="BZ308">
        <v>394.924333333333</v>
      </c>
      <c r="CA308">
        <v>10.0881</v>
      </c>
      <c r="CB308">
        <v>900.004666666667</v>
      </c>
      <c r="CC308">
        <v>100.765333333333</v>
      </c>
      <c r="CD308">
        <v>0.0998311333333333</v>
      </c>
      <c r="CE308">
        <v>23.6492</v>
      </c>
      <c r="CF308">
        <v>22.0910666666667</v>
      </c>
      <c r="CG308">
        <v>999.9</v>
      </c>
      <c r="CH308">
        <v>0</v>
      </c>
      <c r="CI308">
        <v>0</v>
      </c>
      <c r="CJ308">
        <v>10021.2333333333</v>
      </c>
      <c r="CK308">
        <v>0</v>
      </c>
      <c r="CL308">
        <v>0.221023</v>
      </c>
      <c r="CM308">
        <v>1460</v>
      </c>
      <c r="CN308">
        <v>0.973004333333333</v>
      </c>
      <c r="CO308">
        <v>0.0269954333333333</v>
      </c>
      <c r="CP308">
        <v>0</v>
      </c>
      <c r="CQ308">
        <v>871.526</v>
      </c>
      <c r="CR308">
        <v>4.99999</v>
      </c>
      <c r="CS308">
        <v>12775.8</v>
      </c>
      <c r="CT308">
        <v>12728.4</v>
      </c>
      <c r="CU308">
        <v>39.25</v>
      </c>
      <c r="CV308">
        <v>41.25</v>
      </c>
      <c r="CW308">
        <v>40.354</v>
      </c>
      <c r="CX308">
        <v>40.687</v>
      </c>
      <c r="CY308">
        <v>41.312</v>
      </c>
      <c r="CZ308">
        <v>1415.72</v>
      </c>
      <c r="DA308">
        <v>39.28</v>
      </c>
      <c r="DB308">
        <v>0</v>
      </c>
      <c r="DC308">
        <v>1626465783.2</v>
      </c>
      <c r="DD308">
        <v>0</v>
      </c>
      <c r="DE308">
        <v>871.60216</v>
      </c>
      <c r="DF308">
        <v>0.797846152720967</v>
      </c>
      <c r="DG308">
        <v>24.361538465216</v>
      </c>
      <c r="DH308">
        <v>12773.328</v>
      </c>
      <c r="DI308">
        <v>15</v>
      </c>
      <c r="DJ308">
        <v>1626465084.6</v>
      </c>
      <c r="DK308" t="s">
        <v>294</v>
      </c>
      <c r="DL308">
        <v>1626465076.6</v>
      </c>
      <c r="DM308">
        <v>1626465084.6</v>
      </c>
      <c r="DN308">
        <v>8</v>
      </c>
      <c r="DO308">
        <v>0.212</v>
      </c>
      <c r="DP308">
        <v>0.013</v>
      </c>
      <c r="DQ308">
        <v>1.588</v>
      </c>
      <c r="DR308">
        <v>-0.074</v>
      </c>
      <c r="DS308">
        <v>420</v>
      </c>
      <c r="DT308">
        <v>3</v>
      </c>
      <c r="DU308">
        <v>0.13</v>
      </c>
      <c r="DV308">
        <v>0.03</v>
      </c>
      <c r="DW308">
        <v>-23.4281512195122</v>
      </c>
      <c r="DX308">
        <v>-0.400496864111472</v>
      </c>
      <c r="DY308">
        <v>0.0425564366857802</v>
      </c>
      <c r="DZ308">
        <v>1</v>
      </c>
      <c r="EA308">
        <v>871.530454545455</v>
      </c>
      <c r="EB308">
        <v>1.54755632290539</v>
      </c>
      <c r="EC308">
        <v>0.216871291379915</v>
      </c>
      <c r="ED308">
        <v>1</v>
      </c>
      <c r="EE308">
        <v>5.33169780487805</v>
      </c>
      <c r="EF308">
        <v>0.350191358885014</v>
      </c>
      <c r="EG308">
        <v>0.0360671142362095</v>
      </c>
      <c r="EH308">
        <v>0</v>
      </c>
      <c r="EI308">
        <v>2</v>
      </c>
      <c r="EJ308">
        <v>3</v>
      </c>
      <c r="EK308" t="s">
        <v>354</v>
      </c>
      <c r="EL308">
        <v>100</v>
      </c>
      <c r="EM308">
        <v>100</v>
      </c>
      <c r="EN308">
        <v>1.551</v>
      </c>
      <c r="EO308">
        <v>-0.0484</v>
      </c>
      <c r="EP308">
        <v>0.796380875196005</v>
      </c>
      <c r="EQ308">
        <v>0.00225868272383977</v>
      </c>
      <c r="ER308">
        <v>-9.96746185667655e-07</v>
      </c>
      <c r="ES308">
        <v>2.83711317370827e-10</v>
      </c>
      <c r="ET308">
        <v>-0.071317122073674</v>
      </c>
      <c r="EU308">
        <v>-0.00217948432402501</v>
      </c>
      <c r="EV308">
        <v>0.000453263451741206</v>
      </c>
      <c r="EW308">
        <v>-1.16319206543697e-06</v>
      </c>
      <c r="EX308">
        <v>-2</v>
      </c>
      <c r="EY308">
        <v>2196</v>
      </c>
      <c r="EZ308">
        <v>1</v>
      </c>
      <c r="FA308">
        <v>25</v>
      </c>
      <c r="FB308">
        <v>11.6</v>
      </c>
      <c r="FC308">
        <v>11.5</v>
      </c>
      <c r="FD308">
        <v>18</v>
      </c>
      <c r="FE308">
        <v>820.548</v>
      </c>
      <c r="FF308">
        <v>433.071</v>
      </c>
      <c r="FG308">
        <v>26.4465</v>
      </c>
      <c r="FH308">
        <v>25.1706</v>
      </c>
      <c r="FI308">
        <v>30</v>
      </c>
      <c r="FJ308">
        <v>25.3652</v>
      </c>
      <c r="FK308">
        <v>25.4143</v>
      </c>
      <c r="FL308">
        <v>25.0368</v>
      </c>
      <c r="FM308">
        <v>65.4657</v>
      </c>
      <c r="FN308">
        <v>0</v>
      </c>
      <c r="FO308">
        <v>26.5</v>
      </c>
      <c r="FP308">
        <v>420</v>
      </c>
      <c r="FQ308">
        <v>4.74429</v>
      </c>
      <c r="FR308">
        <v>101.463</v>
      </c>
      <c r="FS308">
        <v>101.91</v>
      </c>
    </row>
    <row r="309" spans="1:175">
      <c r="A309">
        <v>293</v>
      </c>
      <c r="B309">
        <v>1626465774</v>
      </c>
      <c r="C309">
        <v>584.400000095367</v>
      </c>
      <c r="D309" t="s">
        <v>880</v>
      </c>
      <c r="E309" t="s">
        <v>881</v>
      </c>
      <c r="F309">
        <v>1</v>
      </c>
      <c r="G309" t="s">
        <v>291</v>
      </c>
      <c r="H309">
        <v>1626465773</v>
      </c>
      <c r="I309">
        <f>(J309)/1000</f>
        <v>0</v>
      </c>
      <c r="J309">
        <f>1000*CB309*AH309*(BX309-BY309)/(100*BQ309*(1000-AH309*BX309))</f>
        <v>0</v>
      </c>
      <c r="K309">
        <f>CB309*AH309*(BW309-BV309*(1000-AH309*BY309)/(1000-AH309*BX309))/(100*BQ309)</f>
        <v>0</v>
      </c>
      <c r="L309">
        <f>BV309 - IF(AH309&gt;1, K309*BQ309*100.0/(AJ309*CJ309), 0)</f>
        <v>0</v>
      </c>
      <c r="M309">
        <f>((S309-I309/2)*L309-K309)/(S309+I309/2)</f>
        <v>0</v>
      </c>
      <c r="N309">
        <f>M309*(CC309+CD309)/1000.0</f>
        <v>0</v>
      </c>
      <c r="O309">
        <f>(BV309 - IF(AH309&gt;1, K309*BQ309*100.0/(AJ309*CJ309), 0))*(CC309+CD309)/1000.0</f>
        <v>0</v>
      </c>
      <c r="P309">
        <f>2.0/((1/R309-1/Q309)+SIGN(R309)*SQRT((1/R309-1/Q309)*(1/R309-1/Q309) + 4*BR309/((BR309+1)*(BR309+1))*(2*1/R309*1/Q309-1/Q309*1/Q309)))</f>
        <v>0</v>
      </c>
      <c r="Q309">
        <f>IF(LEFT(BS309,1)&lt;&gt;"0",IF(LEFT(BS309,1)="1",3.0,BT309),$D$5+$E$5*(CJ309*CC309/($K$5*1000))+$F$5*(CJ309*CC309/($K$5*1000))*MAX(MIN(BQ309,$J$5),$I$5)*MAX(MIN(BQ309,$J$5),$I$5)+$G$5*MAX(MIN(BQ309,$J$5),$I$5)*(CJ309*CC309/($K$5*1000))+$H$5*(CJ309*CC309/($K$5*1000))*(CJ309*CC309/($K$5*1000)))</f>
        <v>0</v>
      </c>
      <c r="R309">
        <f>I309*(1000-(1000*0.61365*exp(17.502*V309/(240.97+V309))/(CC309+CD309)+BX309)/2)/(1000*0.61365*exp(17.502*V309/(240.97+V309))/(CC309+CD309)-BX309)</f>
        <v>0</v>
      </c>
      <c r="S309">
        <f>1/((BR309+1)/(P309/1.6)+1/(Q309/1.37)) + BR309/((BR309+1)/(P309/1.6) + BR309/(Q309/1.37))</f>
        <v>0</v>
      </c>
      <c r="T309">
        <f>(BM309*BP309)</f>
        <v>0</v>
      </c>
      <c r="U309">
        <f>(CE309+(T309+2*0.95*5.67E-8*(((CE309+$B$7)+273)^4-(CE309+273)^4)-44100*I309)/(1.84*29.3*Q309+8*0.95*5.67E-8*(CE309+273)^3))</f>
        <v>0</v>
      </c>
      <c r="V309">
        <f>($C$7*CF309+$D$7*CG309+$E$7*U309)</f>
        <v>0</v>
      </c>
      <c r="W309">
        <f>0.61365*exp(17.502*V309/(240.97+V309))</f>
        <v>0</v>
      </c>
      <c r="X309">
        <f>(Y309/Z309*100)</f>
        <v>0</v>
      </c>
      <c r="Y309">
        <f>BX309*(CC309+CD309)/1000</f>
        <v>0</v>
      </c>
      <c r="Z309">
        <f>0.61365*exp(17.502*CE309/(240.97+CE309))</f>
        <v>0</v>
      </c>
      <c r="AA309">
        <f>(W309-BX309*(CC309+CD309)/1000)</f>
        <v>0</v>
      </c>
      <c r="AB309">
        <f>(-I309*44100)</f>
        <v>0</v>
      </c>
      <c r="AC309">
        <f>2*29.3*Q309*0.92*(CE309-V309)</f>
        <v>0</v>
      </c>
      <c r="AD309">
        <f>2*0.95*5.67E-8*(((CE309+$B$7)+273)^4-(V309+273)^4)</f>
        <v>0</v>
      </c>
      <c r="AE309">
        <f>T309+AD309+AB309+AC309</f>
        <v>0</v>
      </c>
      <c r="AF309">
        <v>142</v>
      </c>
      <c r="AG309">
        <v>16</v>
      </c>
      <c r="AH309">
        <f>IF(AF309*$H$13&gt;=AJ309,1.0,(AJ309/(AJ309-AF309*$H$13)))</f>
        <v>0</v>
      </c>
      <c r="AI309">
        <f>(AH309-1)*100</f>
        <v>0</v>
      </c>
      <c r="AJ309">
        <f>MAX(0,($B$13+$C$13*CJ309)/(1+$D$13*CJ309)*CC309/(CE309+273)*$E$13)</f>
        <v>0</v>
      </c>
      <c r="AK309" t="s">
        <v>292</v>
      </c>
      <c r="AL309" t="s">
        <v>292</v>
      </c>
      <c r="AM309">
        <v>0</v>
      </c>
      <c r="AN309">
        <v>0</v>
      </c>
      <c r="AO309">
        <f>1-AM309/AN309</f>
        <v>0</v>
      </c>
      <c r="AP309">
        <v>0</v>
      </c>
      <c r="AQ309" t="s">
        <v>292</v>
      </c>
      <c r="AR309" t="s">
        <v>292</v>
      </c>
      <c r="AS309">
        <v>0</v>
      </c>
      <c r="AT309">
        <v>0</v>
      </c>
      <c r="AU309">
        <f>1-AS309/AT309</f>
        <v>0</v>
      </c>
      <c r="AV309">
        <v>0.5</v>
      </c>
      <c r="AW309">
        <f>BN309</f>
        <v>0</v>
      </c>
      <c r="AX309">
        <f>K309</f>
        <v>0</v>
      </c>
      <c r="AY309">
        <f>AU309*AV309*AW309</f>
        <v>0</v>
      </c>
      <c r="AZ309">
        <f>(AX309-AP309)/AW309</f>
        <v>0</v>
      </c>
      <c r="BA309">
        <f>(AN309-AT309)/AT309</f>
        <v>0</v>
      </c>
      <c r="BB309">
        <f>AM309/(AO309+AM309/AT309)</f>
        <v>0</v>
      </c>
      <c r="BC309" t="s">
        <v>292</v>
      </c>
      <c r="BD309">
        <v>0</v>
      </c>
      <c r="BE309">
        <f>IF(BD309&lt;&gt;0, BD309, BB309)</f>
        <v>0</v>
      </c>
      <c r="BF309">
        <f>1-BE309/AT309</f>
        <v>0</v>
      </c>
      <c r="BG309">
        <f>(AT309-AS309)/(AT309-BE309)</f>
        <v>0</v>
      </c>
      <c r="BH309">
        <f>(AN309-AT309)/(AN309-BE309)</f>
        <v>0</v>
      </c>
      <c r="BI309">
        <f>(AT309-AS309)/(AT309-AM309)</f>
        <v>0</v>
      </c>
      <c r="BJ309">
        <f>(AN309-AT309)/(AN309-AM309)</f>
        <v>0</v>
      </c>
      <c r="BK309">
        <f>(BG309*BE309/AS309)</f>
        <v>0</v>
      </c>
      <c r="BL309">
        <f>(1-BK309)</f>
        <v>0</v>
      </c>
      <c r="BM309">
        <f>$B$11*CK309+$C$11*CL309+$F$11*CM309*(1-CP309)</f>
        <v>0</v>
      </c>
      <c r="BN309">
        <f>BM309*BO309</f>
        <v>0</v>
      </c>
      <c r="BO309">
        <f>($B$11*$D$9+$C$11*$D$9+$F$11*((CZ309+CR309)/MAX(CZ309+CR309+DA309, 0.1)*$I$9+DA309/MAX(CZ309+CR309+DA309, 0.1)*$J$9))/($B$11+$C$11+$F$11)</f>
        <v>0</v>
      </c>
      <c r="BP309">
        <f>($B$11*$K$9+$C$11*$K$9+$F$11*((CZ309+CR309)/MAX(CZ309+CR309+DA309, 0.1)*$P$9+DA309/MAX(CZ309+CR309+DA309, 0.1)*$Q$9))/($B$11+$C$11+$F$11)</f>
        <v>0</v>
      </c>
      <c r="BQ309">
        <v>6</v>
      </c>
      <c r="BR309">
        <v>0.5</v>
      </c>
      <c r="BS309" t="s">
        <v>293</v>
      </c>
      <c r="BT309">
        <v>2</v>
      </c>
      <c r="BU309">
        <v>1626465773</v>
      </c>
      <c r="BV309">
        <v>396.445333333333</v>
      </c>
      <c r="BW309">
        <v>419.976</v>
      </c>
      <c r="BX309">
        <v>10.0574666666667</v>
      </c>
      <c r="BY309">
        <v>4.65226333333333</v>
      </c>
      <c r="BZ309">
        <v>394.895</v>
      </c>
      <c r="CA309">
        <v>10.1057333333333</v>
      </c>
      <c r="CB309">
        <v>900.016333333333</v>
      </c>
      <c r="CC309">
        <v>100.765333333333</v>
      </c>
      <c r="CD309">
        <v>0.100109333333333</v>
      </c>
      <c r="CE309">
        <v>23.6897</v>
      </c>
      <c r="CF309">
        <v>22.1252666666667</v>
      </c>
      <c r="CG309">
        <v>999.9</v>
      </c>
      <c r="CH309">
        <v>0</v>
      </c>
      <c r="CI309">
        <v>0</v>
      </c>
      <c r="CJ309">
        <v>10010.3833333333</v>
      </c>
      <c r="CK309">
        <v>0</v>
      </c>
      <c r="CL309">
        <v>0.221023</v>
      </c>
      <c r="CM309">
        <v>1460</v>
      </c>
      <c r="CN309">
        <v>0.973004333333333</v>
      </c>
      <c r="CO309">
        <v>0.0269954333333333</v>
      </c>
      <c r="CP309">
        <v>0</v>
      </c>
      <c r="CQ309">
        <v>871.945333333333</v>
      </c>
      <c r="CR309">
        <v>4.99999</v>
      </c>
      <c r="CS309">
        <v>12776.9</v>
      </c>
      <c r="CT309">
        <v>12728.3666666667</v>
      </c>
      <c r="CU309">
        <v>39.2913333333333</v>
      </c>
      <c r="CV309">
        <v>41.25</v>
      </c>
      <c r="CW309">
        <v>40.375</v>
      </c>
      <c r="CX309">
        <v>40.687</v>
      </c>
      <c r="CY309">
        <v>41.312</v>
      </c>
      <c r="CZ309">
        <v>1415.72</v>
      </c>
      <c r="DA309">
        <v>39.28</v>
      </c>
      <c r="DB309">
        <v>0</v>
      </c>
      <c r="DC309">
        <v>1626465785</v>
      </c>
      <c r="DD309">
        <v>0</v>
      </c>
      <c r="DE309">
        <v>871.650384615385</v>
      </c>
      <c r="DF309">
        <v>1.2858803388388</v>
      </c>
      <c r="DG309">
        <v>25.049572621239</v>
      </c>
      <c r="DH309">
        <v>12773.9576923077</v>
      </c>
      <c r="DI309">
        <v>15</v>
      </c>
      <c r="DJ309">
        <v>1626465084.6</v>
      </c>
      <c r="DK309" t="s">
        <v>294</v>
      </c>
      <c r="DL309">
        <v>1626465076.6</v>
      </c>
      <c r="DM309">
        <v>1626465084.6</v>
      </c>
      <c r="DN309">
        <v>8</v>
      </c>
      <c r="DO309">
        <v>0.212</v>
      </c>
      <c r="DP309">
        <v>0.013</v>
      </c>
      <c r="DQ309">
        <v>1.588</v>
      </c>
      <c r="DR309">
        <v>-0.074</v>
      </c>
      <c r="DS309">
        <v>420</v>
      </c>
      <c r="DT309">
        <v>3</v>
      </c>
      <c r="DU309">
        <v>0.13</v>
      </c>
      <c r="DV309">
        <v>0.03</v>
      </c>
      <c r="DW309">
        <v>-23.4438341463415</v>
      </c>
      <c r="DX309">
        <v>-0.419358188153326</v>
      </c>
      <c r="DY309">
        <v>0.0445647164916213</v>
      </c>
      <c r="DZ309">
        <v>1</v>
      </c>
      <c r="EA309">
        <v>871.567742857143</v>
      </c>
      <c r="EB309">
        <v>1.24047010456592</v>
      </c>
      <c r="EC309">
        <v>0.225628182492115</v>
      </c>
      <c r="ED309">
        <v>1</v>
      </c>
      <c r="EE309">
        <v>5.34532317073171</v>
      </c>
      <c r="EF309">
        <v>0.333651637630678</v>
      </c>
      <c r="EG309">
        <v>0.0341953342587613</v>
      </c>
      <c r="EH309">
        <v>0</v>
      </c>
      <c r="EI309">
        <v>2</v>
      </c>
      <c r="EJ309">
        <v>3</v>
      </c>
      <c r="EK309" t="s">
        <v>354</v>
      </c>
      <c r="EL309">
        <v>100</v>
      </c>
      <c r="EM309">
        <v>100</v>
      </c>
      <c r="EN309">
        <v>1.551</v>
      </c>
      <c r="EO309">
        <v>-0.0482</v>
      </c>
      <c r="EP309">
        <v>0.796380875196005</v>
      </c>
      <c r="EQ309">
        <v>0.00225868272383977</v>
      </c>
      <c r="ER309">
        <v>-9.96746185667655e-07</v>
      </c>
      <c r="ES309">
        <v>2.83711317370827e-10</v>
      </c>
      <c r="ET309">
        <v>-0.071317122073674</v>
      </c>
      <c r="EU309">
        <v>-0.00217948432402501</v>
      </c>
      <c r="EV309">
        <v>0.000453263451741206</v>
      </c>
      <c r="EW309">
        <v>-1.16319206543697e-06</v>
      </c>
      <c r="EX309">
        <v>-2</v>
      </c>
      <c r="EY309">
        <v>2196</v>
      </c>
      <c r="EZ309">
        <v>1</v>
      </c>
      <c r="FA309">
        <v>25</v>
      </c>
      <c r="FB309">
        <v>11.6</v>
      </c>
      <c r="FC309">
        <v>11.5</v>
      </c>
      <c r="FD309">
        <v>18</v>
      </c>
      <c r="FE309">
        <v>820.601</v>
      </c>
      <c r="FF309">
        <v>433.044</v>
      </c>
      <c r="FG309">
        <v>26.5161</v>
      </c>
      <c r="FH309">
        <v>25.1703</v>
      </c>
      <c r="FI309">
        <v>30</v>
      </c>
      <c r="FJ309">
        <v>25.3641</v>
      </c>
      <c r="FK309">
        <v>25.4129</v>
      </c>
      <c r="FL309">
        <v>25.036</v>
      </c>
      <c r="FM309">
        <v>65.4657</v>
      </c>
      <c r="FN309">
        <v>0</v>
      </c>
      <c r="FO309">
        <v>26.6</v>
      </c>
      <c r="FP309">
        <v>420</v>
      </c>
      <c r="FQ309">
        <v>4.77518</v>
      </c>
      <c r="FR309">
        <v>101.464</v>
      </c>
      <c r="FS309">
        <v>101.91</v>
      </c>
    </row>
    <row r="310" spans="1:175">
      <c r="A310">
        <v>294</v>
      </c>
      <c r="B310">
        <v>1626465776</v>
      </c>
      <c r="C310">
        <v>586.400000095367</v>
      </c>
      <c r="D310" t="s">
        <v>882</v>
      </c>
      <c r="E310" t="s">
        <v>883</v>
      </c>
      <c r="F310">
        <v>1</v>
      </c>
      <c r="G310" t="s">
        <v>291</v>
      </c>
      <c r="H310">
        <v>1626465775</v>
      </c>
      <c r="I310">
        <f>(J310)/1000</f>
        <v>0</v>
      </c>
      <c r="J310">
        <f>1000*CB310*AH310*(BX310-BY310)/(100*BQ310*(1000-AH310*BX310))</f>
        <v>0</v>
      </c>
      <c r="K310">
        <f>CB310*AH310*(BW310-BV310*(1000-AH310*BY310)/(1000-AH310*BX310))/(100*BQ310)</f>
        <v>0</v>
      </c>
      <c r="L310">
        <f>BV310 - IF(AH310&gt;1, K310*BQ310*100.0/(AJ310*CJ310), 0)</f>
        <v>0</v>
      </c>
      <c r="M310">
        <f>((S310-I310/2)*L310-K310)/(S310+I310/2)</f>
        <v>0</v>
      </c>
      <c r="N310">
        <f>M310*(CC310+CD310)/1000.0</f>
        <v>0</v>
      </c>
      <c r="O310">
        <f>(BV310 - IF(AH310&gt;1, K310*BQ310*100.0/(AJ310*CJ310), 0))*(CC310+CD310)/1000.0</f>
        <v>0</v>
      </c>
      <c r="P310">
        <f>2.0/((1/R310-1/Q310)+SIGN(R310)*SQRT((1/R310-1/Q310)*(1/R310-1/Q310) + 4*BR310/((BR310+1)*(BR310+1))*(2*1/R310*1/Q310-1/Q310*1/Q310)))</f>
        <v>0</v>
      </c>
      <c r="Q310">
        <f>IF(LEFT(BS310,1)&lt;&gt;"0",IF(LEFT(BS310,1)="1",3.0,BT310),$D$5+$E$5*(CJ310*CC310/($K$5*1000))+$F$5*(CJ310*CC310/($K$5*1000))*MAX(MIN(BQ310,$J$5),$I$5)*MAX(MIN(BQ310,$J$5),$I$5)+$G$5*MAX(MIN(BQ310,$J$5),$I$5)*(CJ310*CC310/($K$5*1000))+$H$5*(CJ310*CC310/($K$5*1000))*(CJ310*CC310/($K$5*1000)))</f>
        <v>0</v>
      </c>
      <c r="R310">
        <f>I310*(1000-(1000*0.61365*exp(17.502*V310/(240.97+V310))/(CC310+CD310)+BX310)/2)/(1000*0.61365*exp(17.502*V310/(240.97+V310))/(CC310+CD310)-BX310)</f>
        <v>0</v>
      </c>
      <c r="S310">
        <f>1/((BR310+1)/(P310/1.6)+1/(Q310/1.37)) + BR310/((BR310+1)/(P310/1.6) + BR310/(Q310/1.37))</f>
        <v>0</v>
      </c>
      <c r="T310">
        <f>(BM310*BP310)</f>
        <v>0</v>
      </c>
      <c r="U310">
        <f>(CE310+(T310+2*0.95*5.67E-8*(((CE310+$B$7)+273)^4-(CE310+273)^4)-44100*I310)/(1.84*29.3*Q310+8*0.95*5.67E-8*(CE310+273)^3))</f>
        <v>0</v>
      </c>
      <c r="V310">
        <f>($C$7*CF310+$D$7*CG310+$E$7*U310)</f>
        <v>0</v>
      </c>
      <c r="W310">
        <f>0.61365*exp(17.502*V310/(240.97+V310))</f>
        <v>0</v>
      </c>
      <c r="X310">
        <f>(Y310/Z310*100)</f>
        <v>0</v>
      </c>
      <c r="Y310">
        <f>BX310*(CC310+CD310)/1000</f>
        <v>0</v>
      </c>
      <c r="Z310">
        <f>0.61365*exp(17.502*CE310/(240.97+CE310))</f>
        <v>0</v>
      </c>
      <c r="AA310">
        <f>(W310-BX310*(CC310+CD310)/1000)</f>
        <v>0</v>
      </c>
      <c r="AB310">
        <f>(-I310*44100)</f>
        <v>0</v>
      </c>
      <c r="AC310">
        <f>2*29.3*Q310*0.92*(CE310-V310)</f>
        <v>0</v>
      </c>
      <c r="AD310">
        <f>2*0.95*5.67E-8*(((CE310+$B$7)+273)^4-(V310+273)^4)</f>
        <v>0</v>
      </c>
      <c r="AE310">
        <f>T310+AD310+AB310+AC310</f>
        <v>0</v>
      </c>
      <c r="AF310">
        <v>142</v>
      </c>
      <c r="AG310">
        <v>16</v>
      </c>
      <c r="AH310">
        <f>IF(AF310*$H$13&gt;=AJ310,1.0,(AJ310/(AJ310-AF310*$H$13)))</f>
        <v>0</v>
      </c>
      <c r="AI310">
        <f>(AH310-1)*100</f>
        <v>0</v>
      </c>
      <c r="AJ310">
        <f>MAX(0,($B$13+$C$13*CJ310)/(1+$D$13*CJ310)*CC310/(CE310+273)*$E$13)</f>
        <v>0</v>
      </c>
      <c r="AK310" t="s">
        <v>292</v>
      </c>
      <c r="AL310" t="s">
        <v>292</v>
      </c>
      <c r="AM310">
        <v>0</v>
      </c>
      <c r="AN310">
        <v>0</v>
      </c>
      <c r="AO310">
        <f>1-AM310/AN310</f>
        <v>0</v>
      </c>
      <c r="AP310">
        <v>0</v>
      </c>
      <c r="AQ310" t="s">
        <v>292</v>
      </c>
      <c r="AR310" t="s">
        <v>292</v>
      </c>
      <c r="AS310">
        <v>0</v>
      </c>
      <c r="AT310">
        <v>0</v>
      </c>
      <c r="AU310">
        <f>1-AS310/AT310</f>
        <v>0</v>
      </c>
      <c r="AV310">
        <v>0.5</v>
      </c>
      <c r="AW310">
        <f>BN310</f>
        <v>0</v>
      </c>
      <c r="AX310">
        <f>K310</f>
        <v>0</v>
      </c>
      <c r="AY310">
        <f>AU310*AV310*AW310</f>
        <v>0</v>
      </c>
      <c r="AZ310">
        <f>(AX310-AP310)/AW310</f>
        <v>0</v>
      </c>
      <c r="BA310">
        <f>(AN310-AT310)/AT310</f>
        <v>0</v>
      </c>
      <c r="BB310">
        <f>AM310/(AO310+AM310/AT310)</f>
        <v>0</v>
      </c>
      <c r="BC310" t="s">
        <v>292</v>
      </c>
      <c r="BD310">
        <v>0</v>
      </c>
      <c r="BE310">
        <f>IF(BD310&lt;&gt;0, BD310, BB310)</f>
        <v>0</v>
      </c>
      <c r="BF310">
        <f>1-BE310/AT310</f>
        <v>0</v>
      </c>
      <c r="BG310">
        <f>(AT310-AS310)/(AT310-BE310)</f>
        <v>0</v>
      </c>
      <c r="BH310">
        <f>(AN310-AT310)/(AN310-BE310)</f>
        <v>0</v>
      </c>
      <c r="BI310">
        <f>(AT310-AS310)/(AT310-AM310)</f>
        <v>0</v>
      </c>
      <c r="BJ310">
        <f>(AN310-AT310)/(AN310-AM310)</f>
        <v>0</v>
      </c>
      <c r="BK310">
        <f>(BG310*BE310/AS310)</f>
        <v>0</v>
      </c>
      <c r="BL310">
        <f>(1-BK310)</f>
        <v>0</v>
      </c>
      <c r="BM310">
        <f>$B$11*CK310+$C$11*CL310+$F$11*CM310*(1-CP310)</f>
        <v>0</v>
      </c>
      <c r="BN310">
        <f>BM310*BO310</f>
        <v>0</v>
      </c>
      <c r="BO310">
        <f>($B$11*$D$9+$C$11*$D$9+$F$11*((CZ310+CR310)/MAX(CZ310+CR310+DA310, 0.1)*$I$9+DA310/MAX(CZ310+CR310+DA310, 0.1)*$J$9))/($B$11+$C$11+$F$11)</f>
        <v>0</v>
      </c>
      <c r="BP310">
        <f>($B$11*$K$9+$C$11*$K$9+$F$11*((CZ310+CR310)/MAX(CZ310+CR310+DA310, 0.1)*$P$9+DA310/MAX(CZ310+CR310+DA310, 0.1)*$Q$9))/($B$11+$C$11+$F$11)</f>
        <v>0</v>
      </c>
      <c r="BQ310">
        <v>6</v>
      </c>
      <c r="BR310">
        <v>0.5</v>
      </c>
      <c r="BS310" t="s">
        <v>293</v>
      </c>
      <c r="BT310">
        <v>2</v>
      </c>
      <c r="BU310">
        <v>1626465775</v>
      </c>
      <c r="BV310">
        <v>396.460333333333</v>
      </c>
      <c r="BW310">
        <v>420.006333333333</v>
      </c>
      <c r="BX310">
        <v>10.0796333333333</v>
      </c>
      <c r="BY310">
        <v>4.66790333333333</v>
      </c>
      <c r="BZ310">
        <v>394.909666666667</v>
      </c>
      <c r="CA310">
        <v>10.1277333333333</v>
      </c>
      <c r="CB310">
        <v>900.038666666667</v>
      </c>
      <c r="CC310">
        <v>100.764666666667</v>
      </c>
      <c r="CD310">
        <v>0.100310333333333</v>
      </c>
      <c r="CE310">
        <v>23.7293666666667</v>
      </c>
      <c r="CF310">
        <v>22.1544666666667</v>
      </c>
      <c r="CG310">
        <v>999.9</v>
      </c>
      <c r="CH310">
        <v>0</v>
      </c>
      <c r="CI310">
        <v>0</v>
      </c>
      <c r="CJ310">
        <v>9993.12666666667</v>
      </c>
      <c r="CK310">
        <v>0</v>
      </c>
      <c r="CL310">
        <v>0.221023</v>
      </c>
      <c r="CM310">
        <v>1460</v>
      </c>
      <c r="CN310">
        <v>0.973004333333333</v>
      </c>
      <c r="CO310">
        <v>0.0269954333333333</v>
      </c>
      <c r="CP310">
        <v>0</v>
      </c>
      <c r="CQ310">
        <v>871.837</v>
      </c>
      <c r="CR310">
        <v>4.99999</v>
      </c>
      <c r="CS310">
        <v>12777.9</v>
      </c>
      <c r="CT310">
        <v>12728.3666666667</v>
      </c>
      <c r="CU310">
        <v>39.312</v>
      </c>
      <c r="CV310">
        <v>41.25</v>
      </c>
      <c r="CW310">
        <v>40.375</v>
      </c>
      <c r="CX310">
        <v>40.687</v>
      </c>
      <c r="CY310">
        <v>41.312</v>
      </c>
      <c r="CZ310">
        <v>1415.72</v>
      </c>
      <c r="DA310">
        <v>39.28</v>
      </c>
      <c r="DB310">
        <v>0</v>
      </c>
      <c r="DC310">
        <v>1626465787.4</v>
      </c>
      <c r="DD310">
        <v>0</v>
      </c>
      <c r="DE310">
        <v>871.694961538462</v>
      </c>
      <c r="DF310">
        <v>2.16037607469108</v>
      </c>
      <c r="DG310">
        <v>26.0854700831632</v>
      </c>
      <c r="DH310">
        <v>12774.9615384615</v>
      </c>
      <c r="DI310">
        <v>15</v>
      </c>
      <c r="DJ310">
        <v>1626465084.6</v>
      </c>
      <c r="DK310" t="s">
        <v>294</v>
      </c>
      <c r="DL310">
        <v>1626465076.6</v>
      </c>
      <c r="DM310">
        <v>1626465084.6</v>
      </c>
      <c r="DN310">
        <v>8</v>
      </c>
      <c r="DO310">
        <v>0.212</v>
      </c>
      <c r="DP310">
        <v>0.013</v>
      </c>
      <c r="DQ310">
        <v>1.588</v>
      </c>
      <c r="DR310">
        <v>-0.074</v>
      </c>
      <c r="DS310">
        <v>420</v>
      </c>
      <c r="DT310">
        <v>3</v>
      </c>
      <c r="DU310">
        <v>0.13</v>
      </c>
      <c r="DV310">
        <v>0.03</v>
      </c>
      <c r="DW310">
        <v>-23.4584268292683</v>
      </c>
      <c r="DX310">
        <v>-0.416893379790951</v>
      </c>
      <c r="DY310">
        <v>0.0443735365235295</v>
      </c>
      <c r="DZ310">
        <v>1</v>
      </c>
      <c r="EA310">
        <v>871.625636363636</v>
      </c>
      <c r="EB310">
        <v>1.51140976150921</v>
      </c>
      <c r="EC310">
        <v>0.242608778249567</v>
      </c>
      <c r="ED310">
        <v>1</v>
      </c>
      <c r="EE310">
        <v>5.35737317073171</v>
      </c>
      <c r="EF310">
        <v>0.318901463414634</v>
      </c>
      <c r="EG310">
        <v>0.032640401826722</v>
      </c>
      <c r="EH310">
        <v>0</v>
      </c>
      <c r="EI310">
        <v>2</v>
      </c>
      <c r="EJ310">
        <v>3</v>
      </c>
      <c r="EK310" t="s">
        <v>354</v>
      </c>
      <c r="EL310">
        <v>100</v>
      </c>
      <c r="EM310">
        <v>100</v>
      </c>
      <c r="EN310">
        <v>1.55</v>
      </c>
      <c r="EO310">
        <v>-0.0481</v>
      </c>
      <c r="EP310">
        <v>0.796380875196005</v>
      </c>
      <c r="EQ310">
        <v>0.00225868272383977</v>
      </c>
      <c r="ER310">
        <v>-9.96746185667655e-07</v>
      </c>
      <c r="ES310">
        <v>2.83711317370827e-10</v>
      </c>
      <c r="ET310">
        <v>-0.071317122073674</v>
      </c>
      <c r="EU310">
        <v>-0.00217948432402501</v>
      </c>
      <c r="EV310">
        <v>0.000453263451741206</v>
      </c>
      <c r="EW310">
        <v>-1.16319206543697e-06</v>
      </c>
      <c r="EX310">
        <v>-2</v>
      </c>
      <c r="EY310">
        <v>2196</v>
      </c>
      <c r="EZ310">
        <v>1</v>
      </c>
      <c r="FA310">
        <v>25</v>
      </c>
      <c r="FB310">
        <v>11.7</v>
      </c>
      <c r="FC310">
        <v>11.5</v>
      </c>
      <c r="FD310">
        <v>18</v>
      </c>
      <c r="FE310">
        <v>820.538</v>
      </c>
      <c r="FF310">
        <v>433.244</v>
      </c>
      <c r="FG310">
        <v>26.5787</v>
      </c>
      <c r="FH310">
        <v>25.1693</v>
      </c>
      <c r="FI310">
        <v>30</v>
      </c>
      <c r="FJ310">
        <v>25.363</v>
      </c>
      <c r="FK310">
        <v>25.4118</v>
      </c>
      <c r="FL310">
        <v>25.0345</v>
      </c>
      <c r="FM310">
        <v>65.1758</v>
      </c>
      <c r="FN310">
        <v>0</v>
      </c>
      <c r="FO310">
        <v>26.7</v>
      </c>
      <c r="FP310">
        <v>420</v>
      </c>
      <c r="FQ310">
        <v>4.76785</v>
      </c>
      <c r="FR310">
        <v>101.465</v>
      </c>
      <c r="FS310">
        <v>101.911</v>
      </c>
    </row>
    <row r="311" spans="1:175">
      <c r="A311">
        <v>295</v>
      </c>
      <c r="B311">
        <v>1626465778</v>
      </c>
      <c r="C311">
        <v>588.400000095367</v>
      </c>
      <c r="D311" t="s">
        <v>884</v>
      </c>
      <c r="E311" t="s">
        <v>885</v>
      </c>
      <c r="F311">
        <v>1</v>
      </c>
      <c r="G311" t="s">
        <v>291</v>
      </c>
      <c r="H311">
        <v>1626465777</v>
      </c>
      <c r="I311">
        <f>(J311)/1000</f>
        <v>0</v>
      </c>
      <c r="J311">
        <f>1000*CB311*AH311*(BX311-BY311)/(100*BQ311*(1000-AH311*BX311))</f>
        <v>0</v>
      </c>
      <c r="K311">
        <f>CB311*AH311*(BW311-BV311*(1000-AH311*BY311)/(1000-AH311*BX311))/(100*BQ311)</f>
        <v>0</v>
      </c>
      <c r="L311">
        <f>BV311 - IF(AH311&gt;1, K311*BQ311*100.0/(AJ311*CJ311), 0)</f>
        <v>0</v>
      </c>
      <c r="M311">
        <f>((S311-I311/2)*L311-K311)/(S311+I311/2)</f>
        <v>0</v>
      </c>
      <c r="N311">
        <f>M311*(CC311+CD311)/1000.0</f>
        <v>0</v>
      </c>
      <c r="O311">
        <f>(BV311 - IF(AH311&gt;1, K311*BQ311*100.0/(AJ311*CJ311), 0))*(CC311+CD311)/1000.0</f>
        <v>0</v>
      </c>
      <c r="P311">
        <f>2.0/((1/R311-1/Q311)+SIGN(R311)*SQRT((1/R311-1/Q311)*(1/R311-1/Q311) + 4*BR311/((BR311+1)*(BR311+1))*(2*1/R311*1/Q311-1/Q311*1/Q311)))</f>
        <v>0</v>
      </c>
      <c r="Q311">
        <f>IF(LEFT(BS311,1)&lt;&gt;"0",IF(LEFT(BS311,1)="1",3.0,BT311),$D$5+$E$5*(CJ311*CC311/($K$5*1000))+$F$5*(CJ311*CC311/($K$5*1000))*MAX(MIN(BQ311,$J$5),$I$5)*MAX(MIN(BQ311,$J$5),$I$5)+$G$5*MAX(MIN(BQ311,$J$5),$I$5)*(CJ311*CC311/($K$5*1000))+$H$5*(CJ311*CC311/($K$5*1000))*(CJ311*CC311/($K$5*1000)))</f>
        <v>0</v>
      </c>
      <c r="R311">
        <f>I311*(1000-(1000*0.61365*exp(17.502*V311/(240.97+V311))/(CC311+CD311)+BX311)/2)/(1000*0.61365*exp(17.502*V311/(240.97+V311))/(CC311+CD311)-BX311)</f>
        <v>0</v>
      </c>
      <c r="S311">
        <f>1/((BR311+1)/(P311/1.6)+1/(Q311/1.37)) + BR311/((BR311+1)/(P311/1.6) + BR311/(Q311/1.37))</f>
        <v>0</v>
      </c>
      <c r="T311">
        <f>(BM311*BP311)</f>
        <v>0</v>
      </c>
      <c r="U311">
        <f>(CE311+(T311+2*0.95*5.67E-8*(((CE311+$B$7)+273)^4-(CE311+273)^4)-44100*I311)/(1.84*29.3*Q311+8*0.95*5.67E-8*(CE311+273)^3))</f>
        <v>0</v>
      </c>
      <c r="V311">
        <f>($C$7*CF311+$D$7*CG311+$E$7*U311)</f>
        <v>0</v>
      </c>
      <c r="W311">
        <f>0.61365*exp(17.502*V311/(240.97+V311))</f>
        <v>0</v>
      </c>
      <c r="X311">
        <f>(Y311/Z311*100)</f>
        <v>0</v>
      </c>
      <c r="Y311">
        <f>BX311*(CC311+CD311)/1000</f>
        <v>0</v>
      </c>
      <c r="Z311">
        <f>0.61365*exp(17.502*CE311/(240.97+CE311))</f>
        <v>0</v>
      </c>
      <c r="AA311">
        <f>(W311-BX311*(CC311+CD311)/1000)</f>
        <v>0</v>
      </c>
      <c r="AB311">
        <f>(-I311*44100)</f>
        <v>0</v>
      </c>
      <c r="AC311">
        <f>2*29.3*Q311*0.92*(CE311-V311)</f>
        <v>0</v>
      </c>
      <c r="AD311">
        <f>2*0.95*5.67E-8*(((CE311+$B$7)+273)^4-(V311+273)^4)</f>
        <v>0</v>
      </c>
      <c r="AE311">
        <f>T311+AD311+AB311+AC311</f>
        <v>0</v>
      </c>
      <c r="AF311">
        <v>142</v>
      </c>
      <c r="AG311">
        <v>16</v>
      </c>
      <c r="AH311">
        <f>IF(AF311*$H$13&gt;=AJ311,1.0,(AJ311/(AJ311-AF311*$H$13)))</f>
        <v>0</v>
      </c>
      <c r="AI311">
        <f>(AH311-1)*100</f>
        <v>0</v>
      </c>
      <c r="AJ311">
        <f>MAX(0,($B$13+$C$13*CJ311)/(1+$D$13*CJ311)*CC311/(CE311+273)*$E$13)</f>
        <v>0</v>
      </c>
      <c r="AK311" t="s">
        <v>292</v>
      </c>
      <c r="AL311" t="s">
        <v>292</v>
      </c>
      <c r="AM311">
        <v>0</v>
      </c>
      <c r="AN311">
        <v>0</v>
      </c>
      <c r="AO311">
        <f>1-AM311/AN311</f>
        <v>0</v>
      </c>
      <c r="AP311">
        <v>0</v>
      </c>
      <c r="AQ311" t="s">
        <v>292</v>
      </c>
      <c r="AR311" t="s">
        <v>292</v>
      </c>
      <c r="AS311">
        <v>0</v>
      </c>
      <c r="AT311">
        <v>0</v>
      </c>
      <c r="AU311">
        <f>1-AS311/AT311</f>
        <v>0</v>
      </c>
      <c r="AV311">
        <v>0.5</v>
      </c>
      <c r="AW311">
        <f>BN311</f>
        <v>0</v>
      </c>
      <c r="AX311">
        <f>K311</f>
        <v>0</v>
      </c>
      <c r="AY311">
        <f>AU311*AV311*AW311</f>
        <v>0</v>
      </c>
      <c r="AZ311">
        <f>(AX311-AP311)/AW311</f>
        <v>0</v>
      </c>
      <c r="BA311">
        <f>(AN311-AT311)/AT311</f>
        <v>0</v>
      </c>
      <c r="BB311">
        <f>AM311/(AO311+AM311/AT311)</f>
        <v>0</v>
      </c>
      <c r="BC311" t="s">
        <v>292</v>
      </c>
      <c r="BD311">
        <v>0</v>
      </c>
      <c r="BE311">
        <f>IF(BD311&lt;&gt;0, BD311, BB311)</f>
        <v>0</v>
      </c>
      <c r="BF311">
        <f>1-BE311/AT311</f>
        <v>0</v>
      </c>
      <c r="BG311">
        <f>(AT311-AS311)/(AT311-BE311)</f>
        <v>0</v>
      </c>
      <c r="BH311">
        <f>(AN311-AT311)/(AN311-BE311)</f>
        <v>0</v>
      </c>
      <c r="BI311">
        <f>(AT311-AS311)/(AT311-AM311)</f>
        <v>0</v>
      </c>
      <c r="BJ311">
        <f>(AN311-AT311)/(AN311-AM311)</f>
        <v>0</v>
      </c>
      <c r="BK311">
        <f>(BG311*BE311/AS311)</f>
        <v>0</v>
      </c>
      <c r="BL311">
        <f>(1-BK311)</f>
        <v>0</v>
      </c>
      <c r="BM311">
        <f>$B$11*CK311+$C$11*CL311+$F$11*CM311*(1-CP311)</f>
        <v>0</v>
      </c>
      <c r="BN311">
        <f>BM311*BO311</f>
        <v>0</v>
      </c>
      <c r="BO311">
        <f>($B$11*$D$9+$C$11*$D$9+$F$11*((CZ311+CR311)/MAX(CZ311+CR311+DA311, 0.1)*$I$9+DA311/MAX(CZ311+CR311+DA311, 0.1)*$J$9))/($B$11+$C$11+$F$11)</f>
        <v>0</v>
      </c>
      <c r="BP311">
        <f>($B$11*$K$9+$C$11*$K$9+$F$11*((CZ311+CR311)/MAX(CZ311+CR311+DA311, 0.1)*$P$9+DA311/MAX(CZ311+CR311+DA311, 0.1)*$Q$9))/($B$11+$C$11+$F$11)</f>
        <v>0</v>
      </c>
      <c r="BQ311">
        <v>6</v>
      </c>
      <c r="BR311">
        <v>0.5</v>
      </c>
      <c r="BS311" t="s">
        <v>293</v>
      </c>
      <c r="BT311">
        <v>2</v>
      </c>
      <c r="BU311">
        <v>1626465777</v>
      </c>
      <c r="BV311">
        <v>396.451666666667</v>
      </c>
      <c r="BW311">
        <v>420.024666666667</v>
      </c>
      <c r="BX311">
        <v>10.1080666666667</v>
      </c>
      <c r="BY311">
        <v>4.67974666666667</v>
      </c>
      <c r="BZ311">
        <v>394.901333333333</v>
      </c>
      <c r="CA311">
        <v>10.156</v>
      </c>
      <c r="CB311">
        <v>900.035666666667</v>
      </c>
      <c r="CC311">
        <v>100.763333333333</v>
      </c>
      <c r="CD311">
        <v>0.100269166666667</v>
      </c>
      <c r="CE311">
        <v>23.7684333333333</v>
      </c>
      <c r="CF311">
        <v>22.1913</v>
      </c>
      <c r="CG311">
        <v>999.9</v>
      </c>
      <c r="CH311">
        <v>0</v>
      </c>
      <c r="CI311">
        <v>0</v>
      </c>
      <c r="CJ311">
        <v>9966.25</v>
      </c>
      <c r="CK311">
        <v>0</v>
      </c>
      <c r="CL311">
        <v>0.221023</v>
      </c>
      <c r="CM311">
        <v>1459.99</v>
      </c>
      <c r="CN311">
        <v>0.973011</v>
      </c>
      <c r="CO311">
        <v>0.0269885</v>
      </c>
      <c r="CP311">
        <v>0</v>
      </c>
      <c r="CQ311">
        <v>872.198333333333</v>
      </c>
      <c r="CR311">
        <v>4.99999</v>
      </c>
      <c r="CS311">
        <v>12778.1666666667</v>
      </c>
      <c r="CT311">
        <v>12728.3</v>
      </c>
      <c r="CU311">
        <v>39.312</v>
      </c>
      <c r="CV311">
        <v>41.25</v>
      </c>
      <c r="CW311">
        <v>40.375</v>
      </c>
      <c r="CX311">
        <v>40.687</v>
      </c>
      <c r="CY311">
        <v>41.312</v>
      </c>
      <c r="CZ311">
        <v>1415.72</v>
      </c>
      <c r="DA311">
        <v>39.27</v>
      </c>
      <c r="DB311">
        <v>0</v>
      </c>
      <c r="DC311">
        <v>1626465789.2</v>
      </c>
      <c r="DD311">
        <v>0</v>
      </c>
      <c r="DE311">
        <v>871.79796</v>
      </c>
      <c r="DF311">
        <v>1.93538461917751</v>
      </c>
      <c r="DG311">
        <v>25.8846153784756</v>
      </c>
      <c r="DH311">
        <v>12775.84</v>
      </c>
      <c r="DI311">
        <v>15</v>
      </c>
      <c r="DJ311">
        <v>1626465084.6</v>
      </c>
      <c r="DK311" t="s">
        <v>294</v>
      </c>
      <c r="DL311">
        <v>1626465076.6</v>
      </c>
      <c r="DM311">
        <v>1626465084.6</v>
      </c>
      <c r="DN311">
        <v>8</v>
      </c>
      <c r="DO311">
        <v>0.212</v>
      </c>
      <c r="DP311">
        <v>0.013</v>
      </c>
      <c r="DQ311">
        <v>1.588</v>
      </c>
      <c r="DR311">
        <v>-0.074</v>
      </c>
      <c r="DS311">
        <v>420</v>
      </c>
      <c r="DT311">
        <v>3</v>
      </c>
      <c r="DU311">
        <v>0.13</v>
      </c>
      <c r="DV311">
        <v>0.03</v>
      </c>
      <c r="DW311">
        <v>-23.4772146341463</v>
      </c>
      <c r="DX311">
        <v>-0.476985365853643</v>
      </c>
      <c r="DY311">
        <v>0.0513842035182763</v>
      </c>
      <c r="DZ311">
        <v>1</v>
      </c>
      <c r="EA311">
        <v>871.692151515152</v>
      </c>
      <c r="EB311">
        <v>1.64841576280297</v>
      </c>
      <c r="EC311">
        <v>0.26024733238375</v>
      </c>
      <c r="ED311">
        <v>1</v>
      </c>
      <c r="EE311">
        <v>5.36896292682927</v>
      </c>
      <c r="EF311">
        <v>0.317547804878045</v>
      </c>
      <c r="EG311">
        <v>0.0325031352516917</v>
      </c>
      <c r="EH311">
        <v>0</v>
      </c>
      <c r="EI311">
        <v>2</v>
      </c>
      <c r="EJ311">
        <v>3</v>
      </c>
      <c r="EK311" t="s">
        <v>354</v>
      </c>
      <c r="EL311">
        <v>100</v>
      </c>
      <c r="EM311">
        <v>100</v>
      </c>
      <c r="EN311">
        <v>1.55</v>
      </c>
      <c r="EO311">
        <v>-0.0479</v>
      </c>
      <c r="EP311">
        <v>0.796380875196005</v>
      </c>
      <c r="EQ311">
        <v>0.00225868272383977</v>
      </c>
      <c r="ER311">
        <v>-9.96746185667655e-07</v>
      </c>
      <c r="ES311">
        <v>2.83711317370827e-10</v>
      </c>
      <c r="ET311">
        <v>-0.071317122073674</v>
      </c>
      <c r="EU311">
        <v>-0.00217948432402501</v>
      </c>
      <c r="EV311">
        <v>0.000453263451741206</v>
      </c>
      <c r="EW311">
        <v>-1.16319206543697e-06</v>
      </c>
      <c r="EX311">
        <v>-2</v>
      </c>
      <c r="EY311">
        <v>2196</v>
      </c>
      <c r="EZ311">
        <v>1</v>
      </c>
      <c r="FA311">
        <v>25</v>
      </c>
      <c r="FB311">
        <v>11.7</v>
      </c>
      <c r="FC311">
        <v>11.6</v>
      </c>
      <c r="FD311">
        <v>18</v>
      </c>
      <c r="FE311">
        <v>820.615</v>
      </c>
      <c r="FF311">
        <v>433.37</v>
      </c>
      <c r="FG311">
        <v>26.6447</v>
      </c>
      <c r="FH311">
        <v>25.1685</v>
      </c>
      <c r="FI311">
        <v>30</v>
      </c>
      <c r="FJ311">
        <v>25.362</v>
      </c>
      <c r="FK311">
        <v>25.4108</v>
      </c>
      <c r="FL311">
        <v>25.0365</v>
      </c>
      <c r="FM311">
        <v>65.1758</v>
      </c>
      <c r="FN311">
        <v>0</v>
      </c>
      <c r="FO311">
        <v>26.7</v>
      </c>
      <c r="FP311">
        <v>420</v>
      </c>
      <c r="FQ311">
        <v>4.80781</v>
      </c>
      <c r="FR311">
        <v>101.466</v>
      </c>
      <c r="FS311">
        <v>101.911</v>
      </c>
    </row>
    <row r="312" spans="1:175">
      <c r="A312">
        <v>296</v>
      </c>
      <c r="B312">
        <v>1626465780</v>
      </c>
      <c r="C312">
        <v>590.400000095367</v>
      </c>
      <c r="D312" t="s">
        <v>886</v>
      </c>
      <c r="E312" t="s">
        <v>887</v>
      </c>
      <c r="F312">
        <v>1</v>
      </c>
      <c r="G312" t="s">
        <v>291</v>
      </c>
      <c r="H312">
        <v>1626465779</v>
      </c>
      <c r="I312">
        <f>(J312)/1000</f>
        <v>0</v>
      </c>
      <c r="J312">
        <f>1000*CB312*AH312*(BX312-BY312)/(100*BQ312*(1000-AH312*BX312))</f>
        <v>0</v>
      </c>
      <c r="K312">
        <f>CB312*AH312*(BW312-BV312*(1000-AH312*BY312)/(1000-AH312*BX312))/(100*BQ312)</f>
        <v>0</v>
      </c>
      <c r="L312">
        <f>BV312 - IF(AH312&gt;1, K312*BQ312*100.0/(AJ312*CJ312), 0)</f>
        <v>0</v>
      </c>
      <c r="M312">
        <f>((S312-I312/2)*L312-K312)/(S312+I312/2)</f>
        <v>0</v>
      </c>
      <c r="N312">
        <f>M312*(CC312+CD312)/1000.0</f>
        <v>0</v>
      </c>
      <c r="O312">
        <f>(BV312 - IF(AH312&gt;1, K312*BQ312*100.0/(AJ312*CJ312), 0))*(CC312+CD312)/1000.0</f>
        <v>0</v>
      </c>
      <c r="P312">
        <f>2.0/((1/R312-1/Q312)+SIGN(R312)*SQRT((1/R312-1/Q312)*(1/R312-1/Q312) + 4*BR312/((BR312+1)*(BR312+1))*(2*1/R312*1/Q312-1/Q312*1/Q312)))</f>
        <v>0</v>
      </c>
      <c r="Q312">
        <f>IF(LEFT(BS312,1)&lt;&gt;"0",IF(LEFT(BS312,1)="1",3.0,BT312),$D$5+$E$5*(CJ312*CC312/($K$5*1000))+$F$5*(CJ312*CC312/($K$5*1000))*MAX(MIN(BQ312,$J$5),$I$5)*MAX(MIN(BQ312,$J$5),$I$5)+$G$5*MAX(MIN(BQ312,$J$5),$I$5)*(CJ312*CC312/($K$5*1000))+$H$5*(CJ312*CC312/($K$5*1000))*(CJ312*CC312/($K$5*1000)))</f>
        <v>0</v>
      </c>
      <c r="R312">
        <f>I312*(1000-(1000*0.61365*exp(17.502*V312/(240.97+V312))/(CC312+CD312)+BX312)/2)/(1000*0.61365*exp(17.502*V312/(240.97+V312))/(CC312+CD312)-BX312)</f>
        <v>0</v>
      </c>
      <c r="S312">
        <f>1/((BR312+1)/(P312/1.6)+1/(Q312/1.37)) + BR312/((BR312+1)/(P312/1.6) + BR312/(Q312/1.37))</f>
        <v>0</v>
      </c>
      <c r="T312">
        <f>(BM312*BP312)</f>
        <v>0</v>
      </c>
      <c r="U312">
        <f>(CE312+(T312+2*0.95*5.67E-8*(((CE312+$B$7)+273)^4-(CE312+273)^4)-44100*I312)/(1.84*29.3*Q312+8*0.95*5.67E-8*(CE312+273)^3))</f>
        <v>0</v>
      </c>
      <c r="V312">
        <f>($C$7*CF312+$D$7*CG312+$E$7*U312)</f>
        <v>0</v>
      </c>
      <c r="W312">
        <f>0.61365*exp(17.502*V312/(240.97+V312))</f>
        <v>0</v>
      </c>
      <c r="X312">
        <f>(Y312/Z312*100)</f>
        <v>0</v>
      </c>
      <c r="Y312">
        <f>BX312*(CC312+CD312)/1000</f>
        <v>0</v>
      </c>
      <c r="Z312">
        <f>0.61365*exp(17.502*CE312/(240.97+CE312))</f>
        <v>0</v>
      </c>
      <c r="AA312">
        <f>(W312-BX312*(CC312+CD312)/1000)</f>
        <v>0</v>
      </c>
      <c r="AB312">
        <f>(-I312*44100)</f>
        <v>0</v>
      </c>
      <c r="AC312">
        <f>2*29.3*Q312*0.92*(CE312-V312)</f>
        <v>0</v>
      </c>
      <c r="AD312">
        <f>2*0.95*5.67E-8*(((CE312+$B$7)+273)^4-(V312+273)^4)</f>
        <v>0</v>
      </c>
      <c r="AE312">
        <f>T312+AD312+AB312+AC312</f>
        <v>0</v>
      </c>
      <c r="AF312">
        <v>142</v>
      </c>
      <c r="AG312">
        <v>16</v>
      </c>
      <c r="AH312">
        <f>IF(AF312*$H$13&gt;=AJ312,1.0,(AJ312/(AJ312-AF312*$H$13)))</f>
        <v>0</v>
      </c>
      <c r="AI312">
        <f>(AH312-1)*100</f>
        <v>0</v>
      </c>
      <c r="AJ312">
        <f>MAX(0,($B$13+$C$13*CJ312)/(1+$D$13*CJ312)*CC312/(CE312+273)*$E$13)</f>
        <v>0</v>
      </c>
      <c r="AK312" t="s">
        <v>292</v>
      </c>
      <c r="AL312" t="s">
        <v>292</v>
      </c>
      <c r="AM312">
        <v>0</v>
      </c>
      <c r="AN312">
        <v>0</v>
      </c>
      <c r="AO312">
        <f>1-AM312/AN312</f>
        <v>0</v>
      </c>
      <c r="AP312">
        <v>0</v>
      </c>
      <c r="AQ312" t="s">
        <v>292</v>
      </c>
      <c r="AR312" t="s">
        <v>292</v>
      </c>
      <c r="AS312">
        <v>0</v>
      </c>
      <c r="AT312">
        <v>0</v>
      </c>
      <c r="AU312">
        <f>1-AS312/AT312</f>
        <v>0</v>
      </c>
      <c r="AV312">
        <v>0.5</v>
      </c>
      <c r="AW312">
        <f>BN312</f>
        <v>0</v>
      </c>
      <c r="AX312">
        <f>K312</f>
        <v>0</v>
      </c>
      <c r="AY312">
        <f>AU312*AV312*AW312</f>
        <v>0</v>
      </c>
      <c r="AZ312">
        <f>(AX312-AP312)/AW312</f>
        <v>0</v>
      </c>
      <c r="BA312">
        <f>(AN312-AT312)/AT312</f>
        <v>0</v>
      </c>
      <c r="BB312">
        <f>AM312/(AO312+AM312/AT312)</f>
        <v>0</v>
      </c>
      <c r="BC312" t="s">
        <v>292</v>
      </c>
      <c r="BD312">
        <v>0</v>
      </c>
      <c r="BE312">
        <f>IF(BD312&lt;&gt;0, BD312, BB312)</f>
        <v>0</v>
      </c>
      <c r="BF312">
        <f>1-BE312/AT312</f>
        <v>0</v>
      </c>
      <c r="BG312">
        <f>(AT312-AS312)/(AT312-BE312)</f>
        <v>0</v>
      </c>
      <c r="BH312">
        <f>(AN312-AT312)/(AN312-BE312)</f>
        <v>0</v>
      </c>
      <c r="BI312">
        <f>(AT312-AS312)/(AT312-AM312)</f>
        <v>0</v>
      </c>
      <c r="BJ312">
        <f>(AN312-AT312)/(AN312-AM312)</f>
        <v>0</v>
      </c>
      <c r="BK312">
        <f>(BG312*BE312/AS312)</f>
        <v>0</v>
      </c>
      <c r="BL312">
        <f>(1-BK312)</f>
        <v>0</v>
      </c>
      <c r="BM312">
        <f>$B$11*CK312+$C$11*CL312+$F$11*CM312*(1-CP312)</f>
        <v>0</v>
      </c>
      <c r="BN312">
        <f>BM312*BO312</f>
        <v>0</v>
      </c>
      <c r="BO312">
        <f>($B$11*$D$9+$C$11*$D$9+$F$11*((CZ312+CR312)/MAX(CZ312+CR312+DA312, 0.1)*$I$9+DA312/MAX(CZ312+CR312+DA312, 0.1)*$J$9))/($B$11+$C$11+$F$11)</f>
        <v>0</v>
      </c>
      <c r="BP312">
        <f>($B$11*$K$9+$C$11*$K$9+$F$11*((CZ312+CR312)/MAX(CZ312+CR312+DA312, 0.1)*$P$9+DA312/MAX(CZ312+CR312+DA312, 0.1)*$Q$9))/($B$11+$C$11+$F$11)</f>
        <v>0</v>
      </c>
      <c r="BQ312">
        <v>6</v>
      </c>
      <c r="BR312">
        <v>0.5</v>
      </c>
      <c r="BS312" t="s">
        <v>293</v>
      </c>
      <c r="BT312">
        <v>2</v>
      </c>
      <c r="BU312">
        <v>1626465779</v>
      </c>
      <c r="BV312">
        <v>396.419666666667</v>
      </c>
      <c r="BW312">
        <v>419.962666666667</v>
      </c>
      <c r="BX312">
        <v>10.1348333333333</v>
      </c>
      <c r="BY312">
        <v>4.70614333333333</v>
      </c>
      <c r="BZ312">
        <v>394.869666666667</v>
      </c>
      <c r="CA312">
        <v>10.1825666666667</v>
      </c>
      <c r="CB312">
        <v>899.964</v>
      </c>
      <c r="CC312">
        <v>100.763333333333</v>
      </c>
      <c r="CD312">
        <v>0.0999520666666667</v>
      </c>
      <c r="CE312">
        <v>23.8053333333333</v>
      </c>
      <c r="CF312">
        <v>22.2337666666667</v>
      </c>
      <c r="CG312">
        <v>999.9</v>
      </c>
      <c r="CH312">
        <v>0</v>
      </c>
      <c r="CI312">
        <v>0</v>
      </c>
      <c r="CJ312">
        <v>9980</v>
      </c>
      <c r="CK312">
        <v>0</v>
      </c>
      <c r="CL312">
        <v>0.221023</v>
      </c>
      <c r="CM312">
        <v>1460.01</v>
      </c>
      <c r="CN312">
        <v>0.973004333333333</v>
      </c>
      <c r="CO312">
        <v>0.0269955666666667</v>
      </c>
      <c r="CP312">
        <v>0</v>
      </c>
      <c r="CQ312">
        <v>872.223</v>
      </c>
      <c r="CR312">
        <v>4.99999</v>
      </c>
      <c r="CS312">
        <v>12779.7333333333</v>
      </c>
      <c r="CT312">
        <v>12728.4333333333</v>
      </c>
      <c r="CU312">
        <v>39.312</v>
      </c>
      <c r="CV312">
        <v>41.25</v>
      </c>
      <c r="CW312">
        <v>40.375</v>
      </c>
      <c r="CX312">
        <v>40.687</v>
      </c>
      <c r="CY312">
        <v>41.312</v>
      </c>
      <c r="CZ312">
        <v>1415.73</v>
      </c>
      <c r="DA312">
        <v>39.28</v>
      </c>
      <c r="DB312">
        <v>0</v>
      </c>
      <c r="DC312">
        <v>1626465791</v>
      </c>
      <c r="DD312">
        <v>0</v>
      </c>
      <c r="DE312">
        <v>871.836692307692</v>
      </c>
      <c r="DF312">
        <v>1.95247863850487</v>
      </c>
      <c r="DG312">
        <v>26.673504232569</v>
      </c>
      <c r="DH312">
        <v>12776.5615384615</v>
      </c>
      <c r="DI312">
        <v>15</v>
      </c>
      <c r="DJ312">
        <v>1626465084.6</v>
      </c>
      <c r="DK312" t="s">
        <v>294</v>
      </c>
      <c r="DL312">
        <v>1626465076.6</v>
      </c>
      <c r="DM312">
        <v>1626465084.6</v>
      </c>
      <c r="DN312">
        <v>8</v>
      </c>
      <c r="DO312">
        <v>0.212</v>
      </c>
      <c r="DP312">
        <v>0.013</v>
      </c>
      <c r="DQ312">
        <v>1.588</v>
      </c>
      <c r="DR312">
        <v>-0.074</v>
      </c>
      <c r="DS312">
        <v>420</v>
      </c>
      <c r="DT312">
        <v>3</v>
      </c>
      <c r="DU312">
        <v>0.13</v>
      </c>
      <c r="DV312">
        <v>0.03</v>
      </c>
      <c r="DW312">
        <v>-23.4926804878049</v>
      </c>
      <c r="DX312">
        <v>-0.446381184669006</v>
      </c>
      <c r="DY312">
        <v>0.0488003059742117</v>
      </c>
      <c r="DZ312">
        <v>1</v>
      </c>
      <c r="EA312">
        <v>871.750114285714</v>
      </c>
      <c r="EB312">
        <v>1.87452564159354</v>
      </c>
      <c r="EC312">
        <v>0.281592590347788</v>
      </c>
      <c r="ED312">
        <v>1</v>
      </c>
      <c r="EE312">
        <v>5.37961707317073</v>
      </c>
      <c r="EF312">
        <v>0.319938606271789</v>
      </c>
      <c r="EG312">
        <v>0.0327472534870615</v>
      </c>
      <c r="EH312">
        <v>0</v>
      </c>
      <c r="EI312">
        <v>2</v>
      </c>
      <c r="EJ312">
        <v>3</v>
      </c>
      <c r="EK312" t="s">
        <v>354</v>
      </c>
      <c r="EL312">
        <v>100</v>
      </c>
      <c r="EM312">
        <v>100</v>
      </c>
      <c r="EN312">
        <v>1.55</v>
      </c>
      <c r="EO312">
        <v>-0.0476</v>
      </c>
      <c r="EP312">
        <v>0.796380875196005</v>
      </c>
      <c r="EQ312">
        <v>0.00225868272383977</v>
      </c>
      <c r="ER312">
        <v>-9.96746185667655e-07</v>
      </c>
      <c r="ES312">
        <v>2.83711317370827e-10</v>
      </c>
      <c r="ET312">
        <v>-0.071317122073674</v>
      </c>
      <c r="EU312">
        <v>-0.00217948432402501</v>
      </c>
      <c r="EV312">
        <v>0.000453263451741206</v>
      </c>
      <c r="EW312">
        <v>-1.16319206543697e-06</v>
      </c>
      <c r="EX312">
        <v>-2</v>
      </c>
      <c r="EY312">
        <v>2196</v>
      </c>
      <c r="EZ312">
        <v>1</v>
      </c>
      <c r="FA312">
        <v>25</v>
      </c>
      <c r="FB312">
        <v>11.7</v>
      </c>
      <c r="FC312">
        <v>11.6</v>
      </c>
      <c r="FD312">
        <v>18</v>
      </c>
      <c r="FE312">
        <v>820.599</v>
      </c>
      <c r="FF312">
        <v>433.491</v>
      </c>
      <c r="FG312">
        <v>26.7134</v>
      </c>
      <c r="FH312">
        <v>25.1685</v>
      </c>
      <c r="FI312">
        <v>30</v>
      </c>
      <c r="FJ312">
        <v>25.3609</v>
      </c>
      <c r="FK312">
        <v>25.4091</v>
      </c>
      <c r="FL312">
        <v>25.0379</v>
      </c>
      <c r="FM312">
        <v>65.1758</v>
      </c>
      <c r="FN312">
        <v>0</v>
      </c>
      <c r="FO312">
        <v>26.8</v>
      </c>
      <c r="FP312">
        <v>420</v>
      </c>
      <c r="FQ312">
        <v>4.79517</v>
      </c>
      <c r="FR312">
        <v>101.466</v>
      </c>
      <c r="FS312">
        <v>101.91</v>
      </c>
    </row>
    <row r="313" spans="1:175">
      <c r="A313">
        <v>297</v>
      </c>
      <c r="B313">
        <v>1626465782</v>
      </c>
      <c r="C313">
        <v>592.400000095367</v>
      </c>
      <c r="D313" t="s">
        <v>888</v>
      </c>
      <c r="E313" t="s">
        <v>889</v>
      </c>
      <c r="F313">
        <v>1</v>
      </c>
      <c r="G313" t="s">
        <v>291</v>
      </c>
      <c r="H313">
        <v>1626465781</v>
      </c>
      <c r="I313">
        <f>(J313)/1000</f>
        <v>0</v>
      </c>
      <c r="J313">
        <f>1000*CB313*AH313*(BX313-BY313)/(100*BQ313*(1000-AH313*BX313))</f>
        <v>0</v>
      </c>
      <c r="K313">
        <f>CB313*AH313*(BW313-BV313*(1000-AH313*BY313)/(1000-AH313*BX313))/(100*BQ313)</f>
        <v>0</v>
      </c>
      <c r="L313">
        <f>BV313 - IF(AH313&gt;1, K313*BQ313*100.0/(AJ313*CJ313), 0)</f>
        <v>0</v>
      </c>
      <c r="M313">
        <f>((S313-I313/2)*L313-K313)/(S313+I313/2)</f>
        <v>0</v>
      </c>
      <c r="N313">
        <f>M313*(CC313+CD313)/1000.0</f>
        <v>0</v>
      </c>
      <c r="O313">
        <f>(BV313 - IF(AH313&gt;1, K313*BQ313*100.0/(AJ313*CJ313), 0))*(CC313+CD313)/1000.0</f>
        <v>0</v>
      </c>
      <c r="P313">
        <f>2.0/((1/R313-1/Q313)+SIGN(R313)*SQRT((1/R313-1/Q313)*(1/R313-1/Q313) + 4*BR313/((BR313+1)*(BR313+1))*(2*1/R313*1/Q313-1/Q313*1/Q313)))</f>
        <v>0</v>
      </c>
      <c r="Q313">
        <f>IF(LEFT(BS313,1)&lt;&gt;"0",IF(LEFT(BS313,1)="1",3.0,BT313),$D$5+$E$5*(CJ313*CC313/($K$5*1000))+$F$5*(CJ313*CC313/($K$5*1000))*MAX(MIN(BQ313,$J$5),$I$5)*MAX(MIN(BQ313,$J$5),$I$5)+$G$5*MAX(MIN(BQ313,$J$5),$I$5)*(CJ313*CC313/($K$5*1000))+$H$5*(CJ313*CC313/($K$5*1000))*(CJ313*CC313/($K$5*1000)))</f>
        <v>0</v>
      </c>
      <c r="R313">
        <f>I313*(1000-(1000*0.61365*exp(17.502*V313/(240.97+V313))/(CC313+CD313)+BX313)/2)/(1000*0.61365*exp(17.502*V313/(240.97+V313))/(CC313+CD313)-BX313)</f>
        <v>0</v>
      </c>
      <c r="S313">
        <f>1/((BR313+1)/(P313/1.6)+1/(Q313/1.37)) + BR313/((BR313+1)/(P313/1.6) + BR313/(Q313/1.37))</f>
        <v>0</v>
      </c>
      <c r="T313">
        <f>(BM313*BP313)</f>
        <v>0</v>
      </c>
      <c r="U313">
        <f>(CE313+(T313+2*0.95*5.67E-8*(((CE313+$B$7)+273)^4-(CE313+273)^4)-44100*I313)/(1.84*29.3*Q313+8*0.95*5.67E-8*(CE313+273)^3))</f>
        <v>0</v>
      </c>
      <c r="V313">
        <f>($C$7*CF313+$D$7*CG313+$E$7*U313)</f>
        <v>0</v>
      </c>
      <c r="W313">
        <f>0.61365*exp(17.502*V313/(240.97+V313))</f>
        <v>0</v>
      </c>
      <c r="X313">
        <f>(Y313/Z313*100)</f>
        <v>0</v>
      </c>
      <c r="Y313">
        <f>BX313*(CC313+CD313)/1000</f>
        <v>0</v>
      </c>
      <c r="Z313">
        <f>0.61365*exp(17.502*CE313/(240.97+CE313))</f>
        <v>0</v>
      </c>
      <c r="AA313">
        <f>(W313-BX313*(CC313+CD313)/1000)</f>
        <v>0</v>
      </c>
      <c r="AB313">
        <f>(-I313*44100)</f>
        <v>0</v>
      </c>
      <c r="AC313">
        <f>2*29.3*Q313*0.92*(CE313-V313)</f>
        <v>0</v>
      </c>
      <c r="AD313">
        <f>2*0.95*5.67E-8*(((CE313+$B$7)+273)^4-(V313+273)^4)</f>
        <v>0</v>
      </c>
      <c r="AE313">
        <f>T313+AD313+AB313+AC313</f>
        <v>0</v>
      </c>
      <c r="AF313">
        <v>142</v>
      </c>
      <c r="AG313">
        <v>16</v>
      </c>
      <c r="AH313">
        <f>IF(AF313*$H$13&gt;=AJ313,1.0,(AJ313/(AJ313-AF313*$H$13)))</f>
        <v>0</v>
      </c>
      <c r="AI313">
        <f>(AH313-1)*100</f>
        <v>0</v>
      </c>
      <c r="AJ313">
        <f>MAX(0,($B$13+$C$13*CJ313)/(1+$D$13*CJ313)*CC313/(CE313+273)*$E$13)</f>
        <v>0</v>
      </c>
      <c r="AK313" t="s">
        <v>292</v>
      </c>
      <c r="AL313" t="s">
        <v>292</v>
      </c>
      <c r="AM313">
        <v>0</v>
      </c>
      <c r="AN313">
        <v>0</v>
      </c>
      <c r="AO313">
        <f>1-AM313/AN313</f>
        <v>0</v>
      </c>
      <c r="AP313">
        <v>0</v>
      </c>
      <c r="AQ313" t="s">
        <v>292</v>
      </c>
      <c r="AR313" t="s">
        <v>292</v>
      </c>
      <c r="AS313">
        <v>0</v>
      </c>
      <c r="AT313">
        <v>0</v>
      </c>
      <c r="AU313">
        <f>1-AS313/AT313</f>
        <v>0</v>
      </c>
      <c r="AV313">
        <v>0.5</v>
      </c>
      <c r="AW313">
        <f>BN313</f>
        <v>0</v>
      </c>
      <c r="AX313">
        <f>K313</f>
        <v>0</v>
      </c>
      <c r="AY313">
        <f>AU313*AV313*AW313</f>
        <v>0</v>
      </c>
      <c r="AZ313">
        <f>(AX313-AP313)/AW313</f>
        <v>0</v>
      </c>
      <c r="BA313">
        <f>(AN313-AT313)/AT313</f>
        <v>0</v>
      </c>
      <c r="BB313">
        <f>AM313/(AO313+AM313/AT313)</f>
        <v>0</v>
      </c>
      <c r="BC313" t="s">
        <v>292</v>
      </c>
      <c r="BD313">
        <v>0</v>
      </c>
      <c r="BE313">
        <f>IF(BD313&lt;&gt;0, BD313, BB313)</f>
        <v>0</v>
      </c>
      <c r="BF313">
        <f>1-BE313/AT313</f>
        <v>0</v>
      </c>
      <c r="BG313">
        <f>(AT313-AS313)/(AT313-BE313)</f>
        <v>0</v>
      </c>
      <c r="BH313">
        <f>(AN313-AT313)/(AN313-BE313)</f>
        <v>0</v>
      </c>
      <c r="BI313">
        <f>(AT313-AS313)/(AT313-AM313)</f>
        <v>0</v>
      </c>
      <c r="BJ313">
        <f>(AN313-AT313)/(AN313-AM313)</f>
        <v>0</v>
      </c>
      <c r="BK313">
        <f>(BG313*BE313/AS313)</f>
        <v>0</v>
      </c>
      <c r="BL313">
        <f>(1-BK313)</f>
        <v>0</v>
      </c>
      <c r="BM313">
        <f>$B$11*CK313+$C$11*CL313+$F$11*CM313*(1-CP313)</f>
        <v>0</v>
      </c>
      <c r="BN313">
        <f>BM313*BO313</f>
        <v>0</v>
      </c>
      <c r="BO313">
        <f>($B$11*$D$9+$C$11*$D$9+$F$11*((CZ313+CR313)/MAX(CZ313+CR313+DA313, 0.1)*$I$9+DA313/MAX(CZ313+CR313+DA313, 0.1)*$J$9))/($B$11+$C$11+$F$11)</f>
        <v>0</v>
      </c>
      <c r="BP313">
        <f>($B$11*$K$9+$C$11*$K$9+$F$11*((CZ313+CR313)/MAX(CZ313+CR313+DA313, 0.1)*$P$9+DA313/MAX(CZ313+CR313+DA313, 0.1)*$Q$9))/($B$11+$C$11+$F$11)</f>
        <v>0</v>
      </c>
      <c r="BQ313">
        <v>6</v>
      </c>
      <c r="BR313">
        <v>0.5</v>
      </c>
      <c r="BS313" t="s">
        <v>293</v>
      </c>
      <c r="BT313">
        <v>2</v>
      </c>
      <c r="BU313">
        <v>1626465781</v>
      </c>
      <c r="BV313">
        <v>396.383333333333</v>
      </c>
      <c r="BW313">
        <v>419.945</v>
      </c>
      <c r="BX313">
        <v>10.1639</v>
      </c>
      <c r="BY313">
        <v>4.73566</v>
      </c>
      <c r="BZ313">
        <v>394.833</v>
      </c>
      <c r="CA313">
        <v>10.2114333333333</v>
      </c>
      <c r="CB313">
        <v>900.015666666667</v>
      </c>
      <c r="CC313">
        <v>100.764</v>
      </c>
      <c r="CD313">
        <v>0.1000847</v>
      </c>
      <c r="CE313">
        <v>23.8428</v>
      </c>
      <c r="CF313">
        <v>22.2679</v>
      </c>
      <c r="CG313">
        <v>999.9</v>
      </c>
      <c r="CH313">
        <v>0</v>
      </c>
      <c r="CI313">
        <v>0</v>
      </c>
      <c r="CJ313">
        <v>9980.62333333333</v>
      </c>
      <c r="CK313">
        <v>0</v>
      </c>
      <c r="CL313">
        <v>0.221023</v>
      </c>
      <c r="CM313">
        <v>1459.99333333333</v>
      </c>
      <c r="CN313">
        <v>0.973011</v>
      </c>
      <c r="CO313">
        <v>0.0269885</v>
      </c>
      <c r="CP313">
        <v>0</v>
      </c>
      <c r="CQ313">
        <v>872.086</v>
      </c>
      <c r="CR313">
        <v>4.99999</v>
      </c>
      <c r="CS313">
        <v>12780.9333333333</v>
      </c>
      <c r="CT313">
        <v>12728.3333333333</v>
      </c>
      <c r="CU313">
        <v>39.312</v>
      </c>
      <c r="CV313">
        <v>41.25</v>
      </c>
      <c r="CW313">
        <v>40.375</v>
      </c>
      <c r="CX313">
        <v>40.687</v>
      </c>
      <c r="CY313">
        <v>41.354</v>
      </c>
      <c r="CZ313">
        <v>1415.72333333333</v>
      </c>
      <c r="DA313">
        <v>39.27</v>
      </c>
      <c r="DB313">
        <v>0</v>
      </c>
      <c r="DC313">
        <v>1626465793.4</v>
      </c>
      <c r="DD313">
        <v>0</v>
      </c>
      <c r="DE313">
        <v>871.897</v>
      </c>
      <c r="DF313">
        <v>2.14379488537562</v>
      </c>
      <c r="DG313">
        <v>28.62564101483</v>
      </c>
      <c r="DH313">
        <v>12777.6961538462</v>
      </c>
      <c r="DI313">
        <v>15</v>
      </c>
      <c r="DJ313">
        <v>1626465084.6</v>
      </c>
      <c r="DK313" t="s">
        <v>294</v>
      </c>
      <c r="DL313">
        <v>1626465076.6</v>
      </c>
      <c r="DM313">
        <v>1626465084.6</v>
      </c>
      <c r="DN313">
        <v>8</v>
      </c>
      <c r="DO313">
        <v>0.212</v>
      </c>
      <c r="DP313">
        <v>0.013</v>
      </c>
      <c r="DQ313">
        <v>1.588</v>
      </c>
      <c r="DR313">
        <v>-0.074</v>
      </c>
      <c r="DS313">
        <v>420</v>
      </c>
      <c r="DT313">
        <v>3</v>
      </c>
      <c r="DU313">
        <v>0.13</v>
      </c>
      <c r="DV313">
        <v>0.03</v>
      </c>
      <c r="DW313">
        <v>-23.5026975609756</v>
      </c>
      <c r="DX313">
        <v>-0.396813240418159</v>
      </c>
      <c r="DY313">
        <v>0.0458135004482244</v>
      </c>
      <c r="DZ313">
        <v>1</v>
      </c>
      <c r="EA313">
        <v>871.799090909091</v>
      </c>
      <c r="EB313">
        <v>2.07742137223275</v>
      </c>
      <c r="EC313">
        <v>0.286325451999669</v>
      </c>
      <c r="ED313">
        <v>1</v>
      </c>
      <c r="EE313">
        <v>5.38827024390244</v>
      </c>
      <c r="EF313">
        <v>0.314191567944263</v>
      </c>
      <c r="EG313">
        <v>0.0323055295793758</v>
      </c>
      <c r="EH313">
        <v>0</v>
      </c>
      <c r="EI313">
        <v>2</v>
      </c>
      <c r="EJ313">
        <v>3</v>
      </c>
      <c r="EK313" t="s">
        <v>354</v>
      </c>
      <c r="EL313">
        <v>100</v>
      </c>
      <c r="EM313">
        <v>100</v>
      </c>
      <c r="EN313">
        <v>1.551</v>
      </c>
      <c r="EO313">
        <v>-0.0474</v>
      </c>
      <c r="EP313">
        <v>0.796380875196005</v>
      </c>
      <c r="EQ313">
        <v>0.00225868272383977</v>
      </c>
      <c r="ER313">
        <v>-9.96746185667655e-07</v>
      </c>
      <c r="ES313">
        <v>2.83711317370827e-10</v>
      </c>
      <c r="ET313">
        <v>-0.071317122073674</v>
      </c>
      <c r="EU313">
        <v>-0.00217948432402501</v>
      </c>
      <c r="EV313">
        <v>0.000453263451741206</v>
      </c>
      <c r="EW313">
        <v>-1.16319206543697e-06</v>
      </c>
      <c r="EX313">
        <v>-2</v>
      </c>
      <c r="EY313">
        <v>2196</v>
      </c>
      <c r="EZ313">
        <v>1</v>
      </c>
      <c r="FA313">
        <v>25</v>
      </c>
      <c r="FB313">
        <v>11.8</v>
      </c>
      <c r="FC313">
        <v>11.6</v>
      </c>
      <c r="FD313">
        <v>18</v>
      </c>
      <c r="FE313">
        <v>820.513</v>
      </c>
      <c r="FF313">
        <v>433.482</v>
      </c>
      <c r="FG313">
        <v>26.7765</v>
      </c>
      <c r="FH313">
        <v>25.1677</v>
      </c>
      <c r="FI313">
        <v>29.9999</v>
      </c>
      <c r="FJ313">
        <v>25.3599</v>
      </c>
      <c r="FK313">
        <v>25.4081</v>
      </c>
      <c r="FL313">
        <v>25.0373</v>
      </c>
      <c r="FM313">
        <v>65.1758</v>
      </c>
      <c r="FN313">
        <v>0</v>
      </c>
      <c r="FO313">
        <v>26.9</v>
      </c>
      <c r="FP313">
        <v>420</v>
      </c>
      <c r="FQ313">
        <v>4.78067</v>
      </c>
      <c r="FR313">
        <v>101.465</v>
      </c>
      <c r="FS313">
        <v>101.91</v>
      </c>
    </row>
    <row r="314" spans="1:175">
      <c r="A314">
        <v>298</v>
      </c>
      <c r="B314">
        <v>1626465784</v>
      </c>
      <c r="C314">
        <v>594.400000095367</v>
      </c>
      <c r="D314" t="s">
        <v>890</v>
      </c>
      <c r="E314" t="s">
        <v>891</v>
      </c>
      <c r="F314">
        <v>1</v>
      </c>
      <c r="G314" t="s">
        <v>291</v>
      </c>
      <c r="H314">
        <v>1626465783</v>
      </c>
      <c r="I314">
        <f>(J314)/1000</f>
        <v>0</v>
      </c>
      <c r="J314">
        <f>1000*CB314*AH314*(BX314-BY314)/(100*BQ314*(1000-AH314*BX314))</f>
        <v>0</v>
      </c>
      <c r="K314">
        <f>CB314*AH314*(BW314-BV314*(1000-AH314*BY314)/(1000-AH314*BX314))/(100*BQ314)</f>
        <v>0</v>
      </c>
      <c r="L314">
        <f>BV314 - IF(AH314&gt;1, K314*BQ314*100.0/(AJ314*CJ314), 0)</f>
        <v>0</v>
      </c>
      <c r="M314">
        <f>((S314-I314/2)*L314-K314)/(S314+I314/2)</f>
        <v>0</v>
      </c>
      <c r="N314">
        <f>M314*(CC314+CD314)/1000.0</f>
        <v>0</v>
      </c>
      <c r="O314">
        <f>(BV314 - IF(AH314&gt;1, K314*BQ314*100.0/(AJ314*CJ314), 0))*(CC314+CD314)/1000.0</f>
        <v>0</v>
      </c>
      <c r="P314">
        <f>2.0/((1/R314-1/Q314)+SIGN(R314)*SQRT((1/R314-1/Q314)*(1/R314-1/Q314) + 4*BR314/((BR314+1)*(BR314+1))*(2*1/R314*1/Q314-1/Q314*1/Q314)))</f>
        <v>0</v>
      </c>
      <c r="Q314">
        <f>IF(LEFT(BS314,1)&lt;&gt;"0",IF(LEFT(BS314,1)="1",3.0,BT314),$D$5+$E$5*(CJ314*CC314/($K$5*1000))+$F$5*(CJ314*CC314/($K$5*1000))*MAX(MIN(BQ314,$J$5),$I$5)*MAX(MIN(BQ314,$J$5),$I$5)+$G$5*MAX(MIN(BQ314,$J$5),$I$5)*(CJ314*CC314/($K$5*1000))+$H$5*(CJ314*CC314/($K$5*1000))*(CJ314*CC314/($K$5*1000)))</f>
        <v>0</v>
      </c>
      <c r="R314">
        <f>I314*(1000-(1000*0.61365*exp(17.502*V314/(240.97+V314))/(CC314+CD314)+BX314)/2)/(1000*0.61365*exp(17.502*V314/(240.97+V314))/(CC314+CD314)-BX314)</f>
        <v>0</v>
      </c>
      <c r="S314">
        <f>1/((BR314+1)/(P314/1.6)+1/(Q314/1.37)) + BR314/((BR314+1)/(P314/1.6) + BR314/(Q314/1.37))</f>
        <v>0</v>
      </c>
      <c r="T314">
        <f>(BM314*BP314)</f>
        <v>0</v>
      </c>
      <c r="U314">
        <f>(CE314+(T314+2*0.95*5.67E-8*(((CE314+$B$7)+273)^4-(CE314+273)^4)-44100*I314)/(1.84*29.3*Q314+8*0.95*5.67E-8*(CE314+273)^3))</f>
        <v>0</v>
      </c>
      <c r="V314">
        <f>($C$7*CF314+$D$7*CG314+$E$7*U314)</f>
        <v>0</v>
      </c>
      <c r="W314">
        <f>0.61365*exp(17.502*V314/(240.97+V314))</f>
        <v>0</v>
      </c>
      <c r="X314">
        <f>(Y314/Z314*100)</f>
        <v>0</v>
      </c>
      <c r="Y314">
        <f>BX314*(CC314+CD314)/1000</f>
        <v>0</v>
      </c>
      <c r="Z314">
        <f>0.61365*exp(17.502*CE314/(240.97+CE314))</f>
        <v>0</v>
      </c>
      <c r="AA314">
        <f>(W314-BX314*(CC314+CD314)/1000)</f>
        <v>0</v>
      </c>
      <c r="AB314">
        <f>(-I314*44100)</f>
        <v>0</v>
      </c>
      <c r="AC314">
        <f>2*29.3*Q314*0.92*(CE314-V314)</f>
        <v>0</v>
      </c>
      <c r="AD314">
        <f>2*0.95*5.67E-8*(((CE314+$B$7)+273)^4-(V314+273)^4)</f>
        <v>0</v>
      </c>
      <c r="AE314">
        <f>T314+AD314+AB314+AC314</f>
        <v>0</v>
      </c>
      <c r="AF314">
        <v>142</v>
      </c>
      <c r="AG314">
        <v>16</v>
      </c>
      <c r="AH314">
        <f>IF(AF314*$H$13&gt;=AJ314,1.0,(AJ314/(AJ314-AF314*$H$13)))</f>
        <v>0</v>
      </c>
      <c r="AI314">
        <f>(AH314-1)*100</f>
        <v>0</v>
      </c>
      <c r="AJ314">
        <f>MAX(0,($B$13+$C$13*CJ314)/(1+$D$13*CJ314)*CC314/(CE314+273)*$E$13)</f>
        <v>0</v>
      </c>
      <c r="AK314" t="s">
        <v>292</v>
      </c>
      <c r="AL314" t="s">
        <v>292</v>
      </c>
      <c r="AM314">
        <v>0</v>
      </c>
      <c r="AN314">
        <v>0</v>
      </c>
      <c r="AO314">
        <f>1-AM314/AN314</f>
        <v>0</v>
      </c>
      <c r="AP314">
        <v>0</v>
      </c>
      <c r="AQ314" t="s">
        <v>292</v>
      </c>
      <c r="AR314" t="s">
        <v>292</v>
      </c>
      <c r="AS314">
        <v>0</v>
      </c>
      <c r="AT314">
        <v>0</v>
      </c>
      <c r="AU314">
        <f>1-AS314/AT314</f>
        <v>0</v>
      </c>
      <c r="AV314">
        <v>0.5</v>
      </c>
      <c r="AW314">
        <f>BN314</f>
        <v>0</v>
      </c>
      <c r="AX314">
        <f>K314</f>
        <v>0</v>
      </c>
      <c r="AY314">
        <f>AU314*AV314*AW314</f>
        <v>0</v>
      </c>
      <c r="AZ314">
        <f>(AX314-AP314)/AW314</f>
        <v>0</v>
      </c>
      <c r="BA314">
        <f>(AN314-AT314)/AT314</f>
        <v>0</v>
      </c>
      <c r="BB314">
        <f>AM314/(AO314+AM314/AT314)</f>
        <v>0</v>
      </c>
      <c r="BC314" t="s">
        <v>292</v>
      </c>
      <c r="BD314">
        <v>0</v>
      </c>
      <c r="BE314">
        <f>IF(BD314&lt;&gt;0, BD314, BB314)</f>
        <v>0</v>
      </c>
      <c r="BF314">
        <f>1-BE314/AT314</f>
        <v>0</v>
      </c>
      <c r="BG314">
        <f>(AT314-AS314)/(AT314-BE314)</f>
        <v>0</v>
      </c>
      <c r="BH314">
        <f>(AN314-AT314)/(AN314-BE314)</f>
        <v>0</v>
      </c>
      <c r="BI314">
        <f>(AT314-AS314)/(AT314-AM314)</f>
        <v>0</v>
      </c>
      <c r="BJ314">
        <f>(AN314-AT314)/(AN314-AM314)</f>
        <v>0</v>
      </c>
      <c r="BK314">
        <f>(BG314*BE314/AS314)</f>
        <v>0</v>
      </c>
      <c r="BL314">
        <f>(1-BK314)</f>
        <v>0</v>
      </c>
      <c r="BM314">
        <f>$B$11*CK314+$C$11*CL314+$F$11*CM314*(1-CP314)</f>
        <v>0</v>
      </c>
      <c r="BN314">
        <f>BM314*BO314</f>
        <v>0</v>
      </c>
      <c r="BO314">
        <f>($B$11*$D$9+$C$11*$D$9+$F$11*((CZ314+CR314)/MAX(CZ314+CR314+DA314, 0.1)*$I$9+DA314/MAX(CZ314+CR314+DA314, 0.1)*$J$9))/($B$11+$C$11+$F$11)</f>
        <v>0</v>
      </c>
      <c r="BP314">
        <f>($B$11*$K$9+$C$11*$K$9+$F$11*((CZ314+CR314)/MAX(CZ314+CR314+DA314, 0.1)*$P$9+DA314/MAX(CZ314+CR314+DA314, 0.1)*$Q$9))/($B$11+$C$11+$F$11)</f>
        <v>0</v>
      </c>
      <c r="BQ314">
        <v>6</v>
      </c>
      <c r="BR314">
        <v>0.5</v>
      </c>
      <c r="BS314" t="s">
        <v>293</v>
      </c>
      <c r="BT314">
        <v>2</v>
      </c>
      <c r="BU314">
        <v>1626465783</v>
      </c>
      <c r="BV314">
        <v>396.349666666667</v>
      </c>
      <c r="BW314">
        <v>419.989666666667</v>
      </c>
      <c r="BX314">
        <v>10.1952666666667</v>
      </c>
      <c r="BY314">
        <v>4.74596666666667</v>
      </c>
      <c r="BZ314">
        <v>394.799666666667</v>
      </c>
      <c r="CA314">
        <v>10.2425666666667</v>
      </c>
      <c r="CB314">
        <v>900.007333333333</v>
      </c>
      <c r="CC314">
        <v>100.764666666667</v>
      </c>
      <c r="CD314">
        <v>0.100006533333333</v>
      </c>
      <c r="CE314">
        <v>23.8797</v>
      </c>
      <c r="CF314">
        <v>22.2965333333333</v>
      </c>
      <c r="CG314">
        <v>999.9</v>
      </c>
      <c r="CH314">
        <v>0</v>
      </c>
      <c r="CI314">
        <v>0</v>
      </c>
      <c r="CJ314">
        <v>9990.81666666667</v>
      </c>
      <c r="CK314">
        <v>0</v>
      </c>
      <c r="CL314">
        <v>0.221023</v>
      </c>
      <c r="CM314">
        <v>1460</v>
      </c>
      <c r="CN314">
        <v>0.973004333333333</v>
      </c>
      <c r="CO314">
        <v>0.0269954333333333</v>
      </c>
      <c r="CP314">
        <v>0</v>
      </c>
      <c r="CQ314">
        <v>872.144</v>
      </c>
      <c r="CR314">
        <v>4.99999</v>
      </c>
      <c r="CS314">
        <v>12781.9</v>
      </c>
      <c r="CT314">
        <v>12728.3333333333</v>
      </c>
      <c r="CU314">
        <v>39.312</v>
      </c>
      <c r="CV314">
        <v>41.25</v>
      </c>
      <c r="CW314">
        <v>40.375</v>
      </c>
      <c r="CX314">
        <v>40.687</v>
      </c>
      <c r="CY314">
        <v>41.312</v>
      </c>
      <c r="CZ314">
        <v>1415.72</v>
      </c>
      <c r="DA314">
        <v>39.28</v>
      </c>
      <c r="DB314">
        <v>0</v>
      </c>
      <c r="DC314">
        <v>1626465795.2</v>
      </c>
      <c r="DD314">
        <v>0</v>
      </c>
      <c r="DE314">
        <v>871.96332</v>
      </c>
      <c r="DF314">
        <v>2.021615402086</v>
      </c>
      <c r="DG314">
        <v>30.0384615201367</v>
      </c>
      <c r="DH314">
        <v>12778.716</v>
      </c>
      <c r="DI314">
        <v>15</v>
      </c>
      <c r="DJ314">
        <v>1626465084.6</v>
      </c>
      <c r="DK314" t="s">
        <v>294</v>
      </c>
      <c r="DL314">
        <v>1626465076.6</v>
      </c>
      <c r="DM314">
        <v>1626465084.6</v>
      </c>
      <c r="DN314">
        <v>8</v>
      </c>
      <c r="DO314">
        <v>0.212</v>
      </c>
      <c r="DP314">
        <v>0.013</v>
      </c>
      <c r="DQ314">
        <v>1.588</v>
      </c>
      <c r="DR314">
        <v>-0.074</v>
      </c>
      <c r="DS314">
        <v>420</v>
      </c>
      <c r="DT314">
        <v>3</v>
      </c>
      <c r="DU314">
        <v>0.13</v>
      </c>
      <c r="DV314">
        <v>0.03</v>
      </c>
      <c r="DW314">
        <v>-23.5176341463415</v>
      </c>
      <c r="DX314">
        <v>-0.51006480836236</v>
      </c>
      <c r="DY314">
        <v>0.055766051434219</v>
      </c>
      <c r="DZ314">
        <v>0</v>
      </c>
      <c r="EA314">
        <v>871.862818181818</v>
      </c>
      <c r="EB314">
        <v>1.7491702909725</v>
      </c>
      <c r="EC314">
        <v>0.259911926171916</v>
      </c>
      <c r="ED314">
        <v>1</v>
      </c>
      <c r="EE314">
        <v>5.39694731707317</v>
      </c>
      <c r="EF314">
        <v>0.326079512195121</v>
      </c>
      <c r="EG314">
        <v>0.0332487487403948</v>
      </c>
      <c r="EH314">
        <v>0</v>
      </c>
      <c r="EI314">
        <v>1</v>
      </c>
      <c r="EJ314">
        <v>3</v>
      </c>
      <c r="EK314" t="s">
        <v>427</v>
      </c>
      <c r="EL314">
        <v>100</v>
      </c>
      <c r="EM314">
        <v>100</v>
      </c>
      <c r="EN314">
        <v>1.55</v>
      </c>
      <c r="EO314">
        <v>-0.0473</v>
      </c>
      <c r="EP314">
        <v>0.796380875196005</v>
      </c>
      <c r="EQ314">
        <v>0.00225868272383977</v>
      </c>
      <c r="ER314">
        <v>-9.96746185667655e-07</v>
      </c>
      <c r="ES314">
        <v>2.83711317370827e-10</v>
      </c>
      <c r="ET314">
        <v>-0.071317122073674</v>
      </c>
      <c r="EU314">
        <v>-0.00217948432402501</v>
      </c>
      <c r="EV314">
        <v>0.000453263451741206</v>
      </c>
      <c r="EW314">
        <v>-1.16319206543697e-06</v>
      </c>
      <c r="EX314">
        <v>-2</v>
      </c>
      <c r="EY314">
        <v>2196</v>
      </c>
      <c r="EZ314">
        <v>1</v>
      </c>
      <c r="FA314">
        <v>25</v>
      </c>
      <c r="FB314">
        <v>11.8</v>
      </c>
      <c r="FC314">
        <v>11.7</v>
      </c>
      <c r="FD314">
        <v>18</v>
      </c>
      <c r="FE314">
        <v>820.59</v>
      </c>
      <c r="FF314">
        <v>433.399</v>
      </c>
      <c r="FG314">
        <v>26.843</v>
      </c>
      <c r="FH314">
        <v>25.1666</v>
      </c>
      <c r="FI314">
        <v>29.9999</v>
      </c>
      <c r="FJ314">
        <v>25.3588</v>
      </c>
      <c r="FK314">
        <v>25.407</v>
      </c>
      <c r="FL314">
        <v>25.0373</v>
      </c>
      <c r="FM314">
        <v>65.1758</v>
      </c>
      <c r="FN314">
        <v>0</v>
      </c>
      <c r="FO314">
        <v>26.9</v>
      </c>
      <c r="FP314">
        <v>420</v>
      </c>
      <c r="FQ314">
        <v>4.81483</v>
      </c>
      <c r="FR314">
        <v>101.465</v>
      </c>
      <c r="FS314">
        <v>101.911</v>
      </c>
    </row>
    <row r="315" spans="1:175">
      <c r="A315">
        <v>299</v>
      </c>
      <c r="B315">
        <v>1626465786</v>
      </c>
      <c r="C315">
        <v>596.400000095367</v>
      </c>
      <c r="D315" t="s">
        <v>892</v>
      </c>
      <c r="E315" t="s">
        <v>893</v>
      </c>
      <c r="F315">
        <v>1</v>
      </c>
      <c r="G315" t="s">
        <v>291</v>
      </c>
      <c r="H315">
        <v>1626465785</v>
      </c>
      <c r="I315">
        <f>(J315)/1000</f>
        <v>0</v>
      </c>
      <c r="J315">
        <f>1000*CB315*AH315*(BX315-BY315)/(100*BQ315*(1000-AH315*BX315))</f>
        <v>0</v>
      </c>
      <c r="K315">
        <f>CB315*AH315*(BW315-BV315*(1000-AH315*BY315)/(1000-AH315*BX315))/(100*BQ315)</f>
        <v>0</v>
      </c>
      <c r="L315">
        <f>BV315 - IF(AH315&gt;1, K315*BQ315*100.0/(AJ315*CJ315), 0)</f>
        <v>0</v>
      </c>
      <c r="M315">
        <f>((S315-I315/2)*L315-K315)/(S315+I315/2)</f>
        <v>0</v>
      </c>
      <c r="N315">
        <f>M315*(CC315+CD315)/1000.0</f>
        <v>0</v>
      </c>
      <c r="O315">
        <f>(BV315 - IF(AH315&gt;1, K315*BQ315*100.0/(AJ315*CJ315), 0))*(CC315+CD315)/1000.0</f>
        <v>0</v>
      </c>
      <c r="P315">
        <f>2.0/((1/R315-1/Q315)+SIGN(R315)*SQRT((1/R315-1/Q315)*(1/R315-1/Q315) + 4*BR315/((BR315+1)*(BR315+1))*(2*1/R315*1/Q315-1/Q315*1/Q315)))</f>
        <v>0</v>
      </c>
      <c r="Q315">
        <f>IF(LEFT(BS315,1)&lt;&gt;"0",IF(LEFT(BS315,1)="1",3.0,BT315),$D$5+$E$5*(CJ315*CC315/($K$5*1000))+$F$5*(CJ315*CC315/($K$5*1000))*MAX(MIN(BQ315,$J$5),$I$5)*MAX(MIN(BQ315,$J$5),$I$5)+$G$5*MAX(MIN(BQ315,$J$5),$I$5)*(CJ315*CC315/($K$5*1000))+$H$5*(CJ315*CC315/($K$5*1000))*(CJ315*CC315/($K$5*1000)))</f>
        <v>0</v>
      </c>
      <c r="R315">
        <f>I315*(1000-(1000*0.61365*exp(17.502*V315/(240.97+V315))/(CC315+CD315)+BX315)/2)/(1000*0.61365*exp(17.502*V315/(240.97+V315))/(CC315+CD315)-BX315)</f>
        <v>0</v>
      </c>
      <c r="S315">
        <f>1/((BR315+1)/(P315/1.6)+1/(Q315/1.37)) + BR315/((BR315+1)/(P315/1.6) + BR315/(Q315/1.37))</f>
        <v>0</v>
      </c>
      <c r="T315">
        <f>(BM315*BP315)</f>
        <v>0</v>
      </c>
      <c r="U315">
        <f>(CE315+(T315+2*0.95*5.67E-8*(((CE315+$B$7)+273)^4-(CE315+273)^4)-44100*I315)/(1.84*29.3*Q315+8*0.95*5.67E-8*(CE315+273)^3))</f>
        <v>0</v>
      </c>
      <c r="V315">
        <f>($C$7*CF315+$D$7*CG315+$E$7*U315)</f>
        <v>0</v>
      </c>
      <c r="W315">
        <f>0.61365*exp(17.502*V315/(240.97+V315))</f>
        <v>0</v>
      </c>
      <c r="X315">
        <f>(Y315/Z315*100)</f>
        <v>0</v>
      </c>
      <c r="Y315">
        <f>BX315*(CC315+CD315)/1000</f>
        <v>0</v>
      </c>
      <c r="Z315">
        <f>0.61365*exp(17.502*CE315/(240.97+CE315))</f>
        <v>0</v>
      </c>
      <c r="AA315">
        <f>(W315-BX315*(CC315+CD315)/1000)</f>
        <v>0</v>
      </c>
      <c r="AB315">
        <f>(-I315*44100)</f>
        <v>0</v>
      </c>
      <c r="AC315">
        <f>2*29.3*Q315*0.92*(CE315-V315)</f>
        <v>0</v>
      </c>
      <c r="AD315">
        <f>2*0.95*5.67E-8*(((CE315+$B$7)+273)^4-(V315+273)^4)</f>
        <v>0</v>
      </c>
      <c r="AE315">
        <f>T315+AD315+AB315+AC315</f>
        <v>0</v>
      </c>
      <c r="AF315">
        <v>142</v>
      </c>
      <c r="AG315">
        <v>16</v>
      </c>
      <c r="AH315">
        <f>IF(AF315*$H$13&gt;=AJ315,1.0,(AJ315/(AJ315-AF315*$H$13)))</f>
        <v>0</v>
      </c>
      <c r="AI315">
        <f>(AH315-1)*100</f>
        <v>0</v>
      </c>
      <c r="AJ315">
        <f>MAX(0,($B$13+$C$13*CJ315)/(1+$D$13*CJ315)*CC315/(CE315+273)*$E$13)</f>
        <v>0</v>
      </c>
      <c r="AK315" t="s">
        <v>292</v>
      </c>
      <c r="AL315" t="s">
        <v>292</v>
      </c>
      <c r="AM315">
        <v>0</v>
      </c>
      <c r="AN315">
        <v>0</v>
      </c>
      <c r="AO315">
        <f>1-AM315/AN315</f>
        <v>0</v>
      </c>
      <c r="AP315">
        <v>0</v>
      </c>
      <c r="AQ315" t="s">
        <v>292</v>
      </c>
      <c r="AR315" t="s">
        <v>292</v>
      </c>
      <c r="AS315">
        <v>0</v>
      </c>
      <c r="AT315">
        <v>0</v>
      </c>
      <c r="AU315">
        <f>1-AS315/AT315</f>
        <v>0</v>
      </c>
      <c r="AV315">
        <v>0.5</v>
      </c>
      <c r="AW315">
        <f>BN315</f>
        <v>0</v>
      </c>
      <c r="AX315">
        <f>K315</f>
        <v>0</v>
      </c>
      <c r="AY315">
        <f>AU315*AV315*AW315</f>
        <v>0</v>
      </c>
      <c r="AZ315">
        <f>(AX315-AP315)/AW315</f>
        <v>0</v>
      </c>
      <c r="BA315">
        <f>(AN315-AT315)/AT315</f>
        <v>0</v>
      </c>
      <c r="BB315">
        <f>AM315/(AO315+AM315/AT315)</f>
        <v>0</v>
      </c>
      <c r="BC315" t="s">
        <v>292</v>
      </c>
      <c r="BD315">
        <v>0</v>
      </c>
      <c r="BE315">
        <f>IF(BD315&lt;&gt;0, BD315, BB315)</f>
        <v>0</v>
      </c>
      <c r="BF315">
        <f>1-BE315/AT315</f>
        <v>0</v>
      </c>
      <c r="BG315">
        <f>(AT315-AS315)/(AT315-BE315)</f>
        <v>0</v>
      </c>
      <c r="BH315">
        <f>(AN315-AT315)/(AN315-BE315)</f>
        <v>0</v>
      </c>
      <c r="BI315">
        <f>(AT315-AS315)/(AT315-AM315)</f>
        <v>0</v>
      </c>
      <c r="BJ315">
        <f>(AN315-AT315)/(AN315-AM315)</f>
        <v>0</v>
      </c>
      <c r="BK315">
        <f>(BG315*BE315/AS315)</f>
        <v>0</v>
      </c>
      <c r="BL315">
        <f>(1-BK315)</f>
        <v>0</v>
      </c>
      <c r="BM315">
        <f>$B$11*CK315+$C$11*CL315+$F$11*CM315*(1-CP315)</f>
        <v>0</v>
      </c>
      <c r="BN315">
        <f>BM315*BO315</f>
        <v>0</v>
      </c>
      <c r="BO315">
        <f>($B$11*$D$9+$C$11*$D$9+$F$11*((CZ315+CR315)/MAX(CZ315+CR315+DA315, 0.1)*$I$9+DA315/MAX(CZ315+CR315+DA315, 0.1)*$J$9))/($B$11+$C$11+$F$11)</f>
        <v>0</v>
      </c>
      <c r="BP315">
        <f>($B$11*$K$9+$C$11*$K$9+$F$11*((CZ315+CR315)/MAX(CZ315+CR315+DA315, 0.1)*$P$9+DA315/MAX(CZ315+CR315+DA315, 0.1)*$Q$9))/($B$11+$C$11+$F$11)</f>
        <v>0</v>
      </c>
      <c r="BQ315">
        <v>6</v>
      </c>
      <c r="BR315">
        <v>0.5</v>
      </c>
      <c r="BS315" t="s">
        <v>293</v>
      </c>
      <c r="BT315">
        <v>2</v>
      </c>
      <c r="BU315">
        <v>1626465785</v>
      </c>
      <c r="BV315">
        <v>396.358333333333</v>
      </c>
      <c r="BW315">
        <v>419.983666666667</v>
      </c>
      <c r="BX315">
        <v>10.2203666666667</v>
      </c>
      <c r="BY315">
        <v>4.74966333333333</v>
      </c>
      <c r="BZ315">
        <v>394.807666666667</v>
      </c>
      <c r="CA315">
        <v>10.2675333333333</v>
      </c>
      <c r="CB315">
        <v>899.947666666667</v>
      </c>
      <c r="CC315">
        <v>100.763666666667</v>
      </c>
      <c r="CD315">
        <v>0.0999291333333333</v>
      </c>
      <c r="CE315">
        <v>23.921</v>
      </c>
      <c r="CF315">
        <v>22.3275666666667</v>
      </c>
      <c r="CG315">
        <v>999.9</v>
      </c>
      <c r="CH315">
        <v>0</v>
      </c>
      <c r="CI315">
        <v>0</v>
      </c>
      <c r="CJ315">
        <v>10006.25</v>
      </c>
      <c r="CK315">
        <v>0</v>
      </c>
      <c r="CL315">
        <v>0.221023</v>
      </c>
      <c r="CM315">
        <v>1459.99333333333</v>
      </c>
      <c r="CN315">
        <v>0.973011</v>
      </c>
      <c r="CO315">
        <v>0.0269885</v>
      </c>
      <c r="CP315">
        <v>0</v>
      </c>
      <c r="CQ315">
        <v>872.051333333333</v>
      </c>
      <c r="CR315">
        <v>4.99999</v>
      </c>
      <c r="CS315">
        <v>12783.0666666667</v>
      </c>
      <c r="CT315">
        <v>12728.3333333333</v>
      </c>
      <c r="CU315">
        <v>39.312</v>
      </c>
      <c r="CV315">
        <v>41.25</v>
      </c>
      <c r="CW315">
        <v>40.375</v>
      </c>
      <c r="CX315">
        <v>40.687</v>
      </c>
      <c r="CY315">
        <v>41.375</v>
      </c>
      <c r="CZ315">
        <v>1415.72333333333</v>
      </c>
      <c r="DA315">
        <v>39.27</v>
      </c>
      <c r="DB315">
        <v>0</v>
      </c>
      <c r="DC315">
        <v>1626465797</v>
      </c>
      <c r="DD315">
        <v>0</v>
      </c>
      <c r="DE315">
        <v>871.987538461538</v>
      </c>
      <c r="DF315">
        <v>1.73894018662742</v>
      </c>
      <c r="DG315">
        <v>31.2683760073628</v>
      </c>
      <c r="DH315">
        <v>12779.4692307692</v>
      </c>
      <c r="DI315">
        <v>15</v>
      </c>
      <c r="DJ315">
        <v>1626465084.6</v>
      </c>
      <c r="DK315" t="s">
        <v>294</v>
      </c>
      <c r="DL315">
        <v>1626465076.6</v>
      </c>
      <c r="DM315">
        <v>1626465084.6</v>
      </c>
      <c r="DN315">
        <v>8</v>
      </c>
      <c r="DO315">
        <v>0.212</v>
      </c>
      <c r="DP315">
        <v>0.013</v>
      </c>
      <c r="DQ315">
        <v>1.588</v>
      </c>
      <c r="DR315">
        <v>-0.074</v>
      </c>
      <c r="DS315">
        <v>420</v>
      </c>
      <c r="DT315">
        <v>3</v>
      </c>
      <c r="DU315">
        <v>0.13</v>
      </c>
      <c r="DV315">
        <v>0.03</v>
      </c>
      <c r="DW315">
        <v>-23.5363536585366</v>
      </c>
      <c r="DX315">
        <v>-0.584282926829276</v>
      </c>
      <c r="DY315">
        <v>0.0627153231268708</v>
      </c>
      <c r="DZ315">
        <v>0</v>
      </c>
      <c r="EA315">
        <v>871.902914285714</v>
      </c>
      <c r="EB315">
        <v>1.64897847358118</v>
      </c>
      <c r="EC315">
        <v>0.25795263922208</v>
      </c>
      <c r="ED315">
        <v>1</v>
      </c>
      <c r="EE315">
        <v>5.40803487804878</v>
      </c>
      <c r="EF315">
        <v>0.339384041811861</v>
      </c>
      <c r="EG315">
        <v>0.0344904321212704</v>
      </c>
      <c r="EH315">
        <v>0</v>
      </c>
      <c r="EI315">
        <v>1</v>
      </c>
      <c r="EJ315">
        <v>3</v>
      </c>
      <c r="EK315" t="s">
        <v>427</v>
      </c>
      <c r="EL315">
        <v>100</v>
      </c>
      <c r="EM315">
        <v>100</v>
      </c>
      <c r="EN315">
        <v>1.55</v>
      </c>
      <c r="EO315">
        <v>-0.0471</v>
      </c>
      <c r="EP315">
        <v>0.796380875196005</v>
      </c>
      <c r="EQ315">
        <v>0.00225868272383977</v>
      </c>
      <c r="ER315">
        <v>-9.96746185667655e-07</v>
      </c>
      <c r="ES315">
        <v>2.83711317370827e-10</v>
      </c>
      <c r="ET315">
        <v>-0.071317122073674</v>
      </c>
      <c r="EU315">
        <v>-0.00217948432402501</v>
      </c>
      <c r="EV315">
        <v>0.000453263451741206</v>
      </c>
      <c r="EW315">
        <v>-1.16319206543697e-06</v>
      </c>
      <c r="EX315">
        <v>-2</v>
      </c>
      <c r="EY315">
        <v>2196</v>
      </c>
      <c r="EZ315">
        <v>1</v>
      </c>
      <c r="FA315">
        <v>25</v>
      </c>
      <c r="FB315">
        <v>11.8</v>
      </c>
      <c r="FC315">
        <v>11.7</v>
      </c>
      <c r="FD315">
        <v>18</v>
      </c>
      <c r="FE315">
        <v>820.709</v>
      </c>
      <c r="FF315">
        <v>433.285</v>
      </c>
      <c r="FG315">
        <v>26.9123</v>
      </c>
      <c r="FH315">
        <v>25.1664</v>
      </c>
      <c r="FI315">
        <v>30</v>
      </c>
      <c r="FJ315">
        <v>25.3575</v>
      </c>
      <c r="FK315">
        <v>25.4058</v>
      </c>
      <c r="FL315">
        <v>25.0399</v>
      </c>
      <c r="FM315">
        <v>65.1758</v>
      </c>
      <c r="FN315">
        <v>0</v>
      </c>
      <c r="FO315">
        <v>27.01</v>
      </c>
      <c r="FP315">
        <v>420</v>
      </c>
      <c r="FQ315">
        <v>4.80037</v>
      </c>
      <c r="FR315">
        <v>101.465</v>
      </c>
      <c r="FS315">
        <v>101.91</v>
      </c>
    </row>
    <row r="316" spans="1:175">
      <c r="A316">
        <v>300</v>
      </c>
      <c r="B316">
        <v>1626465788</v>
      </c>
      <c r="C316">
        <v>598.400000095367</v>
      </c>
      <c r="D316" t="s">
        <v>894</v>
      </c>
      <c r="E316" t="s">
        <v>895</v>
      </c>
      <c r="F316">
        <v>1</v>
      </c>
      <c r="G316" t="s">
        <v>291</v>
      </c>
      <c r="H316">
        <v>1626465787</v>
      </c>
      <c r="I316">
        <f>(J316)/1000</f>
        <v>0</v>
      </c>
      <c r="J316">
        <f>1000*CB316*AH316*(BX316-BY316)/(100*BQ316*(1000-AH316*BX316))</f>
        <v>0</v>
      </c>
      <c r="K316">
        <f>CB316*AH316*(BW316-BV316*(1000-AH316*BY316)/(1000-AH316*BX316))/(100*BQ316)</f>
        <v>0</v>
      </c>
      <c r="L316">
        <f>BV316 - IF(AH316&gt;1, K316*BQ316*100.0/(AJ316*CJ316), 0)</f>
        <v>0</v>
      </c>
      <c r="M316">
        <f>((S316-I316/2)*L316-K316)/(S316+I316/2)</f>
        <v>0</v>
      </c>
      <c r="N316">
        <f>M316*(CC316+CD316)/1000.0</f>
        <v>0</v>
      </c>
      <c r="O316">
        <f>(BV316 - IF(AH316&gt;1, K316*BQ316*100.0/(AJ316*CJ316), 0))*(CC316+CD316)/1000.0</f>
        <v>0</v>
      </c>
      <c r="P316">
        <f>2.0/((1/R316-1/Q316)+SIGN(R316)*SQRT((1/R316-1/Q316)*(1/R316-1/Q316) + 4*BR316/((BR316+1)*(BR316+1))*(2*1/R316*1/Q316-1/Q316*1/Q316)))</f>
        <v>0</v>
      </c>
      <c r="Q316">
        <f>IF(LEFT(BS316,1)&lt;&gt;"0",IF(LEFT(BS316,1)="1",3.0,BT316),$D$5+$E$5*(CJ316*CC316/($K$5*1000))+$F$5*(CJ316*CC316/($K$5*1000))*MAX(MIN(BQ316,$J$5),$I$5)*MAX(MIN(BQ316,$J$5),$I$5)+$G$5*MAX(MIN(BQ316,$J$5),$I$5)*(CJ316*CC316/($K$5*1000))+$H$5*(CJ316*CC316/($K$5*1000))*(CJ316*CC316/($K$5*1000)))</f>
        <v>0</v>
      </c>
      <c r="R316">
        <f>I316*(1000-(1000*0.61365*exp(17.502*V316/(240.97+V316))/(CC316+CD316)+BX316)/2)/(1000*0.61365*exp(17.502*V316/(240.97+V316))/(CC316+CD316)-BX316)</f>
        <v>0</v>
      </c>
      <c r="S316">
        <f>1/((BR316+1)/(P316/1.6)+1/(Q316/1.37)) + BR316/((BR316+1)/(P316/1.6) + BR316/(Q316/1.37))</f>
        <v>0</v>
      </c>
      <c r="T316">
        <f>(BM316*BP316)</f>
        <v>0</v>
      </c>
      <c r="U316">
        <f>(CE316+(T316+2*0.95*5.67E-8*(((CE316+$B$7)+273)^4-(CE316+273)^4)-44100*I316)/(1.84*29.3*Q316+8*0.95*5.67E-8*(CE316+273)^3))</f>
        <v>0</v>
      </c>
      <c r="V316">
        <f>($C$7*CF316+$D$7*CG316+$E$7*U316)</f>
        <v>0</v>
      </c>
      <c r="W316">
        <f>0.61365*exp(17.502*V316/(240.97+V316))</f>
        <v>0</v>
      </c>
      <c r="X316">
        <f>(Y316/Z316*100)</f>
        <v>0</v>
      </c>
      <c r="Y316">
        <f>BX316*(CC316+CD316)/1000</f>
        <v>0</v>
      </c>
      <c r="Z316">
        <f>0.61365*exp(17.502*CE316/(240.97+CE316))</f>
        <v>0</v>
      </c>
      <c r="AA316">
        <f>(W316-BX316*(CC316+CD316)/1000)</f>
        <v>0</v>
      </c>
      <c r="AB316">
        <f>(-I316*44100)</f>
        <v>0</v>
      </c>
      <c r="AC316">
        <f>2*29.3*Q316*0.92*(CE316-V316)</f>
        <v>0</v>
      </c>
      <c r="AD316">
        <f>2*0.95*5.67E-8*(((CE316+$B$7)+273)^4-(V316+273)^4)</f>
        <v>0</v>
      </c>
      <c r="AE316">
        <f>T316+AD316+AB316+AC316</f>
        <v>0</v>
      </c>
      <c r="AF316">
        <v>142</v>
      </c>
      <c r="AG316">
        <v>16</v>
      </c>
      <c r="AH316">
        <f>IF(AF316*$H$13&gt;=AJ316,1.0,(AJ316/(AJ316-AF316*$H$13)))</f>
        <v>0</v>
      </c>
      <c r="AI316">
        <f>(AH316-1)*100</f>
        <v>0</v>
      </c>
      <c r="AJ316">
        <f>MAX(0,($B$13+$C$13*CJ316)/(1+$D$13*CJ316)*CC316/(CE316+273)*$E$13)</f>
        <v>0</v>
      </c>
      <c r="AK316" t="s">
        <v>292</v>
      </c>
      <c r="AL316" t="s">
        <v>292</v>
      </c>
      <c r="AM316">
        <v>0</v>
      </c>
      <c r="AN316">
        <v>0</v>
      </c>
      <c r="AO316">
        <f>1-AM316/AN316</f>
        <v>0</v>
      </c>
      <c r="AP316">
        <v>0</v>
      </c>
      <c r="AQ316" t="s">
        <v>292</v>
      </c>
      <c r="AR316" t="s">
        <v>292</v>
      </c>
      <c r="AS316">
        <v>0</v>
      </c>
      <c r="AT316">
        <v>0</v>
      </c>
      <c r="AU316">
        <f>1-AS316/AT316</f>
        <v>0</v>
      </c>
      <c r="AV316">
        <v>0.5</v>
      </c>
      <c r="AW316">
        <f>BN316</f>
        <v>0</v>
      </c>
      <c r="AX316">
        <f>K316</f>
        <v>0</v>
      </c>
      <c r="AY316">
        <f>AU316*AV316*AW316</f>
        <v>0</v>
      </c>
      <c r="AZ316">
        <f>(AX316-AP316)/AW316</f>
        <v>0</v>
      </c>
      <c r="BA316">
        <f>(AN316-AT316)/AT316</f>
        <v>0</v>
      </c>
      <c r="BB316">
        <f>AM316/(AO316+AM316/AT316)</f>
        <v>0</v>
      </c>
      <c r="BC316" t="s">
        <v>292</v>
      </c>
      <c r="BD316">
        <v>0</v>
      </c>
      <c r="BE316">
        <f>IF(BD316&lt;&gt;0, BD316, BB316)</f>
        <v>0</v>
      </c>
      <c r="BF316">
        <f>1-BE316/AT316</f>
        <v>0</v>
      </c>
      <c r="BG316">
        <f>(AT316-AS316)/(AT316-BE316)</f>
        <v>0</v>
      </c>
      <c r="BH316">
        <f>(AN316-AT316)/(AN316-BE316)</f>
        <v>0</v>
      </c>
      <c r="BI316">
        <f>(AT316-AS316)/(AT316-AM316)</f>
        <v>0</v>
      </c>
      <c r="BJ316">
        <f>(AN316-AT316)/(AN316-AM316)</f>
        <v>0</v>
      </c>
      <c r="BK316">
        <f>(BG316*BE316/AS316)</f>
        <v>0</v>
      </c>
      <c r="BL316">
        <f>(1-BK316)</f>
        <v>0</v>
      </c>
      <c r="BM316">
        <f>$B$11*CK316+$C$11*CL316+$F$11*CM316*(1-CP316)</f>
        <v>0</v>
      </c>
      <c r="BN316">
        <f>BM316*BO316</f>
        <v>0</v>
      </c>
      <c r="BO316">
        <f>($B$11*$D$9+$C$11*$D$9+$F$11*((CZ316+CR316)/MAX(CZ316+CR316+DA316, 0.1)*$I$9+DA316/MAX(CZ316+CR316+DA316, 0.1)*$J$9))/($B$11+$C$11+$F$11)</f>
        <v>0</v>
      </c>
      <c r="BP316">
        <f>($B$11*$K$9+$C$11*$K$9+$F$11*((CZ316+CR316)/MAX(CZ316+CR316+DA316, 0.1)*$P$9+DA316/MAX(CZ316+CR316+DA316, 0.1)*$Q$9))/($B$11+$C$11+$F$11)</f>
        <v>0</v>
      </c>
      <c r="BQ316">
        <v>6</v>
      </c>
      <c r="BR316">
        <v>0.5</v>
      </c>
      <c r="BS316" t="s">
        <v>293</v>
      </c>
      <c r="BT316">
        <v>2</v>
      </c>
      <c r="BU316">
        <v>1626465787</v>
      </c>
      <c r="BV316">
        <v>396.364333333333</v>
      </c>
      <c r="BW316">
        <v>419.949</v>
      </c>
      <c r="BX316">
        <v>10.2442</v>
      </c>
      <c r="BY316">
        <v>4.75225333333333</v>
      </c>
      <c r="BZ316">
        <v>394.814333333333</v>
      </c>
      <c r="CA316">
        <v>10.2911666666667</v>
      </c>
      <c r="CB316">
        <v>900.023333333333</v>
      </c>
      <c r="CC316">
        <v>100.763333333333</v>
      </c>
      <c r="CD316">
        <v>0.100406666666667</v>
      </c>
      <c r="CE316">
        <v>23.9621333333333</v>
      </c>
      <c r="CF316">
        <v>22.3648333333333</v>
      </c>
      <c r="CG316">
        <v>999.9</v>
      </c>
      <c r="CH316">
        <v>0</v>
      </c>
      <c r="CI316">
        <v>0</v>
      </c>
      <c r="CJ316">
        <v>9992.5</v>
      </c>
      <c r="CK316">
        <v>0</v>
      </c>
      <c r="CL316">
        <v>0.221023</v>
      </c>
      <c r="CM316">
        <v>1460</v>
      </c>
      <c r="CN316">
        <v>0.973004333333333</v>
      </c>
      <c r="CO316">
        <v>0.0269955</v>
      </c>
      <c r="CP316">
        <v>0</v>
      </c>
      <c r="CQ316">
        <v>872.222333333333</v>
      </c>
      <c r="CR316">
        <v>4.99999</v>
      </c>
      <c r="CS316">
        <v>12783.4</v>
      </c>
      <c r="CT316">
        <v>12728.3666666667</v>
      </c>
      <c r="CU316">
        <v>39.312</v>
      </c>
      <c r="CV316">
        <v>41.25</v>
      </c>
      <c r="CW316">
        <v>40.375</v>
      </c>
      <c r="CX316">
        <v>40.687</v>
      </c>
      <c r="CY316">
        <v>41.333</v>
      </c>
      <c r="CZ316">
        <v>1415.72</v>
      </c>
      <c r="DA316">
        <v>39.28</v>
      </c>
      <c r="DB316">
        <v>0</v>
      </c>
      <c r="DC316">
        <v>1626465799.4</v>
      </c>
      <c r="DD316">
        <v>0</v>
      </c>
      <c r="DE316">
        <v>872.087</v>
      </c>
      <c r="DF316">
        <v>1.10092308723528</v>
      </c>
      <c r="DG316">
        <v>29.7948717796296</v>
      </c>
      <c r="DH316">
        <v>12780.6038461538</v>
      </c>
      <c r="DI316">
        <v>15</v>
      </c>
      <c r="DJ316">
        <v>1626465084.6</v>
      </c>
      <c r="DK316" t="s">
        <v>294</v>
      </c>
      <c r="DL316">
        <v>1626465076.6</v>
      </c>
      <c r="DM316">
        <v>1626465084.6</v>
      </c>
      <c r="DN316">
        <v>8</v>
      </c>
      <c r="DO316">
        <v>0.212</v>
      </c>
      <c r="DP316">
        <v>0.013</v>
      </c>
      <c r="DQ316">
        <v>1.588</v>
      </c>
      <c r="DR316">
        <v>-0.074</v>
      </c>
      <c r="DS316">
        <v>420</v>
      </c>
      <c r="DT316">
        <v>3</v>
      </c>
      <c r="DU316">
        <v>0.13</v>
      </c>
      <c r="DV316">
        <v>0.03</v>
      </c>
      <c r="DW316">
        <v>-23.5500609756098</v>
      </c>
      <c r="DX316">
        <v>-0.50391428571428</v>
      </c>
      <c r="DY316">
        <v>0.0574907198366908</v>
      </c>
      <c r="DZ316">
        <v>0</v>
      </c>
      <c r="EA316">
        <v>871.966515151515</v>
      </c>
      <c r="EB316">
        <v>1.55370489309471</v>
      </c>
      <c r="EC316">
        <v>0.238611910243032</v>
      </c>
      <c r="ED316">
        <v>1</v>
      </c>
      <c r="EE316">
        <v>5.42155853658537</v>
      </c>
      <c r="EF316">
        <v>0.340011637630654</v>
      </c>
      <c r="EG316">
        <v>0.03455305390908</v>
      </c>
      <c r="EH316">
        <v>0</v>
      </c>
      <c r="EI316">
        <v>1</v>
      </c>
      <c r="EJ316">
        <v>3</v>
      </c>
      <c r="EK316" t="s">
        <v>427</v>
      </c>
      <c r="EL316">
        <v>100</v>
      </c>
      <c r="EM316">
        <v>100</v>
      </c>
      <c r="EN316">
        <v>1.551</v>
      </c>
      <c r="EO316">
        <v>-0.047</v>
      </c>
      <c r="EP316">
        <v>0.796380875196005</v>
      </c>
      <c r="EQ316">
        <v>0.00225868272383977</v>
      </c>
      <c r="ER316">
        <v>-9.96746185667655e-07</v>
      </c>
      <c r="ES316">
        <v>2.83711317370827e-10</v>
      </c>
      <c r="ET316">
        <v>-0.071317122073674</v>
      </c>
      <c r="EU316">
        <v>-0.00217948432402501</v>
      </c>
      <c r="EV316">
        <v>0.000453263451741206</v>
      </c>
      <c r="EW316">
        <v>-1.16319206543697e-06</v>
      </c>
      <c r="EX316">
        <v>-2</v>
      </c>
      <c r="EY316">
        <v>2196</v>
      </c>
      <c r="EZ316">
        <v>1</v>
      </c>
      <c r="FA316">
        <v>25</v>
      </c>
      <c r="FB316">
        <v>11.9</v>
      </c>
      <c r="FC316">
        <v>11.7</v>
      </c>
      <c r="FD316">
        <v>18</v>
      </c>
      <c r="FE316">
        <v>820.943</v>
      </c>
      <c r="FF316">
        <v>433.109</v>
      </c>
      <c r="FG316">
        <v>26.9755</v>
      </c>
      <c r="FH316">
        <v>25.1661</v>
      </c>
      <c r="FI316">
        <v>29.9999</v>
      </c>
      <c r="FJ316">
        <v>25.3561</v>
      </c>
      <c r="FK316">
        <v>25.4043</v>
      </c>
      <c r="FL316">
        <v>25.0391</v>
      </c>
      <c r="FM316">
        <v>65.1758</v>
      </c>
      <c r="FN316">
        <v>0</v>
      </c>
      <c r="FO316">
        <v>27.11</v>
      </c>
      <c r="FP316">
        <v>420</v>
      </c>
      <c r="FQ316">
        <v>4.84158</v>
      </c>
      <c r="FR316">
        <v>101.466</v>
      </c>
      <c r="FS316">
        <v>101.91</v>
      </c>
    </row>
    <row r="317" spans="1:175">
      <c r="A317">
        <v>301</v>
      </c>
      <c r="B317">
        <v>1626465790</v>
      </c>
      <c r="C317">
        <v>600.400000095367</v>
      </c>
      <c r="D317" t="s">
        <v>896</v>
      </c>
      <c r="E317" t="s">
        <v>897</v>
      </c>
      <c r="F317">
        <v>1</v>
      </c>
      <c r="G317" t="s">
        <v>291</v>
      </c>
      <c r="H317">
        <v>1626465789</v>
      </c>
      <c r="I317">
        <f>(J317)/1000</f>
        <v>0</v>
      </c>
      <c r="J317">
        <f>1000*CB317*AH317*(BX317-BY317)/(100*BQ317*(1000-AH317*BX317))</f>
        <v>0</v>
      </c>
      <c r="K317">
        <f>CB317*AH317*(BW317-BV317*(1000-AH317*BY317)/(1000-AH317*BX317))/(100*BQ317)</f>
        <v>0</v>
      </c>
      <c r="L317">
        <f>BV317 - IF(AH317&gt;1, K317*BQ317*100.0/(AJ317*CJ317), 0)</f>
        <v>0</v>
      </c>
      <c r="M317">
        <f>((S317-I317/2)*L317-K317)/(S317+I317/2)</f>
        <v>0</v>
      </c>
      <c r="N317">
        <f>M317*(CC317+CD317)/1000.0</f>
        <v>0</v>
      </c>
      <c r="O317">
        <f>(BV317 - IF(AH317&gt;1, K317*BQ317*100.0/(AJ317*CJ317), 0))*(CC317+CD317)/1000.0</f>
        <v>0</v>
      </c>
      <c r="P317">
        <f>2.0/((1/R317-1/Q317)+SIGN(R317)*SQRT((1/R317-1/Q317)*(1/R317-1/Q317) + 4*BR317/((BR317+1)*(BR317+1))*(2*1/R317*1/Q317-1/Q317*1/Q317)))</f>
        <v>0</v>
      </c>
      <c r="Q317">
        <f>IF(LEFT(BS317,1)&lt;&gt;"0",IF(LEFT(BS317,1)="1",3.0,BT317),$D$5+$E$5*(CJ317*CC317/($K$5*1000))+$F$5*(CJ317*CC317/($K$5*1000))*MAX(MIN(BQ317,$J$5),$I$5)*MAX(MIN(BQ317,$J$5),$I$5)+$G$5*MAX(MIN(BQ317,$J$5),$I$5)*(CJ317*CC317/($K$5*1000))+$H$5*(CJ317*CC317/($K$5*1000))*(CJ317*CC317/($K$5*1000)))</f>
        <v>0</v>
      </c>
      <c r="R317">
        <f>I317*(1000-(1000*0.61365*exp(17.502*V317/(240.97+V317))/(CC317+CD317)+BX317)/2)/(1000*0.61365*exp(17.502*V317/(240.97+V317))/(CC317+CD317)-BX317)</f>
        <v>0</v>
      </c>
      <c r="S317">
        <f>1/((BR317+1)/(P317/1.6)+1/(Q317/1.37)) + BR317/((BR317+1)/(P317/1.6) + BR317/(Q317/1.37))</f>
        <v>0</v>
      </c>
      <c r="T317">
        <f>(BM317*BP317)</f>
        <v>0</v>
      </c>
      <c r="U317">
        <f>(CE317+(T317+2*0.95*5.67E-8*(((CE317+$B$7)+273)^4-(CE317+273)^4)-44100*I317)/(1.84*29.3*Q317+8*0.95*5.67E-8*(CE317+273)^3))</f>
        <v>0</v>
      </c>
      <c r="V317">
        <f>($C$7*CF317+$D$7*CG317+$E$7*U317)</f>
        <v>0</v>
      </c>
      <c r="W317">
        <f>0.61365*exp(17.502*V317/(240.97+V317))</f>
        <v>0</v>
      </c>
      <c r="X317">
        <f>(Y317/Z317*100)</f>
        <v>0</v>
      </c>
      <c r="Y317">
        <f>BX317*(CC317+CD317)/1000</f>
        <v>0</v>
      </c>
      <c r="Z317">
        <f>0.61365*exp(17.502*CE317/(240.97+CE317))</f>
        <v>0</v>
      </c>
      <c r="AA317">
        <f>(W317-BX317*(CC317+CD317)/1000)</f>
        <v>0</v>
      </c>
      <c r="AB317">
        <f>(-I317*44100)</f>
        <v>0</v>
      </c>
      <c r="AC317">
        <f>2*29.3*Q317*0.92*(CE317-V317)</f>
        <v>0</v>
      </c>
      <c r="AD317">
        <f>2*0.95*5.67E-8*(((CE317+$B$7)+273)^4-(V317+273)^4)</f>
        <v>0</v>
      </c>
      <c r="AE317">
        <f>T317+AD317+AB317+AC317</f>
        <v>0</v>
      </c>
      <c r="AF317">
        <v>141</v>
      </c>
      <c r="AG317">
        <v>16</v>
      </c>
      <c r="AH317">
        <f>IF(AF317*$H$13&gt;=AJ317,1.0,(AJ317/(AJ317-AF317*$H$13)))</f>
        <v>0</v>
      </c>
      <c r="AI317">
        <f>(AH317-1)*100</f>
        <v>0</v>
      </c>
      <c r="AJ317">
        <f>MAX(0,($B$13+$C$13*CJ317)/(1+$D$13*CJ317)*CC317/(CE317+273)*$E$13)</f>
        <v>0</v>
      </c>
      <c r="AK317" t="s">
        <v>292</v>
      </c>
      <c r="AL317" t="s">
        <v>292</v>
      </c>
      <c r="AM317">
        <v>0</v>
      </c>
      <c r="AN317">
        <v>0</v>
      </c>
      <c r="AO317">
        <f>1-AM317/AN317</f>
        <v>0</v>
      </c>
      <c r="AP317">
        <v>0</v>
      </c>
      <c r="AQ317" t="s">
        <v>292</v>
      </c>
      <c r="AR317" t="s">
        <v>292</v>
      </c>
      <c r="AS317">
        <v>0</v>
      </c>
      <c r="AT317">
        <v>0</v>
      </c>
      <c r="AU317">
        <f>1-AS317/AT317</f>
        <v>0</v>
      </c>
      <c r="AV317">
        <v>0.5</v>
      </c>
      <c r="AW317">
        <f>BN317</f>
        <v>0</v>
      </c>
      <c r="AX317">
        <f>K317</f>
        <v>0</v>
      </c>
      <c r="AY317">
        <f>AU317*AV317*AW317</f>
        <v>0</v>
      </c>
      <c r="AZ317">
        <f>(AX317-AP317)/AW317</f>
        <v>0</v>
      </c>
      <c r="BA317">
        <f>(AN317-AT317)/AT317</f>
        <v>0</v>
      </c>
      <c r="BB317">
        <f>AM317/(AO317+AM317/AT317)</f>
        <v>0</v>
      </c>
      <c r="BC317" t="s">
        <v>292</v>
      </c>
      <c r="BD317">
        <v>0</v>
      </c>
      <c r="BE317">
        <f>IF(BD317&lt;&gt;0, BD317, BB317)</f>
        <v>0</v>
      </c>
      <c r="BF317">
        <f>1-BE317/AT317</f>
        <v>0</v>
      </c>
      <c r="BG317">
        <f>(AT317-AS317)/(AT317-BE317)</f>
        <v>0</v>
      </c>
      <c r="BH317">
        <f>(AN317-AT317)/(AN317-BE317)</f>
        <v>0</v>
      </c>
      <c r="BI317">
        <f>(AT317-AS317)/(AT317-AM317)</f>
        <v>0</v>
      </c>
      <c r="BJ317">
        <f>(AN317-AT317)/(AN317-AM317)</f>
        <v>0</v>
      </c>
      <c r="BK317">
        <f>(BG317*BE317/AS317)</f>
        <v>0</v>
      </c>
      <c r="BL317">
        <f>(1-BK317)</f>
        <v>0</v>
      </c>
      <c r="BM317">
        <f>$B$11*CK317+$C$11*CL317+$F$11*CM317*(1-CP317)</f>
        <v>0</v>
      </c>
      <c r="BN317">
        <f>BM317*BO317</f>
        <v>0</v>
      </c>
      <c r="BO317">
        <f>($B$11*$D$9+$C$11*$D$9+$F$11*((CZ317+CR317)/MAX(CZ317+CR317+DA317, 0.1)*$I$9+DA317/MAX(CZ317+CR317+DA317, 0.1)*$J$9))/($B$11+$C$11+$F$11)</f>
        <v>0</v>
      </c>
      <c r="BP317">
        <f>($B$11*$K$9+$C$11*$K$9+$F$11*((CZ317+CR317)/MAX(CZ317+CR317+DA317, 0.1)*$P$9+DA317/MAX(CZ317+CR317+DA317, 0.1)*$Q$9))/($B$11+$C$11+$F$11)</f>
        <v>0</v>
      </c>
      <c r="BQ317">
        <v>6</v>
      </c>
      <c r="BR317">
        <v>0.5</v>
      </c>
      <c r="BS317" t="s">
        <v>293</v>
      </c>
      <c r="BT317">
        <v>2</v>
      </c>
      <c r="BU317">
        <v>1626465789</v>
      </c>
      <c r="BV317">
        <v>396.368</v>
      </c>
      <c r="BW317">
        <v>419.972666666667</v>
      </c>
      <c r="BX317">
        <v>10.2664333333333</v>
      </c>
      <c r="BY317">
        <v>4.75457333333333</v>
      </c>
      <c r="BZ317">
        <v>394.817666666667</v>
      </c>
      <c r="CA317">
        <v>10.3133333333333</v>
      </c>
      <c r="CB317">
        <v>899.962666666667</v>
      </c>
      <c r="CC317">
        <v>100.763666666667</v>
      </c>
      <c r="CD317">
        <v>0.100028333333333</v>
      </c>
      <c r="CE317">
        <v>24.0004</v>
      </c>
      <c r="CF317">
        <v>22.4048</v>
      </c>
      <c r="CG317">
        <v>999.9</v>
      </c>
      <c r="CH317">
        <v>0</v>
      </c>
      <c r="CI317">
        <v>0</v>
      </c>
      <c r="CJ317">
        <v>10018.7333333333</v>
      </c>
      <c r="CK317">
        <v>0</v>
      </c>
      <c r="CL317">
        <v>0.221023</v>
      </c>
      <c r="CM317">
        <v>1459.98666666667</v>
      </c>
      <c r="CN317">
        <v>0.973011</v>
      </c>
      <c r="CO317">
        <v>0.0269885</v>
      </c>
      <c r="CP317">
        <v>0</v>
      </c>
      <c r="CQ317">
        <v>872.287333333333</v>
      </c>
      <c r="CR317">
        <v>4.99999</v>
      </c>
      <c r="CS317">
        <v>12784.3333333333</v>
      </c>
      <c r="CT317">
        <v>12728.2666666667</v>
      </c>
      <c r="CU317">
        <v>39.312</v>
      </c>
      <c r="CV317">
        <v>41.25</v>
      </c>
      <c r="CW317">
        <v>40.375</v>
      </c>
      <c r="CX317">
        <v>40.687</v>
      </c>
      <c r="CY317">
        <v>41.375</v>
      </c>
      <c r="CZ317">
        <v>1415.71666666667</v>
      </c>
      <c r="DA317">
        <v>39.27</v>
      </c>
      <c r="DB317">
        <v>0</v>
      </c>
      <c r="DC317">
        <v>1626465801.2</v>
      </c>
      <c r="DD317">
        <v>0</v>
      </c>
      <c r="DE317">
        <v>872.12544</v>
      </c>
      <c r="DF317">
        <v>1.04792308526303</v>
      </c>
      <c r="DG317">
        <v>30.4076923010011</v>
      </c>
      <c r="DH317">
        <v>12781.628</v>
      </c>
      <c r="DI317">
        <v>15</v>
      </c>
      <c r="DJ317">
        <v>1626465084.6</v>
      </c>
      <c r="DK317" t="s">
        <v>294</v>
      </c>
      <c r="DL317">
        <v>1626465076.6</v>
      </c>
      <c r="DM317">
        <v>1626465084.6</v>
      </c>
      <c r="DN317">
        <v>8</v>
      </c>
      <c r="DO317">
        <v>0.212</v>
      </c>
      <c r="DP317">
        <v>0.013</v>
      </c>
      <c r="DQ317">
        <v>1.588</v>
      </c>
      <c r="DR317">
        <v>-0.074</v>
      </c>
      <c r="DS317">
        <v>420</v>
      </c>
      <c r="DT317">
        <v>3</v>
      </c>
      <c r="DU317">
        <v>0.13</v>
      </c>
      <c r="DV317">
        <v>0.03</v>
      </c>
      <c r="DW317">
        <v>-23.5632512195122</v>
      </c>
      <c r="DX317">
        <v>-0.378924041811853</v>
      </c>
      <c r="DY317">
        <v>0.048493585806439</v>
      </c>
      <c r="DZ317">
        <v>1</v>
      </c>
      <c r="EA317">
        <v>872.017787878788</v>
      </c>
      <c r="EB317">
        <v>1.68001262661822</v>
      </c>
      <c r="EC317">
        <v>0.247375528244594</v>
      </c>
      <c r="ED317">
        <v>1</v>
      </c>
      <c r="EE317">
        <v>5.43568536585366</v>
      </c>
      <c r="EF317">
        <v>0.352335052264803</v>
      </c>
      <c r="EG317">
        <v>0.0359883336176249</v>
      </c>
      <c r="EH317">
        <v>0</v>
      </c>
      <c r="EI317">
        <v>2</v>
      </c>
      <c r="EJ317">
        <v>3</v>
      </c>
      <c r="EK317" t="s">
        <v>354</v>
      </c>
      <c r="EL317">
        <v>100</v>
      </c>
      <c r="EM317">
        <v>100</v>
      </c>
      <c r="EN317">
        <v>1.55</v>
      </c>
      <c r="EO317">
        <v>-0.0468</v>
      </c>
      <c r="EP317">
        <v>0.796380875196005</v>
      </c>
      <c r="EQ317">
        <v>0.00225868272383977</v>
      </c>
      <c r="ER317">
        <v>-9.96746185667655e-07</v>
      </c>
      <c r="ES317">
        <v>2.83711317370827e-10</v>
      </c>
      <c r="ET317">
        <v>-0.071317122073674</v>
      </c>
      <c r="EU317">
        <v>-0.00217948432402501</v>
      </c>
      <c r="EV317">
        <v>0.000453263451741206</v>
      </c>
      <c r="EW317">
        <v>-1.16319206543697e-06</v>
      </c>
      <c r="EX317">
        <v>-2</v>
      </c>
      <c r="EY317">
        <v>2196</v>
      </c>
      <c r="EZ317">
        <v>1</v>
      </c>
      <c r="FA317">
        <v>25</v>
      </c>
      <c r="FB317">
        <v>11.9</v>
      </c>
      <c r="FC317">
        <v>11.8</v>
      </c>
      <c r="FD317">
        <v>18</v>
      </c>
      <c r="FE317">
        <v>821.112</v>
      </c>
      <c r="FF317">
        <v>433.174</v>
      </c>
      <c r="FG317">
        <v>27.0412</v>
      </c>
      <c r="FH317">
        <v>25.165</v>
      </c>
      <c r="FI317">
        <v>29.9999</v>
      </c>
      <c r="FJ317">
        <v>25.3551</v>
      </c>
      <c r="FK317">
        <v>25.4033</v>
      </c>
      <c r="FL317">
        <v>25.0391</v>
      </c>
      <c r="FM317">
        <v>64.873</v>
      </c>
      <c r="FN317">
        <v>0</v>
      </c>
      <c r="FO317">
        <v>27.11</v>
      </c>
      <c r="FP317">
        <v>420</v>
      </c>
      <c r="FQ317">
        <v>4.84618</v>
      </c>
      <c r="FR317">
        <v>101.468</v>
      </c>
      <c r="FS317">
        <v>101.911</v>
      </c>
    </row>
    <row r="318" spans="1:175">
      <c r="A318">
        <v>302</v>
      </c>
      <c r="B318">
        <v>1626465792</v>
      </c>
      <c r="C318">
        <v>602.400000095367</v>
      </c>
      <c r="D318" t="s">
        <v>898</v>
      </c>
      <c r="E318" t="s">
        <v>899</v>
      </c>
      <c r="F318">
        <v>1</v>
      </c>
      <c r="G318" t="s">
        <v>291</v>
      </c>
      <c r="H318">
        <v>1626465791</v>
      </c>
      <c r="I318">
        <f>(J318)/1000</f>
        <v>0</v>
      </c>
      <c r="J318">
        <f>1000*CB318*AH318*(BX318-BY318)/(100*BQ318*(1000-AH318*BX318))</f>
        <v>0</v>
      </c>
      <c r="K318">
        <f>CB318*AH318*(BW318-BV318*(1000-AH318*BY318)/(1000-AH318*BX318))/(100*BQ318)</f>
        <v>0</v>
      </c>
      <c r="L318">
        <f>BV318 - IF(AH318&gt;1, K318*BQ318*100.0/(AJ318*CJ318), 0)</f>
        <v>0</v>
      </c>
      <c r="M318">
        <f>((S318-I318/2)*L318-K318)/(S318+I318/2)</f>
        <v>0</v>
      </c>
      <c r="N318">
        <f>M318*(CC318+CD318)/1000.0</f>
        <v>0</v>
      </c>
      <c r="O318">
        <f>(BV318 - IF(AH318&gt;1, K318*BQ318*100.0/(AJ318*CJ318), 0))*(CC318+CD318)/1000.0</f>
        <v>0</v>
      </c>
      <c r="P318">
        <f>2.0/((1/R318-1/Q318)+SIGN(R318)*SQRT((1/R318-1/Q318)*(1/R318-1/Q318) + 4*BR318/((BR318+1)*(BR318+1))*(2*1/R318*1/Q318-1/Q318*1/Q318)))</f>
        <v>0</v>
      </c>
      <c r="Q318">
        <f>IF(LEFT(BS318,1)&lt;&gt;"0",IF(LEFT(BS318,1)="1",3.0,BT318),$D$5+$E$5*(CJ318*CC318/($K$5*1000))+$F$5*(CJ318*CC318/($K$5*1000))*MAX(MIN(BQ318,$J$5),$I$5)*MAX(MIN(BQ318,$J$5),$I$5)+$G$5*MAX(MIN(BQ318,$J$5),$I$5)*(CJ318*CC318/($K$5*1000))+$H$5*(CJ318*CC318/($K$5*1000))*(CJ318*CC318/($K$5*1000)))</f>
        <v>0</v>
      </c>
      <c r="R318">
        <f>I318*(1000-(1000*0.61365*exp(17.502*V318/(240.97+V318))/(CC318+CD318)+BX318)/2)/(1000*0.61365*exp(17.502*V318/(240.97+V318))/(CC318+CD318)-BX318)</f>
        <v>0</v>
      </c>
      <c r="S318">
        <f>1/((BR318+1)/(P318/1.6)+1/(Q318/1.37)) + BR318/((BR318+1)/(P318/1.6) + BR318/(Q318/1.37))</f>
        <v>0</v>
      </c>
      <c r="T318">
        <f>(BM318*BP318)</f>
        <v>0</v>
      </c>
      <c r="U318">
        <f>(CE318+(T318+2*0.95*5.67E-8*(((CE318+$B$7)+273)^4-(CE318+273)^4)-44100*I318)/(1.84*29.3*Q318+8*0.95*5.67E-8*(CE318+273)^3))</f>
        <v>0</v>
      </c>
      <c r="V318">
        <f>($C$7*CF318+$D$7*CG318+$E$7*U318)</f>
        <v>0</v>
      </c>
      <c r="W318">
        <f>0.61365*exp(17.502*V318/(240.97+V318))</f>
        <v>0</v>
      </c>
      <c r="X318">
        <f>(Y318/Z318*100)</f>
        <v>0</v>
      </c>
      <c r="Y318">
        <f>BX318*(CC318+CD318)/1000</f>
        <v>0</v>
      </c>
      <c r="Z318">
        <f>0.61365*exp(17.502*CE318/(240.97+CE318))</f>
        <v>0</v>
      </c>
      <c r="AA318">
        <f>(W318-BX318*(CC318+CD318)/1000)</f>
        <v>0</v>
      </c>
      <c r="AB318">
        <f>(-I318*44100)</f>
        <v>0</v>
      </c>
      <c r="AC318">
        <f>2*29.3*Q318*0.92*(CE318-V318)</f>
        <v>0</v>
      </c>
      <c r="AD318">
        <f>2*0.95*5.67E-8*(((CE318+$B$7)+273)^4-(V318+273)^4)</f>
        <v>0</v>
      </c>
      <c r="AE318">
        <f>T318+AD318+AB318+AC318</f>
        <v>0</v>
      </c>
      <c r="AF318">
        <v>141</v>
      </c>
      <c r="AG318">
        <v>16</v>
      </c>
      <c r="AH318">
        <f>IF(AF318*$H$13&gt;=AJ318,1.0,(AJ318/(AJ318-AF318*$H$13)))</f>
        <v>0</v>
      </c>
      <c r="AI318">
        <f>(AH318-1)*100</f>
        <v>0</v>
      </c>
      <c r="AJ318">
        <f>MAX(0,($B$13+$C$13*CJ318)/(1+$D$13*CJ318)*CC318/(CE318+273)*$E$13)</f>
        <v>0</v>
      </c>
      <c r="AK318" t="s">
        <v>292</v>
      </c>
      <c r="AL318" t="s">
        <v>292</v>
      </c>
      <c r="AM318">
        <v>0</v>
      </c>
      <c r="AN318">
        <v>0</v>
      </c>
      <c r="AO318">
        <f>1-AM318/AN318</f>
        <v>0</v>
      </c>
      <c r="AP318">
        <v>0</v>
      </c>
      <c r="AQ318" t="s">
        <v>292</v>
      </c>
      <c r="AR318" t="s">
        <v>292</v>
      </c>
      <c r="AS318">
        <v>0</v>
      </c>
      <c r="AT318">
        <v>0</v>
      </c>
      <c r="AU318">
        <f>1-AS318/AT318</f>
        <v>0</v>
      </c>
      <c r="AV318">
        <v>0.5</v>
      </c>
      <c r="AW318">
        <f>BN318</f>
        <v>0</v>
      </c>
      <c r="AX318">
        <f>K318</f>
        <v>0</v>
      </c>
      <c r="AY318">
        <f>AU318*AV318*AW318</f>
        <v>0</v>
      </c>
      <c r="AZ318">
        <f>(AX318-AP318)/AW318</f>
        <v>0</v>
      </c>
      <c r="BA318">
        <f>(AN318-AT318)/AT318</f>
        <v>0</v>
      </c>
      <c r="BB318">
        <f>AM318/(AO318+AM318/AT318)</f>
        <v>0</v>
      </c>
      <c r="BC318" t="s">
        <v>292</v>
      </c>
      <c r="BD318">
        <v>0</v>
      </c>
      <c r="BE318">
        <f>IF(BD318&lt;&gt;0, BD318, BB318)</f>
        <v>0</v>
      </c>
      <c r="BF318">
        <f>1-BE318/AT318</f>
        <v>0</v>
      </c>
      <c r="BG318">
        <f>(AT318-AS318)/(AT318-BE318)</f>
        <v>0</v>
      </c>
      <c r="BH318">
        <f>(AN318-AT318)/(AN318-BE318)</f>
        <v>0</v>
      </c>
      <c r="BI318">
        <f>(AT318-AS318)/(AT318-AM318)</f>
        <v>0</v>
      </c>
      <c r="BJ318">
        <f>(AN318-AT318)/(AN318-AM318)</f>
        <v>0</v>
      </c>
      <c r="BK318">
        <f>(BG318*BE318/AS318)</f>
        <v>0</v>
      </c>
      <c r="BL318">
        <f>(1-BK318)</f>
        <v>0</v>
      </c>
      <c r="BM318">
        <f>$B$11*CK318+$C$11*CL318+$F$11*CM318*(1-CP318)</f>
        <v>0</v>
      </c>
      <c r="BN318">
        <f>BM318*BO318</f>
        <v>0</v>
      </c>
      <c r="BO318">
        <f>($B$11*$D$9+$C$11*$D$9+$F$11*((CZ318+CR318)/MAX(CZ318+CR318+DA318, 0.1)*$I$9+DA318/MAX(CZ318+CR318+DA318, 0.1)*$J$9))/($B$11+$C$11+$F$11)</f>
        <v>0</v>
      </c>
      <c r="BP318">
        <f>($B$11*$K$9+$C$11*$K$9+$F$11*((CZ318+CR318)/MAX(CZ318+CR318+DA318, 0.1)*$P$9+DA318/MAX(CZ318+CR318+DA318, 0.1)*$Q$9))/($B$11+$C$11+$F$11)</f>
        <v>0</v>
      </c>
      <c r="BQ318">
        <v>6</v>
      </c>
      <c r="BR318">
        <v>0.5</v>
      </c>
      <c r="BS318" t="s">
        <v>293</v>
      </c>
      <c r="BT318">
        <v>2</v>
      </c>
      <c r="BU318">
        <v>1626465791</v>
      </c>
      <c r="BV318">
        <v>396.351666666667</v>
      </c>
      <c r="BW318">
        <v>419.979666666667</v>
      </c>
      <c r="BX318">
        <v>10.2823333333333</v>
      </c>
      <c r="BY318">
        <v>4.75611</v>
      </c>
      <c r="BZ318">
        <v>394.801333333333</v>
      </c>
      <c r="CA318">
        <v>10.3291</v>
      </c>
      <c r="CB318">
        <v>900.033666666667</v>
      </c>
      <c r="CC318">
        <v>100.764666666667</v>
      </c>
      <c r="CD318">
        <v>0.100028366666667</v>
      </c>
      <c r="CE318">
        <v>24.0374666666667</v>
      </c>
      <c r="CF318">
        <v>22.4387333333333</v>
      </c>
      <c r="CG318">
        <v>999.9</v>
      </c>
      <c r="CH318">
        <v>0</v>
      </c>
      <c r="CI318">
        <v>0</v>
      </c>
      <c r="CJ318">
        <v>10057.3</v>
      </c>
      <c r="CK318">
        <v>0</v>
      </c>
      <c r="CL318">
        <v>0.221023</v>
      </c>
      <c r="CM318">
        <v>1460.00333333333</v>
      </c>
      <c r="CN318">
        <v>0.972997666666667</v>
      </c>
      <c r="CO318">
        <v>0.0270022666666667</v>
      </c>
      <c r="CP318">
        <v>0</v>
      </c>
      <c r="CQ318">
        <v>872.203</v>
      </c>
      <c r="CR318">
        <v>4.99999</v>
      </c>
      <c r="CS318">
        <v>12786.7333333333</v>
      </c>
      <c r="CT318">
        <v>12728.3666666667</v>
      </c>
      <c r="CU318">
        <v>39.312</v>
      </c>
      <c r="CV318">
        <v>41.25</v>
      </c>
      <c r="CW318">
        <v>40.375</v>
      </c>
      <c r="CX318">
        <v>40.687</v>
      </c>
      <c r="CY318">
        <v>41.375</v>
      </c>
      <c r="CZ318">
        <v>1415.71333333333</v>
      </c>
      <c r="DA318">
        <v>39.29</v>
      </c>
      <c r="DB318">
        <v>0</v>
      </c>
      <c r="DC318">
        <v>1626465803</v>
      </c>
      <c r="DD318">
        <v>0</v>
      </c>
      <c r="DE318">
        <v>872.145115384615</v>
      </c>
      <c r="DF318">
        <v>0.820820516631323</v>
      </c>
      <c r="DG318">
        <v>32.1709401379042</v>
      </c>
      <c r="DH318">
        <v>12782.5</v>
      </c>
      <c r="DI318">
        <v>15</v>
      </c>
      <c r="DJ318">
        <v>1626465084.6</v>
      </c>
      <c r="DK318" t="s">
        <v>294</v>
      </c>
      <c r="DL318">
        <v>1626465076.6</v>
      </c>
      <c r="DM318">
        <v>1626465084.6</v>
      </c>
      <c r="DN318">
        <v>8</v>
      </c>
      <c r="DO318">
        <v>0.212</v>
      </c>
      <c r="DP318">
        <v>0.013</v>
      </c>
      <c r="DQ318">
        <v>1.588</v>
      </c>
      <c r="DR318">
        <v>-0.074</v>
      </c>
      <c r="DS318">
        <v>420</v>
      </c>
      <c r="DT318">
        <v>3</v>
      </c>
      <c r="DU318">
        <v>0.13</v>
      </c>
      <c r="DV318">
        <v>0.03</v>
      </c>
      <c r="DW318">
        <v>-23.5771512195122</v>
      </c>
      <c r="DX318">
        <v>-0.335199303135863</v>
      </c>
      <c r="DY318">
        <v>0.0446117403444608</v>
      </c>
      <c r="DZ318">
        <v>1</v>
      </c>
      <c r="EA318">
        <v>872.057371428572</v>
      </c>
      <c r="EB318">
        <v>1.60764774951086</v>
      </c>
      <c r="EC318">
        <v>0.242132441411052</v>
      </c>
      <c r="ED318">
        <v>1</v>
      </c>
      <c r="EE318">
        <v>5.44917146341463</v>
      </c>
      <c r="EF318">
        <v>0.385280696864103</v>
      </c>
      <c r="EG318">
        <v>0.0394152070789681</v>
      </c>
      <c r="EH318">
        <v>0</v>
      </c>
      <c r="EI318">
        <v>2</v>
      </c>
      <c r="EJ318">
        <v>3</v>
      </c>
      <c r="EK318" t="s">
        <v>354</v>
      </c>
      <c r="EL318">
        <v>100</v>
      </c>
      <c r="EM318">
        <v>100</v>
      </c>
      <c r="EN318">
        <v>1.551</v>
      </c>
      <c r="EO318">
        <v>-0.0467</v>
      </c>
      <c r="EP318">
        <v>0.796380875196005</v>
      </c>
      <c r="EQ318">
        <v>0.00225868272383977</v>
      </c>
      <c r="ER318">
        <v>-9.96746185667655e-07</v>
      </c>
      <c r="ES318">
        <v>2.83711317370827e-10</v>
      </c>
      <c r="ET318">
        <v>-0.071317122073674</v>
      </c>
      <c r="EU318">
        <v>-0.00217948432402501</v>
      </c>
      <c r="EV318">
        <v>0.000453263451741206</v>
      </c>
      <c r="EW318">
        <v>-1.16319206543697e-06</v>
      </c>
      <c r="EX318">
        <v>-2</v>
      </c>
      <c r="EY318">
        <v>2196</v>
      </c>
      <c r="EZ318">
        <v>1</v>
      </c>
      <c r="FA318">
        <v>25</v>
      </c>
      <c r="FB318">
        <v>11.9</v>
      </c>
      <c r="FC318">
        <v>11.8</v>
      </c>
      <c r="FD318">
        <v>18</v>
      </c>
      <c r="FE318">
        <v>821.305</v>
      </c>
      <c r="FF318">
        <v>433.345</v>
      </c>
      <c r="FG318">
        <v>27.1128</v>
      </c>
      <c r="FH318">
        <v>25.1642</v>
      </c>
      <c r="FI318">
        <v>30.0001</v>
      </c>
      <c r="FJ318">
        <v>25.354</v>
      </c>
      <c r="FK318">
        <v>25.4022</v>
      </c>
      <c r="FL318">
        <v>25.0405</v>
      </c>
      <c r="FM318">
        <v>64.873</v>
      </c>
      <c r="FN318">
        <v>0</v>
      </c>
      <c r="FO318">
        <v>27.21</v>
      </c>
      <c r="FP318">
        <v>420</v>
      </c>
      <c r="FQ318">
        <v>4.88458</v>
      </c>
      <c r="FR318">
        <v>101.468</v>
      </c>
      <c r="FS318">
        <v>101.912</v>
      </c>
    </row>
    <row r="319" spans="1:175">
      <c r="A319">
        <v>303</v>
      </c>
      <c r="B319">
        <v>1626465794</v>
      </c>
      <c r="C319">
        <v>604.400000095367</v>
      </c>
      <c r="D319" t="s">
        <v>900</v>
      </c>
      <c r="E319" t="s">
        <v>901</v>
      </c>
      <c r="F319">
        <v>1</v>
      </c>
      <c r="G319" t="s">
        <v>291</v>
      </c>
      <c r="H319">
        <v>1626465793</v>
      </c>
      <c r="I319">
        <f>(J319)/1000</f>
        <v>0</v>
      </c>
      <c r="J319">
        <f>1000*CB319*AH319*(BX319-BY319)/(100*BQ319*(1000-AH319*BX319))</f>
        <v>0</v>
      </c>
      <c r="K319">
        <f>CB319*AH319*(BW319-BV319*(1000-AH319*BY319)/(1000-AH319*BX319))/(100*BQ319)</f>
        <v>0</v>
      </c>
      <c r="L319">
        <f>BV319 - IF(AH319&gt;1, K319*BQ319*100.0/(AJ319*CJ319), 0)</f>
        <v>0</v>
      </c>
      <c r="M319">
        <f>((S319-I319/2)*L319-K319)/(S319+I319/2)</f>
        <v>0</v>
      </c>
      <c r="N319">
        <f>M319*(CC319+CD319)/1000.0</f>
        <v>0</v>
      </c>
      <c r="O319">
        <f>(BV319 - IF(AH319&gt;1, K319*BQ319*100.0/(AJ319*CJ319), 0))*(CC319+CD319)/1000.0</f>
        <v>0</v>
      </c>
      <c r="P319">
        <f>2.0/((1/R319-1/Q319)+SIGN(R319)*SQRT((1/R319-1/Q319)*(1/R319-1/Q319) + 4*BR319/((BR319+1)*(BR319+1))*(2*1/R319*1/Q319-1/Q319*1/Q319)))</f>
        <v>0</v>
      </c>
      <c r="Q319">
        <f>IF(LEFT(BS319,1)&lt;&gt;"0",IF(LEFT(BS319,1)="1",3.0,BT319),$D$5+$E$5*(CJ319*CC319/($K$5*1000))+$F$5*(CJ319*CC319/($K$5*1000))*MAX(MIN(BQ319,$J$5),$I$5)*MAX(MIN(BQ319,$J$5),$I$5)+$G$5*MAX(MIN(BQ319,$J$5),$I$5)*(CJ319*CC319/($K$5*1000))+$H$5*(CJ319*CC319/($K$5*1000))*(CJ319*CC319/($K$5*1000)))</f>
        <v>0</v>
      </c>
      <c r="R319">
        <f>I319*(1000-(1000*0.61365*exp(17.502*V319/(240.97+V319))/(CC319+CD319)+BX319)/2)/(1000*0.61365*exp(17.502*V319/(240.97+V319))/(CC319+CD319)-BX319)</f>
        <v>0</v>
      </c>
      <c r="S319">
        <f>1/((BR319+1)/(P319/1.6)+1/(Q319/1.37)) + BR319/((BR319+1)/(P319/1.6) + BR319/(Q319/1.37))</f>
        <v>0</v>
      </c>
      <c r="T319">
        <f>(BM319*BP319)</f>
        <v>0</v>
      </c>
      <c r="U319">
        <f>(CE319+(T319+2*0.95*5.67E-8*(((CE319+$B$7)+273)^4-(CE319+273)^4)-44100*I319)/(1.84*29.3*Q319+8*0.95*5.67E-8*(CE319+273)^3))</f>
        <v>0</v>
      </c>
      <c r="V319">
        <f>($C$7*CF319+$D$7*CG319+$E$7*U319)</f>
        <v>0</v>
      </c>
      <c r="W319">
        <f>0.61365*exp(17.502*V319/(240.97+V319))</f>
        <v>0</v>
      </c>
      <c r="X319">
        <f>(Y319/Z319*100)</f>
        <v>0</v>
      </c>
      <c r="Y319">
        <f>BX319*(CC319+CD319)/1000</f>
        <v>0</v>
      </c>
      <c r="Z319">
        <f>0.61365*exp(17.502*CE319/(240.97+CE319))</f>
        <v>0</v>
      </c>
      <c r="AA319">
        <f>(W319-BX319*(CC319+CD319)/1000)</f>
        <v>0</v>
      </c>
      <c r="AB319">
        <f>(-I319*44100)</f>
        <v>0</v>
      </c>
      <c r="AC319">
        <f>2*29.3*Q319*0.92*(CE319-V319)</f>
        <v>0</v>
      </c>
      <c r="AD319">
        <f>2*0.95*5.67E-8*(((CE319+$B$7)+273)^4-(V319+273)^4)</f>
        <v>0</v>
      </c>
      <c r="AE319">
        <f>T319+AD319+AB319+AC319</f>
        <v>0</v>
      </c>
      <c r="AF319">
        <v>141</v>
      </c>
      <c r="AG319">
        <v>16</v>
      </c>
      <c r="AH319">
        <f>IF(AF319*$H$13&gt;=AJ319,1.0,(AJ319/(AJ319-AF319*$H$13)))</f>
        <v>0</v>
      </c>
      <c r="AI319">
        <f>(AH319-1)*100</f>
        <v>0</v>
      </c>
      <c r="AJ319">
        <f>MAX(0,($B$13+$C$13*CJ319)/(1+$D$13*CJ319)*CC319/(CE319+273)*$E$13)</f>
        <v>0</v>
      </c>
      <c r="AK319" t="s">
        <v>292</v>
      </c>
      <c r="AL319" t="s">
        <v>292</v>
      </c>
      <c r="AM319">
        <v>0</v>
      </c>
      <c r="AN319">
        <v>0</v>
      </c>
      <c r="AO319">
        <f>1-AM319/AN319</f>
        <v>0</v>
      </c>
      <c r="AP319">
        <v>0</v>
      </c>
      <c r="AQ319" t="s">
        <v>292</v>
      </c>
      <c r="AR319" t="s">
        <v>292</v>
      </c>
      <c r="AS319">
        <v>0</v>
      </c>
      <c r="AT319">
        <v>0</v>
      </c>
      <c r="AU319">
        <f>1-AS319/AT319</f>
        <v>0</v>
      </c>
      <c r="AV319">
        <v>0.5</v>
      </c>
      <c r="AW319">
        <f>BN319</f>
        <v>0</v>
      </c>
      <c r="AX319">
        <f>K319</f>
        <v>0</v>
      </c>
      <c r="AY319">
        <f>AU319*AV319*AW319</f>
        <v>0</v>
      </c>
      <c r="AZ319">
        <f>(AX319-AP319)/AW319</f>
        <v>0</v>
      </c>
      <c r="BA319">
        <f>(AN319-AT319)/AT319</f>
        <v>0</v>
      </c>
      <c r="BB319">
        <f>AM319/(AO319+AM319/AT319)</f>
        <v>0</v>
      </c>
      <c r="BC319" t="s">
        <v>292</v>
      </c>
      <c r="BD319">
        <v>0</v>
      </c>
      <c r="BE319">
        <f>IF(BD319&lt;&gt;0, BD319, BB319)</f>
        <v>0</v>
      </c>
      <c r="BF319">
        <f>1-BE319/AT319</f>
        <v>0</v>
      </c>
      <c r="BG319">
        <f>(AT319-AS319)/(AT319-BE319)</f>
        <v>0</v>
      </c>
      <c r="BH319">
        <f>(AN319-AT319)/(AN319-BE319)</f>
        <v>0</v>
      </c>
      <c r="BI319">
        <f>(AT319-AS319)/(AT319-AM319)</f>
        <v>0</v>
      </c>
      <c r="BJ319">
        <f>(AN319-AT319)/(AN319-AM319)</f>
        <v>0</v>
      </c>
      <c r="BK319">
        <f>(BG319*BE319/AS319)</f>
        <v>0</v>
      </c>
      <c r="BL319">
        <f>(1-BK319)</f>
        <v>0</v>
      </c>
      <c r="BM319">
        <f>$B$11*CK319+$C$11*CL319+$F$11*CM319*(1-CP319)</f>
        <v>0</v>
      </c>
      <c r="BN319">
        <f>BM319*BO319</f>
        <v>0</v>
      </c>
      <c r="BO319">
        <f>($B$11*$D$9+$C$11*$D$9+$F$11*((CZ319+CR319)/MAX(CZ319+CR319+DA319, 0.1)*$I$9+DA319/MAX(CZ319+CR319+DA319, 0.1)*$J$9))/($B$11+$C$11+$F$11)</f>
        <v>0</v>
      </c>
      <c r="BP319">
        <f>($B$11*$K$9+$C$11*$K$9+$F$11*((CZ319+CR319)/MAX(CZ319+CR319+DA319, 0.1)*$P$9+DA319/MAX(CZ319+CR319+DA319, 0.1)*$Q$9))/($B$11+$C$11+$F$11)</f>
        <v>0</v>
      </c>
      <c r="BQ319">
        <v>6</v>
      </c>
      <c r="BR319">
        <v>0.5</v>
      </c>
      <c r="BS319" t="s">
        <v>293</v>
      </c>
      <c r="BT319">
        <v>2</v>
      </c>
      <c r="BU319">
        <v>1626465793</v>
      </c>
      <c r="BV319">
        <v>396.315</v>
      </c>
      <c r="BW319">
        <v>419.948</v>
      </c>
      <c r="BX319">
        <v>10.2986666666667</v>
      </c>
      <c r="BY319">
        <v>4.76563</v>
      </c>
      <c r="BZ319">
        <v>394.764666666667</v>
      </c>
      <c r="CA319">
        <v>10.3453333333333</v>
      </c>
      <c r="CB319">
        <v>900.040333333333</v>
      </c>
      <c r="CC319">
        <v>100.766</v>
      </c>
      <c r="CD319">
        <v>0.0999570333333333</v>
      </c>
      <c r="CE319">
        <v>24.0764</v>
      </c>
      <c r="CF319">
        <v>22.4685666666667</v>
      </c>
      <c r="CG319">
        <v>999.9</v>
      </c>
      <c r="CH319">
        <v>0</v>
      </c>
      <c r="CI319">
        <v>0</v>
      </c>
      <c r="CJ319">
        <v>10040</v>
      </c>
      <c r="CK319">
        <v>0</v>
      </c>
      <c r="CL319">
        <v>0.221023</v>
      </c>
      <c r="CM319">
        <v>1459.99666666667</v>
      </c>
      <c r="CN319">
        <v>0.972997666666667</v>
      </c>
      <c r="CO319">
        <v>0.0270023666666667</v>
      </c>
      <c r="CP319">
        <v>0</v>
      </c>
      <c r="CQ319">
        <v>872.425666666667</v>
      </c>
      <c r="CR319">
        <v>4.99999</v>
      </c>
      <c r="CS319">
        <v>12787.9333333333</v>
      </c>
      <c r="CT319">
        <v>12728.3</v>
      </c>
      <c r="CU319">
        <v>39.312</v>
      </c>
      <c r="CV319">
        <v>41.25</v>
      </c>
      <c r="CW319">
        <v>40.375</v>
      </c>
      <c r="CX319">
        <v>40.729</v>
      </c>
      <c r="CY319">
        <v>41.375</v>
      </c>
      <c r="CZ319">
        <v>1415.70666666667</v>
      </c>
      <c r="DA319">
        <v>39.29</v>
      </c>
      <c r="DB319">
        <v>0</v>
      </c>
      <c r="DC319">
        <v>1626465805.4</v>
      </c>
      <c r="DD319">
        <v>0</v>
      </c>
      <c r="DE319">
        <v>872.200384615385</v>
      </c>
      <c r="DF319">
        <v>1.27206838120906</v>
      </c>
      <c r="DG319">
        <v>33.8974359053761</v>
      </c>
      <c r="DH319">
        <v>12783.9192307692</v>
      </c>
      <c r="DI319">
        <v>15</v>
      </c>
      <c r="DJ319">
        <v>1626465084.6</v>
      </c>
      <c r="DK319" t="s">
        <v>294</v>
      </c>
      <c r="DL319">
        <v>1626465076.6</v>
      </c>
      <c r="DM319">
        <v>1626465084.6</v>
      </c>
      <c r="DN319">
        <v>8</v>
      </c>
      <c r="DO319">
        <v>0.212</v>
      </c>
      <c r="DP319">
        <v>0.013</v>
      </c>
      <c r="DQ319">
        <v>1.588</v>
      </c>
      <c r="DR319">
        <v>-0.074</v>
      </c>
      <c r="DS319">
        <v>420</v>
      </c>
      <c r="DT319">
        <v>3</v>
      </c>
      <c r="DU319">
        <v>0.13</v>
      </c>
      <c r="DV319">
        <v>0.03</v>
      </c>
      <c r="DW319">
        <v>-23.5885731707317</v>
      </c>
      <c r="DX319">
        <v>-0.297884320557511</v>
      </c>
      <c r="DY319">
        <v>0.0417219192809135</v>
      </c>
      <c r="DZ319">
        <v>1</v>
      </c>
      <c r="EA319">
        <v>872.125647058823</v>
      </c>
      <c r="EB319">
        <v>1.0324407868343</v>
      </c>
      <c r="EC319">
        <v>0.17396566300025</v>
      </c>
      <c r="ED319">
        <v>1</v>
      </c>
      <c r="EE319">
        <v>5.46179414634146</v>
      </c>
      <c r="EF319">
        <v>0.423133170731705</v>
      </c>
      <c r="EG319">
        <v>0.0428083287414626</v>
      </c>
      <c r="EH319">
        <v>0</v>
      </c>
      <c r="EI319">
        <v>2</v>
      </c>
      <c r="EJ319">
        <v>3</v>
      </c>
      <c r="EK319" t="s">
        <v>354</v>
      </c>
      <c r="EL319">
        <v>100</v>
      </c>
      <c r="EM319">
        <v>100</v>
      </c>
      <c r="EN319">
        <v>1.55</v>
      </c>
      <c r="EO319">
        <v>-0.0466</v>
      </c>
      <c r="EP319">
        <v>0.796380875196005</v>
      </c>
      <c r="EQ319">
        <v>0.00225868272383977</v>
      </c>
      <c r="ER319">
        <v>-9.96746185667655e-07</v>
      </c>
      <c r="ES319">
        <v>2.83711317370827e-10</v>
      </c>
      <c r="ET319">
        <v>-0.071317122073674</v>
      </c>
      <c r="EU319">
        <v>-0.00217948432402501</v>
      </c>
      <c r="EV319">
        <v>0.000453263451741206</v>
      </c>
      <c r="EW319">
        <v>-1.16319206543697e-06</v>
      </c>
      <c r="EX319">
        <v>-2</v>
      </c>
      <c r="EY319">
        <v>2196</v>
      </c>
      <c r="EZ319">
        <v>1</v>
      </c>
      <c r="FA319">
        <v>25</v>
      </c>
      <c r="FB319">
        <v>12</v>
      </c>
      <c r="FC319">
        <v>11.8</v>
      </c>
      <c r="FD319">
        <v>18</v>
      </c>
      <c r="FE319">
        <v>821.265</v>
      </c>
      <c r="FF319">
        <v>433.426</v>
      </c>
      <c r="FG319">
        <v>27.1804</v>
      </c>
      <c r="FH319">
        <v>25.1642</v>
      </c>
      <c r="FI319">
        <v>30.0001</v>
      </c>
      <c r="FJ319">
        <v>25.3529</v>
      </c>
      <c r="FK319">
        <v>25.4012</v>
      </c>
      <c r="FL319">
        <v>25.0401</v>
      </c>
      <c r="FM319">
        <v>64.588</v>
      </c>
      <c r="FN319">
        <v>0</v>
      </c>
      <c r="FO319">
        <v>27.31</v>
      </c>
      <c r="FP319">
        <v>420</v>
      </c>
      <c r="FQ319">
        <v>4.88313</v>
      </c>
      <c r="FR319">
        <v>101.466</v>
      </c>
      <c r="FS319">
        <v>101.914</v>
      </c>
    </row>
    <row r="320" spans="1:175">
      <c r="A320">
        <v>304</v>
      </c>
      <c r="B320">
        <v>1626465796</v>
      </c>
      <c r="C320">
        <v>606.400000095367</v>
      </c>
      <c r="D320" t="s">
        <v>902</v>
      </c>
      <c r="E320" t="s">
        <v>903</v>
      </c>
      <c r="F320">
        <v>1</v>
      </c>
      <c r="G320" t="s">
        <v>291</v>
      </c>
      <c r="H320">
        <v>1626465795</v>
      </c>
      <c r="I320">
        <f>(J320)/1000</f>
        <v>0</v>
      </c>
      <c r="J320">
        <f>1000*CB320*AH320*(BX320-BY320)/(100*BQ320*(1000-AH320*BX320))</f>
        <v>0</v>
      </c>
      <c r="K320">
        <f>CB320*AH320*(BW320-BV320*(1000-AH320*BY320)/(1000-AH320*BX320))/(100*BQ320)</f>
        <v>0</v>
      </c>
      <c r="L320">
        <f>BV320 - IF(AH320&gt;1, K320*BQ320*100.0/(AJ320*CJ320), 0)</f>
        <v>0</v>
      </c>
      <c r="M320">
        <f>((S320-I320/2)*L320-K320)/(S320+I320/2)</f>
        <v>0</v>
      </c>
      <c r="N320">
        <f>M320*(CC320+CD320)/1000.0</f>
        <v>0</v>
      </c>
      <c r="O320">
        <f>(BV320 - IF(AH320&gt;1, K320*BQ320*100.0/(AJ320*CJ320), 0))*(CC320+CD320)/1000.0</f>
        <v>0</v>
      </c>
      <c r="P320">
        <f>2.0/((1/R320-1/Q320)+SIGN(R320)*SQRT((1/R320-1/Q320)*(1/R320-1/Q320) + 4*BR320/((BR320+1)*(BR320+1))*(2*1/R320*1/Q320-1/Q320*1/Q320)))</f>
        <v>0</v>
      </c>
      <c r="Q320">
        <f>IF(LEFT(BS320,1)&lt;&gt;"0",IF(LEFT(BS320,1)="1",3.0,BT320),$D$5+$E$5*(CJ320*CC320/($K$5*1000))+$F$5*(CJ320*CC320/($K$5*1000))*MAX(MIN(BQ320,$J$5),$I$5)*MAX(MIN(BQ320,$J$5),$I$5)+$G$5*MAX(MIN(BQ320,$J$5),$I$5)*(CJ320*CC320/($K$5*1000))+$H$5*(CJ320*CC320/($K$5*1000))*(CJ320*CC320/($K$5*1000)))</f>
        <v>0</v>
      </c>
      <c r="R320">
        <f>I320*(1000-(1000*0.61365*exp(17.502*V320/(240.97+V320))/(CC320+CD320)+BX320)/2)/(1000*0.61365*exp(17.502*V320/(240.97+V320))/(CC320+CD320)-BX320)</f>
        <v>0</v>
      </c>
      <c r="S320">
        <f>1/((BR320+1)/(P320/1.6)+1/(Q320/1.37)) + BR320/((BR320+1)/(P320/1.6) + BR320/(Q320/1.37))</f>
        <v>0</v>
      </c>
      <c r="T320">
        <f>(BM320*BP320)</f>
        <v>0</v>
      </c>
      <c r="U320">
        <f>(CE320+(T320+2*0.95*5.67E-8*(((CE320+$B$7)+273)^4-(CE320+273)^4)-44100*I320)/(1.84*29.3*Q320+8*0.95*5.67E-8*(CE320+273)^3))</f>
        <v>0</v>
      </c>
      <c r="V320">
        <f>($C$7*CF320+$D$7*CG320+$E$7*U320)</f>
        <v>0</v>
      </c>
      <c r="W320">
        <f>0.61365*exp(17.502*V320/(240.97+V320))</f>
        <v>0</v>
      </c>
      <c r="X320">
        <f>(Y320/Z320*100)</f>
        <v>0</v>
      </c>
      <c r="Y320">
        <f>BX320*(CC320+CD320)/1000</f>
        <v>0</v>
      </c>
      <c r="Z320">
        <f>0.61365*exp(17.502*CE320/(240.97+CE320))</f>
        <v>0</v>
      </c>
      <c r="AA320">
        <f>(W320-BX320*(CC320+CD320)/1000)</f>
        <v>0</v>
      </c>
      <c r="AB320">
        <f>(-I320*44100)</f>
        <v>0</v>
      </c>
      <c r="AC320">
        <f>2*29.3*Q320*0.92*(CE320-V320)</f>
        <v>0</v>
      </c>
      <c r="AD320">
        <f>2*0.95*5.67E-8*(((CE320+$B$7)+273)^4-(V320+273)^4)</f>
        <v>0</v>
      </c>
      <c r="AE320">
        <f>T320+AD320+AB320+AC320</f>
        <v>0</v>
      </c>
      <c r="AF320">
        <v>141</v>
      </c>
      <c r="AG320">
        <v>16</v>
      </c>
      <c r="AH320">
        <f>IF(AF320*$H$13&gt;=AJ320,1.0,(AJ320/(AJ320-AF320*$H$13)))</f>
        <v>0</v>
      </c>
      <c r="AI320">
        <f>(AH320-1)*100</f>
        <v>0</v>
      </c>
      <c r="AJ320">
        <f>MAX(0,($B$13+$C$13*CJ320)/(1+$D$13*CJ320)*CC320/(CE320+273)*$E$13)</f>
        <v>0</v>
      </c>
      <c r="AK320" t="s">
        <v>292</v>
      </c>
      <c r="AL320" t="s">
        <v>292</v>
      </c>
      <c r="AM320">
        <v>0</v>
      </c>
      <c r="AN320">
        <v>0</v>
      </c>
      <c r="AO320">
        <f>1-AM320/AN320</f>
        <v>0</v>
      </c>
      <c r="AP320">
        <v>0</v>
      </c>
      <c r="AQ320" t="s">
        <v>292</v>
      </c>
      <c r="AR320" t="s">
        <v>292</v>
      </c>
      <c r="AS320">
        <v>0</v>
      </c>
      <c r="AT320">
        <v>0</v>
      </c>
      <c r="AU320">
        <f>1-AS320/AT320</f>
        <v>0</v>
      </c>
      <c r="AV320">
        <v>0.5</v>
      </c>
      <c r="AW320">
        <f>BN320</f>
        <v>0</v>
      </c>
      <c r="AX320">
        <f>K320</f>
        <v>0</v>
      </c>
      <c r="AY320">
        <f>AU320*AV320*AW320</f>
        <v>0</v>
      </c>
      <c r="AZ320">
        <f>(AX320-AP320)/AW320</f>
        <v>0</v>
      </c>
      <c r="BA320">
        <f>(AN320-AT320)/AT320</f>
        <v>0</v>
      </c>
      <c r="BB320">
        <f>AM320/(AO320+AM320/AT320)</f>
        <v>0</v>
      </c>
      <c r="BC320" t="s">
        <v>292</v>
      </c>
      <c r="BD320">
        <v>0</v>
      </c>
      <c r="BE320">
        <f>IF(BD320&lt;&gt;0, BD320, BB320)</f>
        <v>0</v>
      </c>
      <c r="BF320">
        <f>1-BE320/AT320</f>
        <v>0</v>
      </c>
      <c r="BG320">
        <f>(AT320-AS320)/(AT320-BE320)</f>
        <v>0</v>
      </c>
      <c r="BH320">
        <f>(AN320-AT320)/(AN320-BE320)</f>
        <v>0</v>
      </c>
      <c r="BI320">
        <f>(AT320-AS320)/(AT320-AM320)</f>
        <v>0</v>
      </c>
      <c r="BJ320">
        <f>(AN320-AT320)/(AN320-AM320)</f>
        <v>0</v>
      </c>
      <c r="BK320">
        <f>(BG320*BE320/AS320)</f>
        <v>0</v>
      </c>
      <c r="BL320">
        <f>(1-BK320)</f>
        <v>0</v>
      </c>
      <c r="BM320">
        <f>$B$11*CK320+$C$11*CL320+$F$11*CM320*(1-CP320)</f>
        <v>0</v>
      </c>
      <c r="BN320">
        <f>BM320*BO320</f>
        <v>0</v>
      </c>
      <c r="BO320">
        <f>($B$11*$D$9+$C$11*$D$9+$F$11*((CZ320+CR320)/MAX(CZ320+CR320+DA320, 0.1)*$I$9+DA320/MAX(CZ320+CR320+DA320, 0.1)*$J$9))/($B$11+$C$11+$F$11)</f>
        <v>0</v>
      </c>
      <c r="BP320">
        <f>($B$11*$K$9+$C$11*$K$9+$F$11*((CZ320+CR320)/MAX(CZ320+CR320+DA320, 0.1)*$P$9+DA320/MAX(CZ320+CR320+DA320, 0.1)*$Q$9))/($B$11+$C$11+$F$11)</f>
        <v>0</v>
      </c>
      <c r="BQ320">
        <v>6</v>
      </c>
      <c r="BR320">
        <v>0.5</v>
      </c>
      <c r="BS320" t="s">
        <v>293</v>
      </c>
      <c r="BT320">
        <v>2</v>
      </c>
      <c r="BU320">
        <v>1626465795</v>
      </c>
      <c r="BV320">
        <v>396.311</v>
      </c>
      <c r="BW320">
        <v>419.978333333333</v>
      </c>
      <c r="BX320">
        <v>10.3194</v>
      </c>
      <c r="BY320">
        <v>4.78100666666667</v>
      </c>
      <c r="BZ320">
        <v>394.761</v>
      </c>
      <c r="CA320">
        <v>10.3659</v>
      </c>
      <c r="CB320">
        <v>899.998333333333</v>
      </c>
      <c r="CC320">
        <v>100.764</v>
      </c>
      <c r="CD320">
        <v>0.0996368666666667</v>
      </c>
      <c r="CE320">
        <v>24.1148333333333</v>
      </c>
      <c r="CF320">
        <v>22.5046</v>
      </c>
      <c r="CG320">
        <v>999.9</v>
      </c>
      <c r="CH320">
        <v>0</v>
      </c>
      <c r="CI320">
        <v>0</v>
      </c>
      <c r="CJ320">
        <v>10022.5</v>
      </c>
      <c r="CK320">
        <v>0</v>
      </c>
      <c r="CL320">
        <v>0.221023</v>
      </c>
      <c r="CM320">
        <v>1460.00666666667</v>
      </c>
      <c r="CN320">
        <v>0.972991</v>
      </c>
      <c r="CO320">
        <v>0.0270093</v>
      </c>
      <c r="CP320">
        <v>0</v>
      </c>
      <c r="CQ320">
        <v>872.438</v>
      </c>
      <c r="CR320">
        <v>4.99999</v>
      </c>
      <c r="CS320">
        <v>12788.6666666667</v>
      </c>
      <c r="CT320">
        <v>12728.3666666667</v>
      </c>
      <c r="CU320">
        <v>39.312</v>
      </c>
      <c r="CV320">
        <v>41.25</v>
      </c>
      <c r="CW320">
        <v>40.375</v>
      </c>
      <c r="CX320">
        <v>40.687</v>
      </c>
      <c r="CY320">
        <v>41.375</v>
      </c>
      <c r="CZ320">
        <v>1415.70666666667</v>
      </c>
      <c r="DA320">
        <v>39.3</v>
      </c>
      <c r="DB320">
        <v>0</v>
      </c>
      <c r="DC320">
        <v>1626465807.2</v>
      </c>
      <c r="DD320">
        <v>0</v>
      </c>
      <c r="DE320">
        <v>872.25424</v>
      </c>
      <c r="DF320">
        <v>1.8111538454824</v>
      </c>
      <c r="DG320">
        <v>34.8384615519184</v>
      </c>
      <c r="DH320">
        <v>12785.064</v>
      </c>
      <c r="DI320">
        <v>15</v>
      </c>
      <c r="DJ320">
        <v>1626465084.6</v>
      </c>
      <c r="DK320" t="s">
        <v>294</v>
      </c>
      <c r="DL320">
        <v>1626465076.6</v>
      </c>
      <c r="DM320">
        <v>1626465084.6</v>
      </c>
      <c r="DN320">
        <v>8</v>
      </c>
      <c r="DO320">
        <v>0.212</v>
      </c>
      <c r="DP320">
        <v>0.013</v>
      </c>
      <c r="DQ320">
        <v>1.588</v>
      </c>
      <c r="DR320">
        <v>-0.074</v>
      </c>
      <c r="DS320">
        <v>420</v>
      </c>
      <c r="DT320">
        <v>3</v>
      </c>
      <c r="DU320">
        <v>0.13</v>
      </c>
      <c r="DV320">
        <v>0.03</v>
      </c>
      <c r="DW320">
        <v>-23.6007853658537</v>
      </c>
      <c r="DX320">
        <v>-0.269013240418138</v>
      </c>
      <c r="DY320">
        <v>0.0391944904103205</v>
      </c>
      <c r="DZ320">
        <v>1</v>
      </c>
      <c r="EA320">
        <v>872.17696969697</v>
      </c>
      <c r="EB320">
        <v>1.22671861105307</v>
      </c>
      <c r="EC320">
        <v>0.186924629900785</v>
      </c>
      <c r="ED320">
        <v>1</v>
      </c>
      <c r="EE320">
        <v>5.47434048780488</v>
      </c>
      <c r="EF320">
        <v>0.435291219512203</v>
      </c>
      <c r="EG320">
        <v>0.043837250445156</v>
      </c>
      <c r="EH320">
        <v>0</v>
      </c>
      <c r="EI320">
        <v>2</v>
      </c>
      <c r="EJ320">
        <v>3</v>
      </c>
      <c r="EK320" t="s">
        <v>354</v>
      </c>
      <c r="EL320">
        <v>100</v>
      </c>
      <c r="EM320">
        <v>100</v>
      </c>
      <c r="EN320">
        <v>1.55</v>
      </c>
      <c r="EO320">
        <v>-0.0464</v>
      </c>
      <c r="EP320">
        <v>0.796380875196005</v>
      </c>
      <c r="EQ320">
        <v>0.00225868272383977</v>
      </c>
      <c r="ER320">
        <v>-9.96746185667655e-07</v>
      </c>
      <c r="ES320">
        <v>2.83711317370827e-10</v>
      </c>
      <c r="ET320">
        <v>-0.071317122073674</v>
      </c>
      <c r="EU320">
        <v>-0.00217948432402501</v>
      </c>
      <c r="EV320">
        <v>0.000453263451741206</v>
      </c>
      <c r="EW320">
        <v>-1.16319206543697e-06</v>
      </c>
      <c r="EX320">
        <v>-2</v>
      </c>
      <c r="EY320">
        <v>2196</v>
      </c>
      <c r="EZ320">
        <v>1</v>
      </c>
      <c r="FA320">
        <v>25</v>
      </c>
      <c r="FB320">
        <v>12</v>
      </c>
      <c r="FC320">
        <v>11.9</v>
      </c>
      <c r="FD320">
        <v>18</v>
      </c>
      <c r="FE320">
        <v>821.18</v>
      </c>
      <c r="FF320">
        <v>433.536</v>
      </c>
      <c r="FG320">
        <v>27.2449</v>
      </c>
      <c r="FH320">
        <v>25.1642</v>
      </c>
      <c r="FI320">
        <v>30</v>
      </c>
      <c r="FJ320">
        <v>25.3519</v>
      </c>
      <c r="FK320">
        <v>25.4001</v>
      </c>
      <c r="FL320">
        <v>25.041</v>
      </c>
      <c r="FM320">
        <v>64.588</v>
      </c>
      <c r="FN320">
        <v>0</v>
      </c>
      <c r="FO320">
        <v>27.31</v>
      </c>
      <c r="FP320">
        <v>420</v>
      </c>
      <c r="FQ320">
        <v>4.91538</v>
      </c>
      <c r="FR320">
        <v>101.465</v>
      </c>
      <c r="FS320">
        <v>101.915</v>
      </c>
    </row>
    <row r="321" spans="1:175">
      <c r="A321">
        <v>305</v>
      </c>
      <c r="B321">
        <v>1626465798</v>
      </c>
      <c r="C321">
        <v>608.400000095367</v>
      </c>
      <c r="D321" t="s">
        <v>904</v>
      </c>
      <c r="E321" t="s">
        <v>905</v>
      </c>
      <c r="F321">
        <v>1</v>
      </c>
      <c r="G321" t="s">
        <v>291</v>
      </c>
      <c r="H321">
        <v>1626465797</v>
      </c>
      <c r="I321">
        <f>(J321)/1000</f>
        <v>0</v>
      </c>
      <c r="J321">
        <f>1000*CB321*AH321*(BX321-BY321)/(100*BQ321*(1000-AH321*BX321))</f>
        <v>0</v>
      </c>
      <c r="K321">
        <f>CB321*AH321*(BW321-BV321*(1000-AH321*BY321)/(1000-AH321*BX321))/(100*BQ321)</f>
        <v>0</v>
      </c>
      <c r="L321">
        <f>BV321 - IF(AH321&gt;1, K321*BQ321*100.0/(AJ321*CJ321), 0)</f>
        <v>0</v>
      </c>
      <c r="M321">
        <f>((S321-I321/2)*L321-K321)/(S321+I321/2)</f>
        <v>0</v>
      </c>
      <c r="N321">
        <f>M321*(CC321+CD321)/1000.0</f>
        <v>0</v>
      </c>
      <c r="O321">
        <f>(BV321 - IF(AH321&gt;1, K321*BQ321*100.0/(AJ321*CJ321), 0))*(CC321+CD321)/1000.0</f>
        <v>0</v>
      </c>
      <c r="P321">
        <f>2.0/((1/R321-1/Q321)+SIGN(R321)*SQRT((1/R321-1/Q321)*(1/R321-1/Q321) + 4*BR321/((BR321+1)*(BR321+1))*(2*1/R321*1/Q321-1/Q321*1/Q321)))</f>
        <v>0</v>
      </c>
      <c r="Q321">
        <f>IF(LEFT(BS321,1)&lt;&gt;"0",IF(LEFT(BS321,1)="1",3.0,BT321),$D$5+$E$5*(CJ321*CC321/($K$5*1000))+$F$5*(CJ321*CC321/($K$5*1000))*MAX(MIN(BQ321,$J$5),$I$5)*MAX(MIN(BQ321,$J$5),$I$5)+$G$5*MAX(MIN(BQ321,$J$5),$I$5)*(CJ321*CC321/($K$5*1000))+$H$5*(CJ321*CC321/($K$5*1000))*(CJ321*CC321/($K$5*1000)))</f>
        <v>0</v>
      </c>
      <c r="R321">
        <f>I321*(1000-(1000*0.61365*exp(17.502*V321/(240.97+V321))/(CC321+CD321)+BX321)/2)/(1000*0.61365*exp(17.502*V321/(240.97+V321))/(CC321+CD321)-BX321)</f>
        <v>0</v>
      </c>
      <c r="S321">
        <f>1/((BR321+1)/(P321/1.6)+1/(Q321/1.37)) + BR321/((BR321+1)/(P321/1.6) + BR321/(Q321/1.37))</f>
        <v>0</v>
      </c>
      <c r="T321">
        <f>(BM321*BP321)</f>
        <v>0</v>
      </c>
      <c r="U321">
        <f>(CE321+(T321+2*0.95*5.67E-8*(((CE321+$B$7)+273)^4-(CE321+273)^4)-44100*I321)/(1.84*29.3*Q321+8*0.95*5.67E-8*(CE321+273)^3))</f>
        <v>0</v>
      </c>
      <c r="V321">
        <f>($C$7*CF321+$D$7*CG321+$E$7*U321)</f>
        <v>0</v>
      </c>
      <c r="W321">
        <f>0.61365*exp(17.502*V321/(240.97+V321))</f>
        <v>0</v>
      </c>
      <c r="X321">
        <f>(Y321/Z321*100)</f>
        <v>0</v>
      </c>
      <c r="Y321">
        <f>BX321*(CC321+CD321)/1000</f>
        <v>0</v>
      </c>
      <c r="Z321">
        <f>0.61365*exp(17.502*CE321/(240.97+CE321))</f>
        <v>0</v>
      </c>
      <c r="AA321">
        <f>(W321-BX321*(CC321+CD321)/1000)</f>
        <v>0</v>
      </c>
      <c r="AB321">
        <f>(-I321*44100)</f>
        <v>0</v>
      </c>
      <c r="AC321">
        <f>2*29.3*Q321*0.92*(CE321-V321)</f>
        <v>0</v>
      </c>
      <c r="AD321">
        <f>2*0.95*5.67E-8*(((CE321+$B$7)+273)^4-(V321+273)^4)</f>
        <v>0</v>
      </c>
      <c r="AE321">
        <f>T321+AD321+AB321+AC321</f>
        <v>0</v>
      </c>
      <c r="AF321">
        <v>141</v>
      </c>
      <c r="AG321">
        <v>16</v>
      </c>
      <c r="AH321">
        <f>IF(AF321*$H$13&gt;=AJ321,1.0,(AJ321/(AJ321-AF321*$H$13)))</f>
        <v>0</v>
      </c>
      <c r="AI321">
        <f>(AH321-1)*100</f>
        <v>0</v>
      </c>
      <c r="AJ321">
        <f>MAX(0,($B$13+$C$13*CJ321)/(1+$D$13*CJ321)*CC321/(CE321+273)*$E$13)</f>
        <v>0</v>
      </c>
      <c r="AK321" t="s">
        <v>292</v>
      </c>
      <c r="AL321" t="s">
        <v>292</v>
      </c>
      <c r="AM321">
        <v>0</v>
      </c>
      <c r="AN321">
        <v>0</v>
      </c>
      <c r="AO321">
        <f>1-AM321/AN321</f>
        <v>0</v>
      </c>
      <c r="AP321">
        <v>0</v>
      </c>
      <c r="AQ321" t="s">
        <v>292</v>
      </c>
      <c r="AR321" t="s">
        <v>292</v>
      </c>
      <c r="AS321">
        <v>0</v>
      </c>
      <c r="AT321">
        <v>0</v>
      </c>
      <c r="AU321">
        <f>1-AS321/AT321</f>
        <v>0</v>
      </c>
      <c r="AV321">
        <v>0.5</v>
      </c>
      <c r="AW321">
        <f>BN321</f>
        <v>0</v>
      </c>
      <c r="AX321">
        <f>K321</f>
        <v>0</v>
      </c>
      <c r="AY321">
        <f>AU321*AV321*AW321</f>
        <v>0</v>
      </c>
      <c r="AZ321">
        <f>(AX321-AP321)/AW321</f>
        <v>0</v>
      </c>
      <c r="BA321">
        <f>(AN321-AT321)/AT321</f>
        <v>0</v>
      </c>
      <c r="BB321">
        <f>AM321/(AO321+AM321/AT321)</f>
        <v>0</v>
      </c>
      <c r="BC321" t="s">
        <v>292</v>
      </c>
      <c r="BD321">
        <v>0</v>
      </c>
      <c r="BE321">
        <f>IF(BD321&lt;&gt;0, BD321, BB321)</f>
        <v>0</v>
      </c>
      <c r="BF321">
        <f>1-BE321/AT321</f>
        <v>0</v>
      </c>
      <c r="BG321">
        <f>(AT321-AS321)/(AT321-BE321)</f>
        <v>0</v>
      </c>
      <c r="BH321">
        <f>(AN321-AT321)/(AN321-BE321)</f>
        <v>0</v>
      </c>
      <c r="BI321">
        <f>(AT321-AS321)/(AT321-AM321)</f>
        <v>0</v>
      </c>
      <c r="BJ321">
        <f>(AN321-AT321)/(AN321-AM321)</f>
        <v>0</v>
      </c>
      <c r="BK321">
        <f>(BG321*BE321/AS321)</f>
        <v>0</v>
      </c>
      <c r="BL321">
        <f>(1-BK321)</f>
        <v>0</v>
      </c>
      <c r="BM321">
        <f>$B$11*CK321+$C$11*CL321+$F$11*CM321*(1-CP321)</f>
        <v>0</v>
      </c>
      <c r="BN321">
        <f>BM321*BO321</f>
        <v>0</v>
      </c>
      <c r="BO321">
        <f>($B$11*$D$9+$C$11*$D$9+$F$11*((CZ321+CR321)/MAX(CZ321+CR321+DA321, 0.1)*$I$9+DA321/MAX(CZ321+CR321+DA321, 0.1)*$J$9))/($B$11+$C$11+$F$11)</f>
        <v>0</v>
      </c>
      <c r="BP321">
        <f>($B$11*$K$9+$C$11*$K$9+$F$11*((CZ321+CR321)/MAX(CZ321+CR321+DA321, 0.1)*$P$9+DA321/MAX(CZ321+CR321+DA321, 0.1)*$Q$9))/($B$11+$C$11+$F$11)</f>
        <v>0</v>
      </c>
      <c r="BQ321">
        <v>6</v>
      </c>
      <c r="BR321">
        <v>0.5</v>
      </c>
      <c r="BS321" t="s">
        <v>293</v>
      </c>
      <c r="BT321">
        <v>2</v>
      </c>
      <c r="BU321">
        <v>1626465797</v>
      </c>
      <c r="BV321">
        <v>396.278666666667</v>
      </c>
      <c r="BW321">
        <v>419.996333333333</v>
      </c>
      <c r="BX321">
        <v>10.3445</v>
      </c>
      <c r="BY321">
        <v>4.80029333333333</v>
      </c>
      <c r="BZ321">
        <v>394.728333333333</v>
      </c>
      <c r="CA321">
        <v>10.3908</v>
      </c>
      <c r="CB321">
        <v>899.983</v>
      </c>
      <c r="CC321">
        <v>100.762</v>
      </c>
      <c r="CD321">
        <v>0.0999141666666667</v>
      </c>
      <c r="CE321">
        <v>24.1555</v>
      </c>
      <c r="CF321">
        <v>22.5438</v>
      </c>
      <c r="CG321">
        <v>999.9</v>
      </c>
      <c r="CH321">
        <v>0</v>
      </c>
      <c r="CI321">
        <v>0</v>
      </c>
      <c r="CJ321">
        <v>9995</v>
      </c>
      <c r="CK321">
        <v>0</v>
      </c>
      <c r="CL321">
        <v>0.221023</v>
      </c>
      <c r="CM321">
        <v>1459.99333333333</v>
      </c>
      <c r="CN321">
        <v>0.972997666666667</v>
      </c>
      <c r="CO321">
        <v>0.0270023666666667</v>
      </c>
      <c r="CP321">
        <v>0</v>
      </c>
      <c r="CQ321">
        <v>872.789</v>
      </c>
      <c r="CR321">
        <v>4.99999</v>
      </c>
      <c r="CS321">
        <v>12789.3333333333</v>
      </c>
      <c r="CT321">
        <v>12728.2666666667</v>
      </c>
      <c r="CU321">
        <v>39.312</v>
      </c>
      <c r="CV321">
        <v>41.25</v>
      </c>
      <c r="CW321">
        <v>40.375</v>
      </c>
      <c r="CX321">
        <v>40.687</v>
      </c>
      <c r="CY321">
        <v>41.375</v>
      </c>
      <c r="CZ321">
        <v>1415.70333333333</v>
      </c>
      <c r="DA321">
        <v>39.29</v>
      </c>
      <c r="DB321">
        <v>0</v>
      </c>
      <c r="DC321">
        <v>1626465809</v>
      </c>
      <c r="DD321">
        <v>0</v>
      </c>
      <c r="DE321">
        <v>872.324769230769</v>
      </c>
      <c r="DF321">
        <v>2.40588033864874</v>
      </c>
      <c r="DG321">
        <v>34.4512820109847</v>
      </c>
      <c r="DH321">
        <v>12785.8576923077</v>
      </c>
      <c r="DI321">
        <v>15</v>
      </c>
      <c r="DJ321">
        <v>1626465084.6</v>
      </c>
      <c r="DK321" t="s">
        <v>294</v>
      </c>
      <c r="DL321">
        <v>1626465076.6</v>
      </c>
      <c r="DM321">
        <v>1626465084.6</v>
      </c>
      <c r="DN321">
        <v>8</v>
      </c>
      <c r="DO321">
        <v>0.212</v>
      </c>
      <c r="DP321">
        <v>0.013</v>
      </c>
      <c r="DQ321">
        <v>1.588</v>
      </c>
      <c r="DR321">
        <v>-0.074</v>
      </c>
      <c r="DS321">
        <v>420</v>
      </c>
      <c r="DT321">
        <v>3</v>
      </c>
      <c r="DU321">
        <v>0.13</v>
      </c>
      <c r="DV321">
        <v>0.03</v>
      </c>
      <c r="DW321">
        <v>-23.6128804878049</v>
      </c>
      <c r="DX321">
        <v>-0.374381184668971</v>
      </c>
      <c r="DY321">
        <v>0.0475728054080923</v>
      </c>
      <c r="DZ321">
        <v>1</v>
      </c>
      <c r="EA321">
        <v>872.2436</v>
      </c>
      <c r="EB321">
        <v>1.69079558209534</v>
      </c>
      <c r="EC321">
        <v>0.227496963872989</v>
      </c>
      <c r="ED321">
        <v>1</v>
      </c>
      <c r="EE321">
        <v>5.48661292682927</v>
      </c>
      <c r="EF321">
        <v>0.435183344947735</v>
      </c>
      <c r="EG321">
        <v>0.0438302062700779</v>
      </c>
      <c r="EH321">
        <v>0</v>
      </c>
      <c r="EI321">
        <v>2</v>
      </c>
      <c r="EJ321">
        <v>3</v>
      </c>
      <c r="EK321" t="s">
        <v>354</v>
      </c>
      <c r="EL321">
        <v>100</v>
      </c>
      <c r="EM321">
        <v>100</v>
      </c>
      <c r="EN321">
        <v>1.55</v>
      </c>
      <c r="EO321">
        <v>-0.0463</v>
      </c>
      <c r="EP321">
        <v>0.796380875196005</v>
      </c>
      <c r="EQ321">
        <v>0.00225868272383977</v>
      </c>
      <c r="ER321">
        <v>-9.96746185667655e-07</v>
      </c>
      <c r="ES321">
        <v>2.83711317370827e-10</v>
      </c>
      <c r="ET321">
        <v>-0.071317122073674</v>
      </c>
      <c r="EU321">
        <v>-0.00217948432402501</v>
      </c>
      <c r="EV321">
        <v>0.000453263451741206</v>
      </c>
      <c r="EW321">
        <v>-1.16319206543697e-06</v>
      </c>
      <c r="EX321">
        <v>-2</v>
      </c>
      <c r="EY321">
        <v>2196</v>
      </c>
      <c r="EZ321">
        <v>1</v>
      </c>
      <c r="FA321">
        <v>25</v>
      </c>
      <c r="FB321">
        <v>12</v>
      </c>
      <c r="FC321">
        <v>11.9</v>
      </c>
      <c r="FD321">
        <v>18</v>
      </c>
      <c r="FE321">
        <v>821.164</v>
      </c>
      <c r="FF321">
        <v>433.617</v>
      </c>
      <c r="FG321">
        <v>27.3135</v>
      </c>
      <c r="FH321">
        <v>25.1642</v>
      </c>
      <c r="FI321">
        <v>30</v>
      </c>
      <c r="FJ321">
        <v>25.3508</v>
      </c>
      <c r="FK321">
        <v>25.399</v>
      </c>
      <c r="FL321">
        <v>25.0416</v>
      </c>
      <c r="FM321">
        <v>64.588</v>
      </c>
      <c r="FN321">
        <v>0</v>
      </c>
      <c r="FO321">
        <v>27.41</v>
      </c>
      <c r="FP321">
        <v>420</v>
      </c>
      <c r="FQ321">
        <v>4.90944</v>
      </c>
      <c r="FR321">
        <v>101.465</v>
      </c>
      <c r="FS321">
        <v>101.914</v>
      </c>
    </row>
    <row r="322" spans="1:175">
      <c r="A322">
        <v>306</v>
      </c>
      <c r="B322">
        <v>1626465800</v>
      </c>
      <c r="C322">
        <v>610.400000095367</v>
      </c>
      <c r="D322" t="s">
        <v>906</v>
      </c>
      <c r="E322" t="s">
        <v>907</v>
      </c>
      <c r="F322">
        <v>1</v>
      </c>
      <c r="G322" t="s">
        <v>291</v>
      </c>
      <c r="H322">
        <v>1626465799</v>
      </c>
      <c r="I322">
        <f>(J322)/1000</f>
        <v>0</v>
      </c>
      <c r="J322">
        <f>1000*CB322*AH322*(BX322-BY322)/(100*BQ322*(1000-AH322*BX322))</f>
        <v>0</v>
      </c>
      <c r="K322">
        <f>CB322*AH322*(BW322-BV322*(1000-AH322*BY322)/(1000-AH322*BX322))/(100*BQ322)</f>
        <v>0</v>
      </c>
      <c r="L322">
        <f>BV322 - IF(AH322&gt;1, K322*BQ322*100.0/(AJ322*CJ322), 0)</f>
        <v>0</v>
      </c>
      <c r="M322">
        <f>((S322-I322/2)*L322-K322)/(S322+I322/2)</f>
        <v>0</v>
      </c>
      <c r="N322">
        <f>M322*(CC322+CD322)/1000.0</f>
        <v>0</v>
      </c>
      <c r="O322">
        <f>(BV322 - IF(AH322&gt;1, K322*BQ322*100.0/(AJ322*CJ322), 0))*(CC322+CD322)/1000.0</f>
        <v>0</v>
      </c>
      <c r="P322">
        <f>2.0/((1/R322-1/Q322)+SIGN(R322)*SQRT((1/R322-1/Q322)*(1/R322-1/Q322) + 4*BR322/((BR322+1)*(BR322+1))*(2*1/R322*1/Q322-1/Q322*1/Q322)))</f>
        <v>0</v>
      </c>
      <c r="Q322">
        <f>IF(LEFT(BS322,1)&lt;&gt;"0",IF(LEFT(BS322,1)="1",3.0,BT322),$D$5+$E$5*(CJ322*CC322/($K$5*1000))+$F$5*(CJ322*CC322/($K$5*1000))*MAX(MIN(BQ322,$J$5),$I$5)*MAX(MIN(BQ322,$J$5),$I$5)+$G$5*MAX(MIN(BQ322,$J$5),$I$5)*(CJ322*CC322/($K$5*1000))+$H$5*(CJ322*CC322/($K$5*1000))*(CJ322*CC322/($K$5*1000)))</f>
        <v>0</v>
      </c>
      <c r="R322">
        <f>I322*(1000-(1000*0.61365*exp(17.502*V322/(240.97+V322))/(CC322+CD322)+BX322)/2)/(1000*0.61365*exp(17.502*V322/(240.97+V322))/(CC322+CD322)-BX322)</f>
        <v>0</v>
      </c>
      <c r="S322">
        <f>1/((BR322+1)/(P322/1.6)+1/(Q322/1.37)) + BR322/((BR322+1)/(P322/1.6) + BR322/(Q322/1.37))</f>
        <v>0</v>
      </c>
      <c r="T322">
        <f>(BM322*BP322)</f>
        <v>0</v>
      </c>
      <c r="U322">
        <f>(CE322+(T322+2*0.95*5.67E-8*(((CE322+$B$7)+273)^4-(CE322+273)^4)-44100*I322)/(1.84*29.3*Q322+8*0.95*5.67E-8*(CE322+273)^3))</f>
        <v>0</v>
      </c>
      <c r="V322">
        <f>($C$7*CF322+$D$7*CG322+$E$7*U322)</f>
        <v>0</v>
      </c>
      <c r="W322">
        <f>0.61365*exp(17.502*V322/(240.97+V322))</f>
        <v>0</v>
      </c>
      <c r="X322">
        <f>(Y322/Z322*100)</f>
        <v>0</v>
      </c>
      <c r="Y322">
        <f>BX322*(CC322+CD322)/1000</f>
        <v>0</v>
      </c>
      <c r="Z322">
        <f>0.61365*exp(17.502*CE322/(240.97+CE322))</f>
        <v>0</v>
      </c>
      <c r="AA322">
        <f>(W322-BX322*(CC322+CD322)/1000)</f>
        <v>0</v>
      </c>
      <c r="AB322">
        <f>(-I322*44100)</f>
        <v>0</v>
      </c>
      <c r="AC322">
        <f>2*29.3*Q322*0.92*(CE322-V322)</f>
        <v>0</v>
      </c>
      <c r="AD322">
        <f>2*0.95*5.67E-8*(((CE322+$B$7)+273)^4-(V322+273)^4)</f>
        <v>0</v>
      </c>
      <c r="AE322">
        <f>T322+AD322+AB322+AC322</f>
        <v>0</v>
      </c>
      <c r="AF322">
        <v>141</v>
      </c>
      <c r="AG322">
        <v>16</v>
      </c>
      <c r="AH322">
        <f>IF(AF322*$H$13&gt;=AJ322,1.0,(AJ322/(AJ322-AF322*$H$13)))</f>
        <v>0</v>
      </c>
      <c r="AI322">
        <f>(AH322-1)*100</f>
        <v>0</v>
      </c>
      <c r="AJ322">
        <f>MAX(0,($B$13+$C$13*CJ322)/(1+$D$13*CJ322)*CC322/(CE322+273)*$E$13)</f>
        <v>0</v>
      </c>
      <c r="AK322" t="s">
        <v>292</v>
      </c>
      <c r="AL322" t="s">
        <v>292</v>
      </c>
      <c r="AM322">
        <v>0</v>
      </c>
      <c r="AN322">
        <v>0</v>
      </c>
      <c r="AO322">
        <f>1-AM322/AN322</f>
        <v>0</v>
      </c>
      <c r="AP322">
        <v>0</v>
      </c>
      <c r="AQ322" t="s">
        <v>292</v>
      </c>
      <c r="AR322" t="s">
        <v>292</v>
      </c>
      <c r="AS322">
        <v>0</v>
      </c>
      <c r="AT322">
        <v>0</v>
      </c>
      <c r="AU322">
        <f>1-AS322/AT322</f>
        <v>0</v>
      </c>
      <c r="AV322">
        <v>0.5</v>
      </c>
      <c r="AW322">
        <f>BN322</f>
        <v>0</v>
      </c>
      <c r="AX322">
        <f>K322</f>
        <v>0</v>
      </c>
      <c r="AY322">
        <f>AU322*AV322*AW322</f>
        <v>0</v>
      </c>
      <c r="AZ322">
        <f>(AX322-AP322)/AW322</f>
        <v>0</v>
      </c>
      <c r="BA322">
        <f>(AN322-AT322)/AT322</f>
        <v>0</v>
      </c>
      <c r="BB322">
        <f>AM322/(AO322+AM322/AT322)</f>
        <v>0</v>
      </c>
      <c r="BC322" t="s">
        <v>292</v>
      </c>
      <c r="BD322">
        <v>0</v>
      </c>
      <c r="BE322">
        <f>IF(BD322&lt;&gt;0, BD322, BB322)</f>
        <v>0</v>
      </c>
      <c r="BF322">
        <f>1-BE322/AT322</f>
        <v>0</v>
      </c>
      <c r="BG322">
        <f>(AT322-AS322)/(AT322-BE322)</f>
        <v>0</v>
      </c>
      <c r="BH322">
        <f>(AN322-AT322)/(AN322-BE322)</f>
        <v>0</v>
      </c>
      <c r="BI322">
        <f>(AT322-AS322)/(AT322-AM322)</f>
        <v>0</v>
      </c>
      <c r="BJ322">
        <f>(AN322-AT322)/(AN322-AM322)</f>
        <v>0</v>
      </c>
      <c r="BK322">
        <f>(BG322*BE322/AS322)</f>
        <v>0</v>
      </c>
      <c r="BL322">
        <f>(1-BK322)</f>
        <v>0</v>
      </c>
      <c r="BM322">
        <f>$B$11*CK322+$C$11*CL322+$F$11*CM322*(1-CP322)</f>
        <v>0</v>
      </c>
      <c r="BN322">
        <f>BM322*BO322</f>
        <v>0</v>
      </c>
      <c r="BO322">
        <f>($B$11*$D$9+$C$11*$D$9+$F$11*((CZ322+CR322)/MAX(CZ322+CR322+DA322, 0.1)*$I$9+DA322/MAX(CZ322+CR322+DA322, 0.1)*$J$9))/($B$11+$C$11+$F$11)</f>
        <v>0</v>
      </c>
      <c r="BP322">
        <f>($B$11*$K$9+$C$11*$K$9+$F$11*((CZ322+CR322)/MAX(CZ322+CR322+DA322, 0.1)*$P$9+DA322/MAX(CZ322+CR322+DA322, 0.1)*$Q$9))/($B$11+$C$11+$F$11)</f>
        <v>0</v>
      </c>
      <c r="BQ322">
        <v>6</v>
      </c>
      <c r="BR322">
        <v>0.5</v>
      </c>
      <c r="BS322" t="s">
        <v>293</v>
      </c>
      <c r="BT322">
        <v>2</v>
      </c>
      <c r="BU322">
        <v>1626465799</v>
      </c>
      <c r="BV322">
        <v>396.259666666667</v>
      </c>
      <c r="BW322">
        <v>419.964666666667</v>
      </c>
      <c r="BX322">
        <v>10.3727333333333</v>
      </c>
      <c r="BY322">
        <v>4.83127666666667</v>
      </c>
      <c r="BZ322">
        <v>394.709333333333</v>
      </c>
      <c r="CA322">
        <v>10.4188666666667</v>
      </c>
      <c r="CB322">
        <v>899.98</v>
      </c>
      <c r="CC322">
        <v>100.763</v>
      </c>
      <c r="CD322">
        <v>0.100325333333333</v>
      </c>
      <c r="CE322">
        <v>24.1945</v>
      </c>
      <c r="CF322">
        <v>22.574</v>
      </c>
      <c r="CG322">
        <v>999.9</v>
      </c>
      <c r="CH322">
        <v>0</v>
      </c>
      <c r="CI322">
        <v>0</v>
      </c>
      <c r="CJ322">
        <v>9971.25</v>
      </c>
      <c r="CK322">
        <v>0</v>
      </c>
      <c r="CL322">
        <v>0.221023</v>
      </c>
      <c r="CM322">
        <v>1459.99333333333</v>
      </c>
      <c r="CN322">
        <v>0.972991</v>
      </c>
      <c r="CO322">
        <v>0.0270093</v>
      </c>
      <c r="CP322">
        <v>0</v>
      </c>
      <c r="CQ322">
        <v>872.650666666667</v>
      </c>
      <c r="CR322">
        <v>4.99999</v>
      </c>
      <c r="CS322">
        <v>12790.3</v>
      </c>
      <c r="CT322">
        <v>12728.2666666667</v>
      </c>
      <c r="CU322">
        <v>39.312</v>
      </c>
      <c r="CV322">
        <v>41.25</v>
      </c>
      <c r="CW322">
        <v>40.375</v>
      </c>
      <c r="CX322">
        <v>40.729</v>
      </c>
      <c r="CY322">
        <v>41.3956666666667</v>
      </c>
      <c r="CZ322">
        <v>1415.69333333333</v>
      </c>
      <c r="DA322">
        <v>39.3</v>
      </c>
      <c r="DB322">
        <v>0</v>
      </c>
      <c r="DC322">
        <v>1626465811.4</v>
      </c>
      <c r="DD322">
        <v>0</v>
      </c>
      <c r="DE322">
        <v>872.403961538462</v>
      </c>
      <c r="DF322">
        <v>2.39162393240439</v>
      </c>
      <c r="DG322">
        <v>33.6102564189163</v>
      </c>
      <c r="DH322">
        <v>12787.1038461538</v>
      </c>
      <c r="DI322">
        <v>15</v>
      </c>
      <c r="DJ322">
        <v>1626465084.6</v>
      </c>
      <c r="DK322" t="s">
        <v>294</v>
      </c>
      <c r="DL322">
        <v>1626465076.6</v>
      </c>
      <c r="DM322">
        <v>1626465084.6</v>
      </c>
      <c r="DN322">
        <v>8</v>
      </c>
      <c r="DO322">
        <v>0.212</v>
      </c>
      <c r="DP322">
        <v>0.013</v>
      </c>
      <c r="DQ322">
        <v>1.588</v>
      </c>
      <c r="DR322">
        <v>-0.074</v>
      </c>
      <c r="DS322">
        <v>420</v>
      </c>
      <c r="DT322">
        <v>3</v>
      </c>
      <c r="DU322">
        <v>0.13</v>
      </c>
      <c r="DV322">
        <v>0.03</v>
      </c>
      <c r="DW322">
        <v>-23.6277341463415</v>
      </c>
      <c r="DX322">
        <v>-0.43941114982578</v>
      </c>
      <c r="DY322">
        <v>0.0532522877546173</v>
      </c>
      <c r="DZ322">
        <v>1</v>
      </c>
      <c r="EA322">
        <v>872.303727272727</v>
      </c>
      <c r="EB322">
        <v>2.30002004432357</v>
      </c>
      <c r="EC322">
        <v>0.250204676545599</v>
      </c>
      <c r="ED322">
        <v>1</v>
      </c>
      <c r="EE322">
        <v>5.49763219512195</v>
      </c>
      <c r="EF322">
        <v>0.414851707317074</v>
      </c>
      <c r="EG322">
        <v>0.04231998066486</v>
      </c>
      <c r="EH322">
        <v>0</v>
      </c>
      <c r="EI322">
        <v>2</v>
      </c>
      <c r="EJ322">
        <v>3</v>
      </c>
      <c r="EK322" t="s">
        <v>354</v>
      </c>
      <c r="EL322">
        <v>100</v>
      </c>
      <c r="EM322">
        <v>100</v>
      </c>
      <c r="EN322">
        <v>1.55</v>
      </c>
      <c r="EO322">
        <v>-0.046</v>
      </c>
      <c r="EP322">
        <v>0.796380875196005</v>
      </c>
      <c r="EQ322">
        <v>0.00225868272383977</v>
      </c>
      <c r="ER322">
        <v>-9.96746185667655e-07</v>
      </c>
      <c r="ES322">
        <v>2.83711317370827e-10</v>
      </c>
      <c r="ET322">
        <v>-0.071317122073674</v>
      </c>
      <c r="EU322">
        <v>-0.00217948432402501</v>
      </c>
      <c r="EV322">
        <v>0.000453263451741206</v>
      </c>
      <c r="EW322">
        <v>-1.16319206543697e-06</v>
      </c>
      <c r="EX322">
        <v>-2</v>
      </c>
      <c r="EY322">
        <v>2196</v>
      </c>
      <c r="EZ322">
        <v>1</v>
      </c>
      <c r="FA322">
        <v>25</v>
      </c>
      <c r="FB322">
        <v>12.1</v>
      </c>
      <c r="FC322">
        <v>11.9</v>
      </c>
      <c r="FD322">
        <v>18</v>
      </c>
      <c r="FE322">
        <v>821.24</v>
      </c>
      <c r="FF322">
        <v>433.534</v>
      </c>
      <c r="FG322">
        <v>27.3806</v>
      </c>
      <c r="FH322">
        <v>25.1634</v>
      </c>
      <c r="FI322">
        <v>30.0001</v>
      </c>
      <c r="FJ322">
        <v>25.3497</v>
      </c>
      <c r="FK322">
        <v>25.398</v>
      </c>
      <c r="FL322">
        <v>25.0426</v>
      </c>
      <c r="FM322">
        <v>64.588</v>
      </c>
      <c r="FN322">
        <v>0</v>
      </c>
      <c r="FO322">
        <v>27.51</v>
      </c>
      <c r="FP322">
        <v>420</v>
      </c>
      <c r="FQ322">
        <v>4.90004</v>
      </c>
      <c r="FR322">
        <v>101.465</v>
      </c>
      <c r="FS322">
        <v>101.914</v>
      </c>
    </row>
    <row r="323" spans="1:175">
      <c r="A323">
        <v>307</v>
      </c>
      <c r="B323">
        <v>1626465802</v>
      </c>
      <c r="C323">
        <v>612.400000095367</v>
      </c>
      <c r="D323" t="s">
        <v>908</v>
      </c>
      <c r="E323" t="s">
        <v>909</v>
      </c>
      <c r="F323">
        <v>1</v>
      </c>
      <c r="G323" t="s">
        <v>291</v>
      </c>
      <c r="H323">
        <v>1626465801</v>
      </c>
      <c r="I323">
        <f>(J323)/1000</f>
        <v>0</v>
      </c>
      <c r="J323">
        <f>1000*CB323*AH323*(BX323-BY323)/(100*BQ323*(1000-AH323*BX323))</f>
        <v>0</v>
      </c>
      <c r="K323">
        <f>CB323*AH323*(BW323-BV323*(1000-AH323*BY323)/(1000-AH323*BX323))/(100*BQ323)</f>
        <v>0</v>
      </c>
      <c r="L323">
        <f>BV323 - IF(AH323&gt;1, K323*BQ323*100.0/(AJ323*CJ323), 0)</f>
        <v>0</v>
      </c>
      <c r="M323">
        <f>((S323-I323/2)*L323-K323)/(S323+I323/2)</f>
        <v>0</v>
      </c>
      <c r="N323">
        <f>M323*(CC323+CD323)/1000.0</f>
        <v>0</v>
      </c>
      <c r="O323">
        <f>(BV323 - IF(AH323&gt;1, K323*BQ323*100.0/(AJ323*CJ323), 0))*(CC323+CD323)/1000.0</f>
        <v>0</v>
      </c>
      <c r="P323">
        <f>2.0/((1/R323-1/Q323)+SIGN(R323)*SQRT((1/R323-1/Q323)*(1/R323-1/Q323) + 4*BR323/((BR323+1)*(BR323+1))*(2*1/R323*1/Q323-1/Q323*1/Q323)))</f>
        <v>0</v>
      </c>
      <c r="Q323">
        <f>IF(LEFT(BS323,1)&lt;&gt;"0",IF(LEFT(BS323,1)="1",3.0,BT323),$D$5+$E$5*(CJ323*CC323/($K$5*1000))+$F$5*(CJ323*CC323/($K$5*1000))*MAX(MIN(BQ323,$J$5),$I$5)*MAX(MIN(BQ323,$J$5),$I$5)+$G$5*MAX(MIN(BQ323,$J$5),$I$5)*(CJ323*CC323/($K$5*1000))+$H$5*(CJ323*CC323/($K$5*1000))*(CJ323*CC323/($K$5*1000)))</f>
        <v>0</v>
      </c>
      <c r="R323">
        <f>I323*(1000-(1000*0.61365*exp(17.502*V323/(240.97+V323))/(CC323+CD323)+BX323)/2)/(1000*0.61365*exp(17.502*V323/(240.97+V323))/(CC323+CD323)-BX323)</f>
        <v>0</v>
      </c>
      <c r="S323">
        <f>1/((BR323+1)/(P323/1.6)+1/(Q323/1.37)) + BR323/((BR323+1)/(P323/1.6) + BR323/(Q323/1.37))</f>
        <v>0</v>
      </c>
      <c r="T323">
        <f>(BM323*BP323)</f>
        <v>0</v>
      </c>
      <c r="U323">
        <f>(CE323+(T323+2*0.95*5.67E-8*(((CE323+$B$7)+273)^4-(CE323+273)^4)-44100*I323)/(1.84*29.3*Q323+8*0.95*5.67E-8*(CE323+273)^3))</f>
        <v>0</v>
      </c>
      <c r="V323">
        <f>($C$7*CF323+$D$7*CG323+$E$7*U323)</f>
        <v>0</v>
      </c>
      <c r="W323">
        <f>0.61365*exp(17.502*V323/(240.97+V323))</f>
        <v>0</v>
      </c>
      <c r="X323">
        <f>(Y323/Z323*100)</f>
        <v>0</v>
      </c>
      <c r="Y323">
        <f>BX323*(CC323+CD323)/1000</f>
        <v>0</v>
      </c>
      <c r="Z323">
        <f>0.61365*exp(17.502*CE323/(240.97+CE323))</f>
        <v>0</v>
      </c>
      <c r="AA323">
        <f>(W323-BX323*(CC323+CD323)/1000)</f>
        <v>0</v>
      </c>
      <c r="AB323">
        <f>(-I323*44100)</f>
        <v>0</v>
      </c>
      <c r="AC323">
        <f>2*29.3*Q323*0.92*(CE323-V323)</f>
        <v>0</v>
      </c>
      <c r="AD323">
        <f>2*0.95*5.67E-8*(((CE323+$B$7)+273)^4-(V323+273)^4)</f>
        <v>0</v>
      </c>
      <c r="AE323">
        <f>T323+AD323+AB323+AC323</f>
        <v>0</v>
      </c>
      <c r="AF323">
        <v>141</v>
      </c>
      <c r="AG323">
        <v>16</v>
      </c>
      <c r="AH323">
        <f>IF(AF323*$H$13&gt;=AJ323,1.0,(AJ323/(AJ323-AF323*$H$13)))</f>
        <v>0</v>
      </c>
      <c r="AI323">
        <f>(AH323-1)*100</f>
        <v>0</v>
      </c>
      <c r="AJ323">
        <f>MAX(0,($B$13+$C$13*CJ323)/(1+$D$13*CJ323)*CC323/(CE323+273)*$E$13)</f>
        <v>0</v>
      </c>
      <c r="AK323" t="s">
        <v>292</v>
      </c>
      <c r="AL323" t="s">
        <v>292</v>
      </c>
      <c r="AM323">
        <v>0</v>
      </c>
      <c r="AN323">
        <v>0</v>
      </c>
      <c r="AO323">
        <f>1-AM323/AN323</f>
        <v>0</v>
      </c>
      <c r="AP323">
        <v>0</v>
      </c>
      <c r="AQ323" t="s">
        <v>292</v>
      </c>
      <c r="AR323" t="s">
        <v>292</v>
      </c>
      <c r="AS323">
        <v>0</v>
      </c>
      <c r="AT323">
        <v>0</v>
      </c>
      <c r="AU323">
        <f>1-AS323/AT323</f>
        <v>0</v>
      </c>
      <c r="AV323">
        <v>0.5</v>
      </c>
      <c r="AW323">
        <f>BN323</f>
        <v>0</v>
      </c>
      <c r="AX323">
        <f>K323</f>
        <v>0</v>
      </c>
      <c r="AY323">
        <f>AU323*AV323*AW323</f>
        <v>0</v>
      </c>
      <c r="AZ323">
        <f>(AX323-AP323)/AW323</f>
        <v>0</v>
      </c>
      <c r="BA323">
        <f>(AN323-AT323)/AT323</f>
        <v>0</v>
      </c>
      <c r="BB323">
        <f>AM323/(AO323+AM323/AT323)</f>
        <v>0</v>
      </c>
      <c r="BC323" t="s">
        <v>292</v>
      </c>
      <c r="BD323">
        <v>0</v>
      </c>
      <c r="BE323">
        <f>IF(BD323&lt;&gt;0, BD323, BB323)</f>
        <v>0</v>
      </c>
      <c r="BF323">
        <f>1-BE323/AT323</f>
        <v>0</v>
      </c>
      <c r="BG323">
        <f>(AT323-AS323)/(AT323-BE323)</f>
        <v>0</v>
      </c>
      <c r="BH323">
        <f>(AN323-AT323)/(AN323-BE323)</f>
        <v>0</v>
      </c>
      <c r="BI323">
        <f>(AT323-AS323)/(AT323-AM323)</f>
        <v>0</v>
      </c>
      <c r="BJ323">
        <f>(AN323-AT323)/(AN323-AM323)</f>
        <v>0</v>
      </c>
      <c r="BK323">
        <f>(BG323*BE323/AS323)</f>
        <v>0</v>
      </c>
      <c r="BL323">
        <f>(1-BK323)</f>
        <v>0</v>
      </c>
      <c r="BM323">
        <f>$B$11*CK323+$C$11*CL323+$F$11*CM323*(1-CP323)</f>
        <v>0</v>
      </c>
      <c r="BN323">
        <f>BM323*BO323</f>
        <v>0</v>
      </c>
      <c r="BO323">
        <f>($B$11*$D$9+$C$11*$D$9+$F$11*((CZ323+CR323)/MAX(CZ323+CR323+DA323, 0.1)*$I$9+DA323/MAX(CZ323+CR323+DA323, 0.1)*$J$9))/($B$11+$C$11+$F$11)</f>
        <v>0</v>
      </c>
      <c r="BP323">
        <f>($B$11*$K$9+$C$11*$K$9+$F$11*((CZ323+CR323)/MAX(CZ323+CR323+DA323, 0.1)*$P$9+DA323/MAX(CZ323+CR323+DA323, 0.1)*$Q$9))/($B$11+$C$11+$F$11)</f>
        <v>0</v>
      </c>
      <c r="BQ323">
        <v>6</v>
      </c>
      <c r="BR323">
        <v>0.5</v>
      </c>
      <c r="BS323" t="s">
        <v>293</v>
      </c>
      <c r="BT323">
        <v>2</v>
      </c>
      <c r="BU323">
        <v>1626465801</v>
      </c>
      <c r="BV323">
        <v>396.26</v>
      </c>
      <c r="BW323">
        <v>419.948</v>
      </c>
      <c r="BX323">
        <v>10.4039333333333</v>
      </c>
      <c r="BY323">
        <v>4.85236666666667</v>
      </c>
      <c r="BZ323">
        <v>394.71</v>
      </c>
      <c r="CA323">
        <v>10.4498</v>
      </c>
      <c r="CB323">
        <v>900.032333333333</v>
      </c>
      <c r="CC323">
        <v>100.763666666667</v>
      </c>
      <c r="CD323">
        <v>0.0998107666666667</v>
      </c>
      <c r="CE323">
        <v>24.2331333333333</v>
      </c>
      <c r="CF323">
        <v>22.606</v>
      </c>
      <c r="CG323">
        <v>999.9</v>
      </c>
      <c r="CH323">
        <v>0</v>
      </c>
      <c r="CI323">
        <v>0</v>
      </c>
      <c r="CJ323">
        <v>10004.8</v>
      </c>
      <c r="CK323">
        <v>0</v>
      </c>
      <c r="CL323">
        <v>0.221023</v>
      </c>
      <c r="CM323">
        <v>1459.99333333333</v>
      </c>
      <c r="CN323">
        <v>0.972991</v>
      </c>
      <c r="CO323">
        <v>0.0270093</v>
      </c>
      <c r="CP323">
        <v>0</v>
      </c>
      <c r="CQ323">
        <v>872.399333333333</v>
      </c>
      <c r="CR323">
        <v>4.99999</v>
      </c>
      <c r="CS323">
        <v>12791.1</v>
      </c>
      <c r="CT323">
        <v>12728.2666666667</v>
      </c>
      <c r="CU323">
        <v>39.312</v>
      </c>
      <c r="CV323">
        <v>41.2706666666667</v>
      </c>
      <c r="CW323">
        <v>40.375</v>
      </c>
      <c r="CX323">
        <v>40.687</v>
      </c>
      <c r="CY323">
        <v>41.3956666666667</v>
      </c>
      <c r="CZ323">
        <v>1415.69333333333</v>
      </c>
      <c r="DA323">
        <v>39.3</v>
      </c>
      <c r="DB323">
        <v>0</v>
      </c>
      <c r="DC323">
        <v>1626465813.2</v>
      </c>
      <c r="DD323">
        <v>0</v>
      </c>
      <c r="DE323">
        <v>872.45696</v>
      </c>
      <c r="DF323">
        <v>1.81546154988123</v>
      </c>
      <c r="DG323">
        <v>31.8153846202795</v>
      </c>
      <c r="DH323">
        <v>12788.212</v>
      </c>
      <c r="DI323">
        <v>15</v>
      </c>
      <c r="DJ323">
        <v>1626465084.6</v>
      </c>
      <c r="DK323" t="s">
        <v>294</v>
      </c>
      <c r="DL323">
        <v>1626465076.6</v>
      </c>
      <c r="DM323">
        <v>1626465084.6</v>
      </c>
      <c r="DN323">
        <v>8</v>
      </c>
      <c r="DO323">
        <v>0.212</v>
      </c>
      <c r="DP323">
        <v>0.013</v>
      </c>
      <c r="DQ323">
        <v>1.588</v>
      </c>
      <c r="DR323">
        <v>-0.074</v>
      </c>
      <c r="DS323">
        <v>420</v>
      </c>
      <c r="DT323">
        <v>3</v>
      </c>
      <c r="DU323">
        <v>0.13</v>
      </c>
      <c r="DV323">
        <v>0.03</v>
      </c>
      <c r="DW323">
        <v>-23.6436682926829</v>
      </c>
      <c r="DX323">
        <v>-0.360223693379851</v>
      </c>
      <c r="DY323">
        <v>0.0458023134947931</v>
      </c>
      <c r="DZ323">
        <v>1</v>
      </c>
      <c r="EA323">
        <v>872.351787878788</v>
      </c>
      <c r="EB323">
        <v>2.07615109277178</v>
      </c>
      <c r="EC323">
        <v>0.232625170942667</v>
      </c>
      <c r="ED323">
        <v>1</v>
      </c>
      <c r="EE323">
        <v>5.50909658536585</v>
      </c>
      <c r="EF323">
        <v>0.355432682926831</v>
      </c>
      <c r="EG323">
        <v>0.0373084986466502</v>
      </c>
      <c r="EH323">
        <v>0</v>
      </c>
      <c r="EI323">
        <v>2</v>
      </c>
      <c r="EJ323">
        <v>3</v>
      </c>
      <c r="EK323" t="s">
        <v>354</v>
      </c>
      <c r="EL323">
        <v>100</v>
      </c>
      <c r="EM323">
        <v>100</v>
      </c>
      <c r="EN323">
        <v>1.55</v>
      </c>
      <c r="EO323">
        <v>-0.0458</v>
      </c>
      <c r="EP323">
        <v>0.796380875196005</v>
      </c>
      <c r="EQ323">
        <v>0.00225868272383977</v>
      </c>
      <c r="ER323">
        <v>-9.96746185667655e-07</v>
      </c>
      <c r="ES323">
        <v>2.83711317370827e-10</v>
      </c>
      <c r="ET323">
        <v>-0.071317122073674</v>
      </c>
      <c r="EU323">
        <v>-0.00217948432402501</v>
      </c>
      <c r="EV323">
        <v>0.000453263451741206</v>
      </c>
      <c r="EW323">
        <v>-1.16319206543697e-06</v>
      </c>
      <c r="EX323">
        <v>-2</v>
      </c>
      <c r="EY323">
        <v>2196</v>
      </c>
      <c r="EZ323">
        <v>1</v>
      </c>
      <c r="FA323">
        <v>25</v>
      </c>
      <c r="FB323">
        <v>12.1</v>
      </c>
      <c r="FC323">
        <v>12</v>
      </c>
      <c r="FD323">
        <v>18</v>
      </c>
      <c r="FE323">
        <v>821.25</v>
      </c>
      <c r="FF323">
        <v>433.57</v>
      </c>
      <c r="FG323">
        <v>27.4456</v>
      </c>
      <c r="FH323">
        <v>25.1624</v>
      </c>
      <c r="FI323">
        <v>30.0002</v>
      </c>
      <c r="FJ323">
        <v>25.3489</v>
      </c>
      <c r="FK323">
        <v>25.3969</v>
      </c>
      <c r="FL323">
        <v>25.0424</v>
      </c>
      <c r="FM323">
        <v>64.588</v>
      </c>
      <c r="FN323">
        <v>0</v>
      </c>
      <c r="FO323">
        <v>27.51</v>
      </c>
      <c r="FP323">
        <v>420</v>
      </c>
      <c r="FQ323">
        <v>4.92399</v>
      </c>
      <c r="FR323">
        <v>101.466</v>
      </c>
      <c r="FS323">
        <v>101.914</v>
      </c>
    </row>
    <row r="324" spans="1:175">
      <c r="A324">
        <v>308</v>
      </c>
      <c r="B324">
        <v>1626465804</v>
      </c>
      <c r="C324">
        <v>614.400000095367</v>
      </c>
      <c r="D324" t="s">
        <v>910</v>
      </c>
      <c r="E324" t="s">
        <v>911</v>
      </c>
      <c r="F324">
        <v>1</v>
      </c>
      <c r="G324" t="s">
        <v>291</v>
      </c>
      <c r="H324">
        <v>1626465803</v>
      </c>
      <c r="I324">
        <f>(J324)/1000</f>
        <v>0</v>
      </c>
      <c r="J324">
        <f>1000*CB324*AH324*(BX324-BY324)/(100*BQ324*(1000-AH324*BX324))</f>
        <v>0</v>
      </c>
      <c r="K324">
        <f>CB324*AH324*(BW324-BV324*(1000-AH324*BY324)/(1000-AH324*BX324))/(100*BQ324)</f>
        <v>0</v>
      </c>
      <c r="L324">
        <f>BV324 - IF(AH324&gt;1, K324*BQ324*100.0/(AJ324*CJ324), 0)</f>
        <v>0</v>
      </c>
      <c r="M324">
        <f>((S324-I324/2)*L324-K324)/(S324+I324/2)</f>
        <v>0</v>
      </c>
      <c r="N324">
        <f>M324*(CC324+CD324)/1000.0</f>
        <v>0</v>
      </c>
      <c r="O324">
        <f>(BV324 - IF(AH324&gt;1, K324*BQ324*100.0/(AJ324*CJ324), 0))*(CC324+CD324)/1000.0</f>
        <v>0</v>
      </c>
      <c r="P324">
        <f>2.0/((1/R324-1/Q324)+SIGN(R324)*SQRT((1/R324-1/Q324)*(1/R324-1/Q324) + 4*BR324/((BR324+1)*(BR324+1))*(2*1/R324*1/Q324-1/Q324*1/Q324)))</f>
        <v>0</v>
      </c>
      <c r="Q324">
        <f>IF(LEFT(BS324,1)&lt;&gt;"0",IF(LEFT(BS324,1)="1",3.0,BT324),$D$5+$E$5*(CJ324*CC324/($K$5*1000))+$F$5*(CJ324*CC324/($K$5*1000))*MAX(MIN(BQ324,$J$5),$I$5)*MAX(MIN(BQ324,$J$5),$I$5)+$G$5*MAX(MIN(BQ324,$J$5),$I$5)*(CJ324*CC324/($K$5*1000))+$H$5*(CJ324*CC324/($K$5*1000))*(CJ324*CC324/($K$5*1000)))</f>
        <v>0</v>
      </c>
      <c r="R324">
        <f>I324*(1000-(1000*0.61365*exp(17.502*V324/(240.97+V324))/(CC324+CD324)+BX324)/2)/(1000*0.61365*exp(17.502*V324/(240.97+V324))/(CC324+CD324)-BX324)</f>
        <v>0</v>
      </c>
      <c r="S324">
        <f>1/((BR324+1)/(P324/1.6)+1/(Q324/1.37)) + BR324/((BR324+1)/(P324/1.6) + BR324/(Q324/1.37))</f>
        <v>0</v>
      </c>
      <c r="T324">
        <f>(BM324*BP324)</f>
        <v>0</v>
      </c>
      <c r="U324">
        <f>(CE324+(T324+2*0.95*5.67E-8*(((CE324+$B$7)+273)^4-(CE324+273)^4)-44100*I324)/(1.84*29.3*Q324+8*0.95*5.67E-8*(CE324+273)^3))</f>
        <v>0</v>
      </c>
      <c r="V324">
        <f>($C$7*CF324+$D$7*CG324+$E$7*U324)</f>
        <v>0</v>
      </c>
      <c r="W324">
        <f>0.61365*exp(17.502*V324/(240.97+V324))</f>
        <v>0</v>
      </c>
      <c r="X324">
        <f>(Y324/Z324*100)</f>
        <v>0</v>
      </c>
      <c r="Y324">
        <f>BX324*(CC324+CD324)/1000</f>
        <v>0</v>
      </c>
      <c r="Z324">
        <f>0.61365*exp(17.502*CE324/(240.97+CE324))</f>
        <v>0</v>
      </c>
      <c r="AA324">
        <f>(W324-BX324*(CC324+CD324)/1000)</f>
        <v>0</v>
      </c>
      <c r="AB324">
        <f>(-I324*44100)</f>
        <v>0</v>
      </c>
      <c r="AC324">
        <f>2*29.3*Q324*0.92*(CE324-V324)</f>
        <v>0</v>
      </c>
      <c r="AD324">
        <f>2*0.95*5.67E-8*(((CE324+$B$7)+273)^4-(V324+273)^4)</f>
        <v>0</v>
      </c>
      <c r="AE324">
        <f>T324+AD324+AB324+AC324</f>
        <v>0</v>
      </c>
      <c r="AF324">
        <v>141</v>
      </c>
      <c r="AG324">
        <v>16</v>
      </c>
      <c r="AH324">
        <f>IF(AF324*$H$13&gt;=AJ324,1.0,(AJ324/(AJ324-AF324*$H$13)))</f>
        <v>0</v>
      </c>
      <c r="AI324">
        <f>(AH324-1)*100</f>
        <v>0</v>
      </c>
      <c r="AJ324">
        <f>MAX(0,($B$13+$C$13*CJ324)/(1+$D$13*CJ324)*CC324/(CE324+273)*$E$13)</f>
        <v>0</v>
      </c>
      <c r="AK324" t="s">
        <v>292</v>
      </c>
      <c r="AL324" t="s">
        <v>292</v>
      </c>
      <c r="AM324">
        <v>0</v>
      </c>
      <c r="AN324">
        <v>0</v>
      </c>
      <c r="AO324">
        <f>1-AM324/AN324</f>
        <v>0</v>
      </c>
      <c r="AP324">
        <v>0</v>
      </c>
      <c r="AQ324" t="s">
        <v>292</v>
      </c>
      <c r="AR324" t="s">
        <v>292</v>
      </c>
      <c r="AS324">
        <v>0</v>
      </c>
      <c r="AT324">
        <v>0</v>
      </c>
      <c r="AU324">
        <f>1-AS324/AT324</f>
        <v>0</v>
      </c>
      <c r="AV324">
        <v>0.5</v>
      </c>
      <c r="AW324">
        <f>BN324</f>
        <v>0</v>
      </c>
      <c r="AX324">
        <f>K324</f>
        <v>0</v>
      </c>
      <c r="AY324">
        <f>AU324*AV324*AW324</f>
        <v>0</v>
      </c>
      <c r="AZ324">
        <f>(AX324-AP324)/AW324</f>
        <v>0</v>
      </c>
      <c r="BA324">
        <f>(AN324-AT324)/AT324</f>
        <v>0</v>
      </c>
      <c r="BB324">
        <f>AM324/(AO324+AM324/AT324)</f>
        <v>0</v>
      </c>
      <c r="BC324" t="s">
        <v>292</v>
      </c>
      <c r="BD324">
        <v>0</v>
      </c>
      <c r="BE324">
        <f>IF(BD324&lt;&gt;0, BD324, BB324)</f>
        <v>0</v>
      </c>
      <c r="BF324">
        <f>1-BE324/AT324</f>
        <v>0</v>
      </c>
      <c r="BG324">
        <f>(AT324-AS324)/(AT324-BE324)</f>
        <v>0</v>
      </c>
      <c r="BH324">
        <f>(AN324-AT324)/(AN324-BE324)</f>
        <v>0</v>
      </c>
      <c r="BI324">
        <f>(AT324-AS324)/(AT324-AM324)</f>
        <v>0</v>
      </c>
      <c r="BJ324">
        <f>(AN324-AT324)/(AN324-AM324)</f>
        <v>0</v>
      </c>
      <c r="BK324">
        <f>(BG324*BE324/AS324)</f>
        <v>0</v>
      </c>
      <c r="BL324">
        <f>(1-BK324)</f>
        <v>0</v>
      </c>
      <c r="BM324">
        <f>$B$11*CK324+$C$11*CL324+$F$11*CM324*(1-CP324)</f>
        <v>0</v>
      </c>
      <c r="BN324">
        <f>BM324*BO324</f>
        <v>0</v>
      </c>
      <c r="BO324">
        <f>($B$11*$D$9+$C$11*$D$9+$F$11*((CZ324+CR324)/MAX(CZ324+CR324+DA324, 0.1)*$I$9+DA324/MAX(CZ324+CR324+DA324, 0.1)*$J$9))/($B$11+$C$11+$F$11)</f>
        <v>0</v>
      </c>
      <c r="BP324">
        <f>($B$11*$K$9+$C$11*$K$9+$F$11*((CZ324+CR324)/MAX(CZ324+CR324+DA324, 0.1)*$P$9+DA324/MAX(CZ324+CR324+DA324, 0.1)*$Q$9))/($B$11+$C$11+$F$11)</f>
        <v>0</v>
      </c>
      <c r="BQ324">
        <v>6</v>
      </c>
      <c r="BR324">
        <v>0.5</v>
      </c>
      <c r="BS324" t="s">
        <v>293</v>
      </c>
      <c r="BT324">
        <v>2</v>
      </c>
      <c r="BU324">
        <v>1626465803</v>
      </c>
      <c r="BV324">
        <v>396.215333333333</v>
      </c>
      <c r="BW324">
        <v>419.951666666667</v>
      </c>
      <c r="BX324">
        <v>10.4362</v>
      </c>
      <c r="BY324">
        <v>4.85681333333333</v>
      </c>
      <c r="BZ324">
        <v>394.665333333333</v>
      </c>
      <c r="CA324">
        <v>10.4819</v>
      </c>
      <c r="CB324">
        <v>900.003666666667</v>
      </c>
      <c r="CC324">
        <v>100.763333333333</v>
      </c>
      <c r="CD324">
        <v>0.0995447333333333</v>
      </c>
      <c r="CE324">
        <v>24.2735</v>
      </c>
      <c r="CF324">
        <v>22.6422</v>
      </c>
      <c r="CG324">
        <v>999.9</v>
      </c>
      <c r="CH324">
        <v>0</v>
      </c>
      <c r="CI324">
        <v>0</v>
      </c>
      <c r="CJ324">
        <v>10025.8666666667</v>
      </c>
      <c r="CK324">
        <v>0</v>
      </c>
      <c r="CL324">
        <v>0.221023</v>
      </c>
      <c r="CM324">
        <v>1459.99</v>
      </c>
      <c r="CN324">
        <v>0.972991</v>
      </c>
      <c r="CO324">
        <v>0.0270093</v>
      </c>
      <c r="CP324">
        <v>0</v>
      </c>
      <c r="CQ324">
        <v>872.661</v>
      </c>
      <c r="CR324">
        <v>4.99999</v>
      </c>
      <c r="CS324">
        <v>12792.7333333333</v>
      </c>
      <c r="CT324">
        <v>12728.2</v>
      </c>
      <c r="CU324">
        <v>39.312</v>
      </c>
      <c r="CV324">
        <v>41.2706666666667</v>
      </c>
      <c r="CW324">
        <v>40.375</v>
      </c>
      <c r="CX324">
        <v>40.75</v>
      </c>
      <c r="CY324">
        <v>41.437</v>
      </c>
      <c r="CZ324">
        <v>1415.69</v>
      </c>
      <c r="DA324">
        <v>39.3</v>
      </c>
      <c r="DB324">
        <v>0</v>
      </c>
      <c r="DC324">
        <v>1626465815</v>
      </c>
      <c r="DD324">
        <v>0</v>
      </c>
      <c r="DE324">
        <v>872.492461538461</v>
      </c>
      <c r="DF324">
        <v>1.99268376667948</v>
      </c>
      <c r="DG324">
        <v>30.0717948439269</v>
      </c>
      <c r="DH324">
        <v>12789.0692307692</v>
      </c>
      <c r="DI324">
        <v>15</v>
      </c>
      <c r="DJ324">
        <v>1626465084.6</v>
      </c>
      <c r="DK324" t="s">
        <v>294</v>
      </c>
      <c r="DL324">
        <v>1626465076.6</v>
      </c>
      <c r="DM324">
        <v>1626465084.6</v>
      </c>
      <c r="DN324">
        <v>8</v>
      </c>
      <c r="DO324">
        <v>0.212</v>
      </c>
      <c r="DP324">
        <v>0.013</v>
      </c>
      <c r="DQ324">
        <v>1.588</v>
      </c>
      <c r="DR324">
        <v>-0.074</v>
      </c>
      <c r="DS324">
        <v>420</v>
      </c>
      <c r="DT324">
        <v>3</v>
      </c>
      <c r="DU324">
        <v>0.13</v>
      </c>
      <c r="DV324">
        <v>0.03</v>
      </c>
      <c r="DW324">
        <v>-23.6552365853659</v>
      </c>
      <c r="DX324">
        <v>-0.374379094076692</v>
      </c>
      <c r="DY324">
        <v>0.0466603542797417</v>
      </c>
      <c r="DZ324">
        <v>1</v>
      </c>
      <c r="EA324">
        <v>872.392285714286</v>
      </c>
      <c r="EB324">
        <v>1.84625748502906</v>
      </c>
      <c r="EC324">
        <v>0.241350316987988</v>
      </c>
      <c r="ED324">
        <v>1</v>
      </c>
      <c r="EE324">
        <v>5.52214829268293</v>
      </c>
      <c r="EF324">
        <v>0.308456027874579</v>
      </c>
      <c r="EG324">
        <v>0.0321821243294062</v>
      </c>
      <c r="EH324">
        <v>0</v>
      </c>
      <c r="EI324">
        <v>2</v>
      </c>
      <c r="EJ324">
        <v>3</v>
      </c>
      <c r="EK324" t="s">
        <v>354</v>
      </c>
      <c r="EL324">
        <v>100</v>
      </c>
      <c r="EM324">
        <v>100</v>
      </c>
      <c r="EN324">
        <v>1.55</v>
      </c>
      <c r="EO324">
        <v>-0.0457</v>
      </c>
      <c r="EP324">
        <v>0.796380875196005</v>
      </c>
      <c r="EQ324">
        <v>0.00225868272383977</v>
      </c>
      <c r="ER324">
        <v>-9.96746185667655e-07</v>
      </c>
      <c r="ES324">
        <v>2.83711317370827e-10</v>
      </c>
      <c r="ET324">
        <v>-0.071317122073674</v>
      </c>
      <c r="EU324">
        <v>-0.00217948432402501</v>
      </c>
      <c r="EV324">
        <v>0.000453263451741206</v>
      </c>
      <c r="EW324">
        <v>-1.16319206543697e-06</v>
      </c>
      <c r="EX324">
        <v>-2</v>
      </c>
      <c r="EY324">
        <v>2196</v>
      </c>
      <c r="EZ324">
        <v>1</v>
      </c>
      <c r="FA324">
        <v>25</v>
      </c>
      <c r="FB324">
        <v>12.1</v>
      </c>
      <c r="FC324">
        <v>12</v>
      </c>
      <c r="FD324">
        <v>18</v>
      </c>
      <c r="FE324">
        <v>821.146</v>
      </c>
      <c r="FF324">
        <v>433.561</v>
      </c>
      <c r="FG324">
        <v>27.5146</v>
      </c>
      <c r="FH324">
        <v>25.1621</v>
      </c>
      <c r="FI324">
        <v>30.0001</v>
      </c>
      <c r="FJ324">
        <v>25.3481</v>
      </c>
      <c r="FK324">
        <v>25.3958</v>
      </c>
      <c r="FL324">
        <v>25.0443</v>
      </c>
      <c r="FM324">
        <v>64.588</v>
      </c>
      <c r="FN324">
        <v>0</v>
      </c>
      <c r="FO324">
        <v>27.61</v>
      </c>
      <c r="FP324">
        <v>420</v>
      </c>
      <c r="FQ324">
        <v>4.92595</v>
      </c>
      <c r="FR324">
        <v>101.465</v>
      </c>
      <c r="FS324">
        <v>101.915</v>
      </c>
    </row>
    <row r="325" spans="1:175">
      <c r="A325">
        <v>309</v>
      </c>
      <c r="B325">
        <v>1626465806</v>
      </c>
      <c r="C325">
        <v>616.400000095367</v>
      </c>
      <c r="D325" t="s">
        <v>912</v>
      </c>
      <c r="E325" t="s">
        <v>913</v>
      </c>
      <c r="F325">
        <v>1</v>
      </c>
      <c r="G325" t="s">
        <v>291</v>
      </c>
      <c r="H325">
        <v>1626465805</v>
      </c>
      <c r="I325">
        <f>(J325)/1000</f>
        <v>0</v>
      </c>
      <c r="J325">
        <f>1000*CB325*AH325*(BX325-BY325)/(100*BQ325*(1000-AH325*BX325))</f>
        <v>0</v>
      </c>
      <c r="K325">
        <f>CB325*AH325*(BW325-BV325*(1000-AH325*BY325)/(1000-AH325*BX325))/(100*BQ325)</f>
        <v>0</v>
      </c>
      <c r="L325">
        <f>BV325 - IF(AH325&gt;1, K325*BQ325*100.0/(AJ325*CJ325), 0)</f>
        <v>0</v>
      </c>
      <c r="M325">
        <f>((S325-I325/2)*L325-K325)/(S325+I325/2)</f>
        <v>0</v>
      </c>
      <c r="N325">
        <f>M325*(CC325+CD325)/1000.0</f>
        <v>0</v>
      </c>
      <c r="O325">
        <f>(BV325 - IF(AH325&gt;1, K325*BQ325*100.0/(AJ325*CJ325), 0))*(CC325+CD325)/1000.0</f>
        <v>0</v>
      </c>
      <c r="P325">
        <f>2.0/((1/R325-1/Q325)+SIGN(R325)*SQRT((1/R325-1/Q325)*(1/R325-1/Q325) + 4*BR325/((BR325+1)*(BR325+1))*(2*1/R325*1/Q325-1/Q325*1/Q325)))</f>
        <v>0</v>
      </c>
      <c r="Q325">
        <f>IF(LEFT(BS325,1)&lt;&gt;"0",IF(LEFT(BS325,1)="1",3.0,BT325),$D$5+$E$5*(CJ325*CC325/($K$5*1000))+$F$5*(CJ325*CC325/($K$5*1000))*MAX(MIN(BQ325,$J$5),$I$5)*MAX(MIN(BQ325,$J$5),$I$5)+$G$5*MAX(MIN(BQ325,$J$5),$I$5)*(CJ325*CC325/($K$5*1000))+$H$5*(CJ325*CC325/($K$5*1000))*(CJ325*CC325/($K$5*1000)))</f>
        <v>0</v>
      </c>
      <c r="R325">
        <f>I325*(1000-(1000*0.61365*exp(17.502*V325/(240.97+V325))/(CC325+CD325)+BX325)/2)/(1000*0.61365*exp(17.502*V325/(240.97+V325))/(CC325+CD325)-BX325)</f>
        <v>0</v>
      </c>
      <c r="S325">
        <f>1/((BR325+1)/(P325/1.6)+1/(Q325/1.37)) + BR325/((BR325+1)/(P325/1.6) + BR325/(Q325/1.37))</f>
        <v>0</v>
      </c>
      <c r="T325">
        <f>(BM325*BP325)</f>
        <v>0</v>
      </c>
      <c r="U325">
        <f>(CE325+(T325+2*0.95*5.67E-8*(((CE325+$B$7)+273)^4-(CE325+273)^4)-44100*I325)/(1.84*29.3*Q325+8*0.95*5.67E-8*(CE325+273)^3))</f>
        <v>0</v>
      </c>
      <c r="V325">
        <f>($C$7*CF325+$D$7*CG325+$E$7*U325)</f>
        <v>0</v>
      </c>
      <c r="W325">
        <f>0.61365*exp(17.502*V325/(240.97+V325))</f>
        <v>0</v>
      </c>
      <c r="X325">
        <f>(Y325/Z325*100)</f>
        <v>0</v>
      </c>
      <c r="Y325">
        <f>BX325*(CC325+CD325)/1000</f>
        <v>0</v>
      </c>
      <c r="Z325">
        <f>0.61365*exp(17.502*CE325/(240.97+CE325))</f>
        <v>0</v>
      </c>
      <c r="AA325">
        <f>(W325-BX325*(CC325+CD325)/1000)</f>
        <v>0</v>
      </c>
      <c r="AB325">
        <f>(-I325*44100)</f>
        <v>0</v>
      </c>
      <c r="AC325">
        <f>2*29.3*Q325*0.92*(CE325-V325)</f>
        <v>0</v>
      </c>
      <c r="AD325">
        <f>2*0.95*5.67E-8*(((CE325+$B$7)+273)^4-(V325+273)^4)</f>
        <v>0</v>
      </c>
      <c r="AE325">
        <f>T325+AD325+AB325+AC325</f>
        <v>0</v>
      </c>
      <c r="AF325">
        <v>141</v>
      </c>
      <c r="AG325">
        <v>16</v>
      </c>
      <c r="AH325">
        <f>IF(AF325*$H$13&gt;=AJ325,1.0,(AJ325/(AJ325-AF325*$H$13)))</f>
        <v>0</v>
      </c>
      <c r="AI325">
        <f>(AH325-1)*100</f>
        <v>0</v>
      </c>
      <c r="AJ325">
        <f>MAX(0,($B$13+$C$13*CJ325)/(1+$D$13*CJ325)*CC325/(CE325+273)*$E$13)</f>
        <v>0</v>
      </c>
      <c r="AK325" t="s">
        <v>292</v>
      </c>
      <c r="AL325" t="s">
        <v>292</v>
      </c>
      <c r="AM325">
        <v>0</v>
      </c>
      <c r="AN325">
        <v>0</v>
      </c>
      <c r="AO325">
        <f>1-AM325/AN325</f>
        <v>0</v>
      </c>
      <c r="AP325">
        <v>0</v>
      </c>
      <c r="AQ325" t="s">
        <v>292</v>
      </c>
      <c r="AR325" t="s">
        <v>292</v>
      </c>
      <c r="AS325">
        <v>0</v>
      </c>
      <c r="AT325">
        <v>0</v>
      </c>
      <c r="AU325">
        <f>1-AS325/AT325</f>
        <v>0</v>
      </c>
      <c r="AV325">
        <v>0.5</v>
      </c>
      <c r="AW325">
        <f>BN325</f>
        <v>0</v>
      </c>
      <c r="AX325">
        <f>K325</f>
        <v>0</v>
      </c>
      <c r="AY325">
        <f>AU325*AV325*AW325</f>
        <v>0</v>
      </c>
      <c r="AZ325">
        <f>(AX325-AP325)/AW325</f>
        <v>0</v>
      </c>
      <c r="BA325">
        <f>(AN325-AT325)/AT325</f>
        <v>0</v>
      </c>
      <c r="BB325">
        <f>AM325/(AO325+AM325/AT325)</f>
        <v>0</v>
      </c>
      <c r="BC325" t="s">
        <v>292</v>
      </c>
      <c r="BD325">
        <v>0</v>
      </c>
      <c r="BE325">
        <f>IF(BD325&lt;&gt;0, BD325, BB325)</f>
        <v>0</v>
      </c>
      <c r="BF325">
        <f>1-BE325/AT325</f>
        <v>0</v>
      </c>
      <c r="BG325">
        <f>(AT325-AS325)/(AT325-BE325)</f>
        <v>0</v>
      </c>
      <c r="BH325">
        <f>(AN325-AT325)/(AN325-BE325)</f>
        <v>0</v>
      </c>
      <c r="BI325">
        <f>(AT325-AS325)/(AT325-AM325)</f>
        <v>0</v>
      </c>
      <c r="BJ325">
        <f>(AN325-AT325)/(AN325-AM325)</f>
        <v>0</v>
      </c>
      <c r="BK325">
        <f>(BG325*BE325/AS325)</f>
        <v>0</v>
      </c>
      <c r="BL325">
        <f>(1-BK325)</f>
        <v>0</v>
      </c>
      <c r="BM325">
        <f>$B$11*CK325+$C$11*CL325+$F$11*CM325*(1-CP325)</f>
        <v>0</v>
      </c>
      <c r="BN325">
        <f>BM325*BO325</f>
        <v>0</v>
      </c>
      <c r="BO325">
        <f>($B$11*$D$9+$C$11*$D$9+$F$11*((CZ325+CR325)/MAX(CZ325+CR325+DA325, 0.1)*$I$9+DA325/MAX(CZ325+CR325+DA325, 0.1)*$J$9))/($B$11+$C$11+$F$11)</f>
        <v>0</v>
      </c>
      <c r="BP325">
        <f>($B$11*$K$9+$C$11*$K$9+$F$11*((CZ325+CR325)/MAX(CZ325+CR325+DA325, 0.1)*$P$9+DA325/MAX(CZ325+CR325+DA325, 0.1)*$Q$9))/($B$11+$C$11+$F$11)</f>
        <v>0</v>
      </c>
      <c r="BQ325">
        <v>6</v>
      </c>
      <c r="BR325">
        <v>0.5</v>
      </c>
      <c r="BS325" t="s">
        <v>293</v>
      </c>
      <c r="BT325">
        <v>2</v>
      </c>
      <c r="BU325">
        <v>1626465805</v>
      </c>
      <c r="BV325">
        <v>396.186</v>
      </c>
      <c r="BW325">
        <v>419.959</v>
      </c>
      <c r="BX325">
        <v>10.4602666666667</v>
      </c>
      <c r="BY325">
        <v>4.85933333333333</v>
      </c>
      <c r="BZ325">
        <v>394.636333333333</v>
      </c>
      <c r="CA325">
        <v>10.5058</v>
      </c>
      <c r="CB325">
        <v>900.013</v>
      </c>
      <c r="CC325">
        <v>100.764666666667</v>
      </c>
      <c r="CD325">
        <v>0.100110733333333</v>
      </c>
      <c r="CE325">
        <v>24.3147666666667</v>
      </c>
      <c r="CF325">
        <v>22.6790666666667</v>
      </c>
      <c r="CG325">
        <v>999.9</v>
      </c>
      <c r="CH325">
        <v>0</v>
      </c>
      <c r="CI325">
        <v>0</v>
      </c>
      <c r="CJ325">
        <v>9999.61666666667</v>
      </c>
      <c r="CK325">
        <v>0</v>
      </c>
      <c r="CL325">
        <v>0.221023</v>
      </c>
      <c r="CM325">
        <v>1459.99</v>
      </c>
      <c r="CN325">
        <v>0.972991</v>
      </c>
      <c r="CO325">
        <v>0.0270093</v>
      </c>
      <c r="CP325">
        <v>0</v>
      </c>
      <c r="CQ325">
        <v>872.749</v>
      </c>
      <c r="CR325">
        <v>4.99999</v>
      </c>
      <c r="CS325">
        <v>12793.6</v>
      </c>
      <c r="CT325">
        <v>12728.2</v>
      </c>
      <c r="CU325">
        <v>39.312</v>
      </c>
      <c r="CV325">
        <v>41.312</v>
      </c>
      <c r="CW325">
        <v>40.375</v>
      </c>
      <c r="CX325">
        <v>40.75</v>
      </c>
      <c r="CY325">
        <v>41.437</v>
      </c>
      <c r="CZ325">
        <v>1415.69</v>
      </c>
      <c r="DA325">
        <v>39.3</v>
      </c>
      <c r="DB325">
        <v>0</v>
      </c>
      <c r="DC325">
        <v>1626465817.4</v>
      </c>
      <c r="DD325">
        <v>0</v>
      </c>
      <c r="DE325">
        <v>872.579153846154</v>
      </c>
      <c r="DF325">
        <v>1.80211966489076</v>
      </c>
      <c r="DG325">
        <v>28.2769230788652</v>
      </c>
      <c r="DH325">
        <v>12790.4192307692</v>
      </c>
      <c r="DI325">
        <v>15</v>
      </c>
      <c r="DJ325">
        <v>1626465084.6</v>
      </c>
      <c r="DK325" t="s">
        <v>294</v>
      </c>
      <c r="DL325">
        <v>1626465076.6</v>
      </c>
      <c r="DM325">
        <v>1626465084.6</v>
      </c>
      <c r="DN325">
        <v>8</v>
      </c>
      <c r="DO325">
        <v>0.212</v>
      </c>
      <c r="DP325">
        <v>0.013</v>
      </c>
      <c r="DQ325">
        <v>1.588</v>
      </c>
      <c r="DR325">
        <v>-0.074</v>
      </c>
      <c r="DS325">
        <v>420</v>
      </c>
      <c r="DT325">
        <v>3</v>
      </c>
      <c r="DU325">
        <v>0.13</v>
      </c>
      <c r="DV325">
        <v>0.03</v>
      </c>
      <c r="DW325">
        <v>-23.6657804878049</v>
      </c>
      <c r="DX325">
        <v>-0.526446689895417</v>
      </c>
      <c r="DY325">
        <v>0.0557415780339351</v>
      </c>
      <c r="DZ325">
        <v>0</v>
      </c>
      <c r="EA325">
        <v>872.469666666667</v>
      </c>
      <c r="EB325">
        <v>1.83171100099896</v>
      </c>
      <c r="EC325">
        <v>0.235138085370954</v>
      </c>
      <c r="ED325">
        <v>1</v>
      </c>
      <c r="EE325">
        <v>5.5353956097561</v>
      </c>
      <c r="EF325">
        <v>0.297395540069695</v>
      </c>
      <c r="EG325">
        <v>0.030822754110716</v>
      </c>
      <c r="EH325">
        <v>0</v>
      </c>
      <c r="EI325">
        <v>1</v>
      </c>
      <c r="EJ325">
        <v>3</v>
      </c>
      <c r="EK325" t="s">
        <v>427</v>
      </c>
      <c r="EL325">
        <v>100</v>
      </c>
      <c r="EM325">
        <v>100</v>
      </c>
      <c r="EN325">
        <v>1.55</v>
      </c>
      <c r="EO325">
        <v>-0.0455</v>
      </c>
      <c r="EP325">
        <v>0.796380875196005</v>
      </c>
      <c r="EQ325">
        <v>0.00225868272383977</v>
      </c>
      <c r="ER325">
        <v>-9.96746185667655e-07</v>
      </c>
      <c r="ES325">
        <v>2.83711317370827e-10</v>
      </c>
      <c r="ET325">
        <v>-0.071317122073674</v>
      </c>
      <c r="EU325">
        <v>-0.00217948432402501</v>
      </c>
      <c r="EV325">
        <v>0.000453263451741206</v>
      </c>
      <c r="EW325">
        <v>-1.16319206543697e-06</v>
      </c>
      <c r="EX325">
        <v>-2</v>
      </c>
      <c r="EY325">
        <v>2196</v>
      </c>
      <c r="EZ325">
        <v>1</v>
      </c>
      <c r="FA325">
        <v>25</v>
      </c>
      <c r="FB325">
        <v>12.2</v>
      </c>
      <c r="FC325">
        <v>12</v>
      </c>
      <c r="FD325">
        <v>18</v>
      </c>
      <c r="FE325">
        <v>821.107</v>
      </c>
      <c r="FF325">
        <v>433.642</v>
      </c>
      <c r="FG325">
        <v>27.5817</v>
      </c>
      <c r="FH325">
        <v>25.1621</v>
      </c>
      <c r="FI325">
        <v>30</v>
      </c>
      <c r="FJ325">
        <v>25.3471</v>
      </c>
      <c r="FK325">
        <v>25.3948</v>
      </c>
      <c r="FL325">
        <v>25.0429</v>
      </c>
      <c r="FM325">
        <v>64.2667</v>
      </c>
      <c r="FN325">
        <v>0</v>
      </c>
      <c r="FO325">
        <v>27.71</v>
      </c>
      <c r="FP325">
        <v>420</v>
      </c>
      <c r="FQ325">
        <v>4.96207</v>
      </c>
      <c r="FR325">
        <v>101.466</v>
      </c>
      <c r="FS325">
        <v>101.914</v>
      </c>
    </row>
    <row r="326" spans="1:175">
      <c r="A326">
        <v>310</v>
      </c>
      <c r="B326">
        <v>1626465808</v>
      </c>
      <c r="C326">
        <v>618.400000095367</v>
      </c>
      <c r="D326" t="s">
        <v>914</v>
      </c>
      <c r="E326" t="s">
        <v>915</v>
      </c>
      <c r="F326">
        <v>1</v>
      </c>
      <c r="G326" t="s">
        <v>291</v>
      </c>
      <c r="H326">
        <v>1626465807</v>
      </c>
      <c r="I326">
        <f>(J326)/1000</f>
        <v>0</v>
      </c>
      <c r="J326">
        <f>1000*CB326*AH326*(BX326-BY326)/(100*BQ326*(1000-AH326*BX326))</f>
        <v>0</v>
      </c>
      <c r="K326">
        <f>CB326*AH326*(BW326-BV326*(1000-AH326*BY326)/(1000-AH326*BX326))/(100*BQ326)</f>
        <v>0</v>
      </c>
      <c r="L326">
        <f>BV326 - IF(AH326&gt;1, K326*BQ326*100.0/(AJ326*CJ326), 0)</f>
        <v>0</v>
      </c>
      <c r="M326">
        <f>((S326-I326/2)*L326-K326)/(S326+I326/2)</f>
        <v>0</v>
      </c>
      <c r="N326">
        <f>M326*(CC326+CD326)/1000.0</f>
        <v>0</v>
      </c>
      <c r="O326">
        <f>(BV326 - IF(AH326&gt;1, K326*BQ326*100.0/(AJ326*CJ326), 0))*(CC326+CD326)/1000.0</f>
        <v>0</v>
      </c>
      <c r="P326">
        <f>2.0/((1/R326-1/Q326)+SIGN(R326)*SQRT((1/R326-1/Q326)*(1/R326-1/Q326) + 4*BR326/((BR326+1)*(BR326+1))*(2*1/R326*1/Q326-1/Q326*1/Q326)))</f>
        <v>0</v>
      </c>
      <c r="Q326">
        <f>IF(LEFT(BS326,1)&lt;&gt;"0",IF(LEFT(BS326,1)="1",3.0,BT326),$D$5+$E$5*(CJ326*CC326/($K$5*1000))+$F$5*(CJ326*CC326/($K$5*1000))*MAX(MIN(BQ326,$J$5),$I$5)*MAX(MIN(BQ326,$J$5),$I$5)+$G$5*MAX(MIN(BQ326,$J$5),$I$5)*(CJ326*CC326/($K$5*1000))+$H$5*(CJ326*CC326/($K$5*1000))*(CJ326*CC326/($K$5*1000)))</f>
        <v>0</v>
      </c>
      <c r="R326">
        <f>I326*(1000-(1000*0.61365*exp(17.502*V326/(240.97+V326))/(CC326+CD326)+BX326)/2)/(1000*0.61365*exp(17.502*V326/(240.97+V326))/(CC326+CD326)-BX326)</f>
        <v>0</v>
      </c>
      <c r="S326">
        <f>1/((BR326+1)/(P326/1.6)+1/(Q326/1.37)) + BR326/((BR326+1)/(P326/1.6) + BR326/(Q326/1.37))</f>
        <v>0</v>
      </c>
      <c r="T326">
        <f>(BM326*BP326)</f>
        <v>0</v>
      </c>
      <c r="U326">
        <f>(CE326+(T326+2*0.95*5.67E-8*(((CE326+$B$7)+273)^4-(CE326+273)^4)-44100*I326)/(1.84*29.3*Q326+8*0.95*5.67E-8*(CE326+273)^3))</f>
        <v>0</v>
      </c>
      <c r="V326">
        <f>($C$7*CF326+$D$7*CG326+$E$7*U326)</f>
        <v>0</v>
      </c>
      <c r="W326">
        <f>0.61365*exp(17.502*V326/(240.97+V326))</f>
        <v>0</v>
      </c>
      <c r="X326">
        <f>(Y326/Z326*100)</f>
        <v>0</v>
      </c>
      <c r="Y326">
        <f>BX326*(CC326+CD326)/1000</f>
        <v>0</v>
      </c>
      <c r="Z326">
        <f>0.61365*exp(17.502*CE326/(240.97+CE326))</f>
        <v>0</v>
      </c>
      <c r="AA326">
        <f>(W326-BX326*(CC326+CD326)/1000)</f>
        <v>0</v>
      </c>
      <c r="AB326">
        <f>(-I326*44100)</f>
        <v>0</v>
      </c>
      <c r="AC326">
        <f>2*29.3*Q326*0.92*(CE326-V326)</f>
        <v>0</v>
      </c>
      <c r="AD326">
        <f>2*0.95*5.67E-8*(((CE326+$B$7)+273)^4-(V326+273)^4)</f>
        <v>0</v>
      </c>
      <c r="AE326">
        <f>T326+AD326+AB326+AC326</f>
        <v>0</v>
      </c>
      <c r="AF326">
        <v>141</v>
      </c>
      <c r="AG326">
        <v>16</v>
      </c>
      <c r="AH326">
        <f>IF(AF326*$H$13&gt;=AJ326,1.0,(AJ326/(AJ326-AF326*$H$13)))</f>
        <v>0</v>
      </c>
      <c r="AI326">
        <f>(AH326-1)*100</f>
        <v>0</v>
      </c>
      <c r="AJ326">
        <f>MAX(0,($B$13+$C$13*CJ326)/(1+$D$13*CJ326)*CC326/(CE326+273)*$E$13)</f>
        <v>0</v>
      </c>
      <c r="AK326" t="s">
        <v>292</v>
      </c>
      <c r="AL326" t="s">
        <v>292</v>
      </c>
      <c r="AM326">
        <v>0</v>
      </c>
      <c r="AN326">
        <v>0</v>
      </c>
      <c r="AO326">
        <f>1-AM326/AN326</f>
        <v>0</v>
      </c>
      <c r="AP326">
        <v>0</v>
      </c>
      <c r="AQ326" t="s">
        <v>292</v>
      </c>
      <c r="AR326" t="s">
        <v>292</v>
      </c>
      <c r="AS326">
        <v>0</v>
      </c>
      <c r="AT326">
        <v>0</v>
      </c>
      <c r="AU326">
        <f>1-AS326/AT326</f>
        <v>0</v>
      </c>
      <c r="AV326">
        <v>0.5</v>
      </c>
      <c r="AW326">
        <f>BN326</f>
        <v>0</v>
      </c>
      <c r="AX326">
        <f>K326</f>
        <v>0</v>
      </c>
      <c r="AY326">
        <f>AU326*AV326*AW326</f>
        <v>0</v>
      </c>
      <c r="AZ326">
        <f>(AX326-AP326)/AW326</f>
        <v>0</v>
      </c>
      <c r="BA326">
        <f>(AN326-AT326)/AT326</f>
        <v>0</v>
      </c>
      <c r="BB326">
        <f>AM326/(AO326+AM326/AT326)</f>
        <v>0</v>
      </c>
      <c r="BC326" t="s">
        <v>292</v>
      </c>
      <c r="BD326">
        <v>0</v>
      </c>
      <c r="BE326">
        <f>IF(BD326&lt;&gt;0, BD326, BB326)</f>
        <v>0</v>
      </c>
      <c r="BF326">
        <f>1-BE326/AT326</f>
        <v>0</v>
      </c>
      <c r="BG326">
        <f>(AT326-AS326)/(AT326-BE326)</f>
        <v>0</v>
      </c>
      <c r="BH326">
        <f>(AN326-AT326)/(AN326-BE326)</f>
        <v>0</v>
      </c>
      <c r="BI326">
        <f>(AT326-AS326)/(AT326-AM326)</f>
        <v>0</v>
      </c>
      <c r="BJ326">
        <f>(AN326-AT326)/(AN326-AM326)</f>
        <v>0</v>
      </c>
      <c r="BK326">
        <f>(BG326*BE326/AS326)</f>
        <v>0</v>
      </c>
      <c r="BL326">
        <f>(1-BK326)</f>
        <v>0</v>
      </c>
      <c r="BM326">
        <f>$B$11*CK326+$C$11*CL326+$F$11*CM326*(1-CP326)</f>
        <v>0</v>
      </c>
      <c r="BN326">
        <f>BM326*BO326</f>
        <v>0</v>
      </c>
      <c r="BO326">
        <f>($B$11*$D$9+$C$11*$D$9+$F$11*((CZ326+CR326)/MAX(CZ326+CR326+DA326, 0.1)*$I$9+DA326/MAX(CZ326+CR326+DA326, 0.1)*$J$9))/($B$11+$C$11+$F$11)</f>
        <v>0</v>
      </c>
      <c r="BP326">
        <f>($B$11*$K$9+$C$11*$K$9+$F$11*((CZ326+CR326)/MAX(CZ326+CR326+DA326, 0.1)*$P$9+DA326/MAX(CZ326+CR326+DA326, 0.1)*$Q$9))/($B$11+$C$11+$F$11)</f>
        <v>0</v>
      </c>
      <c r="BQ326">
        <v>6</v>
      </c>
      <c r="BR326">
        <v>0.5</v>
      </c>
      <c r="BS326" t="s">
        <v>293</v>
      </c>
      <c r="BT326">
        <v>2</v>
      </c>
      <c r="BU326">
        <v>1626465807</v>
      </c>
      <c r="BV326">
        <v>396.194333333333</v>
      </c>
      <c r="BW326">
        <v>419.985</v>
      </c>
      <c r="BX326">
        <v>10.4793666666667</v>
      </c>
      <c r="BY326">
        <v>4.86246666666667</v>
      </c>
      <c r="BZ326">
        <v>394.644333333333</v>
      </c>
      <c r="CA326">
        <v>10.5248</v>
      </c>
      <c r="CB326">
        <v>899.966333333333</v>
      </c>
      <c r="CC326">
        <v>100.764</v>
      </c>
      <c r="CD326">
        <v>0.0999914666666667</v>
      </c>
      <c r="CE326">
        <v>24.3540666666667</v>
      </c>
      <c r="CF326">
        <v>22.7176</v>
      </c>
      <c r="CG326">
        <v>999.9</v>
      </c>
      <c r="CH326">
        <v>0</v>
      </c>
      <c r="CI326">
        <v>0</v>
      </c>
      <c r="CJ326">
        <v>9995</v>
      </c>
      <c r="CK326">
        <v>0</v>
      </c>
      <c r="CL326">
        <v>0.221023</v>
      </c>
      <c r="CM326">
        <v>1459.99333333333</v>
      </c>
      <c r="CN326">
        <v>0.972991</v>
      </c>
      <c r="CO326">
        <v>0.0270093</v>
      </c>
      <c r="CP326">
        <v>0</v>
      </c>
      <c r="CQ326">
        <v>872.916</v>
      </c>
      <c r="CR326">
        <v>4.99999</v>
      </c>
      <c r="CS326">
        <v>12794.9666666667</v>
      </c>
      <c r="CT326">
        <v>12728.2333333333</v>
      </c>
      <c r="CU326">
        <v>39.354</v>
      </c>
      <c r="CV326">
        <v>41.312</v>
      </c>
      <c r="CW326">
        <v>40.375</v>
      </c>
      <c r="CX326">
        <v>40.75</v>
      </c>
      <c r="CY326">
        <v>41.437</v>
      </c>
      <c r="CZ326">
        <v>1415.69333333333</v>
      </c>
      <c r="DA326">
        <v>39.3</v>
      </c>
      <c r="DB326">
        <v>0</v>
      </c>
      <c r="DC326">
        <v>1626465819.2</v>
      </c>
      <c r="DD326">
        <v>0</v>
      </c>
      <c r="DE326">
        <v>872.6768</v>
      </c>
      <c r="DF326">
        <v>1.73369231190719</v>
      </c>
      <c r="DG326">
        <v>31.1615384572603</v>
      </c>
      <c r="DH326">
        <v>12791.464</v>
      </c>
      <c r="DI326">
        <v>15</v>
      </c>
      <c r="DJ326">
        <v>1626465084.6</v>
      </c>
      <c r="DK326" t="s">
        <v>294</v>
      </c>
      <c r="DL326">
        <v>1626465076.6</v>
      </c>
      <c r="DM326">
        <v>1626465084.6</v>
      </c>
      <c r="DN326">
        <v>8</v>
      </c>
      <c r="DO326">
        <v>0.212</v>
      </c>
      <c r="DP326">
        <v>0.013</v>
      </c>
      <c r="DQ326">
        <v>1.588</v>
      </c>
      <c r="DR326">
        <v>-0.074</v>
      </c>
      <c r="DS326">
        <v>420</v>
      </c>
      <c r="DT326">
        <v>3</v>
      </c>
      <c r="DU326">
        <v>0.13</v>
      </c>
      <c r="DV326">
        <v>0.03</v>
      </c>
      <c r="DW326">
        <v>-23.6839902439024</v>
      </c>
      <c r="DX326">
        <v>-0.601990243902435</v>
      </c>
      <c r="DY326">
        <v>0.0622090684506809</v>
      </c>
      <c r="DZ326">
        <v>0</v>
      </c>
      <c r="EA326">
        <v>872.527</v>
      </c>
      <c r="EB326">
        <v>1.7699962310016</v>
      </c>
      <c r="EC326">
        <v>0.230645339704207</v>
      </c>
      <c r="ED326">
        <v>1</v>
      </c>
      <c r="EE326">
        <v>5.54832463414634</v>
      </c>
      <c r="EF326">
        <v>0.308455818815318</v>
      </c>
      <c r="EG326">
        <v>0.032137361366451</v>
      </c>
      <c r="EH326">
        <v>0</v>
      </c>
      <c r="EI326">
        <v>1</v>
      </c>
      <c r="EJ326">
        <v>3</v>
      </c>
      <c r="EK326" t="s">
        <v>427</v>
      </c>
      <c r="EL326">
        <v>100</v>
      </c>
      <c r="EM326">
        <v>100</v>
      </c>
      <c r="EN326">
        <v>1.55</v>
      </c>
      <c r="EO326">
        <v>-0.0453</v>
      </c>
      <c r="EP326">
        <v>0.796380875196005</v>
      </c>
      <c r="EQ326">
        <v>0.00225868272383977</v>
      </c>
      <c r="ER326">
        <v>-9.96746185667655e-07</v>
      </c>
      <c r="ES326">
        <v>2.83711317370827e-10</v>
      </c>
      <c r="ET326">
        <v>-0.071317122073674</v>
      </c>
      <c r="EU326">
        <v>-0.00217948432402501</v>
      </c>
      <c r="EV326">
        <v>0.000453263451741206</v>
      </c>
      <c r="EW326">
        <v>-1.16319206543697e-06</v>
      </c>
      <c r="EX326">
        <v>-2</v>
      </c>
      <c r="EY326">
        <v>2196</v>
      </c>
      <c r="EZ326">
        <v>1</v>
      </c>
      <c r="FA326">
        <v>25</v>
      </c>
      <c r="FB326">
        <v>12.2</v>
      </c>
      <c r="FC326">
        <v>12.1</v>
      </c>
      <c r="FD326">
        <v>18</v>
      </c>
      <c r="FE326">
        <v>821.183</v>
      </c>
      <c r="FF326">
        <v>433.678</v>
      </c>
      <c r="FG326">
        <v>27.6462</v>
      </c>
      <c r="FH326">
        <v>25.1621</v>
      </c>
      <c r="FI326">
        <v>29.9999</v>
      </c>
      <c r="FJ326">
        <v>25.346</v>
      </c>
      <c r="FK326">
        <v>25.3937</v>
      </c>
      <c r="FL326">
        <v>25.0438</v>
      </c>
      <c r="FM326">
        <v>64.2667</v>
      </c>
      <c r="FN326">
        <v>0</v>
      </c>
      <c r="FO326">
        <v>27.71</v>
      </c>
      <c r="FP326">
        <v>420</v>
      </c>
      <c r="FQ326">
        <v>4.95753</v>
      </c>
      <c r="FR326">
        <v>101.465</v>
      </c>
      <c r="FS326">
        <v>101.913</v>
      </c>
    </row>
    <row r="327" spans="1:175">
      <c r="A327">
        <v>311</v>
      </c>
      <c r="B327">
        <v>1626465810</v>
      </c>
      <c r="C327">
        <v>620.400000095367</v>
      </c>
      <c r="D327" t="s">
        <v>916</v>
      </c>
      <c r="E327" t="s">
        <v>917</v>
      </c>
      <c r="F327">
        <v>1</v>
      </c>
      <c r="G327" t="s">
        <v>291</v>
      </c>
      <c r="H327">
        <v>1626465809</v>
      </c>
      <c r="I327">
        <f>(J327)/1000</f>
        <v>0</v>
      </c>
      <c r="J327">
        <f>1000*CB327*AH327*(BX327-BY327)/(100*BQ327*(1000-AH327*BX327))</f>
        <v>0</v>
      </c>
      <c r="K327">
        <f>CB327*AH327*(BW327-BV327*(1000-AH327*BY327)/(1000-AH327*BX327))/(100*BQ327)</f>
        <v>0</v>
      </c>
      <c r="L327">
        <f>BV327 - IF(AH327&gt;1, K327*BQ327*100.0/(AJ327*CJ327), 0)</f>
        <v>0</v>
      </c>
      <c r="M327">
        <f>((S327-I327/2)*L327-K327)/(S327+I327/2)</f>
        <v>0</v>
      </c>
      <c r="N327">
        <f>M327*(CC327+CD327)/1000.0</f>
        <v>0</v>
      </c>
      <c r="O327">
        <f>(BV327 - IF(AH327&gt;1, K327*BQ327*100.0/(AJ327*CJ327), 0))*(CC327+CD327)/1000.0</f>
        <v>0</v>
      </c>
      <c r="P327">
        <f>2.0/((1/R327-1/Q327)+SIGN(R327)*SQRT((1/R327-1/Q327)*(1/R327-1/Q327) + 4*BR327/((BR327+1)*(BR327+1))*(2*1/R327*1/Q327-1/Q327*1/Q327)))</f>
        <v>0</v>
      </c>
      <c r="Q327">
        <f>IF(LEFT(BS327,1)&lt;&gt;"0",IF(LEFT(BS327,1)="1",3.0,BT327),$D$5+$E$5*(CJ327*CC327/($K$5*1000))+$F$5*(CJ327*CC327/($K$5*1000))*MAX(MIN(BQ327,$J$5),$I$5)*MAX(MIN(BQ327,$J$5),$I$5)+$G$5*MAX(MIN(BQ327,$J$5),$I$5)*(CJ327*CC327/($K$5*1000))+$H$5*(CJ327*CC327/($K$5*1000))*(CJ327*CC327/($K$5*1000)))</f>
        <v>0</v>
      </c>
      <c r="R327">
        <f>I327*(1000-(1000*0.61365*exp(17.502*V327/(240.97+V327))/(CC327+CD327)+BX327)/2)/(1000*0.61365*exp(17.502*V327/(240.97+V327))/(CC327+CD327)-BX327)</f>
        <v>0</v>
      </c>
      <c r="S327">
        <f>1/((BR327+1)/(P327/1.6)+1/(Q327/1.37)) + BR327/((BR327+1)/(P327/1.6) + BR327/(Q327/1.37))</f>
        <v>0</v>
      </c>
      <c r="T327">
        <f>(BM327*BP327)</f>
        <v>0</v>
      </c>
      <c r="U327">
        <f>(CE327+(T327+2*0.95*5.67E-8*(((CE327+$B$7)+273)^4-(CE327+273)^4)-44100*I327)/(1.84*29.3*Q327+8*0.95*5.67E-8*(CE327+273)^3))</f>
        <v>0</v>
      </c>
      <c r="V327">
        <f>($C$7*CF327+$D$7*CG327+$E$7*U327)</f>
        <v>0</v>
      </c>
      <c r="W327">
        <f>0.61365*exp(17.502*V327/(240.97+V327))</f>
        <v>0</v>
      </c>
      <c r="X327">
        <f>(Y327/Z327*100)</f>
        <v>0</v>
      </c>
      <c r="Y327">
        <f>BX327*(CC327+CD327)/1000</f>
        <v>0</v>
      </c>
      <c r="Z327">
        <f>0.61365*exp(17.502*CE327/(240.97+CE327))</f>
        <v>0</v>
      </c>
      <c r="AA327">
        <f>(W327-BX327*(CC327+CD327)/1000)</f>
        <v>0</v>
      </c>
      <c r="AB327">
        <f>(-I327*44100)</f>
        <v>0</v>
      </c>
      <c r="AC327">
        <f>2*29.3*Q327*0.92*(CE327-V327)</f>
        <v>0</v>
      </c>
      <c r="AD327">
        <f>2*0.95*5.67E-8*(((CE327+$B$7)+273)^4-(V327+273)^4)</f>
        <v>0</v>
      </c>
      <c r="AE327">
        <f>T327+AD327+AB327+AC327</f>
        <v>0</v>
      </c>
      <c r="AF327">
        <v>141</v>
      </c>
      <c r="AG327">
        <v>16</v>
      </c>
      <c r="AH327">
        <f>IF(AF327*$H$13&gt;=AJ327,1.0,(AJ327/(AJ327-AF327*$H$13)))</f>
        <v>0</v>
      </c>
      <c r="AI327">
        <f>(AH327-1)*100</f>
        <v>0</v>
      </c>
      <c r="AJ327">
        <f>MAX(0,($B$13+$C$13*CJ327)/(1+$D$13*CJ327)*CC327/(CE327+273)*$E$13)</f>
        <v>0</v>
      </c>
      <c r="AK327" t="s">
        <v>292</v>
      </c>
      <c r="AL327" t="s">
        <v>292</v>
      </c>
      <c r="AM327">
        <v>0</v>
      </c>
      <c r="AN327">
        <v>0</v>
      </c>
      <c r="AO327">
        <f>1-AM327/AN327</f>
        <v>0</v>
      </c>
      <c r="AP327">
        <v>0</v>
      </c>
      <c r="AQ327" t="s">
        <v>292</v>
      </c>
      <c r="AR327" t="s">
        <v>292</v>
      </c>
      <c r="AS327">
        <v>0</v>
      </c>
      <c r="AT327">
        <v>0</v>
      </c>
      <c r="AU327">
        <f>1-AS327/AT327</f>
        <v>0</v>
      </c>
      <c r="AV327">
        <v>0.5</v>
      </c>
      <c r="AW327">
        <f>BN327</f>
        <v>0</v>
      </c>
      <c r="AX327">
        <f>K327</f>
        <v>0</v>
      </c>
      <c r="AY327">
        <f>AU327*AV327*AW327</f>
        <v>0</v>
      </c>
      <c r="AZ327">
        <f>(AX327-AP327)/AW327</f>
        <v>0</v>
      </c>
      <c r="BA327">
        <f>(AN327-AT327)/AT327</f>
        <v>0</v>
      </c>
      <c r="BB327">
        <f>AM327/(AO327+AM327/AT327)</f>
        <v>0</v>
      </c>
      <c r="BC327" t="s">
        <v>292</v>
      </c>
      <c r="BD327">
        <v>0</v>
      </c>
      <c r="BE327">
        <f>IF(BD327&lt;&gt;0, BD327, BB327)</f>
        <v>0</v>
      </c>
      <c r="BF327">
        <f>1-BE327/AT327</f>
        <v>0</v>
      </c>
      <c r="BG327">
        <f>(AT327-AS327)/(AT327-BE327)</f>
        <v>0</v>
      </c>
      <c r="BH327">
        <f>(AN327-AT327)/(AN327-BE327)</f>
        <v>0</v>
      </c>
      <c r="BI327">
        <f>(AT327-AS327)/(AT327-AM327)</f>
        <v>0</v>
      </c>
      <c r="BJ327">
        <f>(AN327-AT327)/(AN327-AM327)</f>
        <v>0</v>
      </c>
      <c r="BK327">
        <f>(BG327*BE327/AS327)</f>
        <v>0</v>
      </c>
      <c r="BL327">
        <f>(1-BK327)</f>
        <v>0</v>
      </c>
      <c r="BM327">
        <f>$B$11*CK327+$C$11*CL327+$F$11*CM327*(1-CP327)</f>
        <v>0</v>
      </c>
      <c r="BN327">
        <f>BM327*BO327</f>
        <v>0</v>
      </c>
      <c r="BO327">
        <f>($B$11*$D$9+$C$11*$D$9+$F$11*((CZ327+CR327)/MAX(CZ327+CR327+DA327, 0.1)*$I$9+DA327/MAX(CZ327+CR327+DA327, 0.1)*$J$9))/($B$11+$C$11+$F$11)</f>
        <v>0</v>
      </c>
      <c r="BP327">
        <f>($B$11*$K$9+$C$11*$K$9+$F$11*((CZ327+CR327)/MAX(CZ327+CR327+DA327, 0.1)*$P$9+DA327/MAX(CZ327+CR327+DA327, 0.1)*$Q$9))/($B$11+$C$11+$F$11)</f>
        <v>0</v>
      </c>
      <c r="BQ327">
        <v>6</v>
      </c>
      <c r="BR327">
        <v>0.5</v>
      </c>
      <c r="BS327" t="s">
        <v>293</v>
      </c>
      <c r="BT327">
        <v>2</v>
      </c>
      <c r="BU327">
        <v>1626465809</v>
      </c>
      <c r="BV327">
        <v>396.185333333333</v>
      </c>
      <c r="BW327">
        <v>419.998333333333</v>
      </c>
      <c r="BX327">
        <v>10.5029</v>
      </c>
      <c r="BY327">
        <v>4.87401333333333</v>
      </c>
      <c r="BZ327">
        <v>394.635666666667</v>
      </c>
      <c r="CA327">
        <v>10.5481666666667</v>
      </c>
      <c r="CB327">
        <v>900.016666666667</v>
      </c>
      <c r="CC327">
        <v>100.763</v>
      </c>
      <c r="CD327">
        <v>0.100308666666667</v>
      </c>
      <c r="CE327">
        <v>24.393</v>
      </c>
      <c r="CF327">
        <v>22.7506666666667</v>
      </c>
      <c r="CG327">
        <v>999.9</v>
      </c>
      <c r="CH327">
        <v>0</v>
      </c>
      <c r="CI327">
        <v>0</v>
      </c>
      <c r="CJ327">
        <v>10015</v>
      </c>
      <c r="CK327">
        <v>0</v>
      </c>
      <c r="CL327">
        <v>0.221023</v>
      </c>
      <c r="CM327">
        <v>1459.99</v>
      </c>
      <c r="CN327">
        <v>0.972991</v>
      </c>
      <c r="CO327">
        <v>0.0270093</v>
      </c>
      <c r="CP327">
        <v>0</v>
      </c>
      <c r="CQ327">
        <v>873.014333333333</v>
      </c>
      <c r="CR327">
        <v>4.99999</v>
      </c>
      <c r="CS327">
        <v>12796</v>
      </c>
      <c r="CT327">
        <v>12728.2</v>
      </c>
      <c r="CU327">
        <v>39.375</v>
      </c>
      <c r="CV327">
        <v>41.312</v>
      </c>
      <c r="CW327">
        <v>40.375</v>
      </c>
      <c r="CX327">
        <v>40.75</v>
      </c>
      <c r="CY327">
        <v>41.437</v>
      </c>
      <c r="CZ327">
        <v>1415.69</v>
      </c>
      <c r="DA327">
        <v>39.3</v>
      </c>
      <c r="DB327">
        <v>0</v>
      </c>
      <c r="DC327">
        <v>1626465821</v>
      </c>
      <c r="DD327">
        <v>0</v>
      </c>
      <c r="DE327">
        <v>872.731884615385</v>
      </c>
      <c r="DF327">
        <v>1.93576068627001</v>
      </c>
      <c r="DG327">
        <v>32.5538460996723</v>
      </c>
      <c r="DH327">
        <v>12792.2230769231</v>
      </c>
      <c r="DI327">
        <v>15</v>
      </c>
      <c r="DJ327">
        <v>1626465084.6</v>
      </c>
      <c r="DK327" t="s">
        <v>294</v>
      </c>
      <c r="DL327">
        <v>1626465076.6</v>
      </c>
      <c r="DM327">
        <v>1626465084.6</v>
      </c>
      <c r="DN327">
        <v>8</v>
      </c>
      <c r="DO327">
        <v>0.212</v>
      </c>
      <c r="DP327">
        <v>0.013</v>
      </c>
      <c r="DQ327">
        <v>1.588</v>
      </c>
      <c r="DR327">
        <v>-0.074</v>
      </c>
      <c r="DS327">
        <v>420</v>
      </c>
      <c r="DT327">
        <v>3</v>
      </c>
      <c r="DU327">
        <v>0.13</v>
      </c>
      <c r="DV327">
        <v>0.03</v>
      </c>
      <c r="DW327">
        <v>-23.7057926829268</v>
      </c>
      <c r="DX327">
        <v>-0.593661324041829</v>
      </c>
      <c r="DY327">
        <v>0.06131680384907</v>
      </c>
      <c r="DZ327">
        <v>0</v>
      </c>
      <c r="EA327">
        <v>872.599885714286</v>
      </c>
      <c r="EB327">
        <v>2.26294044389038</v>
      </c>
      <c r="EC327">
        <v>0.279538882695724</v>
      </c>
      <c r="ED327">
        <v>1</v>
      </c>
      <c r="EE327">
        <v>5.56056585365854</v>
      </c>
      <c r="EF327">
        <v>0.334581951219503</v>
      </c>
      <c r="EG327">
        <v>0.034912383851901</v>
      </c>
      <c r="EH327">
        <v>0</v>
      </c>
      <c r="EI327">
        <v>1</v>
      </c>
      <c r="EJ327">
        <v>3</v>
      </c>
      <c r="EK327" t="s">
        <v>427</v>
      </c>
      <c r="EL327">
        <v>100</v>
      </c>
      <c r="EM327">
        <v>100</v>
      </c>
      <c r="EN327">
        <v>1.55</v>
      </c>
      <c r="EO327">
        <v>-0.0452</v>
      </c>
      <c r="EP327">
        <v>0.796380875196005</v>
      </c>
      <c r="EQ327">
        <v>0.00225868272383977</v>
      </c>
      <c r="ER327">
        <v>-9.96746185667655e-07</v>
      </c>
      <c r="ES327">
        <v>2.83711317370827e-10</v>
      </c>
      <c r="ET327">
        <v>-0.071317122073674</v>
      </c>
      <c r="EU327">
        <v>-0.00217948432402501</v>
      </c>
      <c r="EV327">
        <v>0.000453263451741206</v>
      </c>
      <c r="EW327">
        <v>-1.16319206543697e-06</v>
      </c>
      <c r="EX327">
        <v>-2</v>
      </c>
      <c r="EY327">
        <v>2196</v>
      </c>
      <c r="EZ327">
        <v>1</v>
      </c>
      <c r="FA327">
        <v>25</v>
      </c>
      <c r="FB327">
        <v>12.2</v>
      </c>
      <c r="FC327">
        <v>12.1</v>
      </c>
      <c r="FD327">
        <v>18</v>
      </c>
      <c r="FE327">
        <v>821.166</v>
      </c>
      <c r="FF327">
        <v>433.58</v>
      </c>
      <c r="FG327">
        <v>27.7146</v>
      </c>
      <c r="FH327">
        <v>25.1621</v>
      </c>
      <c r="FI327">
        <v>30.0001</v>
      </c>
      <c r="FJ327">
        <v>25.3449</v>
      </c>
      <c r="FK327">
        <v>25.3927</v>
      </c>
      <c r="FL327">
        <v>25.0436</v>
      </c>
      <c r="FM327">
        <v>64.2667</v>
      </c>
      <c r="FN327">
        <v>0</v>
      </c>
      <c r="FO327">
        <v>27.81</v>
      </c>
      <c r="FP327">
        <v>420</v>
      </c>
      <c r="FQ327">
        <v>4.99189</v>
      </c>
      <c r="FR327">
        <v>101.464</v>
      </c>
      <c r="FS327">
        <v>101.913</v>
      </c>
    </row>
    <row r="328" spans="1:175">
      <c r="A328">
        <v>312</v>
      </c>
      <c r="B328">
        <v>1626465812</v>
      </c>
      <c r="C328">
        <v>622.400000095367</v>
      </c>
      <c r="D328" t="s">
        <v>918</v>
      </c>
      <c r="E328" t="s">
        <v>919</v>
      </c>
      <c r="F328">
        <v>1</v>
      </c>
      <c r="G328" t="s">
        <v>291</v>
      </c>
      <c r="H328">
        <v>1626465811</v>
      </c>
      <c r="I328">
        <f>(J328)/1000</f>
        <v>0</v>
      </c>
      <c r="J328">
        <f>1000*CB328*AH328*(BX328-BY328)/(100*BQ328*(1000-AH328*BX328))</f>
        <v>0</v>
      </c>
      <c r="K328">
        <f>CB328*AH328*(BW328-BV328*(1000-AH328*BY328)/(1000-AH328*BX328))/(100*BQ328)</f>
        <v>0</v>
      </c>
      <c r="L328">
        <f>BV328 - IF(AH328&gt;1, K328*BQ328*100.0/(AJ328*CJ328), 0)</f>
        <v>0</v>
      </c>
      <c r="M328">
        <f>((S328-I328/2)*L328-K328)/(S328+I328/2)</f>
        <v>0</v>
      </c>
      <c r="N328">
        <f>M328*(CC328+CD328)/1000.0</f>
        <v>0</v>
      </c>
      <c r="O328">
        <f>(BV328 - IF(AH328&gt;1, K328*BQ328*100.0/(AJ328*CJ328), 0))*(CC328+CD328)/1000.0</f>
        <v>0</v>
      </c>
      <c r="P328">
        <f>2.0/((1/R328-1/Q328)+SIGN(R328)*SQRT((1/R328-1/Q328)*(1/R328-1/Q328) + 4*BR328/((BR328+1)*(BR328+1))*(2*1/R328*1/Q328-1/Q328*1/Q328)))</f>
        <v>0</v>
      </c>
      <c r="Q328">
        <f>IF(LEFT(BS328,1)&lt;&gt;"0",IF(LEFT(BS328,1)="1",3.0,BT328),$D$5+$E$5*(CJ328*CC328/($K$5*1000))+$F$5*(CJ328*CC328/($K$5*1000))*MAX(MIN(BQ328,$J$5),$I$5)*MAX(MIN(BQ328,$J$5),$I$5)+$G$5*MAX(MIN(BQ328,$J$5),$I$5)*(CJ328*CC328/($K$5*1000))+$H$5*(CJ328*CC328/($K$5*1000))*(CJ328*CC328/($K$5*1000)))</f>
        <v>0</v>
      </c>
      <c r="R328">
        <f>I328*(1000-(1000*0.61365*exp(17.502*V328/(240.97+V328))/(CC328+CD328)+BX328)/2)/(1000*0.61365*exp(17.502*V328/(240.97+V328))/(CC328+CD328)-BX328)</f>
        <v>0</v>
      </c>
      <c r="S328">
        <f>1/((BR328+1)/(P328/1.6)+1/(Q328/1.37)) + BR328/((BR328+1)/(P328/1.6) + BR328/(Q328/1.37))</f>
        <v>0</v>
      </c>
      <c r="T328">
        <f>(BM328*BP328)</f>
        <v>0</v>
      </c>
      <c r="U328">
        <f>(CE328+(T328+2*0.95*5.67E-8*(((CE328+$B$7)+273)^4-(CE328+273)^4)-44100*I328)/(1.84*29.3*Q328+8*0.95*5.67E-8*(CE328+273)^3))</f>
        <v>0</v>
      </c>
      <c r="V328">
        <f>($C$7*CF328+$D$7*CG328+$E$7*U328)</f>
        <v>0</v>
      </c>
      <c r="W328">
        <f>0.61365*exp(17.502*V328/(240.97+V328))</f>
        <v>0</v>
      </c>
      <c r="X328">
        <f>(Y328/Z328*100)</f>
        <v>0</v>
      </c>
      <c r="Y328">
        <f>BX328*(CC328+CD328)/1000</f>
        <v>0</v>
      </c>
      <c r="Z328">
        <f>0.61365*exp(17.502*CE328/(240.97+CE328))</f>
        <v>0</v>
      </c>
      <c r="AA328">
        <f>(W328-BX328*(CC328+CD328)/1000)</f>
        <v>0</v>
      </c>
      <c r="AB328">
        <f>(-I328*44100)</f>
        <v>0</v>
      </c>
      <c r="AC328">
        <f>2*29.3*Q328*0.92*(CE328-V328)</f>
        <v>0</v>
      </c>
      <c r="AD328">
        <f>2*0.95*5.67E-8*(((CE328+$B$7)+273)^4-(V328+273)^4)</f>
        <v>0</v>
      </c>
      <c r="AE328">
        <f>T328+AD328+AB328+AC328</f>
        <v>0</v>
      </c>
      <c r="AF328">
        <v>141</v>
      </c>
      <c r="AG328">
        <v>16</v>
      </c>
      <c r="AH328">
        <f>IF(AF328*$H$13&gt;=AJ328,1.0,(AJ328/(AJ328-AF328*$H$13)))</f>
        <v>0</v>
      </c>
      <c r="AI328">
        <f>(AH328-1)*100</f>
        <v>0</v>
      </c>
      <c r="AJ328">
        <f>MAX(0,($B$13+$C$13*CJ328)/(1+$D$13*CJ328)*CC328/(CE328+273)*$E$13)</f>
        <v>0</v>
      </c>
      <c r="AK328" t="s">
        <v>292</v>
      </c>
      <c r="AL328" t="s">
        <v>292</v>
      </c>
      <c r="AM328">
        <v>0</v>
      </c>
      <c r="AN328">
        <v>0</v>
      </c>
      <c r="AO328">
        <f>1-AM328/AN328</f>
        <v>0</v>
      </c>
      <c r="AP328">
        <v>0</v>
      </c>
      <c r="AQ328" t="s">
        <v>292</v>
      </c>
      <c r="AR328" t="s">
        <v>292</v>
      </c>
      <c r="AS328">
        <v>0</v>
      </c>
      <c r="AT328">
        <v>0</v>
      </c>
      <c r="AU328">
        <f>1-AS328/AT328</f>
        <v>0</v>
      </c>
      <c r="AV328">
        <v>0.5</v>
      </c>
      <c r="AW328">
        <f>BN328</f>
        <v>0</v>
      </c>
      <c r="AX328">
        <f>K328</f>
        <v>0</v>
      </c>
      <c r="AY328">
        <f>AU328*AV328*AW328</f>
        <v>0</v>
      </c>
      <c r="AZ328">
        <f>(AX328-AP328)/AW328</f>
        <v>0</v>
      </c>
      <c r="BA328">
        <f>(AN328-AT328)/AT328</f>
        <v>0</v>
      </c>
      <c r="BB328">
        <f>AM328/(AO328+AM328/AT328)</f>
        <v>0</v>
      </c>
      <c r="BC328" t="s">
        <v>292</v>
      </c>
      <c r="BD328">
        <v>0</v>
      </c>
      <c r="BE328">
        <f>IF(BD328&lt;&gt;0, BD328, BB328)</f>
        <v>0</v>
      </c>
      <c r="BF328">
        <f>1-BE328/AT328</f>
        <v>0</v>
      </c>
      <c r="BG328">
        <f>(AT328-AS328)/(AT328-BE328)</f>
        <v>0</v>
      </c>
      <c r="BH328">
        <f>(AN328-AT328)/(AN328-BE328)</f>
        <v>0</v>
      </c>
      <c r="BI328">
        <f>(AT328-AS328)/(AT328-AM328)</f>
        <v>0</v>
      </c>
      <c r="BJ328">
        <f>(AN328-AT328)/(AN328-AM328)</f>
        <v>0</v>
      </c>
      <c r="BK328">
        <f>(BG328*BE328/AS328)</f>
        <v>0</v>
      </c>
      <c r="BL328">
        <f>(1-BK328)</f>
        <v>0</v>
      </c>
      <c r="BM328">
        <f>$B$11*CK328+$C$11*CL328+$F$11*CM328*(1-CP328)</f>
        <v>0</v>
      </c>
      <c r="BN328">
        <f>BM328*BO328</f>
        <v>0</v>
      </c>
      <c r="BO328">
        <f>($B$11*$D$9+$C$11*$D$9+$F$11*((CZ328+CR328)/MAX(CZ328+CR328+DA328, 0.1)*$I$9+DA328/MAX(CZ328+CR328+DA328, 0.1)*$J$9))/($B$11+$C$11+$F$11)</f>
        <v>0</v>
      </c>
      <c r="BP328">
        <f>($B$11*$K$9+$C$11*$K$9+$F$11*((CZ328+CR328)/MAX(CZ328+CR328+DA328, 0.1)*$P$9+DA328/MAX(CZ328+CR328+DA328, 0.1)*$Q$9))/($B$11+$C$11+$F$11)</f>
        <v>0</v>
      </c>
      <c r="BQ328">
        <v>6</v>
      </c>
      <c r="BR328">
        <v>0.5</v>
      </c>
      <c r="BS328" t="s">
        <v>293</v>
      </c>
      <c r="BT328">
        <v>2</v>
      </c>
      <c r="BU328">
        <v>1626465811</v>
      </c>
      <c r="BV328">
        <v>396.157</v>
      </c>
      <c r="BW328">
        <v>419.978333333333</v>
      </c>
      <c r="BX328">
        <v>10.5282</v>
      </c>
      <c r="BY328">
        <v>4.88924666666667</v>
      </c>
      <c r="BZ328">
        <v>394.607</v>
      </c>
      <c r="CA328">
        <v>10.5732666666667</v>
      </c>
      <c r="CB328">
        <v>900.014</v>
      </c>
      <c r="CC328">
        <v>100.764333333333</v>
      </c>
      <c r="CD328">
        <v>0.100602333333333</v>
      </c>
      <c r="CE328">
        <v>24.4355</v>
      </c>
      <c r="CF328">
        <v>22.7929333333333</v>
      </c>
      <c r="CG328">
        <v>999.9</v>
      </c>
      <c r="CH328">
        <v>0</v>
      </c>
      <c r="CI328">
        <v>0</v>
      </c>
      <c r="CJ328">
        <v>9983.75</v>
      </c>
      <c r="CK328">
        <v>0</v>
      </c>
      <c r="CL328">
        <v>0.221023</v>
      </c>
      <c r="CM328">
        <v>1459.99</v>
      </c>
      <c r="CN328">
        <v>0.972991</v>
      </c>
      <c r="CO328">
        <v>0.0270093</v>
      </c>
      <c r="CP328">
        <v>0</v>
      </c>
      <c r="CQ328">
        <v>873.009</v>
      </c>
      <c r="CR328">
        <v>4.99999</v>
      </c>
      <c r="CS328">
        <v>12797.0666666667</v>
      </c>
      <c r="CT328">
        <v>12728.2</v>
      </c>
      <c r="CU328">
        <v>39.375</v>
      </c>
      <c r="CV328">
        <v>41.312</v>
      </c>
      <c r="CW328">
        <v>40.375</v>
      </c>
      <c r="CX328">
        <v>40.75</v>
      </c>
      <c r="CY328">
        <v>41.437</v>
      </c>
      <c r="CZ328">
        <v>1415.69</v>
      </c>
      <c r="DA328">
        <v>39.3</v>
      </c>
      <c r="DB328">
        <v>0</v>
      </c>
      <c r="DC328">
        <v>1626465823.4</v>
      </c>
      <c r="DD328">
        <v>0</v>
      </c>
      <c r="DE328">
        <v>872.808846153846</v>
      </c>
      <c r="DF328">
        <v>2.35200001057548</v>
      </c>
      <c r="DG328">
        <v>34.184615380114</v>
      </c>
      <c r="DH328">
        <v>12793.5115384615</v>
      </c>
      <c r="DI328">
        <v>15</v>
      </c>
      <c r="DJ328">
        <v>1626465084.6</v>
      </c>
      <c r="DK328" t="s">
        <v>294</v>
      </c>
      <c r="DL328">
        <v>1626465076.6</v>
      </c>
      <c r="DM328">
        <v>1626465084.6</v>
      </c>
      <c r="DN328">
        <v>8</v>
      </c>
      <c r="DO328">
        <v>0.212</v>
      </c>
      <c r="DP328">
        <v>0.013</v>
      </c>
      <c r="DQ328">
        <v>1.588</v>
      </c>
      <c r="DR328">
        <v>-0.074</v>
      </c>
      <c r="DS328">
        <v>420</v>
      </c>
      <c r="DT328">
        <v>3</v>
      </c>
      <c r="DU328">
        <v>0.13</v>
      </c>
      <c r="DV328">
        <v>0.03</v>
      </c>
      <c r="DW328">
        <v>-23.7245170731707</v>
      </c>
      <c r="DX328">
        <v>-0.612961672473879</v>
      </c>
      <c r="DY328">
        <v>0.0629369793288767</v>
      </c>
      <c r="DZ328">
        <v>0</v>
      </c>
      <c r="EA328">
        <v>872.685235294118</v>
      </c>
      <c r="EB328">
        <v>2.26950869048529</v>
      </c>
      <c r="EC328">
        <v>0.277166976517712</v>
      </c>
      <c r="ED328">
        <v>1</v>
      </c>
      <c r="EE328">
        <v>5.57203390243903</v>
      </c>
      <c r="EF328">
        <v>0.369284529616717</v>
      </c>
      <c r="EG328">
        <v>0.038092299706976</v>
      </c>
      <c r="EH328">
        <v>0</v>
      </c>
      <c r="EI328">
        <v>1</v>
      </c>
      <c r="EJ328">
        <v>3</v>
      </c>
      <c r="EK328" t="s">
        <v>427</v>
      </c>
      <c r="EL328">
        <v>100</v>
      </c>
      <c r="EM328">
        <v>100</v>
      </c>
      <c r="EN328">
        <v>1.55</v>
      </c>
      <c r="EO328">
        <v>-0.045</v>
      </c>
      <c r="EP328">
        <v>0.796380875196005</v>
      </c>
      <c r="EQ328">
        <v>0.00225868272383977</v>
      </c>
      <c r="ER328">
        <v>-9.96746185667655e-07</v>
      </c>
      <c r="ES328">
        <v>2.83711317370827e-10</v>
      </c>
      <c r="ET328">
        <v>-0.071317122073674</v>
      </c>
      <c r="EU328">
        <v>-0.00217948432402501</v>
      </c>
      <c r="EV328">
        <v>0.000453263451741206</v>
      </c>
      <c r="EW328">
        <v>-1.16319206543697e-06</v>
      </c>
      <c r="EX328">
        <v>-2</v>
      </c>
      <c r="EY328">
        <v>2196</v>
      </c>
      <c r="EZ328">
        <v>1</v>
      </c>
      <c r="FA328">
        <v>25</v>
      </c>
      <c r="FB328">
        <v>12.3</v>
      </c>
      <c r="FC328">
        <v>12.1</v>
      </c>
      <c r="FD328">
        <v>18</v>
      </c>
      <c r="FE328">
        <v>821.274</v>
      </c>
      <c r="FF328">
        <v>433.541</v>
      </c>
      <c r="FG328">
        <v>27.7818</v>
      </c>
      <c r="FH328">
        <v>25.1621</v>
      </c>
      <c r="FI328">
        <v>30.0001</v>
      </c>
      <c r="FJ328">
        <v>25.3444</v>
      </c>
      <c r="FK328">
        <v>25.3916</v>
      </c>
      <c r="FL328">
        <v>25.0437</v>
      </c>
      <c r="FM328">
        <v>63.9941</v>
      </c>
      <c r="FN328">
        <v>0</v>
      </c>
      <c r="FO328">
        <v>27.91</v>
      </c>
      <c r="FP328">
        <v>420</v>
      </c>
      <c r="FQ328">
        <v>4.99061</v>
      </c>
      <c r="FR328">
        <v>101.466</v>
      </c>
      <c r="FS328">
        <v>101.914</v>
      </c>
    </row>
    <row r="329" spans="1:175">
      <c r="A329">
        <v>313</v>
      </c>
      <c r="B329">
        <v>1626465814</v>
      </c>
      <c r="C329">
        <v>624.400000095367</v>
      </c>
      <c r="D329" t="s">
        <v>920</v>
      </c>
      <c r="E329" t="s">
        <v>921</v>
      </c>
      <c r="F329">
        <v>1</v>
      </c>
      <c r="G329" t="s">
        <v>291</v>
      </c>
      <c r="H329">
        <v>1626465813</v>
      </c>
      <c r="I329">
        <f>(J329)/1000</f>
        <v>0</v>
      </c>
      <c r="J329">
        <f>1000*CB329*AH329*(BX329-BY329)/(100*BQ329*(1000-AH329*BX329))</f>
        <v>0</v>
      </c>
      <c r="K329">
        <f>CB329*AH329*(BW329-BV329*(1000-AH329*BY329)/(1000-AH329*BX329))/(100*BQ329)</f>
        <v>0</v>
      </c>
      <c r="L329">
        <f>BV329 - IF(AH329&gt;1, K329*BQ329*100.0/(AJ329*CJ329), 0)</f>
        <v>0</v>
      </c>
      <c r="M329">
        <f>((S329-I329/2)*L329-K329)/(S329+I329/2)</f>
        <v>0</v>
      </c>
      <c r="N329">
        <f>M329*(CC329+CD329)/1000.0</f>
        <v>0</v>
      </c>
      <c r="O329">
        <f>(BV329 - IF(AH329&gt;1, K329*BQ329*100.0/(AJ329*CJ329), 0))*(CC329+CD329)/1000.0</f>
        <v>0</v>
      </c>
      <c r="P329">
        <f>2.0/((1/R329-1/Q329)+SIGN(R329)*SQRT((1/R329-1/Q329)*(1/R329-1/Q329) + 4*BR329/((BR329+1)*(BR329+1))*(2*1/R329*1/Q329-1/Q329*1/Q329)))</f>
        <v>0</v>
      </c>
      <c r="Q329">
        <f>IF(LEFT(BS329,1)&lt;&gt;"0",IF(LEFT(BS329,1)="1",3.0,BT329),$D$5+$E$5*(CJ329*CC329/($K$5*1000))+$F$5*(CJ329*CC329/($K$5*1000))*MAX(MIN(BQ329,$J$5),$I$5)*MAX(MIN(BQ329,$J$5),$I$5)+$G$5*MAX(MIN(BQ329,$J$5),$I$5)*(CJ329*CC329/($K$5*1000))+$H$5*(CJ329*CC329/($K$5*1000))*(CJ329*CC329/($K$5*1000)))</f>
        <v>0</v>
      </c>
      <c r="R329">
        <f>I329*(1000-(1000*0.61365*exp(17.502*V329/(240.97+V329))/(CC329+CD329)+BX329)/2)/(1000*0.61365*exp(17.502*V329/(240.97+V329))/(CC329+CD329)-BX329)</f>
        <v>0</v>
      </c>
      <c r="S329">
        <f>1/((BR329+1)/(P329/1.6)+1/(Q329/1.37)) + BR329/((BR329+1)/(P329/1.6) + BR329/(Q329/1.37))</f>
        <v>0</v>
      </c>
      <c r="T329">
        <f>(BM329*BP329)</f>
        <v>0</v>
      </c>
      <c r="U329">
        <f>(CE329+(T329+2*0.95*5.67E-8*(((CE329+$B$7)+273)^4-(CE329+273)^4)-44100*I329)/(1.84*29.3*Q329+8*0.95*5.67E-8*(CE329+273)^3))</f>
        <v>0</v>
      </c>
      <c r="V329">
        <f>($C$7*CF329+$D$7*CG329+$E$7*U329)</f>
        <v>0</v>
      </c>
      <c r="W329">
        <f>0.61365*exp(17.502*V329/(240.97+V329))</f>
        <v>0</v>
      </c>
      <c r="X329">
        <f>(Y329/Z329*100)</f>
        <v>0</v>
      </c>
      <c r="Y329">
        <f>BX329*(CC329+CD329)/1000</f>
        <v>0</v>
      </c>
      <c r="Z329">
        <f>0.61365*exp(17.502*CE329/(240.97+CE329))</f>
        <v>0</v>
      </c>
      <c r="AA329">
        <f>(W329-BX329*(CC329+CD329)/1000)</f>
        <v>0</v>
      </c>
      <c r="AB329">
        <f>(-I329*44100)</f>
        <v>0</v>
      </c>
      <c r="AC329">
        <f>2*29.3*Q329*0.92*(CE329-V329)</f>
        <v>0</v>
      </c>
      <c r="AD329">
        <f>2*0.95*5.67E-8*(((CE329+$B$7)+273)^4-(V329+273)^4)</f>
        <v>0</v>
      </c>
      <c r="AE329">
        <f>T329+AD329+AB329+AC329</f>
        <v>0</v>
      </c>
      <c r="AF329">
        <v>141</v>
      </c>
      <c r="AG329">
        <v>16</v>
      </c>
      <c r="AH329">
        <f>IF(AF329*$H$13&gt;=AJ329,1.0,(AJ329/(AJ329-AF329*$H$13)))</f>
        <v>0</v>
      </c>
      <c r="AI329">
        <f>(AH329-1)*100</f>
        <v>0</v>
      </c>
      <c r="AJ329">
        <f>MAX(0,($B$13+$C$13*CJ329)/(1+$D$13*CJ329)*CC329/(CE329+273)*$E$13)</f>
        <v>0</v>
      </c>
      <c r="AK329" t="s">
        <v>292</v>
      </c>
      <c r="AL329" t="s">
        <v>292</v>
      </c>
      <c r="AM329">
        <v>0</v>
      </c>
      <c r="AN329">
        <v>0</v>
      </c>
      <c r="AO329">
        <f>1-AM329/AN329</f>
        <v>0</v>
      </c>
      <c r="AP329">
        <v>0</v>
      </c>
      <c r="AQ329" t="s">
        <v>292</v>
      </c>
      <c r="AR329" t="s">
        <v>292</v>
      </c>
      <c r="AS329">
        <v>0</v>
      </c>
      <c r="AT329">
        <v>0</v>
      </c>
      <c r="AU329">
        <f>1-AS329/AT329</f>
        <v>0</v>
      </c>
      <c r="AV329">
        <v>0.5</v>
      </c>
      <c r="AW329">
        <f>BN329</f>
        <v>0</v>
      </c>
      <c r="AX329">
        <f>K329</f>
        <v>0</v>
      </c>
      <c r="AY329">
        <f>AU329*AV329*AW329</f>
        <v>0</v>
      </c>
      <c r="AZ329">
        <f>(AX329-AP329)/AW329</f>
        <v>0</v>
      </c>
      <c r="BA329">
        <f>(AN329-AT329)/AT329</f>
        <v>0</v>
      </c>
      <c r="BB329">
        <f>AM329/(AO329+AM329/AT329)</f>
        <v>0</v>
      </c>
      <c r="BC329" t="s">
        <v>292</v>
      </c>
      <c r="BD329">
        <v>0</v>
      </c>
      <c r="BE329">
        <f>IF(BD329&lt;&gt;0, BD329, BB329)</f>
        <v>0</v>
      </c>
      <c r="BF329">
        <f>1-BE329/AT329</f>
        <v>0</v>
      </c>
      <c r="BG329">
        <f>(AT329-AS329)/(AT329-BE329)</f>
        <v>0</v>
      </c>
      <c r="BH329">
        <f>(AN329-AT329)/(AN329-BE329)</f>
        <v>0</v>
      </c>
      <c r="BI329">
        <f>(AT329-AS329)/(AT329-AM329)</f>
        <v>0</v>
      </c>
      <c r="BJ329">
        <f>(AN329-AT329)/(AN329-AM329)</f>
        <v>0</v>
      </c>
      <c r="BK329">
        <f>(BG329*BE329/AS329)</f>
        <v>0</v>
      </c>
      <c r="BL329">
        <f>(1-BK329)</f>
        <v>0</v>
      </c>
      <c r="BM329">
        <f>$B$11*CK329+$C$11*CL329+$F$11*CM329*(1-CP329)</f>
        <v>0</v>
      </c>
      <c r="BN329">
        <f>BM329*BO329</f>
        <v>0</v>
      </c>
      <c r="BO329">
        <f>($B$11*$D$9+$C$11*$D$9+$F$11*((CZ329+CR329)/MAX(CZ329+CR329+DA329, 0.1)*$I$9+DA329/MAX(CZ329+CR329+DA329, 0.1)*$J$9))/($B$11+$C$11+$F$11)</f>
        <v>0</v>
      </c>
      <c r="BP329">
        <f>($B$11*$K$9+$C$11*$K$9+$F$11*((CZ329+CR329)/MAX(CZ329+CR329+DA329, 0.1)*$P$9+DA329/MAX(CZ329+CR329+DA329, 0.1)*$Q$9))/($B$11+$C$11+$F$11)</f>
        <v>0</v>
      </c>
      <c r="BQ329">
        <v>6</v>
      </c>
      <c r="BR329">
        <v>0.5</v>
      </c>
      <c r="BS329" t="s">
        <v>293</v>
      </c>
      <c r="BT329">
        <v>2</v>
      </c>
      <c r="BU329">
        <v>1626465813</v>
      </c>
      <c r="BV329">
        <v>396.14</v>
      </c>
      <c r="BW329">
        <v>419.951</v>
      </c>
      <c r="BX329">
        <v>10.5523666666667</v>
      </c>
      <c r="BY329">
        <v>4.90245333333333</v>
      </c>
      <c r="BZ329">
        <v>394.59</v>
      </c>
      <c r="CA329">
        <v>10.5973</v>
      </c>
      <c r="CB329">
        <v>900.000666666667</v>
      </c>
      <c r="CC329">
        <v>100.766666666667</v>
      </c>
      <c r="CD329">
        <v>0.100331333333333</v>
      </c>
      <c r="CE329">
        <v>24.4763666666667</v>
      </c>
      <c r="CF329">
        <v>22.8301666666667</v>
      </c>
      <c r="CG329">
        <v>999.9</v>
      </c>
      <c r="CH329">
        <v>0</v>
      </c>
      <c r="CI329">
        <v>0</v>
      </c>
      <c r="CJ329">
        <v>9958.75</v>
      </c>
      <c r="CK329">
        <v>0</v>
      </c>
      <c r="CL329">
        <v>0.221023</v>
      </c>
      <c r="CM329">
        <v>1459.98333333333</v>
      </c>
      <c r="CN329">
        <v>0.972991</v>
      </c>
      <c r="CO329">
        <v>0.0270093</v>
      </c>
      <c r="CP329">
        <v>0</v>
      </c>
      <c r="CQ329">
        <v>873.36</v>
      </c>
      <c r="CR329">
        <v>4.99999</v>
      </c>
      <c r="CS329">
        <v>12798.4666666667</v>
      </c>
      <c r="CT329">
        <v>12728.1666666667</v>
      </c>
      <c r="CU329">
        <v>39.375</v>
      </c>
      <c r="CV329">
        <v>41.312</v>
      </c>
      <c r="CW329">
        <v>40.3956666666667</v>
      </c>
      <c r="CX329">
        <v>40.75</v>
      </c>
      <c r="CY329">
        <v>41.437</v>
      </c>
      <c r="CZ329">
        <v>1415.68333333333</v>
      </c>
      <c r="DA329">
        <v>39.3</v>
      </c>
      <c r="DB329">
        <v>0</v>
      </c>
      <c r="DC329">
        <v>1626465825.2</v>
      </c>
      <c r="DD329">
        <v>0</v>
      </c>
      <c r="DE329">
        <v>872.8934</v>
      </c>
      <c r="DF329">
        <v>3.74676923877122</v>
      </c>
      <c r="DG329">
        <v>36.4230769169895</v>
      </c>
      <c r="DH329">
        <v>12794.712</v>
      </c>
      <c r="DI329">
        <v>15</v>
      </c>
      <c r="DJ329">
        <v>1626465084.6</v>
      </c>
      <c r="DK329" t="s">
        <v>294</v>
      </c>
      <c r="DL329">
        <v>1626465076.6</v>
      </c>
      <c r="DM329">
        <v>1626465084.6</v>
      </c>
      <c r="DN329">
        <v>8</v>
      </c>
      <c r="DO329">
        <v>0.212</v>
      </c>
      <c r="DP329">
        <v>0.013</v>
      </c>
      <c r="DQ329">
        <v>1.588</v>
      </c>
      <c r="DR329">
        <v>-0.074</v>
      </c>
      <c r="DS329">
        <v>420</v>
      </c>
      <c r="DT329">
        <v>3</v>
      </c>
      <c r="DU329">
        <v>0.13</v>
      </c>
      <c r="DV329">
        <v>0.03</v>
      </c>
      <c r="DW329">
        <v>-23.7443585365854</v>
      </c>
      <c r="DX329">
        <v>-0.583714285714343</v>
      </c>
      <c r="DY329">
        <v>0.0604407590451675</v>
      </c>
      <c r="DZ329">
        <v>0</v>
      </c>
      <c r="EA329">
        <v>872.780212121212</v>
      </c>
      <c r="EB329">
        <v>2.24568960406597</v>
      </c>
      <c r="EC329">
        <v>0.278319171213908</v>
      </c>
      <c r="ED329">
        <v>1</v>
      </c>
      <c r="EE329">
        <v>5.58349487804878</v>
      </c>
      <c r="EF329">
        <v>0.406221324041817</v>
      </c>
      <c r="EG329">
        <v>0.0412061693298319</v>
      </c>
      <c r="EH329">
        <v>0</v>
      </c>
      <c r="EI329">
        <v>1</v>
      </c>
      <c r="EJ329">
        <v>3</v>
      </c>
      <c r="EK329" t="s">
        <v>427</v>
      </c>
      <c r="EL329">
        <v>100</v>
      </c>
      <c r="EM329">
        <v>100</v>
      </c>
      <c r="EN329">
        <v>1.55</v>
      </c>
      <c r="EO329">
        <v>-0.0448</v>
      </c>
      <c r="EP329">
        <v>0.796380875196005</v>
      </c>
      <c r="EQ329">
        <v>0.00225868272383977</v>
      </c>
      <c r="ER329">
        <v>-9.96746185667655e-07</v>
      </c>
      <c r="ES329">
        <v>2.83711317370827e-10</v>
      </c>
      <c r="ET329">
        <v>-0.071317122073674</v>
      </c>
      <c r="EU329">
        <v>-0.00217948432402501</v>
      </c>
      <c r="EV329">
        <v>0.000453263451741206</v>
      </c>
      <c r="EW329">
        <v>-1.16319206543697e-06</v>
      </c>
      <c r="EX329">
        <v>-2</v>
      </c>
      <c r="EY329">
        <v>2196</v>
      </c>
      <c r="EZ329">
        <v>1</v>
      </c>
      <c r="FA329">
        <v>25</v>
      </c>
      <c r="FB329">
        <v>12.3</v>
      </c>
      <c r="FC329">
        <v>12.2</v>
      </c>
      <c r="FD329">
        <v>18</v>
      </c>
      <c r="FE329">
        <v>821.653</v>
      </c>
      <c r="FF329">
        <v>433.697</v>
      </c>
      <c r="FG329">
        <v>27.8473</v>
      </c>
      <c r="FH329">
        <v>25.1621</v>
      </c>
      <c r="FI329">
        <v>30.0001</v>
      </c>
      <c r="FJ329">
        <v>25.3433</v>
      </c>
      <c r="FK329">
        <v>25.3907</v>
      </c>
      <c r="FL329">
        <v>25.046</v>
      </c>
      <c r="FM329">
        <v>63.9941</v>
      </c>
      <c r="FN329">
        <v>0</v>
      </c>
      <c r="FO329">
        <v>27.91</v>
      </c>
      <c r="FP329">
        <v>420</v>
      </c>
      <c r="FQ329">
        <v>5.02282</v>
      </c>
      <c r="FR329">
        <v>101.465</v>
      </c>
      <c r="FS329">
        <v>101.915</v>
      </c>
    </row>
    <row r="330" spans="1:175">
      <c r="A330">
        <v>314</v>
      </c>
      <c r="B330">
        <v>1626465816</v>
      </c>
      <c r="C330">
        <v>626.400000095367</v>
      </c>
      <c r="D330" t="s">
        <v>922</v>
      </c>
      <c r="E330" t="s">
        <v>923</v>
      </c>
      <c r="F330">
        <v>1</v>
      </c>
      <c r="G330" t="s">
        <v>291</v>
      </c>
      <c r="H330">
        <v>1626465815</v>
      </c>
      <c r="I330">
        <f>(J330)/1000</f>
        <v>0</v>
      </c>
      <c r="J330">
        <f>1000*CB330*AH330*(BX330-BY330)/(100*BQ330*(1000-AH330*BX330))</f>
        <v>0</v>
      </c>
      <c r="K330">
        <f>CB330*AH330*(BW330-BV330*(1000-AH330*BY330)/(1000-AH330*BX330))/(100*BQ330)</f>
        <v>0</v>
      </c>
      <c r="L330">
        <f>BV330 - IF(AH330&gt;1, K330*BQ330*100.0/(AJ330*CJ330), 0)</f>
        <v>0</v>
      </c>
      <c r="M330">
        <f>((S330-I330/2)*L330-K330)/(S330+I330/2)</f>
        <v>0</v>
      </c>
      <c r="N330">
        <f>M330*(CC330+CD330)/1000.0</f>
        <v>0</v>
      </c>
      <c r="O330">
        <f>(BV330 - IF(AH330&gt;1, K330*BQ330*100.0/(AJ330*CJ330), 0))*(CC330+CD330)/1000.0</f>
        <v>0</v>
      </c>
      <c r="P330">
        <f>2.0/((1/R330-1/Q330)+SIGN(R330)*SQRT((1/R330-1/Q330)*(1/R330-1/Q330) + 4*BR330/((BR330+1)*(BR330+1))*(2*1/R330*1/Q330-1/Q330*1/Q330)))</f>
        <v>0</v>
      </c>
      <c r="Q330">
        <f>IF(LEFT(BS330,1)&lt;&gt;"0",IF(LEFT(BS330,1)="1",3.0,BT330),$D$5+$E$5*(CJ330*CC330/($K$5*1000))+$F$5*(CJ330*CC330/($K$5*1000))*MAX(MIN(BQ330,$J$5),$I$5)*MAX(MIN(BQ330,$J$5),$I$5)+$G$5*MAX(MIN(BQ330,$J$5),$I$5)*(CJ330*CC330/($K$5*1000))+$H$5*(CJ330*CC330/($K$5*1000))*(CJ330*CC330/($K$5*1000)))</f>
        <v>0</v>
      </c>
      <c r="R330">
        <f>I330*(1000-(1000*0.61365*exp(17.502*V330/(240.97+V330))/(CC330+CD330)+BX330)/2)/(1000*0.61365*exp(17.502*V330/(240.97+V330))/(CC330+CD330)-BX330)</f>
        <v>0</v>
      </c>
      <c r="S330">
        <f>1/((BR330+1)/(P330/1.6)+1/(Q330/1.37)) + BR330/((BR330+1)/(P330/1.6) + BR330/(Q330/1.37))</f>
        <v>0</v>
      </c>
      <c r="T330">
        <f>(BM330*BP330)</f>
        <v>0</v>
      </c>
      <c r="U330">
        <f>(CE330+(T330+2*0.95*5.67E-8*(((CE330+$B$7)+273)^4-(CE330+273)^4)-44100*I330)/(1.84*29.3*Q330+8*0.95*5.67E-8*(CE330+273)^3))</f>
        <v>0</v>
      </c>
      <c r="V330">
        <f>($C$7*CF330+$D$7*CG330+$E$7*U330)</f>
        <v>0</v>
      </c>
      <c r="W330">
        <f>0.61365*exp(17.502*V330/(240.97+V330))</f>
        <v>0</v>
      </c>
      <c r="X330">
        <f>(Y330/Z330*100)</f>
        <v>0</v>
      </c>
      <c r="Y330">
        <f>BX330*(CC330+CD330)/1000</f>
        <v>0</v>
      </c>
      <c r="Z330">
        <f>0.61365*exp(17.502*CE330/(240.97+CE330))</f>
        <v>0</v>
      </c>
      <c r="AA330">
        <f>(W330-BX330*(CC330+CD330)/1000)</f>
        <v>0</v>
      </c>
      <c r="AB330">
        <f>(-I330*44100)</f>
        <v>0</v>
      </c>
      <c r="AC330">
        <f>2*29.3*Q330*0.92*(CE330-V330)</f>
        <v>0</v>
      </c>
      <c r="AD330">
        <f>2*0.95*5.67E-8*(((CE330+$B$7)+273)^4-(V330+273)^4)</f>
        <v>0</v>
      </c>
      <c r="AE330">
        <f>T330+AD330+AB330+AC330</f>
        <v>0</v>
      </c>
      <c r="AF330">
        <v>141</v>
      </c>
      <c r="AG330">
        <v>16</v>
      </c>
      <c r="AH330">
        <f>IF(AF330*$H$13&gt;=AJ330,1.0,(AJ330/(AJ330-AF330*$H$13)))</f>
        <v>0</v>
      </c>
      <c r="AI330">
        <f>(AH330-1)*100</f>
        <v>0</v>
      </c>
      <c r="AJ330">
        <f>MAX(0,($B$13+$C$13*CJ330)/(1+$D$13*CJ330)*CC330/(CE330+273)*$E$13)</f>
        <v>0</v>
      </c>
      <c r="AK330" t="s">
        <v>292</v>
      </c>
      <c r="AL330" t="s">
        <v>292</v>
      </c>
      <c r="AM330">
        <v>0</v>
      </c>
      <c r="AN330">
        <v>0</v>
      </c>
      <c r="AO330">
        <f>1-AM330/AN330</f>
        <v>0</v>
      </c>
      <c r="AP330">
        <v>0</v>
      </c>
      <c r="AQ330" t="s">
        <v>292</v>
      </c>
      <c r="AR330" t="s">
        <v>292</v>
      </c>
      <c r="AS330">
        <v>0</v>
      </c>
      <c r="AT330">
        <v>0</v>
      </c>
      <c r="AU330">
        <f>1-AS330/AT330</f>
        <v>0</v>
      </c>
      <c r="AV330">
        <v>0.5</v>
      </c>
      <c r="AW330">
        <f>BN330</f>
        <v>0</v>
      </c>
      <c r="AX330">
        <f>K330</f>
        <v>0</v>
      </c>
      <c r="AY330">
        <f>AU330*AV330*AW330</f>
        <v>0</v>
      </c>
      <c r="AZ330">
        <f>(AX330-AP330)/AW330</f>
        <v>0</v>
      </c>
      <c r="BA330">
        <f>(AN330-AT330)/AT330</f>
        <v>0</v>
      </c>
      <c r="BB330">
        <f>AM330/(AO330+AM330/AT330)</f>
        <v>0</v>
      </c>
      <c r="BC330" t="s">
        <v>292</v>
      </c>
      <c r="BD330">
        <v>0</v>
      </c>
      <c r="BE330">
        <f>IF(BD330&lt;&gt;0, BD330, BB330)</f>
        <v>0</v>
      </c>
      <c r="BF330">
        <f>1-BE330/AT330</f>
        <v>0</v>
      </c>
      <c r="BG330">
        <f>(AT330-AS330)/(AT330-BE330)</f>
        <v>0</v>
      </c>
      <c r="BH330">
        <f>(AN330-AT330)/(AN330-BE330)</f>
        <v>0</v>
      </c>
      <c r="BI330">
        <f>(AT330-AS330)/(AT330-AM330)</f>
        <v>0</v>
      </c>
      <c r="BJ330">
        <f>(AN330-AT330)/(AN330-AM330)</f>
        <v>0</v>
      </c>
      <c r="BK330">
        <f>(BG330*BE330/AS330)</f>
        <v>0</v>
      </c>
      <c r="BL330">
        <f>(1-BK330)</f>
        <v>0</v>
      </c>
      <c r="BM330">
        <f>$B$11*CK330+$C$11*CL330+$F$11*CM330*(1-CP330)</f>
        <v>0</v>
      </c>
      <c r="BN330">
        <f>BM330*BO330</f>
        <v>0</v>
      </c>
      <c r="BO330">
        <f>($B$11*$D$9+$C$11*$D$9+$F$11*((CZ330+CR330)/MAX(CZ330+CR330+DA330, 0.1)*$I$9+DA330/MAX(CZ330+CR330+DA330, 0.1)*$J$9))/($B$11+$C$11+$F$11)</f>
        <v>0</v>
      </c>
      <c r="BP330">
        <f>($B$11*$K$9+$C$11*$K$9+$F$11*((CZ330+CR330)/MAX(CZ330+CR330+DA330, 0.1)*$P$9+DA330/MAX(CZ330+CR330+DA330, 0.1)*$Q$9))/($B$11+$C$11+$F$11)</f>
        <v>0</v>
      </c>
      <c r="BQ330">
        <v>6</v>
      </c>
      <c r="BR330">
        <v>0.5</v>
      </c>
      <c r="BS330" t="s">
        <v>293</v>
      </c>
      <c r="BT330">
        <v>2</v>
      </c>
      <c r="BU330">
        <v>1626465815</v>
      </c>
      <c r="BV330">
        <v>396.128333333333</v>
      </c>
      <c r="BW330">
        <v>419.95</v>
      </c>
      <c r="BX330">
        <v>10.5789333333333</v>
      </c>
      <c r="BY330">
        <v>4.93139</v>
      </c>
      <c r="BZ330">
        <v>394.578333333333</v>
      </c>
      <c r="CA330">
        <v>10.6236666666667</v>
      </c>
      <c r="CB330">
        <v>900.005666666667</v>
      </c>
      <c r="CC330">
        <v>100.767333333333</v>
      </c>
      <c r="CD330">
        <v>0.0997031666666667</v>
      </c>
      <c r="CE330">
        <v>24.5154</v>
      </c>
      <c r="CF330">
        <v>22.8637333333333</v>
      </c>
      <c r="CG330">
        <v>999.9</v>
      </c>
      <c r="CH330">
        <v>0</v>
      </c>
      <c r="CI330">
        <v>0</v>
      </c>
      <c r="CJ330">
        <v>10014.8</v>
      </c>
      <c r="CK330">
        <v>0</v>
      </c>
      <c r="CL330">
        <v>0.221023</v>
      </c>
      <c r="CM330">
        <v>1459.98</v>
      </c>
      <c r="CN330">
        <v>0.972991</v>
      </c>
      <c r="CO330">
        <v>0.0270093</v>
      </c>
      <c r="CP330">
        <v>0</v>
      </c>
      <c r="CQ330">
        <v>872.815</v>
      </c>
      <c r="CR330">
        <v>4.99999</v>
      </c>
      <c r="CS330">
        <v>12800.0333333333</v>
      </c>
      <c r="CT330">
        <v>12728.1</v>
      </c>
      <c r="CU330">
        <v>39.375</v>
      </c>
      <c r="CV330">
        <v>41.312</v>
      </c>
      <c r="CW330">
        <v>40.4163333333333</v>
      </c>
      <c r="CX330">
        <v>40.75</v>
      </c>
      <c r="CY330">
        <v>41.437</v>
      </c>
      <c r="CZ330">
        <v>1415.68</v>
      </c>
      <c r="DA330">
        <v>39.3</v>
      </c>
      <c r="DB330">
        <v>0</v>
      </c>
      <c r="DC330">
        <v>1626465827</v>
      </c>
      <c r="DD330">
        <v>0</v>
      </c>
      <c r="DE330">
        <v>872.928269230769</v>
      </c>
      <c r="DF330">
        <v>2.78321367635208</v>
      </c>
      <c r="DG330">
        <v>37.271794812963</v>
      </c>
      <c r="DH330">
        <v>12795.6769230769</v>
      </c>
      <c r="DI330">
        <v>15</v>
      </c>
      <c r="DJ330">
        <v>1626465084.6</v>
      </c>
      <c r="DK330" t="s">
        <v>294</v>
      </c>
      <c r="DL330">
        <v>1626465076.6</v>
      </c>
      <c r="DM330">
        <v>1626465084.6</v>
      </c>
      <c r="DN330">
        <v>8</v>
      </c>
      <c r="DO330">
        <v>0.212</v>
      </c>
      <c r="DP330">
        <v>0.013</v>
      </c>
      <c r="DQ330">
        <v>1.588</v>
      </c>
      <c r="DR330">
        <v>-0.074</v>
      </c>
      <c r="DS330">
        <v>420</v>
      </c>
      <c r="DT330">
        <v>3</v>
      </c>
      <c r="DU330">
        <v>0.13</v>
      </c>
      <c r="DV330">
        <v>0.03</v>
      </c>
      <c r="DW330">
        <v>-23.7604609756098</v>
      </c>
      <c r="DX330">
        <v>-0.486227874564461</v>
      </c>
      <c r="DY330">
        <v>0.0523400880641254</v>
      </c>
      <c r="DZ330">
        <v>1</v>
      </c>
      <c r="EA330">
        <v>872.833514285714</v>
      </c>
      <c r="EB330">
        <v>2.081060925785</v>
      </c>
      <c r="EC330">
        <v>0.289345801167147</v>
      </c>
      <c r="ED330">
        <v>1</v>
      </c>
      <c r="EE330">
        <v>5.59456853658537</v>
      </c>
      <c r="EF330">
        <v>0.413797003484315</v>
      </c>
      <c r="EG330">
        <v>0.0418078679466994</v>
      </c>
      <c r="EH330">
        <v>0</v>
      </c>
      <c r="EI330">
        <v>2</v>
      </c>
      <c r="EJ330">
        <v>3</v>
      </c>
      <c r="EK330" t="s">
        <v>354</v>
      </c>
      <c r="EL330">
        <v>100</v>
      </c>
      <c r="EM330">
        <v>100</v>
      </c>
      <c r="EN330">
        <v>1.55</v>
      </c>
      <c r="EO330">
        <v>-0.0446</v>
      </c>
      <c r="EP330">
        <v>0.796380875196005</v>
      </c>
      <c r="EQ330">
        <v>0.00225868272383977</v>
      </c>
      <c r="ER330">
        <v>-9.96746185667655e-07</v>
      </c>
      <c r="ES330">
        <v>2.83711317370827e-10</v>
      </c>
      <c r="ET330">
        <v>-0.071317122073674</v>
      </c>
      <c r="EU330">
        <v>-0.00217948432402501</v>
      </c>
      <c r="EV330">
        <v>0.000453263451741206</v>
      </c>
      <c r="EW330">
        <v>-1.16319206543697e-06</v>
      </c>
      <c r="EX330">
        <v>-2</v>
      </c>
      <c r="EY330">
        <v>2196</v>
      </c>
      <c r="EZ330">
        <v>1</v>
      </c>
      <c r="FA330">
        <v>25</v>
      </c>
      <c r="FB330">
        <v>12.3</v>
      </c>
      <c r="FC330">
        <v>12.2</v>
      </c>
      <c r="FD330">
        <v>18</v>
      </c>
      <c r="FE330">
        <v>821.593</v>
      </c>
      <c r="FF330">
        <v>433.797</v>
      </c>
      <c r="FG330">
        <v>27.9156</v>
      </c>
      <c r="FH330">
        <v>25.1621</v>
      </c>
      <c r="FI330">
        <v>30.0001</v>
      </c>
      <c r="FJ330">
        <v>25.3425</v>
      </c>
      <c r="FK330">
        <v>25.39</v>
      </c>
      <c r="FL330">
        <v>25.0448</v>
      </c>
      <c r="FM330">
        <v>63.9941</v>
      </c>
      <c r="FN330">
        <v>0</v>
      </c>
      <c r="FO330">
        <v>28.02</v>
      </c>
      <c r="FP330">
        <v>420</v>
      </c>
      <c r="FQ330">
        <v>5.01047</v>
      </c>
      <c r="FR330">
        <v>101.465</v>
      </c>
      <c r="FS330">
        <v>101.916</v>
      </c>
    </row>
    <row r="331" spans="1:175">
      <c r="A331">
        <v>315</v>
      </c>
      <c r="B331">
        <v>1626465818</v>
      </c>
      <c r="C331">
        <v>628.400000095367</v>
      </c>
      <c r="D331" t="s">
        <v>924</v>
      </c>
      <c r="E331" t="s">
        <v>925</v>
      </c>
      <c r="F331">
        <v>1</v>
      </c>
      <c r="G331" t="s">
        <v>291</v>
      </c>
      <c r="H331">
        <v>1626465817</v>
      </c>
      <c r="I331">
        <f>(J331)/1000</f>
        <v>0</v>
      </c>
      <c r="J331">
        <f>1000*CB331*AH331*(BX331-BY331)/(100*BQ331*(1000-AH331*BX331))</f>
        <v>0</v>
      </c>
      <c r="K331">
        <f>CB331*AH331*(BW331-BV331*(1000-AH331*BY331)/(1000-AH331*BX331))/(100*BQ331)</f>
        <v>0</v>
      </c>
      <c r="L331">
        <f>BV331 - IF(AH331&gt;1, K331*BQ331*100.0/(AJ331*CJ331), 0)</f>
        <v>0</v>
      </c>
      <c r="M331">
        <f>((S331-I331/2)*L331-K331)/(S331+I331/2)</f>
        <v>0</v>
      </c>
      <c r="N331">
        <f>M331*(CC331+CD331)/1000.0</f>
        <v>0</v>
      </c>
      <c r="O331">
        <f>(BV331 - IF(AH331&gt;1, K331*BQ331*100.0/(AJ331*CJ331), 0))*(CC331+CD331)/1000.0</f>
        <v>0</v>
      </c>
      <c r="P331">
        <f>2.0/((1/R331-1/Q331)+SIGN(R331)*SQRT((1/R331-1/Q331)*(1/R331-1/Q331) + 4*BR331/((BR331+1)*(BR331+1))*(2*1/R331*1/Q331-1/Q331*1/Q331)))</f>
        <v>0</v>
      </c>
      <c r="Q331">
        <f>IF(LEFT(BS331,1)&lt;&gt;"0",IF(LEFT(BS331,1)="1",3.0,BT331),$D$5+$E$5*(CJ331*CC331/($K$5*1000))+$F$5*(CJ331*CC331/($K$5*1000))*MAX(MIN(BQ331,$J$5),$I$5)*MAX(MIN(BQ331,$J$5),$I$5)+$G$5*MAX(MIN(BQ331,$J$5),$I$5)*(CJ331*CC331/($K$5*1000))+$H$5*(CJ331*CC331/($K$5*1000))*(CJ331*CC331/($K$5*1000)))</f>
        <v>0</v>
      </c>
      <c r="R331">
        <f>I331*(1000-(1000*0.61365*exp(17.502*V331/(240.97+V331))/(CC331+CD331)+BX331)/2)/(1000*0.61365*exp(17.502*V331/(240.97+V331))/(CC331+CD331)-BX331)</f>
        <v>0</v>
      </c>
      <c r="S331">
        <f>1/((BR331+1)/(P331/1.6)+1/(Q331/1.37)) + BR331/((BR331+1)/(P331/1.6) + BR331/(Q331/1.37))</f>
        <v>0</v>
      </c>
      <c r="T331">
        <f>(BM331*BP331)</f>
        <v>0</v>
      </c>
      <c r="U331">
        <f>(CE331+(T331+2*0.95*5.67E-8*(((CE331+$B$7)+273)^4-(CE331+273)^4)-44100*I331)/(1.84*29.3*Q331+8*0.95*5.67E-8*(CE331+273)^3))</f>
        <v>0</v>
      </c>
      <c r="V331">
        <f>($C$7*CF331+$D$7*CG331+$E$7*U331)</f>
        <v>0</v>
      </c>
      <c r="W331">
        <f>0.61365*exp(17.502*V331/(240.97+V331))</f>
        <v>0</v>
      </c>
      <c r="X331">
        <f>(Y331/Z331*100)</f>
        <v>0</v>
      </c>
      <c r="Y331">
        <f>BX331*(CC331+CD331)/1000</f>
        <v>0</v>
      </c>
      <c r="Z331">
        <f>0.61365*exp(17.502*CE331/(240.97+CE331))</f>
        <v>0</v>
      </c>
      <c r="AA331">
        <f>(W331-BX331*(CC331+CD331)/1000)</f>
        <v>0</v>
      </c>
      <c r="AB331">
        <f>(-I331*44100)</f>
        <v>0</v>
      </c>
      <c r="AC331">
        <f>2*29.3*Q331*0.92*(CE331-V331)</f>
        <v>0</v>
      </c>
      <c r="AD331">
        <f>2*0.95*5.67E-8*(((CE331+$B$7)+273)^4-(V331+273)^4)</f>
        <v>0</v>
      </c>
      <c r="AE331">
        <f>T331+AD331+AB331+AC331</f>
        <v>0</v>
      </c>
      <c r="AF331">
        <v>141</v>
      </c>
      <c r="AG331">
        <v>16</v>
      </c>
      <c r="AH331">
        <f>IF(AF331*$H$13&gt;=AJ331,1.0,(AJ331/(AJ331-AF331*$H$13)))</f>
        <v>0</v>
      </c>
      <c r="AI331">
        <f>(AH331-1)*100</f>
        <v>0</v>
      </c>
      <c r="AJ331">
        <f>MAX(0,($B$13+$C$13*CJ331)/(1+$D$13*CJ331)*CC331/(CE331+273)*$E$13)</f>
        <v>0</v>
      </c>
      <c r="AK331" t="s">
        <v>292</v>
      </c>
      <c r="AL331" t="s">
        <v>292</v>
      </c>
      <c r="AM331">
        <v>0</v>
      </c>
      <c r="AN331">
        <v>0</v>
      </c>
      <c r="AO331">
        <f>1-AM331/AN331</f>
        <v>0</v>
      </c>
      <c r="AP331">
        <v>0</v>
      </c>
      <c r="AQ331" t="s">
        <v>292</v>
      </c>
      <c r="AR331" t="s">
        <v>292</v>
      </c>
      <c r="AS331">
        <v>0</v>
      </c>
      <c r="AT331">
        <v>0</v>
      </c>
      <c r="AU331">
        <f>1-AS331/AT331</f>
        <v>0</v>
      </c>
      <c r="AV331">
        <v>0.5</v>
      </c>
      <c r="AW331">
        <f>BN331</f>
        <v>0</v>
      </c>
      <c r="AX331">
        <f>K331</f>
        <v>0</v>
      </c>
      <c r="AY331">
        <f>AU331*AV331*AW331</f>
        <v>0</v>
      </c>
      <c r="AZ331">
        <f>(AX331-AP331)/AW331</f>
        <v>0</v>
      </c>
      <c r="BA331">
        <f>(AN331-AT331)/AT331</f>
        <v>0</v>
      </c>
      <c r="BB331">
        <f>AM331/(AO331+AM331/AT331)</f>
        <v>0</v>
      </c>
      <c r="BC331" t="s">
        <v>292</v>
      </c>
      <c r="BD331">
        <v>0</v>
      </c>
      <c r="BE331">
        <f>IF(BD331&lt;&gt;0, BD331, BB331)</f>
        <v>0</v>
      </c>
      <c r="BF331">
        <f>1-BE331/AT331</f>
        <v>0</v>
      </c>
      <c r="BG331">
        <f>(AT331-AS331)/(AT331-BE331)</f>
        <v>0</v>
      </c>
      <c r="BH331">
        <f>(AN331-AT331)/(AN331-BE331)</f>
        <v>0</v>
      </c>
      <c r="BI331">
        <f>(AT331-AS331)/(AT331-AM331)</f>
        <v>0</v>
      </c>
      <c r="BJ331">
        <f>(AN331-AT331)/(AN331-AM331)</f>
        <v>0</v>
      </c>
      <c r="BK331">
        <f>(BG331*BE331/AS331)</f>
        <v>0</v>
      </c>
      <c r="BL331">
        <f>(1-BK331)</f>
        <v>0</v>
      </c>
      <c r="BM331">
        <f>$B$11*CK331+$C$11*CL331+$F$11*CM331*(1-CP331)</f>
        <v>0</v>
      </c>
      <c r="BN331">
        <f>BM331*BO331</f>
        <v>0</v>
      </c>
      <c r="BO331">
        <f>($B$11*$D$9+$C$11*$D$9+$F$11*((CZ331+CR331)/MAX(CZ331+CR331+DA331, 0.1)*$I$9+DA331/MAX(CZ331+CR331+DA331, 0.1)*$J$9))/($B$11+$C$11+$F$11)</f>
        <v>0</v>
      </c>
      <c r="BP331">
        <f>($B$11*$K$9+$C$11*$K$9+$F$11*((CZ331+CR331)/MAX(CZ331+CR331+DA331, 0.1)*$P$9+DA331/MAX(CZ331+CR331+DA331, 0.1)*$Q$9))/($B$11+$C$11+$F$11)</f>
        <v>0</v>
      </c>
      <c r="BQ331">
        <v>6</v>
      </c>
      <c r="BR331">
        <v>0.5</v>
      </c>
      <c r="BS331" t="s">
        <v>293</v>
      </c>
      <c r="BT331">
        <v>2</v>
      </c>
      <c r="BU331">
        <v>1626465817</v>
      </c>
      <c r="BV331">
        <v>396.109</v>
      </c>
      <c r="BW331">
        <v>419.996666666667</v>
      </c>
      <c r="BX331">
        <v>10.6123333333333</v>
      </c>
      <c r="BY331">
        <v>4.95822</v>
      </c>
      <c r="BZ331">
        <v>394.559</v>
      </c>
      <c r="CA331">
        <v>10.6567666666667</v>
      </c>
      <c r="CB331">
        <v>900.007333333333</v>
      </c>
      <c r="CC331">
        <v>100.765333333333</v>
      </c>
      <c r="CD331">
        <v>0.0996663666666667</v>
      </c>
      <c r="CE331">
        <v>24.5569333333333</v>
      </c>
      <c r="CF331">
        <v>22.9072</v>
      </c>
      <c r="CG331">
        <v>999.9</v>
      </c>
      <c r="CH331">
        <v>0</v>
      </c>
      <c r="CI331">
        <v>0</v>
      </c>
      <c r="CJ331">
        <v>10028.5333333333</v>
      </c>
      <c r="CK331">
        <v>0</v>
      </c>
      <c r="CL331">
        <v>0.221023</v>
      </c>
      <c r="CM331">
        <v>1459.98</v>
      </c>
      <c r="CN331">
        <v>0.972991</v>
      </c>
      <c r="CO331">
        <v>0.0270093</v>
      </c>
      <c r="CP331">
        <v>0</v>
      </c>
      <c r="CQ331">
        <v>873.237333333333</v>
      </c>
      <c r="CR331">
        <v>4.99999</v>
      </c>
      <c r="CS331">
        <v>12802.1</v>
      </c>
      <c r="CT331">
        <v>12728.1333333333</v>
      </c>
      <c r="CU331">
        <v>39.375</v>
      </c>
      <c r="CV331">
        <v>41.312</v>
      </c>
      <c r="CW331">
        <v>40.3956666666667</v>
      </c>
      <c r="CX331">
        <v>40.75</v>
      </c>
      <c r="CY331">
        <v>41.437</v>
      </c>
      <c r="CZ331">
        <v>1415.68</v>
      </c>
      <c r="DA331">
        <v>39.3</v>
      </c>
      <c r="DB331">
        <v>0</v>
      </c>
      <c r="DC331">
        <v>1626465829.4</v>
      </c>
      <c r="DD331">
        <v>0</v>
      </c>
      <c r="DE331">
        <v>873.031807692308</v>
      </c>
      <c r="DF331">
        <v>1.96379486872192</v>
      </c>
      <c r="DG331">
        <v>40.4581196513275</v>
      </c>
      <c r="DH331">
        <v>12797.3230769231</v>
      </c>
      <c r="DI331">
        <v>15</v>
      </c>
      <c r="DJ331">
        <v>1626465084.6</v>
      </c>
      <c r="DK331" t="s">
        <v>294</v>
      </c>
      <c r="DL331">
        <v>1626465076.6</v>
      </c>
      <c r="DM331">
        <v>1626465084.6</v>
      </c>
      <c r="DN331">
        <v>8</v>
      </c>
      <c r="DO331">
        <v>0.212</v>
      </c>
      <c r="DP331">
        <v>0.013</v>
      </c>
      <c r="DQ331">
        <v>1.588</v>
      </c>
      <c r="DR331">
        <v>-0.074</v>
      </c>
      <c r="DS331">
        <v>420</v>
      </c>
      <c r="DT331">
        <v>3</v>
      </c>
      <c r="DU331">
        <v>0.13</v>
      </c>
      <c r="DV331">
        <v>0.03</v>
      </c>
      <c r="DW331">
        <v>-23.7768853658537</v>
      </c>
      <c r="DX331">
        <v>-0.501700348432082</v>
      </c>
      <c r="DY331">
        <v>0.0542126416765415</v>
      </c>
      <c r="DZ331">
        <v>0</v>
      </c>
      <c r="EA331">
        <v>872.892090909091</v>
      </c>
      <c r="EB331">
        <v>2.22482418869953</v>
      </c>
      <c r="EC331">
        <v>0.291174254152026</v>
      </c>
      <c r="ED331">
        <v>1</v>
      </c>
      <c r="EE331">
        <v>5.60506658536585</v>
      </c>
      <c r="EF331">
        <v>0.399782926829269</v>
      </c>
      <c r="EG331">
        <v>0.0407705567847116</v>
      </c>
      <c r="EH331">
        <v>0</v>
      </c>
      <c r="EI331">
        <v>1</v>
      </c>
      <c r="EJ331">
        <v>3</v>
      </c>
      <c r="EK331" t="s">
        <v>427</v>
      </c>
      <c r="EL331">
        <v>100</v>
      </c>
      <c r="EM331">
        <v>100</v>
      </c>
      <c r="EN331">
        <v>1.549</v>
      </c>
      <c r="EO331">
        <v>-0.0444</v>
      </c>
      <c r="EP331">
        <v>0.796380875196005</v>
      </c>
      <c r="EQ331">
        <v>0.00225868272383977</v>
      </c>
      <c r="ER331">
        <v>-9.96746185667655e-07</v>
      </c>
      <c r="ES331">
        <v>2.83711317370827e-10</v>
      </c>
      <c r="ET331">
        <v>-0.071317122073674</v>
      </c>
      <c r="EU331">
        <v>-0.00217948432402501</v>
      </c>
      <c r="EV331">
        <v>0.000453263451741206</v>
      </c>
      <c r="EW331">
        <v>-1.16319206543697e-06</v>
      </c>
      <c r="EX331">
        <v>-2</v>
      </c>
      <c r="EY331">
        <v>2196</v>
      </c>
      <c r="EZ331">
        <v>1</v>
      </c>
      <c r="FA331">
        <v>25</v>
      </c>
      <c r="FB331">
        <v>12.4</v>
      </c>
      <c r="FC331">
        <v>12.2</v>
      </c>
      <c r="FD331">
        <v>18</v>
      </c>
      <c r="FE331">
        <v>821.513</v>
      </c>
      <c r="FF331">
        <v>433.684</v>
      </c>
      <c r="FG331">
        <v>27.9867</v>
      </c>
      <c r="FH331">
        <v>25.1621</v>
      </c>
      <c r="FI331">
        <v>30.0002</v>
      </c>
      <c r="FJ331">
        <v>25.3418</v>
      </c>
      <c r="FK331">
        <v>25.389</v>
      </c>
      <c r="FL331">
        <v>25.0456</v>
      </c>
      <c r="FM331">
        <v>63.9941</v>
      </c>
      <c r="FN331">
        <v>0</v>
      </c>
      <c r="FO331">
        <v>28.12</v>
      </c>
      <c r="FP331">
        <v>420</v>
      </c>
      <c r="FQ331">
        <v>4.99774</v>
      </c>
      <c r="FR331">
        <v>101.465</v>
      </c>
      <c r="FS331">
        <v>101.915</v>
      </c>
    </row>
    <row r="332" spans="1:175">
      <c r="A332">
        <v>316</v>
      </c>
      <c r="B332">
        <v>1626465820</v>
      </c>
      <c r="C332">
        <v>630.400000095367</v>
      </c>
      <c r="D332" t="s">
        <v>926</v>
      </c>
      <c r="E332" t="s">
        <v>927</v>
      </c>
      <c r="F332">
        <v>1</v>
      </c>
      <c r="G332" t="s">
        <v>291</v>
      </c>
      <c r="H332">
        <v>1626465819</v>
      </c>
      <c r="I332">
        <f>(J332)/1000</f>
        <v>0</v>
      </c>
      <c r="J332">
        <f>1000*CB332*AH332*(BX332-BY332)/(100*BQ332*(1000-AH332*BX332))</f>
        <v>0</v>
      </c>
      <c r="K332">
        <f>CB332*AH332*(BW332-BV332*(1000-AH332*BY332)/(1000-AH332*BX332))/(100*BQ332)</f>
        <v>0</v>
      </c>
      <c r="L332">
        <f>BV332 - IF(AH332&gt;1, K332*BQ332*100.0/(AJ332*CJ332), 0)</f>
        <v>0</v>
      </c>
      <c r="M332">
        <f>((S332-I332/2)*L332-K332)/(S332+I332/2)</f>
        <v>0</v>
      </c>
      <c r="N332">
        <f>M332*(CC332+CD332)/1000.0</f>
        <v>0</v>
      </c>
      <c r="O332">
        <f>(BV332 - IF(AH332&gt;1, K332*BQ332*100.0/(AJ332*CJ332), 0))*(CC332+CD332)/1000.0</f>
        <v>0</v>
      </c>
      <c r="P332">
        <f>2.0/((1/R332-1/Q332)+SIGN(R332)*SQRT((1/R332-1/Q332)*(1/R332-1/Q332) + 4*BR332/((BR332+1)*(BR332+1))*(2*1/R332*1/Q332-1/Q332*1/Q332)))</f>
        <v>0</v>
      </c>
      <c r="Q332">
        <f>IF(LEFT(BS332,1)&lt;&gt;"0",IF(LEFT(BS332,1)="1",3.0,BT332),$D$5+$E$5*(CJ332*CC332/($K$5*1000))+$F$5*(CJ332*CC332/($K$5*1000))*MAX(MIN(BQ332,$J$5),$I$5)*MAX(MIN(BQ332,$J$5),$I$5)+$G$5*MAX(MIN(BQ332,$J$5),$I$5)*(CJ332*CC332/($K$5*1000))+$H$5*(CJ332*CC332/($K$5*1000))*(CJ332*CC332/($K$5*1000)))</f>
        <v>0</v>
      </c>
      <c r="R332">
        <f>I332*(1000-(1000*0.61365*exp(17.502*V332/(240.97+V332))/(CC332+CD332)+BX332)/2)/(1000*0.61365*exp(17.502*V332/(240.97+V332))/(CC332+CD332)-BX332)</f>
        <v>0</v>
      </c>
      <c r="S332">
        <f>1/((BR332+1)/(P332/1.6)+1/(Q332/1.37)) + BR332/((BR332+1)/(P332/1.6) + BR332/(Q332/1.37))</f>
        <v>0</v>
      </c>
      <c r="T332">
        <f>(BM332*BP332)</f>
        <v>0</v>
      </c>
      <c r="U332">
        <f>(CE332+(T332+2*0.95*5.67E-8*(((CE332+$B$7)+273)^4-(CE332+273)^4)-44100*I332)/(1.84*29.3*Q332+8*0.95*5.67E-8*(CE332+273)^3))</f>
        <v>0</v>
      </c>
      <c r="V332">
        <f>($C$7*CF332+$D$7*CG332+$E$7*U332)</f>
        <v>0</v>
      </c>
      <c r="W332">
        <f>0.61365*exp(17.502*V332/(240.97+V332))</f>
        <v>0</v>
      </c>
      <c r="X332">
        <f>(Y332/Z332*100)</f>
        <v>0</v>
      </c>
      <c r="Y332">
        <f>BX332*(CC332+CD332)/1000</f>
        <v>0</v>
      </c>
      <c r="Z332">
        <f>0.61365*exp(17.502*CE332/(240.97+CE332))</f>
        <v>0</v>
      </c>
      <c r="AA332">
        <f>(W332-BX332*(CC332+CD332)/1000)</f>
        <v>0</v>
      </c>
      <c r="AB332">
        <f>(-I332*44100)</f>
        <v>0</v>
      </c>
      <c r="AC332">
        <f>2*29.3*Q332*0.92*(CE332-V332)</f>
        <v>0</v>
      </c>
      <c r="AD332">
        <f>2*0.95*5.67E-8*(((CE332+$B$7)+273)^4-(V332+273)^4)</f>
        <v>0</v>
      </c>
      <c r="AE332">
        <f>T332+AD332+AB332+AC332</f>
        <v>0</v>
      </c>
      <c r="AF332">
        <v>141</v>
      </c>
      <c r="AG332">
        <v>16</v>
      </c>
      <c r="AH332">
        <f>IF(AF332*$H$13&gt;=AJ332,1.0,(AJ332/(AJ332-AF332*$H$13)))</f>
        <v>0</v>
      </c>
      <c r="AI332">
        <f>(AH332-1)*100</f>
        <v>0</v>
      </c>
      <c r="AJ332">
        <f>MAX(0,($B$13+$C$13*CJ332)/(1+$D$13*CJ332)*CC332/(CE332+273)*$E$13)</f>
        <v>0</v>
      </c>
      <c r="AK332" t="s">
        <v>292</v>
      </c>
      <c r="AL332" t="s">
        <v>292</v>
      </c>
      <c r="AM332">
        <v>0</v>
      </c>
      <c r="AN332">
        <v>0</v>
      </c>
      <c r="AO332">
        <f>1-AM332/AN332</f>
        <v>0</v>
      </c>
      <c r="AP332">
        <v>0</v>
      </c>
      <c r="AQ332" t="s">
        <v>292</v>
      </c>
      <c r="AR332" t="s">
        <v>292</v>
      </c>
      <c r="AS332">
        <v>0</v>
      </c>
      <c r="AT332">
        <v>0</v>
      </c>
      <c r="AU332">
        <f>1-AS332/AT332</f>
        <v>0</v>
      </c>
      <c r="AV332">
        <v>0.5</v>
      </c>
      <c r="AW332">
        <f>BN332</f>
        <v>0</v>
      </c>
      <c r="AX332">
        <f>K332</f>
        <v>0</v>
      </c>
      <c r="AY332">
        <f>AU332*AV332*AW332</f>
        <v>0</v>
      </c>
      <c r="AZ332">
        <f>(AX332-AP332)/AW332</f>
        <v>0</v>
      </c>
      <c r="BA332">
        <f>(AN332-AT332)/AT332</f>
        <v>0</v>
      </c>
      <c r="BB332">
        <f>AM332/(AO332+AM332/AT332)</f>
        <v>0</v>
      </c>
      <c r="BC332" t="s">
        <v>292</v>
      </c>
      <c r="BD332">
        <v>0</v>
      </c>
      <c r="BE332">
        <f>IF(BD332&lt;&gt;0, BD332, BB332)</f>
        <v>0</v>
      </c>
      <c r="BF332">
        <f>1-BE332/AT332</f>
        <v>0</v>
      </c>
      <c r="BG332">
        <f>(AT332-AS332)/(AT332-BE332)</f>
        <v>0</v>
      </c>
      <c r="BH332">
        <f>(AN332-AT332)/(AN332-BE332)</f>
        <v>0</v>
      </c>
      <c r="BI332">
        <f>(AT332-AS332)/(AT332-AM332)</f>
        <v>0</v>
      </c>
      <c r="BJ332">
        <f>(AN332-AT332)/(AN332-AM332)</f>
        <v>0</v>
      </c>
      <c r="BK332">
        <f>(BG332*BE332/AS332)</f>
        <v>0</v>
      </c>
      <c r="BL332">
        <f>(1-BK332)</f>
        <v>0</v>
      </c>
      <c r="BM332">
        <f>$B$11*CK332+$C$11*CL332+$F$11*CM332*(1-CP332)</f>
        <v>0</v>
      </c>
      <c r="BN332">
        <f>BM332*BO332</f>
        <v>0</v>
      </c>
      <c r="BO332">
        <f>($B$11*$D$9+$C$11*$D$9+$F$11*((CZ332+CR332)/MAX(CZ332+CR332+DA332, 0.1)*$I$9+DA332/MAX(CZ332+CR332+DA332, 0.1)*$J$9))/($B$11+$C$11+$F$11)</f>
        <v>0</v>
      </c>
      <c r="BP332">
        <f>($B$11*$K$9+$C$11*$K$9+$F$11*((CZ332+CR332)/MAX(CZ332+CR332+DA332, 0.1)*$P$9+DA332/MAX(CZ332+CR332+DA332, 0.1)*$Q$9))/($B$11+$C$11+$F$11)</f>
        <v>0</v>
      </c>
      <c r="BQ332">
        <v>6</v>
      </c>
      <c r="BR332">
        <v>0.5</v>
      </c>
      <c r="BS332" t="s">
        <v>293</v>
      </c>
      <c r="BT332">
        <v>2</v>
      </c>
      <c r="BU332">
        <v>1626465819</v>
      </c>
      <c r="BV332">
        <v>396.100333333333</v>
      </c>
      <c r="BW332">
        <v>420.007333333333</v>
      </c>
      <c r="BX332">
        <v>10.6449333333333</v>
      </c>
      <c r="BY332">
        <v>4.96545333333333</v>
      </c>
      <c r="BZ332">
        <v>394.550333333333</v>
      </c>
      <c r="CA332">
        <v>10.6892</v>
      </c>
      <c r="CB332">
        <v>899.990666666667</v>
      </c>
      <c r="CC332">
        <v>100.765</v>
      </c>
      <c r="CD332">
        <v>0.100116</v>
      </c>
      <c r="CE332">
        <v>24.5953</v>
      </c>
      <c r="CF332">
        <v>22.9399333333333</v>
      </c>
      <c r="CG332">
        <v>999.9</v>
      </c>
      <c r="CH332">
        <v>0</v>
      </c>
      <c r="CI332">
        <v>0</v>
      </c>
      <c r="CJ332">
        <v>9993.75</v>
      </c>
      <c r="CK332">
        <v>0</v>
      </c>
      <c r="CL332">
        <v>0.221023</v>
      </c>
      <c r="CM332">
        <v>1459.98</v>
      </c>
      <c r="CN332">
        <v>0.972991</v>
      </c>
      <c r="CO332">
        <v>0.0270093</v>
      </c>
      <c r="CP332">
        <v>0</v>
      </c>
      <c r="CQ332">
        <v>873.377</v>
      </c>
      <c r="CR332">
        <v>4.99999</v>
      </c>
      <c r="CS332">
        <v>12803.4333333333</v>
      </c>
      <c r="CT332">
        <v>12728.1333333333</v>
      </c>
      <c r="CU332">
        <v>39.375</v>
      </c>
      <c r="CV332">
        <v>41.312</v>
      </c>
      <c r="CW332">
        <v>40.437</v>
      </c>
      <c r="CX332">
        <v>40.75</v>
      </c>
      <c r="CY332">
        <v>41.479</v>
      </c>
      <c r="CZ332">
        <v>1415.68</v>
      </c>
      <c r="DA332">
        <v>39.3</v>
      </c>
      <c r="DB332">
        <v>0</v>
      </c>
      <c r="DC332">
        <v>1626465831.2</v>
      </c>
      <c r="DD332">
        <v>0</v>
      </c>
      <c r="DE332">
        <v>873.11556</v>
      </c>
      <c r="DF332">
        <v>1.75023076742236</v>
      </c>
      <c r="DG332">
        <v>42.8692307533628</v>
      </c>
      <c r="DH332">
        <v>12798.784</v>
      </c>
      <c r="DI332">
        <v>15</v>
      </c>
      <c r="DJ332">
        <v>1626465084.6</v>
      </c>
      <c r="DK332" t="s">
        <v>294</v>
      </c>
      <c r="DL332">
        <v>1626465076.6</v>
      </c>
      <c r="DM332">
        <v>1626465084.6</v>
      </c>
      <c r="DN332">
        <v>8</v>
      </c>
      <c r="DO332">
        <v>0.212</v>
      </c>
      <c r="DP332">
        <v>0.013</v>
      </c>
      <c r="DQ332">
        <v>1.588</v>
      </c>
      <c r="DR332">
        <v>-0.074</v>
      </c>
      <c r="DS332">
        <v>420</v>
      </c>
      <c r="DT332">
        <v>3</v>
      </c>
      <c r="DU332">
        <v>0.13</v>
      </c>
      <c r="DV332">
        <v>0.03</v>
      </c>
      <c r="DW332">
        <v>-23.7960097560976</v>
      </c>
      <c r="DX332">
        <v>-0.605032055749135</v>
      </c>
      <c r="DY332">
        <v>0.0639148549658558</v>
      </c>
      <c r="DZ332">
        <v>0</v>
      </c>
      <c r="EA332">
        <v>872.956882352941</v>
      </c>
      <c r="EB332">
        <v>2.43251021789709</v>
      </c>
      <c r="EC332">
        <v>0.316822344420143</v>
      </c>
      <c r="ED332">
        <v>1</v>
      </c>
      <c r="EE332">
        <v>5.6173543902439</v>
      </c>
      <c r="EF332">
        <v>0.384247944250864</v>
      </c>
      <c r="EG332">
        <v>0.0393849539829356</v>
      </c>
      <c r="EH332">
        <v>0</v>
      </c>
      <c r="EI332">
        <v>1</v>
      </c>
      <c r="EJ332">
        <v>3</v>
      </c>
      <c r="EK332" t="s">
        <v>427</v>
      </c>
      <c r="EL332">
        <v>100</v>
      </c>
      <c r="EM332">
        <v>100</v>
      </c>
      <c r="EN332">
        <v>1.55</v>
      </c>
      <c r="EO332">
        <v>-0.0442</v>
      </c>
      <c r="EP332">
        <v>0.796380875196005</v>
      </c>
      <c r="EQ332">
        <v>0.00225868272383977</v>
      </c>
      <c r="ER332">
        <v>-9.96746185667655e-07</v>
      </c>
      <c r="ES332">
        <v>2.83711317370827e-10</v>
      </c>
      <c r="ET332">
        <v>-0.071317122073674</v>
      </c>
      <c r="EU332">
        <v>-0.00217948432402501</v>
      </c>
      <c r="EV332">
        <v>0.000453263451741206</v>
      </c>
      <c r="EW332">
        <v>-1.16319206543697e-06</v>
      </c>
      <c r="EX332">
        <v>-2</v>
      </c>
      <c r="EY332">
        <v>2196</v>
      </c>
      <c r="EZ332">
        <v>1</v>
      </c>
      <c r="FA332">
        <v>25</v>
      </c>
      <c r="FB332">
        <v>12.4</v>
      </c>
      <c r="FC332">
        <v>12.3</v>
      </c>
      <c r="FD332">
        <v>18</v>
      </c>
      <c r="FE332">
        <v>821.496</v>
      </c>
      <c r="FF332">
        <v>433.694</v>
      </c>
      <c r="FG332">
        <v>28.0533</v>
      </c>
      <c r="FH332">
        <v>25.1618</v>
      </c>
      <c r="FI332">
        <v>30.0002</v>
      </c>
      <c r="FJ332">
        <v>25.3407</v>
      </c>
      <c r="FK332">
        <v>25.3884</v>
      </c>
      <c r="FL332">
        <v>25.0462</v>
      </c>
      <c r="FM332">
        <v>63.9941</v>
      </c>
      <c r="FN332">
        <v>0</v>
      </c>
      <c r="FO332">
        <v>28.12</v>
      </c>
      <c r="FP332">
        <v>420</v>
      </c>
      <c r="FQ332">
        <v>5.02809</v>
      </c>
      <c r="FR332">
        <v>101.465</v>
      </c>
      <c r="FS332">
        <v>101.915</v>
      </c>
    </row>
    <row r="333" spans="1:175">
      <c r="A333">
        <v>317</v>
      </c>
      <c r="B333">
        <v>1626465822</v>
      </c>
      <c r="C333">
        <v>632.400000095367</v>
      </c>
      <c r="D333" t="s">
        <v>928</v>
      </c>
      <c r="E333" t="s">
        <v>929</v>
      </c>
      <c r="F333">
        <v>1</v>
      </c>
      <c r="G333" t="s">
        <v>291</v>
      </c>
      <c r="H333">
        <v>1626465821</v>
      </c>
      <c r="I333">
        <f>(J333)/1000</f>
        <v>0</v>
      </c>
      <c r="J333">
        <f>1000*CB333*AH333*(BX333-BY333)/(100*BQ333*(1000-AH333*BX333))</f>
        <v>0</v>
      </c>
      <c r="K333">
        <f>CB333*AH333*(BW333-BV333*(1000-AH333*BY333)/(1000-AH333*BX333))/(100*BQ333)</f>
        <v>0</v>
      </c>
      <c r="L333">
        <f>BV333 - IF(AH333&gt;1, K333*BQ333*100.0/(AJ333*CJ333), 0)</f>
        <v>0</v>
      </c>
      <c r="M333">
        <f>((S333-I333/2)*L333-K333)/(S333+I333/2)</f>
        <v>0</v>
      </c>
      <c r="N333">
        <f>M333*(CC333+CD333)/1000.0</f>
        <v>0</v>
      </c>
      <c r="O333">
        <f>(BV333 - IF(AH333&gt;1, K333*BQ333*100.0/(AJ333*CJ333), 0))*(CC333+CD333)/1000.0</f>
        <v>0</v>
      </c>
      <c r="P333">
        <f>2.0/((1/R333-1/Q333)+SIGN(R333)*SQRT((1/R333-1/Q333)*(1/R333-1/Q333) + 4*BR333/((BR333+1)*(BR333+1))*(2*1/R333*1/Q333-1/Q333*1/Q333)))</f>
        <v>0</v>
      </c>
      <c r="Q333">
        <f>IF(LEFT(BS333,1)&lt;&gt;"0",IF(LEFT(BS333,1)="1",3.0,BT333),$D$5+$E$5*(CJ333*CC333/($K$5*1000))+$F$5*(CJ333*CC333/($K$5*1000))*MAX(MIN(BQ333,$J$5),$I$5)*MAX(MIN(BQ333,$J$5),$I$5)+$G$5*MAX(MIN(BQ333,$J$5),$I$5)*(CJ333*CC333/($K$5*1000))+$H$5*(CJ333*CC333/($K$5*1000))*(CJ333*CC333/($K$5*1000)))</f>
        <v>0</v>
      </c>
      <c r="R333">
        <f>I333*(1000-(1000*0.61365*exp(17.502*V333/(240.97+V333))/(CC333+CD333)+BX333)/2)/(1000*0.61365*exp(17.502*V333/(240.97+V333))/(CC333+CD333)-BX333)</f>
        <v>0</v>
      </c>
      <c r="S333">
        <f>1/((BR333+1)/(P333/1.6)+1/(Q333/1.37)) + BR333/((BR333+1)/(P333/1.6) + BR333/(Q333/1.37))</f>
        <v>0</v>
      </c>
      <c r="T333">
        <f>(BM333*BP333)</f>
        <v>0</v>
      </c>
      <c r="U333">
        <f>(CE333+(T333+2*0.95*5.67E-8*(((CE333+$B$7)+273)^4-(CE333+273)^4)-44100*I333)/(1.84*29.3*Q333+8*0.95*5.67E-8*(CE333+273)^3))</f>
        <v>0</v>
      </c>
      <c r="V333">
        <f>($C$7*CF333+$D$7*CG333+$E$7*U333)</f>
        <v>0</v>
      </c>
      <c r="W333">
        <f>0.61365*exp(17.502*V333/(240.97+V333))</f>
        <v>0</v>
      </c>
      <c r="X333">
        <f>(Y333/Z333*100)</f>
        <v>0</v>
      </c>
      <c r="Y333">
        <f>BX333*(CC333+CD333)/1000</f>
        <v>0</v>
      </c>
      <c r="Z333">
        <f>0.61365*exp(17.502*CE333/(240.97+CE333))</f>
        <v>0</v>
      </c>
      <c r="AA333">
        <f>(W333-BX333*(CC333+CD333)/1000)</f>
        <v>0</v>
      </c>
      <c r="AB333">
        <f>(-I333*44100)</f>
        <v>0</v>
      </c>
      <c r="AC333">
        <f>2*29.3*Q333*0.92*(CE333-V333)</f>
        <v>0</v>
      </c>
      <c r="AD333">
        <f>2*0.95*5.67E-8*(((CE333+$B$7)+273)^4-(V333+273)^4)</f>
        <v>0</v>
      </c>
      <c r="AE333">
        <f>T333+AD333+AB333+AC333</f>
        <v>0</v>
      </c>
      <c r="AF333">
        <v>141</v>
      </c>
      <c r="AG333">
        <v>16</v>
      </c>
      <c r="AH333">
        <f>IF(AF333*$H$13&gt;=AJ333,1.0,(AJ333/(AJ333-AF333*$H$13)))</f>
        <v>0</v>
      </c>
      <c r="AI333">
        <f>(AH333-1)*100</f>
        <v>0</v>
      </c>
      <c r="AJ333">
        <f>MAX(0,($B$13+$C$13*CJ333)/(1+$D$13*CJ333)*CC333/(CE333+273)*$E$13)</f>
        <v>0</v>
      </c>
      <c r="AK333" t="s">
        <v>292</v>
      </c>
      <c r="AL333" t="s">
        <v>292</v>
      </c>
      <c r="AM333">
        <v>0</v>
      </c>
      <c r="AN333">
        <v>0</v>
      </c>
      <c r="AO333">
        <f>1-AM333/AN333</f>
        <v>0</v>
      </c>
      <c r="AP333">
        <v>0</v>
      </c>
      <c r="AQ333" t="s">
        <v>292</v>
      </c>
      <c r="AR333" t="s">
        <v>292</v>
      </c>
      <c r="AS333">
        <v>0</v>
      </c>
      <c r="AT333">
        <v>0</v>
      </c>
      <c r="AU333">
        <f>1-AS333/AT333</f>
        <v>0</v>
      </c>
      <c r="AV333">
        <v>0.5</v>
      </c>
      <c r="AW333">
        <f>BN333</f>
        <v>0</v>
      </c>
      <c r="AX333">
        <f>K333</f>
        <v>0</v>
      </c>
      <c r="AY333">
        <f>AU333*AV333*AW333</f>
        <v>0</v>
      </c>
      <c r="AZ333">
        <f>(AX333-AP333)/AW333</f>
        <v>0</v>
      </c>
      <c r="BA333">
        <f>(AN333-AT333)/AT333</f>
        <v>0</v>
      </c>
      <c r="BB333">
        <f>AM333/(AO333+AM333/AT333)</f>
        <v>0</v>
      </c>
      <c r="BC333" t="s">
        <v>292</v>
      </c>
      <c r="BD333">
        <v>0</v>
      </c>
      <c r="BE333">
        <f>IF(BD333&lt;&gt;0, BD333, BB333)</f>
        <v>0</v>
      </c>
      <c r="BF333">
        <f>1-BE333/AT333</f>
        <v>0</v>
      </c>
      <c r="BG333">
        <f>(AT333-AS333)/(AT333-BE333)</f>
        <v>0</v>
      </c>
      <c r="BH333">
        <f>(AN333-AT333)/(AN333-BE333)</f>
        <v>0</v>
      </c>
      <c r="BI333">
        <f>(AT333-AS333)/(AT333-AM333)</f>
        <v>0</v>
      </c>
      <c r="BJ333">
        <f>(AN333-AT333)/(AN333-AM333)</f>
        <v>0</v>
      </c>
      <c r="BK333">
        <f>(BG333*BE333/AS333)</f>
        <v>0</v>
      </c>
      <c r="BL333">
        <f>(1-BK333)</f>
        <v>0</v>
      </c>
      <c r="BM333">
        <f>$B$11*CK333+$C$11*CL333+$F$11*CM333*(1-CP333)</f>
        <v>0</v>
      </c>
      <c r="BN333">
        <f>BM333*BO333</f>
        <v>0</v>
      </c>
      <c r="BO333">
        <f>($B$11*$D$9+$C$11*$D$9+$F$11*((CZ333+CR333)/MAX(CZ333+CR333+DA333, 0.1)*$I$9+DA333/MAX(CZ333+CR333+DA333, 0.1)*$J$9))/($B$11+$C$11+$F$11)</f>
        <v>0</v>
      </c>
      <c r="BP333">
        <f>($B$11*$K$9+$C$11*$K$9+$F$11*((CZ333+CR333)/MAX(CZ333+CR333+DA333, 0.1)*$P$9+DA333/MAX(CZ333+CR333+DA333, 0.1)*$Q$9))/($B$11+$C$11+$F$11)</f>
        <v>0</v>
      </c>
      <c r="BQ333">
        <v>6</v>
      </c>
      <c r="BR333">
        <v>0.5</v>
      </c>
      <c r="BS333" t="s">
        <v>293</v>
      </c>
      <c r="BT333">
        <v>2</v>
      </c>
      <c r="BU333">
        <v>1626465821</v>
      </c>
      <c r="BV333">
        <v>396.11</v>
      </c>
      <c r="BW333">
        <v>419.967</v>
      </c>
      <c r="BX333">
        <v>10.6718</v>
      </c>
      <c r="BY333">
        <v>4.96821333333333</v>
      </c>
      <c r="BZ333">
        <v>394.560333333333</v>
      </c>
      <c r="CA333">
        <v>10.7158666666667</v>
      </c>
      <c r="CB333">
        <v>899.978</v>
      </c>
      <c r="CC333">
        <v>100.763666666667</v>
      </c>
      <c r="CD333">
        <v>0.1000202</v>
      </c>
      <c r="CE333">
        <v>24.6337666666667</v>
      </c>
      <c r="CF333">
        <v>22.9694333333333</v>
      </c>
      <c r="CG333">
        <v>999.9</v>
      </c>
      <c r="CH333">
        <v>0</v>
      </c>
      <c r="CI333">
        <v>0</v>
      </c>
      <c r="CJ333">
        <v>10001.8833333333</v>
      </c>
      <c r="CK333">
        <v>0</v>
      </c>
      <c r="CL333">
        <v>0.221023</v>
      </c>
      <c r="CM333">
        <v>1460.14666666667</v>
      </c>
      <c r="CN333">
        <v>0.972993666666667</v>
      </c>
      <c r="CO333">
        <v>0.0270061666666667</v>
      </c>
      <c r="CP333">
        <v>0</v>
      </c>
      <c r="CQ333">
        <v>873.599666666667</v>
      </c>
      <c r="CR333">
        <v>4.99999</v>
      </c>
      <c r="CS333">
        <v>12806.5666666667</v>
      </c>
      <c r="CT333">
        <v>12729.6666666667</v>
      </c>
      <c r="CU333">
        <v>39.375</v>
      </c>
      <c r="CV333">
        <v>41.312</v>
      </c>
      <c r="CW333">
        <v>40.437</v>
      </c>
      <c r="CX333">
        <v>40.75</v>
      </c>
      <c r="CY333">
        <v>41.479</v>
      </c>
      <c r="CZ333">
        <v>1415.84666666667</v>
      </c>
      <c r="DA333">
        <v>39.3</v>
      </c>
      <c r="DB333">
        <v>0</v>
      </c>
      <c r="DC333">
        <v>1626465833</v>
      </c>
      <c r="DD333">
        <v>0</v>
      </c>
      <c r="DE333">
        <v>873.173230769231</v>
      </c>
      <c r="DF333">
        <v>1.74331623859296</v>
      </c>
      <c r="DG333">
        <v>46.5538460969334</v>
      </c>
      <c r="DH333">
        <v>12799.9423076923</v>
      </c>
      <c r="DI333">
        <v>15</v>
      </c>
      <c r="DJ333">
        <v>1626465084.6</v>
      </c>
      <c r="DK333" t="s">
        <v>294</v>
      </c>
      <c r="DL333">
        <v>1626465076.6</v>
      </c>
      <c r="DM333">
        <v>1626465084.6</v>
      </c>
      <c r="DN333">
        <v>8</v>
      </c>
      <c r="DO333">
        <v>0.212</v>
      </c>
      <c r="DP333">
        <v>0.013</v>
      </c>
      <c r="DQ333">
        <v>1.588</v>
      </c>
      <c r="DR333">
        <v>-0.074</v>
      </c>
      <c r="DS333">
        <v>420</v>
      </c>
      <c r="DT333">
        <v>3</v>
      </c>
      <c r="DU333">
        <v>0.13</v>
      </c>
      <c r="DV333">
        <v>0.03</v>
      </c>
      <c r="DW333">
        <v>-23.8121219512195</v>
      </c>
      <c r="DX333">
        <v>-0.527075958188161</v>
      </c>
      <c r="DY333">
        <v>0.05826974913697</v>
      </c>
      <c r="DZ333">
        <v>0</v>
      </c>
      <c r="EA333">
        <v>873.030028571429</v>
      </c>
      <c r="EB333">
        <v>2.55488761202303</v>
      </c>
      <c r="EC333">
        <v>0.332853677480426</v>
      </c>
      <c r="ED333">
        <v>1</v>
      </c>
      <c r="EE333">
        <v>5.63224073170732</v>
      </c>
      <c r="EF333">
        <v>0.362540278745632</v>
      </c>
      <c r="EG333">
        <v>0.0369112843734643</v>
      </c>
      <c r="EH333">
        <v>0</v>
      </c>
      <c r="EI333">
        <v>1</v>
      </c>
      <c r="EJ333">
        <v>3</v>
      </c>
      <c r="EK333" t="s">
        <v>427</v>
      </c>
      <c r="EL333">
        <v>100</v>
      </c>
      <c r="EM333">
        <v>100</v>
      </c>
      <c r="EN333">
        <v>1.55</v>
      </c>
      <c r="EO333">
        <v>-0.044</v>
      </c>
      <c r="EP333">
        <v>0.796380875196005</v>
      </c>
      <c r="EQ333">
        <v>0.00225868272383977</v>
      </c>
      <c r="ER333">
        <v>-9.96746185667655e-07</v>
      </c>
      <c r="ES333">
        <v>2.83711317370827e-10</v>
      </c>
      <c r="ET333">
        <v>-0.071317122073674</v>
      </c>
      <c r="EU333">
        <v>-0.00217948432402501</v>
      </c>
      <c r="EV333">
        <v>0.000453263451741206</v>
      </c>
      <c r="EW333">
        <v>-1.16319206543697e-06</v>
      </c>
      <c r="EX333">
        <v>-2</v>
      </c>
      <c r="EY333">
        <v>2196</v>
      </c>
      <c r="EZ333">
        <v>1</v>
      </c>
      <c r="FA333">
        <v>25</v>
      </c>
      <c r="FB333">
        <v>12.4</v>
      </c>
      <c r="FC333">
        <v>12.3</v>
      </c>
      <c r="FD333">
        <v>18</v>
      </c>
      <c r="FE333">
        <v>821.329</v>
      </c>
      <c r="FF333">
        <v>433.805</v>
      </c>
      <c r="FG333">
        <v>28.1221</v>
      </c>
      <c r="FH333">
        <v>25.1608</v>
      </c>
      <c r="FI333">
        <v>30</v>
      </c>
      <c r="FJ333">
        <v>25.3404</v>
      </c>
      <c r="FK333">
        <v>25.3873</v>
      </c>
      <c r="FL333">
        <v>25.0459</v>
      </c>
      <c r="FM333">
        <v>63.9941</v>
      </c>
      <c r="FN333">
        <v>0</v>
      </c>
      <c r="FO333">
        <v>28.22</v>
      </c>
      <c r="FP333">
        <v>420</v>
      </c>
      <c r="FQ333">
        <v>5.01893</v>
      </c>
      <c r="FR333">
        <v>101.465</v>
      </c>
      <c r="FS333">
        <v>101.916</v>
      </c>
    </row>
    <row r="334" spans="1:175">
      <c r="A334">
        <v>318</v>
      </c>
      <c r="B334">
        <v>1626465824</v>
      </c>
      <c r="C334">
        <v>634.400000095367</v>
      </c>
      <c r="D334" t="s">
        <v>930</v>
      </c>
      <c r="E334" t="s">
        <v>931</v>
      </c>
      <c r="F334">
        <v>1</v>
      </c>
      <c r="G334" t="s">
        <v>291</v>
      </c>
      <c r="H334">
        <v>1626465823</v>
      </c>
      <c r="I334">
        <f>(J334)/1000</f>
        <v>0</v>
      </c>
      <c r="J334">
        <f>1000*CB334*AH334*(BX334-BY334)/(100*BQ334*(1000-AH334*BX334))</f>
        <v>0</v>
      </c>
      <c r="K334">
        <f>CB334*AH334*(BW334-BV334*(1000-AH334*BY334)/(1000-AH334*BX334))/(100*BQ334)</f>
        <v>0</v>
      </c>
      <c r="L334">
        <f>BV334 - IF(AH334&gt;1, K334*BQ334*100.0/(AJ334*CJ334), 0)</f>
        <v>0</v>
      </c>
      <c r="M334">
        <f>((S334-I334/2)*L334-K334)/(S334+I334/2)</f>
        <v>0</v>
      </c>
      <c r="N334">
        <f>M334*(CC334+CD334)/1000.0</f>
        <v>0</v>
      </c>
      <c r="O334">
        <f>(BV334 - IF(AH334&gt;1, K334*BQ334*100.0/(AJ334*CJ334), 0))*(CC334+CD334)/1000.0</f>
        <v>0</v>
      </c>
      <c r="P334">
        <f>2.0/((1/R334-1/Q334)+SIGN(R334)*SQRT((1/R334-1/Q334)*(1/R334-1/Q334) + 4*BR334/((BR334+1)*(BR334+1))*(2*1/R334*1/Q334-1/Q334*1/Q334)))</f>
        <v>0</v>
      </c>
      <c r="Q334">
        <f>IF(LEFT(BS334,1)&lt;&gt;"0",IF(LEFT(BS334,1)="1",3.0,BT334),$D$5+$E$5*(CJ334*CC334/($K$5*1000))+$F$5*(CJ334*CC334/($K$5*1000))*MAX(MIN(BQ334,$J$5),$I$5)*MAX(MIN(BQ334,$J$5),$I$5)+$G$5*MAX(MIN(BQ334,$J$5),$I$5)*(CJ334*CC334/($K$5*1000))+$H$5*(CJ334*CC334/($K$5*1000))*(CJ334*CC334/($K$5*1000)))</f>
        <v>0</v>
      </c>
      <c r="R334">
        <f>I334*(1000-(1000*0.61365*exp(17.502*V334/(240.97+V334))/(CC334+CD334)+BX334)/2)/(1000*0.61365*exp(17.502*V334/(240.97+V334))/(CC334+CD334)-BX334)</f>
        <v>0</v>
      </c>
      <c r="S334">
        <f>1/((BR334+1)/(P334/1.6)+1/(Q334/1.37)) + BR334/((BR334+1)/(P334/1.6) + BR334/(Q334/1.37))</f>
        <v>0</v>
      </c>
      <c r="T334">
        <f>(BM334*BP334)</f>
        <v>0</v>
      </c>
      <c r="U334">
        <f>(CE334+(T334+2*0.95*5.67E-8*(((CE334+$B$7)+273)^4-(CE334+273)^4)-44100*I334)/(1.84*29.3*Q334+8*0.95*5.67E-8*(CE334+273)^3))</f>
        <v>0</v>
      </c>
      <c r="V334">
        <f>($C$7*CF334+$D$7*CG334+$E$7*U334)</f>
        <v>0</v>
      </c>
      <c r="W334">
        <f>0.61365*exp(17.502*V334/(240.97+V334))</f>
        <v>0</v>
      </c>
      <c r="X334">
        <f>(Y334/Z334*100)</f>
        <v>0</v>
      </c>
      <c r="Y334">
        <f>BX334*(CC334+CD334)/1000</f>
        <v>0</v>
      </c>
      <c r="Z334">
        <f>0.61365*exp(17.502*CE334/(240.97+CE334))</f>
        <v>0</v>
      </c>
      <c r="AA334">
        <f>(W334-BX334*(CC334+CD334)/1000)</f>
        <v>0</v>
      </c>
      <c r="AB334">
        <f>(-I334*44100)</f>
        <v>0</v>
      </c>
      <c r="AC334">
        <f>2*29.3*Q334*0.92*(CE334-V334)</f>
        <v>0</v>
      </c>
      <c r="AD334">
        <f>2*0.95*5.67E-8*(((CE334+$B$7)+273)^4-(V334+273)^4)</f>
        <v>0</v>
      </c>
      <c r="AE334">
        <f>T334+AD334+AB334+AC334</f>
        <v>0</v>
      </c>
      <c r="AF334">
        <v>141</v>
      </c>
      <c r="AG334">
        <v>16</v>
      </c>
      <c r="AH334">
        <f>IF(AF334*$H$13&gt;=AJ334,1.0,(AJ334/(AJ334-AF334*$H$13)))</f>
        <v>0</v>
      </c>
      <c r="AI334">
        <f>(AH334-1)*100</f>
        <v>0</v>
      </c>
      <c r="AJ334">
        <f>MAX(0,($B$13+$C$13*CJ334)/(1+$D$13*CJ334)*CC334/(CE334+273)*$E$13)</f>
        <v>0</v>
      </c>
      <c r="AK334" t="s">
        <v>292</v>
      </c>
      <c r="AL334" t="s">
        <v>292</v>
      </c>
      <c r="AM334">
        <v>0</v>
      </c>
      <c r="AN334">
        <v>0</v>
      </c>
      <c r="AO334">
        <f>1-AM334/AN334</f>
        <v>0</v>
      </c>
      <c r="AP334">
        <v>0</v>
      </c>
      <c r="AQ334" t="s">
        <v>292</v>
      </c>
      <c r="AR334" t="s">
        <v>292</v>
      </c>
      <c r="AS334">
        <v>0</v>
      </c>
      <c r="AT334">
        <v>0</v>
      </c>
      <c r="AU334">
        <f>1-AS334/AT334</f>
        <v>0</v>
      </c>
      <c r="AV334">
        <v>0.5</v>
      </c>
      <c r="AW334">
        <f>BN334</f>
        <v>0</v>
      </c>
      <c r="AX334">
        <f>K334</f>
        <v>0</v>
      </c>
      <c r="AY334">
        <f>AU334*AV334*AW334</f>
        <v>0</v>
      </c>
      <c r="AZ334">
        <f>(AX334-AP334)/AW334</f>
        <v>0</v>
      </c>
      <c r="BA334">
        <f>(AN334-AT334)/AT334</f>
        <v>0</v>
      </c>
      <c r="BB334">
        <f>AM334/(AO334+AM334/AT334)</f>
        <v>0</v>
      </c>
      <c r="BC334" t="s">
        <v>292</v>
      </c>
      <c r="BD334">
        <v>0</v>
      </c>
      <c r="BE334">
        <f>IF(BD334&lt;&gt;0, BD334, BB334)</f>
        <v>0</v>
      </c>
      <c r="BF334">
        <f>1-BE334/AT334</f>
        <v>0</v>
      </c>
      <c r="BG334">
        <f>(AT334-AS334)/(AT334-BE334)</f>
        <v>0</v>
      </c>
      <c r="BH334">
        <f>(AN334-AT334)/(AN334-BE334)</f>
        <v>0</v>
      </c>
      <c r="BI334">
        <f>(AT334-AS334)/(AT334-AM334)</f>
        <v>0</v>
      </c>
      <c r="BJ334">
        <f>(AN334-AT334)/(AN334-AM334)</f>
        <v>0</v>
      </c>
      <c r="BK334">
        <f>(BG334*BE334/AS334)</f>
        <v>0</v>
      </c>
      <c r="BL334">
        <f>(1-BK334)</f>
        <v>0</v>
      </c>
      <c r="BM334">
        <f>$B$11*CK334+$C$11*CL334+$F$11*CM334*(1-CP334)</f>
        <v>0</v>
      </c>
      <c r="BN334">
        <f>BM334*BO334</f>
        <v>0</v>
      </c>
      <c r="BO334">
        <f>($B$11*$D$9+$C$11*$D$9+$F$11*((CZ334+CR334)/MAX(CZ334+CR334+DA334, 0.1)*$I$9+DA334/MAX(CZ334+CR334+DA334, 0.1)*$J$9))/($B$11+$C$11+$F$11)</f>
        <v>0</v>
      </c>
      <c r="BP334">
        <f>($B$11*$K$9+$C$11*$K$9+$F$11*((CZ334+CR334)/MAX(CZ334+CR334+DA334, 0.1)*$P$9+DA334/MAX(CZ334+CR334+DA334, 0.1)*$Q$9))/($B$11+$C$11+$F$11)</f>
        <v>0</v>
      </c>
      <c r="BQ334">
        <v>6</v>
      </c>
      <c r="BR334">
        <v>0.5</v>
      </c>
      <c r="BS334" t="s">
        <v>293</v>
      </c>
      <c r="BT334">
        <v>2</v>
      </c>
      <c r="BU334">
        <v>1626465823</v>
      </c>
      <c r="BV334">
        <v>396.086333333333</v>
      </c>
      <c r="BW334">
        <v>419.992333333333</v>
      </c>
      <c r="BX334">
        <v>10.6950333333333</v>
      </c>
      <c r="BY334">
        <v>4.96962</v>
      </c>
      <c r="BZ334">
        <v>394.536333333333</v>
      </c>
      <c r="CA334">
        <v>10.7389666666667</v>
      </c>
      <c r="CB334">
        <v>900.023333333333</v>
      </c>
      <c r="CC334">
        <v>100.763</v>
      </c>
      <c r="CD334">
        <v>0.0998180333333333</v>
      </c>
      <c r="CE334">
        <v>24.6748666666667</v>
      </c>
      <c r="CF334">
        <v>23.0049666666667</v>
      </c>
      <c r="CG334">
        <v>999.9</v>
      </c>
      <c r="CH334">
        <v>0</v>
      </c>
      <c r="CI334">
        <v>0</v>
      </c>
      <c r="CJ334">
        <v>10027.9</v>
      </c>
      <c r="CK334">
        <v>0</v>
      </c>
      <c r="CL334">
        <v>0.221023</v>
      </c>
      <c r="CM334">
        <v>1459.99</v>
      </c>
      <c r="CN334">
        <v>0.972991</v>
      </c>
      <c r="CO334">
        <v>0.0270093</v>
      </c>
      <c r="CP334">
        <v>0</v>
      </c>
      <c r="CQ334">
        <v>873.62</v>
      </c>
      <c r="CR334">
        <v>4.99999</v>
      </c>
      <c r="CS334">
        <v>12806.4666666667</v>
      </c>
      <c r="CT334">
        <v>12728.2</v>
      </c>
      <c r="CU334">
        <v>39.375</v>
      </c>
      <c r="CV334">
        <v>41.312</v>
      </c>
      <c r="CW334">
        <v>40.437</v>
      </c>
      <c r="CX334">
        <v>40.75</v>
      </c>
      <c r="CY334">
        <v>41.5</v>
      </c>
      <c r="CZ334">
        <v>1415.69</v>
      </c>
      <c r="DA334">
        <v>39.3</v>
      </c>
      <c r="DB334">
        <v>0</v>
      </c>
      <c r="DC334">
        <v>1626465835.4</v>
      </c>
      <c r="DD334">
        <v>0</v>
      </c>
      <c r="DE334">
        <v>873.250538461538</v>
      </c>
      <c r="DF334">
        <v>2.03883760428621</v>
      </c>
      <c r="DG334">
        <v>48.1264957350091</v>
      </c>
      <c r="DH334">
        <v>12801.6653846154</v>
      </c>
      <c r="DI334">
        <v>15</v>
      </c>
      <c r="DJ334">
        <v>1626465084.6</v>
      </c>
      <c r="DK334" t="s">
        <v>294</v>
      </c>
      <c r="DL334">
        <v>1626465076.6</v>
      </c>
      <c r="DM334">
        <v>1626465084.6</v>
      </c>
      <c r="DN334">
        <v>8</v>
      </c>
      <c r="DO334">
        <v>0.212</v>
      </c>
      <c r="DP334">
        <v>0.013</v>
      </c>
      <c r="DQ334">
        <v>1.588</v>
      </c>
      <c r="DR334">
        <v>-0.074</v>
      </c>
      <c r="DS334">
        <v>420</v>
      </c>
      <c r="DT334">
        <v>3</v>
      </c>
      <c r="DU334">
        <v>0.13</v>
      </c>
      <c r="DV334">
        <v>0.03</v>
      </c>
      <c r="DW334">
        <v>-23.8293804878049</v>
      </c>
      <c r="DX334">
        <v>-0.426459930313637</v>
      </c>
      <c r="DY334">
        <v>0.0486547128517768</v>
      </c>
      <c r="DZ334">
        <v>1</v>
      </c>
      <c r="EA334">
        <v>873.142787878788</v>
      </c>
      <c r="EB334">
        <v>2.22296731214238</v>
      </c>
      <c r="EC334">
        <v>0.292457171956571</v>
      </c>
      <c r="ED334">
        <v>1</v>
      </c>
      <c r="EE334">
        <v>5.64746219512195</v>
      </c>
      <c r="EF334">
        <v>0.36177010452963</v>
      </c>
      <c r="EG334">
        <v>0.036805200488332</v>
      </c>
      <c r="EH334">
        <v>0</v>
      </c>
      <c r="EI334">
        <v>2</v>
      </c>
      <c r="EJ334">
        <v>3</v>
      </c>
      <c r="EK334" t="s">
        <v>354</v>
      </c>
      <c r="EL334">
        <v>100</v>
      </c>
      <c r="EM334">
        <v>100</v>
      </c>
      <c r="EN334">
        <v>1.55</v>
      </c>
      <c r="EO334">
        <v>-0.0438</v>
      </c>
      <c r="EP334">
        <v>0.796380875196005</v>
      </c>
      <c r="EQ334">
        <v>0.00225868272383977</v>
      </c>
      <c r="ER334">
        <v>-9.96746185667655e-07</v>
      </c>
      <c r="ES334">
        <v>2.83711317370827e-10</v>
      </c>
      <c r="ET334">
        <v>-0.071317122073674</v>
      </c>
      <c r="EU334">
        <v>-0.00217948432402501</v>
      </c>
      <c r="EV334">
        <v>0.000453263451741206</v>
      </c>
      <c r="EW334">
        <v>-1.16319206543697e-06</v>
      </c>
      <c r="EX334">
        <v>-2</v>
      </c>
      <c r="EY334">
        <v>2196</v>
      </c>
      <c r="EZ334">
        <v>1</v>
      </c>
      <c r="FA334">
        <v>25</v>
      </c>
      <c r="FB334">
        <v>12.5</v>
      </c>
      <c r="FC334">
        <v>12.3</v>
      </c>
      <c r="FD334">
        <v>18</v>
      </c>
      <c r="FE334">
        <v>821.48</v>
      </c>
      <c r="FF334">
        <v>433.663</v>
      </c>
      <c r="FG334">
        <v>28.1862</v>
      </c>
      <c r="FH334">
        <v>25.1602</v>
      </c>
      <c r="FI334">
        <v>29.9999</v>
      </c>
      <c r="FJ334">
        <v>25.3397</v>
      </c>
      <c r="FK334">
        <v>25.3864</v>
      </c>
      <c r="FL334">
        <v>25.0457</v>
      </c>
      <c r="FM334">
        <v>63.9941</v>
      </c>
      <c r="FN334">
        <v>0</v>
      </c>
      <c r="FO334">
        <v>28.32</v>
      </c>
      <c r="FP334">
        <v>420</v>
      </c>
      <c r="FQ334">
        <v>5.05962</v>
      </c>
      <c r="FR334">
        <v>101.465</v>
      </c>
      <c r="FS334">
        <v>101.916</v>
      </c>
    </row>
    <row r="335" spans="1:175">
      <c r="A335">
        <v>319</v>
      </c>
      <c r="B335">
        <v>1626465826</v>
      </c>
      <c r="C335">
        <v>636.400000095367</v>
      </c>
      <c r="D335" t="s">
        <v>932</v>
      </c>
      <c r="E335" t="s">
        <v>933</v>
      </c>
      <c r="F335">
        <v>1</v>
      </c>
      <c r="G335" t="s">
        <v>291</v>
      </c>
      <c r="H335">
        <v>1626465825</v>
      </c>
      <c r="I335">
        <f>(J335)/1000</f>
        <v>0</v>
      </c>
      <c r="J335">
        <f>1000*CB335*AH335*(BX335-BY335)/(100*BQ335*(1000-AH335*BX335))</f>
        <v>0</v>
      </c>
      <c r="K335">
        <f>CB335*AH335*(BW335-BV335*(1000-AH335*BY335)/(1000-AH335*BX335))/(100*BQ335)</f>
        <v>0</v>
      </c>
      <c r="L335">
        <f>BV335 - IF(AH335&gt;1, K335*BQ335*100.0/(AJ335*CJ335), 0)</f>
        <v>0</v>
      </c>
      <c r="M335">
        <f>((S335-I335/2)*L335-K335)/(S335+I335/2)</f>
        <v>0</v>
      </c>
      <c r="N335">
        <f>M335*(CC335+CD335)/1000.0</f>
        <v>0</v>
      </c>
      <c r="O335">
        <f>(BV335 - IF(AH335&gt;1, K335*BQ335*100.0/(AJ335*CJ335), 0))*(CC335+CD335)/1000.0</f>
        <v>0</v>
      </c>
      <c r="P335">
        <f>2.0/((1/R335-1/Q335)+SIGN(R335)*SQRT((1/R335-1/Q335)*(1/R335-1/Q335) + 4*BR335/((BR335+1)*(BR335+1))*(2*1/R335*1/Q335-1/Q335*1/Q335)))</f>
        <v>0</v>
      </c>
      <c r="Q335">
        <f>IF(LEFT(BS335,1)&lt;&gt;"0",IF(LEFT(BS335,1)="1",3.0,BT335),$D$5+$E$5*(CJ335*CC335/($K$5*1000))+$F$5*(CJ335*CC335/($K$5*1000))*MAX(MIN(BQ335,$J$5),$I$5)*MAX(MIN(BQ335,$J$5),$I$5)+$G$5*MAX(MIN(BQ335,$J$5),$I$5)*(CJ335*CC335/($K$5*1000))+$H$5*(CJ335*CC335/($K$5*1000))*(CJ335*CC335/($K$5*1000)))</f>
        <v>0</v>
      </c>
      <c r="R335">
        <f>I335*(1000-(1000*0.61365*exp(17.502*V335/(240.97+V335))/(CC335+CD335)+BX335)/2)/(1000*0.61365*exp(17.502*V335/(240.97+V335))/(CC335+CD335)-BX335)</f>
        <v>0</v>
      </c>
      <c r="S335">
        <f>1/((BR335+1)/(P335/1.6)+1/(Q335/1.37)) + BR335/((BR335+1)/(P335/1.6) + BR335/(Q335/1.37))</f>
        <v>0</v>
      </c>
      <c r="T335">
        <f>(BM335*BP335)</f>
        <v>0</v>
      </c>
      <c r="U335">
        <f>(CE335+(T335+2*0.95*5.67E-8*(((CE335+$B$7)+273)^4-(CE335+273)^4)-44100*I335)/(1.84*29.3*Q335+8*0.95*5.67E-8*(CE335+273)^3))</f>
        <v>0</v>
      </c>
      <c r="V335">
        <f>($C$7*CF335+$D$7*CG335+$E$7*U335)</f>
        <v>0</v>
      </c>
      <c r="W335">
        <f>0.61365*exp(17.502*V335/(240.97+V335))</f>
        <v>0</v>
      </c>
      <c r="X335">
        <f>(Y335/Z335*100)</f>
        <v>0</v>
      </c>
      <c r="Y335">
        <f>BX335*(CC335+CD335)/1000</f>
        <v>0</v>
      </c>
      <c r="Z335">
        <f>0.61365*exp(17.502*CE335/(240.97+CE335))</f>
        <v>0</v>
      </c>
      <c r="AA335">
        <f>(W335-BX335*(CC335+CD335)/1000)</f>
        <v>0</v>
      </c>
      <c r="AB335">
        <f>(-I335*44100)</f>
        <v>0</v>
      </c>
      <c r="AC335">
        <f>2*29.3*Q335*0.92*(CE335-V335)</f>
        <v>0</v>
      </c>
      <c r="AD335">
        <f>2*0.95*5.67E-8*(((CE335+$B$7)+273)^4-(V335+273)^4)</f>
        <v>0</v>
      </c>
      <c r="AE335">
        <f>T335+AD335+AB335+AC335</f>
        <v>0</v>
      </c>
      <c r="AF335">
        <v>141</v>
      </c>
      <c r="AG335">
        <v>16</v>
      </c>
      <c r="AH335">
        <f>IF(AF335*$H$13&gt;=AJ335,1.0,(AJ335/(AJ335-AF335*$H$13)))</f>
        <v>0</v>
      </c>
      <c r="AI335">
        <f>(AH335-1)*100</f>
        <v>0</v>
      </c>
      <c r="AJ335">
        <f>MAX(0,($B$13+$C$13*CJ335)/(1+$D$13*CJ335)*CC335/(CE335+273)*$E$13)</f>
        <v>0</v>
      </c>
      <c r="AK335" t="s">
        <v>292</v>
      </c>
      <c r="AL335" t="s">
        <v>292</v>
      </c>
      <c r="AM335">
        <v>0</v>
      </c>
      <c r="AN335">
        <v>0</v>
      </c>
      <c r="AO335">
        <f>1-AM335/AN335</f>
        <v>0</v>
      </c>
      <c r="AP335">
        <v>0</v>
      </c>
      <c r="AQ335" t="s">
        <v>292</v>
      </c>
      <c r="AR335" t="s">
        <v>292</v>
      </c>
      <c r="AS335">
        <v>0</v>
      </c>
      <c r="AT335">
        <v>0</v>
      </c>
      <c r="AU335">
        <f>1-AS335/AT335</f>
        <v>0</v>
      </c>
      <c r="AV335">
        <v>0.5</v>
      </c>
      <c r="AW335">
        <f>BN335</f>
        <v>0</v>
      </c>
      <c r="AX335">
        <f>K335</f>
        <v>0</v>
      </c>
      <c r="AY335">
        <f>AU335*AV335*AW335</f>
        <v>0</v>
      </c>
      <c r="AZ335">
        <f>(AX335-AP335)/AW335</f>
        <v>0</v>
      </c>
      <c r="BA335">
        <f>(AN335-AT335)/AT335</f>
        <v>0</v>
      </c>
      <c r="BB335">
        <f>AM335/(AO335+AM335/AT335)</f>
        <v>0</v>
      </c>
      <c r="BC335" t="s">
        <v>292</v>
      </c>
      <c r="BD335">
        <v>0</v>
      </c>
      <c r="BE335">
        <f>IF(BD335&lt;&gt;0, BD335, BB335)</f>
        <v>0</v>
      </c>
      <c r="BF335">
        <f>1-BE335/AT335</f>
        <v>0</v>
      </c>
      <c r="BG335">
        <f>(AT335-AS335)/(AT335-BE335)</f>
        <v>0</v>
      </c>
      <c r="BH335">
        <f>(AN335-AT335)/(AN335-BE335)</f>
        <v>0</v>
      </c>
      <c r="BI335">
        <f>(AT335-AS335)/(AT335-AM335)</f>
        <v>0</v>
      </c>
      <c r="BJ335">
        <f>(AN335-AT335)/(AN335-AM335)</f>
        <v>0</v>
      </c>
      <c r="BK335">
        <f>(BG335*BE335/AS335)</f>
        <v>0</v>
      </c>
      <c r="BL335">
        <f>(1-BK335)</f>
        <v>0</v>
      </c>
      <c r="BM335">
        <f>$B$11*CK335+$C$11*CL335+$F$11*CM335*(1-CP335)</f>
        <v>0</v>
      </c>
      <c r="BN335">
        <f>BM335*BO335</f>
        <v>0</v>
      </c>
      <c r="BO335">
        <f>($B$11*$D$9+$C$11*$D$9+$F$11*((CZ335+CR335)/MAX(CZ335+CR335+DA335, 0.1)*$I$9+DA335/MAX(CZ335+CR335+DA335, 0.1)*$J$9))/($B$11+$C$11+$F$11)</f>
        <v>0</v>
      </c>
      <c r="BP335">
        <f>($B$11*$K$9+$C$11*$K$9+$F$11*((CZ335+CR335)/MAX(CZ335+CR335+DA335, 0.1)*$P$9+DA335/MAX(CZ335+CR335+DA335, 0.1)*$Q$9))/($B$11+$C$11+$F$11)</f>
        <v>0</v>
      </c>
      <c r="BQ335">
        <v>6</v>
      </c>
      <c r="BR335">
        <v>0.5</v>
      </c>
      <c r="BS335" t="s">
        <v>293</v>
      </c>
      <c r="BT335">
        <v>2</v>
      </c>
      <c r="BU335">
        <v>1626465825</v>
      </c>
      <c r="BV335">
        <v>396.069</v>
      </c>
      <c r="BW335">
        <v>420.014666666667</v>
      </c>
      <c r="BX335">
        <v>10.7143666666667</v>
      </c>
      <c r="BY335">
        <v>4.97069666666667</v>
      </c>
      <c r="BZ335">
        <v>394.519</v>
      </c>
      <c r="CA335">
        <v>10.7581333333333</v>
      </c>
      <c r="CB335">
        <v>899.983666666667</v>
      </c>
      <c r="CC335">
        <v>100.763666666667</v>
      </c>
      <c r="CD335">
        <v>0.0992041333333333</v>
      </c>
      <c r="CE335">
        <v>24.7158333333333</v>
      </c>
      <c r="CF335">
        <v>23.0429333333333</v>
      </c>
      <c r="CG335">
        <v>999.9</v>
      </c>
      <c r="CH335">
        <v>0</v>
      </c>
      <c r="CI335">
        <v>0</v>
      </c>
      <c r="CJ335">
        <v>10045.6333333333</v>
      </c>
      <c r="CK335">
        <v>0</v>
      </c>
      <c r="CL335">
        <v>0.221023</v>
      </c>
      <c r="CM335">
        <v>1459.99333333333</v>
      </c>
      <c r="CN335">
        <v>0.972991</v>
      </c>
      <c r="CO335">
        <v>0.0270093</v>
      </c>
      <c r="CP335">
        <v>0</v>
      </c>
      <c r="CQ335">
        <v>873.583666666667</v>
      </c>
      <c r="CR335">
        <v>4.99999</v>
      </c>
      <c r="CS335">
        <v>12807.6333333333</v>
      </c>
      <c r="CT335">
        <v>12728.2333333333</v>
      </c>
      <c r="CU335">
        <v>39.375</v>
      </c>
      <c r="CV335">
        <v>41.312</v>
      </c>
      <c r="CW335">
        <v>40.437</v>
      </c>
      <c r="CX335">
        <v>40.75</v>
      </c>
      <c r="CY335">
        <v>41.5</v>
      </c>
      <c r="CZ335">
        <v>1415.69333333333</v>
      </c>
      <c r="DA335">
        <v>39.3</v>
      </c>
      <c r="DB335">
        <v>0</v>
      </c>
      <c r="DC335">
        <v>1626465837.2</v>
      </c>
      <c r="DD335">
        <v>0</v>
      </c>
      <c r="DE335">
        <v>873.35312</v>
      </c>
      <c r="DF335">
        <v>2.84115384270356</v>
      </c>
      <c r="DG335">
        <v>47.3384615488476</v>
      </c>
      <c r="DH335">
        <v>12803.28</v>
      </c>
      <c r="DI335">
        <v>15</v>
      </c>
      <c r="DJ335">
        <v>1626465084.6</v>
      </c>
      <c r="DK335" t="s">
        <v>294</v>
      </c>
      <c r="DL335">
        <v>1626465076.6</v>
      </c>
      <c r="DM335">
        <v>1626465084.6</v>
      </c>
      <c r="DN335">
        <v>8</v>
      </c>
      <c r="DO335">
        <v>0.212</v>
      </c>
      <c r="DP335">
        <v>0.013</v>
      </c>
      <c r="DQ335">
        <v>1.588</v>
      </c>
      <c r="DR335">
        <v>-0.074</v>
      </c>
      <c r="DS335">
        <v>420</v>
      </c>
      <c r="DT335">
        <v>3</v>
      </c>
      <c r="DU335">
        <v>0.13</v>
      </c>
      <c r="DV335">
        <v>0.03</v>
      </c>
      <c r="DW335">
        <v>-23.8484341463415</v>
      </c>
      <c r="DX335">
        <v>-0.44946898954707</v>
      </c>
      <c r="DY335">
        <v>0.0511953533036056</v>
      </c>
      <c r="DZ335">
        <v>1</v>
      </c>
      <c r="EA335">
        <v>873.214090909091</v>
      </c>
      <c r="EB335">
        <v>2.14873612823777</v>
      </c>
      <c r="EC335">
        <v>0.294501670894717</v>
      </c>
      <c r="ED335">
        <v>1</v>
      </c>
      <c r="EE335">
        <v>5.66203707317073</v>
      </c>
      <c r="EF335">
        <v>0.389154564459942</v>
      </c>
      <c r="EG335">
        <v>0.0398397968236018</v>
      </c>
      <c r="EH335">
        <v>0</v>
      </c>
      <c r="EI335">
        <v>2</v>
      </c>
      <c r="EJ335">
        <v>3</v>
      </c>
      <c r="EK335" t="s">
        <v>354</v>
      </c>
      <c r="EL335">
        <v>100</v>
      </c>
      <c r="EM335">
        <v>100</v>
      </c>
      <c r="EN335">
        <v>1.55</v>
      </c>
      <c r="EO335">
        <v>-0.0437</v>
      </c>
      <c r="EP335">
        <v>0.796380875196005</v>
      </c>
      <c r="EQ335">
        <v>0.00225868272383977</v>
      </c>
      <c r="ER335">
        <v>-9.96746185667655e-07</v>
      </c>
      <c r="ES335">
        <v>2.83711317370827e-10</v>
      </c>
      <c r="ET335">
        <v>-0.071317122073674</v>
      </c>
      <c r="EU335">
        <v>-0.00217948432402501</v>
      </c>
      <c r="EV335">
        <v>0.000453263451741206</v>
      </c>
      <c r="EW335">
        <v>-1.16319206543697e-06</v>
      </c>
      <c r="EX335">
        <v>-2</v>
      </c>
      <c r="EY335">
        <v>2196</v>
      </c>
      <c r="EZ335">
        <v>1</v>
      </c>
      <c r="FA335">
        <v>25</v>
      </c>
      <c r="FB335">
        <v>12.5</v>
      </c>
      <c r="FC335">
        <v>12.4</v>
      </c>
      <c r="FD335">
        <v>18</v>
      </c>
      <c r="FE335">
        <v>821.556</v>
      </c>
      <c r="FF335">
        <v>433.598</v>
      </c>
      <c r="FG335">
        <v>28.2541</v>
      </c>
      <c r="FH335">
        <v>25.1605</v>
      </c>
      <c r="FI335">
        <v>30</v>
      </c>
      <c r="FJ335">
        <v>25.3385</v>
      </c>
      <c r="FK335">
        <v>25.3857</v>
      </c>
      <c r="FL335">
        <v>25.0467</v>
      </c>
      <c r="FM335">
        <v>63.6935</v>
      </c>
      <c r="FN335">
        <v>0</v>
      </c>
      <c r="FO335">
        <v>28.32</v>
      </c>
      <c r="FP335">
        <v>420</v>
      </c>
      <c r="FQ335">
        <v>5.06524</v>
      </c>
      <c r="FR335">
        <v>101.466</v>
      </c>
      <c r="FS335">
        <v>101.915</v>
      </c>
    </row>
    <row r="336" spans="1:175">
      <c r="A336">
        <v>320</v>
      </c>
      <c r="B336">
        <v>1626465828</v>
      </c>
      <c r="C336">
        <v>638.400000095367</v>
      </c>
      <c r="D336" t="s">
        <v>934</v>
      </c>
      <c r="E336" t="s">
        <v>935</v>
      </c>
      <c r="F336">
        <v>1</v>
      </c>
      <c r="G336" t="s">
        <v>291</v>
      </c>
      <c r="H336">
        <v>1626465827</v>
      </c>
      <c r="I336">
        <f>(J336)/1000</f>
        <v>0</v>
      </c>
      <c r="J336">
        <f>1000*CB336*AH336*(BX336-BY336)/(100*BQ336*(1000-AH336*BX336))</f>
        <v>0</v>
      </c>
      <c r="K336">
        <f>CB336*AH336*(BW336-BV336*(1000-AH336*BY336)/(1000-AH336*BX336))/(100*BQ336)</f>
        <v>0</v>
      </c>
      <c r="L336">
        <f>BV336 - IF(AH336&gt;1, K336*BQ336*100.0/(AJ336*CJ336), 0)</f>
        <v>0</v>
      </c>
      <c r="M336">
        <f>((S336-I336/2)*L336-K336)/(S336+I336/2)</f>
        <v>0</v>
      </c>
      <c r="N336">
        <f>M336*(CC336+CD336)/1000.0</f>
        <v>0</v>
      </c>
      <c r="O336">
        <f>(BV336 - IF(AH336&gt;1, K336*BQ336*100.0/(AJ336*CJ336), 0))*(CC336+CD336)/1000.0</f>
        <v>0</v>
      </c>
      <c r="P336">
        <f>2.0/((1/R336-1/Q336)+SIGN(R336)*SQRT((1/R336-1/Q336)*(1/R336-1/Q336) + 4*BR336/((BR336+1)*(BR336+1))*(2*1/R336*1/Q336-1/Q336*1/Q336)))</f>
        <v>0</v>
      </c>
      <c r="Q336">
        <f>IF(LEFT(BS336,1)&lt;&gt;"0",IF(LEFT(BS336,1)="1",3.0,BT336),$D$5+$E$5*(CJ336*CC336/($K$5*1000))+$F$5*(CJ336*CC336/($K$5*1000))*MAX(MIN(BQ336,$J$5),$I$5)*MAX(MIN(BQ336,$J$5),$I$5)+$G$5*MAX(MIN(BQ336,$J$5),$I$5)*(CJ336*CC336/($K$5*1000))+$H$5*(CJ336*CC336/($K$5*1000))*(CJ336*CC336/($K$5*1000)))</f>
        <v>0</v>
      </c>
      <c r="R336">
        <f>I336*(1000-(1000*0.61365*exp(17.502*V336/(240.97+V336))/(CC336+CD336)+BX336)/2)/(1000*0.61365*exp(17.502*V336/(240.97+V336))/(CC336+CD336)-BX336)</f>
        <v>0</v>
      </c>
      <c r="S336">
        <f>1/((BR336+1)/(P336/1.6)+1/(Q336/1.37)) + BR336/((BR336+1)/(P336/1.6) + BR336/(Q336/1.37))</f>
        <v>0</v>
      </c>
      <c r="T336">
        <f>(BM336*BP336)</f>
        <v>0</v>
      </c>
      <c r="U336">
        <f>(CE336+(T336+2*0.95*5.67E-8*(((CE336+$B$7)+273)^4-(CE336+273)^4)-44100*I336)/(1.84*29.3*Q336+8*0.95*5.67E-8*(CE336+273)^3))</f>
        <v>0</v>
      </c>
      <c r="V336">
        <f>($C$7*CF336+$D$7*CG336+$E$7*U336)</f>
        <v>0</v>
      </c>
      <c r="W336">
        <f>0.61365*exp(17.502*V336/(240.97+V336))</f>
        <v>0</v>
      </c>
      <c r="X336">
        <f>(Y336/Z336*100)</f>
        <v>0</v>
      </c>
      <c r="Y336">
        <f>BX336*(CC336+CD336)/1000</f>
        <v>0</v>
      </c>
      <c r="Z336">
        <f>0.61365*exp(17.502*CE336/(240.97+CE336))</f>
        <v>0</v>
      </c>
      <c r="AA336">
        <f>(W336-BX336*(CC336+CD336)/1000)</f>
        <v>0</v>
      </c>
      <c r="AB336">
        <f>(-I336*44100)</f>
        <v>0</v>
      </c>
      <c r="AC336">
        <f>2*29.3*Q336*0.92*(CE336-V336)</f>
        <v>0</v>
      </c>
      <c r="AD336">
        <f>2*0.95*5.67E-8*(((CE336+$B$7)+273)^4-(V336+273)^4)</f>
        <v>0</v>
      </c>
      <c r="AE336">
        <f>T336+AD336+AB336+AC336</f>
        <v>0</v>
      </c>
      <c r="AF336">
        <v>141</v>
      </c>
      <c r="AG336">
        <v>16</v>
      </c>
      <c r="AH336">
        <f>IF(AF336*$H$13&gt;=AJ336,1.0,(AJ336/(AJ336-AF336*$H$13)))</f>
        <v>0</v>
      </c>
      <c r="AI336">
        <f>(AH336-1)*100</f>
        <v>0</v>
      </c>
      <c r="AJ336">
        <f>MAX(0,($B$13+$C$13*CJ336)/(1+$D$13*CJ336)*CC336/(CE336+273)*$E$13)</f>
        <v>0</v>
      </c>
      <c r="AK336" t="s">
        <v>292</v>
      </c>
      <c r="AL336" t="s">
        <v>292</v>
      </c>
      <c r="AM336">
        <v>0</v>
      </c>
      <c r="AN336">
        <v>0</v>
      </c>
      <c r="AO336">
        <f>1-AM336/AN336</f>
        <v>0</v>
      </c>
      <c r="AP336">
        <v>0</v>
      </c>
      <c r="AQ336" t="s">
        <v>292</v>
      </c>
      <c r="AR336" t="s">
        <v>292</v>
      </c>
      <c r="AS336">
        <v>0</v>
      </c>
      <c r="AT336">
        <v>0</v>
      </c>
      <c r="AU336">
        <f>1-AS336/AT336</f>
        <v>0</v>
      </c>
      <c r="AV336">
        <v>0.5</v>
      </c>
      <c r="AW336">
        <f>BN336</f>
        <v>0</v>
      </c>
      <c r="AX336">
        <f>K336</f>
        <v>0</v>
      </c>
      <c r="AY336">
        <f>AU336*AV336*AW336</f>
        <v>0</v>
      </c>
      <c r="AZ336">
        <f>(AX336-AP336)/AW336</f>
        <v>0</v>
      </c>
      <c r="BA336">
        <f>(AN336-AT336)/AT336</f>
        <v>0</v>
      </c>
      <c r="BB336">
        <f>AM336/(AO336+AM336/AT336)</f>
        <v>0</v>
      </c>
      <c r="BC336" t="s">
        <v>292</v>
      </c>
      <c r="BD336">
        <v>0</v>
      </c>
      <c r="BE336">
        <f>IF(BD336&lt;&gt;0, BD336, BB336)</f>
        <v>0</v>
      </c>
      <c r="BF336">
        <f>1-BE336/AT336</f>
        <v>0</v>
      </c>
      <c r="BG336">
        <f>(AT336-AS336)/(AT336-BE336)</f>
        <v>0</v>
      </c>
      <c r="BH336">
        <f>(AN336-AT336)/(AN336-BE336)</f>
        <v>0</v>
      </c>
      <c r="BI336">
        <f>(AT336-AS336)/(AT336-AM336)</f>
        <v>0</v>
      </c>
      <c r="BJ336">
        <f>(AN336-AT336)/(AN336-AM336)</f>
        <v>0</v>
      </c>
      <c r="BK336">
        <f>(BG336*BE336/AS336)</f>
        <v>0</v>
      </c>
      <c r="BL336">
        <f>(1-BK336)</f>
        <v>0</v>
      </c>
      <c r="BM336">
        <f>$B$11*CK336+$C$11*CL336+$F$11*CM336*(1-CP336)</f>
        <v>0</v>
      </c>
      <c r="BN336">
        <f>BM336*BO336</f>
        <v>0</v>
      </c>
      <c r="BO336">
        <f>($B$11*$D$9+$C$11*$D$9+$F$11*((CZ336+CR336)/MAX(CZ336+CR336+DA336, 0.1)*$I$9+DA336/MAX(CZ336+CR336+DA336, 0.1)*$J$9))/($B$11+$C$11+$F$11)</f>
        <v>0</v>
      </c>
      <c r="BP336">
        <f>($B$11*$K$9+$C$11*$K$9+$F$11*((CZ336+CR336)/MAX(CZ336+CR336+DA336, 0.1)*$P$9+DA336/MAX(CZ336+CR336+DA336, 0.1)*$Q$9))/($B$11+$C$11+$F$11)</f>
        <v>0</v>
      </c>
      <c r="BQ336">
        <v>6</v>
      </c>
      <c r="BR336">
        <v>0.5</v>
      </c>
      <c r="BS336" t="s">
        <v>293</v>
      </c>
      <c r="BT336">
        <v>2</v>
      </c>
      <c r="BU336">
        <v>1626465827</v>
      </c>
      <c r="BV336">
        <v>396.064666666667</v>
      </c>
      <c r="BW336">
        <v>419.969333333333</v>
      </c>
      <c r="BX336">
        <v>10.7307333333333</v>
      </c>
      <c r="BY336">
        <v>4.97212</v>
      </c>
      <c r="BZ336">
        <v>394.515</v>
      </c>
      <c r="CA336">
        <v>10.7743666666667</v>
      </c>
      <c r="CB336">
        <v>900.032</v>
      </c>
      <c r="CC336">
        <v>100.765</v>
      </c>
      <c r="CD336">
        <v>0.0996880333333333</v>
      </c>
      <c r="CE336">
        <v>24.7560333333333</v>
      </c>
      <c r="CF336">
        <v>23.0834</v>
      </c>
      <c r="CG336">
        <v>999.9</v>
      </c>
      <c r="CH336">
        <v>0</v>
      </c>
      <c r="CI336">
        <v>0</v>
      </c>
      <c r="CJ336">
        <v>10016.0666666667</v>
      </c>
      <c r="CK336">
        <v>0</v>
      </c>
      <c r="CL336">
        <v>0.221023</v>
      </c>
      <c r="CM336">
        <v>1459.99</v>
      </c>
      <c r="CN336">
        <v>0.972991</v>
      </c>
      <c r="CO336">
        <v>0.0270093</v>
      </c>
      <c r="CP336">
        <v>0</v>
      </c>
      <c r="CQ336">
        <v>873.751</v>
      </c>
      <c r="CR336">
        <v>4.99999</v>
      </c>
      <c r="CS336">
        <v>12809.4</v>
      </c>
      <c r="CT336">
        <v>12728.2</v>
      </c>
      <c r="CU336">
        <v>39.375</v>
      </c>
      <c r="CV336">
        <v>41.312</v>
      </c>
      <c r="CW336">
        <v>40.437</v>
      </c>
      <c r="CX336">
        <v>40.75</v>
      </c>
      <c r="CY336">
        <v>41.5</v>
      </c>
      <c r="CZ336">
        <v>1415.69</v>
      </c>
      <c r="DA336">
        <v>39.3</v>
      </c>
      <c r="DB336">
        <v>0</v>
      </c>
      <c r="DC336">
        <v>1626465839</v>
      </c>
      <c r="DD336">
        <v>0</v>
      </c>
      <c r="DE336">
        <v>873.422346153846</v>
      </c>
      <c r="DF336">
        <v>2.88188032867303</v>
      </c>
      <c r="DG336">
        <v>45.8666666094505</v>
      </c>
      <c r="DH336">
        <v>12804.4153846154</v>
      </c>
      <c r="DI336">
        <v>15</v>
      </c>
      <c r="DJ336">
        <v>1626465084.6</v>
      </c>
      <c r="DK336" t="s">
        <v>294</v>
      </c>
      <c r="DL336">
        <v>1626465076.6</v>
      </c>
      <c r="DM336">
        <v>1626465084.6</v>
      </c>
      <c r="DN336">
        <v>8</v>
      </c>
      <c r="DO336">
        <v>0.212</v>
      </c>
      <c r="DP336">
        <v>0.013</v>
      </c>
      <c r="DQ336">
        <v>1.588</v>
      </c>
      <c r="DR336">
        <v>-0.074</v>
      </c>
      <c r="DS336">
        <v>420</v>
      </c>
      <c r="DT336">
        <v>3</v>
      </c>
      <c r="DU336">
        <v>0.13</v>
      </c>
      <c r="DV336">
        <v>0.03</v>
      </c>
      <c r="DW336">
        <v>-23.861743902439</v>
      </c>
      <c r="DX336">
        <v>-0.43351777003484</v>
      </c>
      <c r="DY336">
        <v>0.0501312572216637</v>
      </c>
      <c r="DZ336">
        <v>1</v>
      </c>
      <c r="EA336">
        <v>873.296028571429</v>
      </c>
      <c r="EB336">
        <v>2.32040390763096</v>
      </c>
      <c r="EC336">
        <v>0.317233801632104</v>
      </c>
      <c r="ED336">
        <v>1</v>
      </c>
      <c r="EE336">
        <v>5.67624390243902</v>
      </c>
      <c r="EF336">
        <v>0.427349477351915</v>
      </c>
      <c r="EG336">
        <v>0.0436317771241887</v>
      </c>
      <c r="EH336">
        <v>0</v>
      </c>
      <c r="EI336">
        <v>2</v>
      </c>
      <c r="EJ336">
        <v>3</v>
      </c>
      <c r="EK336" t="s">
        <v>354</v>
      </c>
      <c r="EL336">
        <v>100</v>
      </c>
      <c r="EM336">
        <v>100</v>
      </c>
      <c r="EN336">
        <v>1.55</v>
      </c>
      <c r="EO336">
        <v>-0.0435</v>
      </c>
      <c r="EP336">
        <v>0.796380875196005</v>
      </c>
      <c r="EQ336">
        <v>0.00225868272383977</v>
      </c>
      <c r="ER336">
        <v>-9.96746185667655e-07</v>
      </c>
      <c r="ES336">
        <v>2.83711317370827e-10</v>
      </c>
      <c r="ET336">
        <v>-0.071317122073674</v>
      </c>
      <c r="EU336">
        <v>-0.00217948432402501</v>
      </c>
      <c r="EV336">
        <v>0.000453263451741206</v>
      </c>
      <c r="EW336">
        <v>-1.16319206543697e-06</v>
      </c>
      <c r="EX336">
        <v>-2</v>
      </c>
      <c r="EY336">
        <v>2196</v>
      </c>
      <c r="EZ336">
        <v>1</v>
      </c>
      <c r="FA336">
        <v>25</v>
      </c>
      <c r="FB336">
        <v>12.5</v>
      </c>
      <c r="FC336">
        <v>12.4</v>
      </c>
      <c r="FD336">
        <v>18</v>
      </c>
      <c r="FE336">
        <v>821.432</v>
      </c>
      <c r="FF336">
        <v>433.723</v>
      </c>
      <c r="FG336">
        <v>28.3207</v>
      </c>
      <c r="FH336">
        <v>25.1611</v>
      </c>
      <c r="FI336">
        <v>30.0002</v>
      </c>
      <c r="FJ336">
        <v>25.338</v>
      </c>
      <c r="FK336">
        <v>25.3846</v>
      </c>
      <c r="FL336">
        <v>25.0472</v>
      </c>
      <c r="FM336">
        <v>63.6935</v>
      </c>
      <c r="FN336">
        <v>0</v>
      </c>
      <c r="FO336">
        <v>28.42</v>
      </c>
      <c r="FP336">
        <v>420</v>
      </c>
      <c r="FQ336">
        <v>5.112</v>
      </c>
      <c r="FR336">
        <v>101.465</v>
      </c>
      <c r="FS336">
        <v>101.914</v>
      </c>
    </row>
    <row r="337" spans="1:175">
      <c r="A337">
        <v>321</v>
      </c>
      <c r="B337">
        <v>1626465830</v>
      </c>
      <c r="C337">
        <v>640.400000095367</v>
      </c>
      <c r="D337" t="s">
        <v>936</v>
      </c>
      <c r="E337" t="s">
        <v>937</v>
      </c>
      <c r="F337">
        <v>1</v>
      </c>
      <c r="G337" t="s">
        <v>291</v>
      </c>
      <c r="H337">
        <v>1626465829</v>
      </c>
      <c r="I337">
        <f>(J337)/1000</f>
        <v>0</v>
      </c>
      <c r="J337">
        <f>1000*CB337*AH337*(BX337-BY337)/(100*BQ337*(1000-AH337*BX337))</f>
        <v>0</v>
      </c>
      <c r="K337">
        <f>CB337*AH337*(BW337-BV337*(1000-AH337*BY337)/(1000-AH337*BX337))/(100*BQ337)</f>
        <v>0</v>
      </c>
      <c r="L337">
        <f>BV337 - IF(AH337&gt;1, K337*BQ337*100.0/(AJ337*CJ337), 0)</f>
        <v>0</v>
      </c>
      <c r="M337">
        <f>((S337-I337/2)*L337-K337)/(S337+I337/2)</f>
        <v>0</v>
      </c>
      <c r="N337">
        <f>M337*(CC337+CD337)/1000.0</f>
        <v>0</v>
      </c>
      <c r="O337">
        <f>(BV337 - IF(AH337&gt;1, K337*BQ337*100.0/(AJ337*CJ337), 0))*(CC337+CD337)/1000.0</f>
        <v>0</v>
      </c>
      <c r="P337">
        <f>2.0/((1/R337-1/Q337)+SIGN(R337)*SQRT((1/R337-1/Q337)*(1/R337-1/Q337) + 4*BR337/((BR337+1)*(BR337+1))*(2*1/R337*1/Q337-1/Q337*1/Q337)))</f>
        <v>0</v>
      </c>
      <c r="Q337">
        <f>IF(LEFT(BS337,1)&lt;&gt;"0",IF(LEFT(BS337,1)="1",3.0,BT337),$D$5+$E$5*(CJ337*CC337/($K$5*1000))+$F$5*(CJ337*CC337/($K$5*1000))*MAX(MIN(BQ337,$J$5),$I$5)*MAX(MIN(BQ337,$J$5),$I$5)+$G$5*MAX(MIN(BQ337,$J$5),$I$5)*(CJ337*CC337/($K$5*1000))+$H$5*(CJ337*CC337/($K$5*1000))*(CJ337*CC337/($K$5*1000)))</f>
        <v>0</v>
      </c>
      <c r="R337">
        <f>I337*(1000-(1000*0.61365*exp(17.502*V337/(240.97+V337))/(CC337+CD337)+BX337)/2)/(1000*0.61365*exp(17.502*V337/(240.97+V337))/(CC337+CD337)-BX337)</f>
        <v>0</v>
      </c>
      <c r="S337">
        <f>1/((BR337+1)/(P337/1.6)+1/(Q337/1.37)) + BR337/((BR337+1)/(P337/1.6) + BR337/(Q337/1.37))</f>
        <v>0</v>
      </c>
      <c r="T337">
        <f>(BM337*BP337)</f>
        <v>0</v>
      </c>
      <c r="U337">
        <f>(CE337+(T337+2*0.95*5.67E-8*(((CE337+$B$7)+273)^4-(CE337+273)^4)-44100*I337)/(1.84*29.3*Q337+8*0.95*5.67E-8*(CE337+273)^3))</f>
        <v>0</v>
      </c>
      <c r="V337">
        <f>($C$7*CF337+$D$7*CG337+$E$7*U337)</f>
        <v>0</v>
      </c>
      <c r="W337">
        <f>0.61365*exp(17.502*V337/(240.97+V337))</f>
        <v>0</v>
      </c>
      <c r="X337">
        <f>(Y337/Z337*100)</f>
        <v>0</v>
      </c>
      <c r="Y337">
        <f>BX337*(CC337+CD337)/1000</f>
        <v>0</v>
      </c>
      <c r="Z337">
        <f>0.61365*exp(17.502*CE337/(240.97+CE337))</f>
        <v>0</v>
      </c>
      <c r="AA337">
        <f>(W337-BX337*(CC337+CD337)/1000)</f>
        <v>0</v>
      </c>
      <c r="AB337">
        <f>(-I337*44100)</f>
        <v>0</v>
      </c>
      <c r="AC337">
        <f>2*29.3*Q337*0.92*(CE337-V337)</f>
        <v>0</v>
      </c>
      <c r="AD337">
        <f>2*0.95*5.67E-8*(((CE337+$B$7)+273)^4-(V337+273)^4)</f>
        <v>0</v>
      </c>
      <c r="AE337">
        <f>T337+AD337+AB337+AC337</f>
        <v>0</v>
      </c>
      <c r="AF337">
        <v>141</v>
      </c>
      <c r="AG337">
        <v>16</v>
      </c>
      <c r="AH337">
        <f>IF(AF337*$H$13&gt;=AJ337,1.0,(AJ337/(AJ337-AF337*$H$13)))</f>
        <v>0</v>
      </c>
      <c r="AI337">
        <f>(AH337-1)*100</f>
        <v>0</v>
      </c>
      <c r="AJ337">
        <f>MAX(0,($B$13+$C$13*CJ337)/(1+$D$13*CJ337)*CC337/(CE337+273)*$E$13)</f>
        <v>0</v>
      </c>
      <c r="AK337" t="s">
        <v>292</v>
      </c>
      <c r="AL337" t="s">
        <v>292</v>
      </c>
      <c r="AM337">
        <v>0</v>
      </c>
      <c r="AN337">
        <v>0</v>
      </c>
      <c r="AO337">
        <f>1-AM337/AN337</f>
        <v>0</v>
      </c>
      <c r="AP337">
        <v>0</v>
      </c>
      <c r="AQ337" t="s">
        <v>292</v>
      </c>
      <c r="AR337" t="s">
        <v>292</v>
      </c>
      <c r="AS337">
        <v>0</v>
      </c>
      <c r="AT337">
        <v>0</v>
      </c>
      <c r="AU337">
        <f>1-AS337/AT337</f>
        <v>0</v>
      </c>
      <c r="AV337">
        <v>0.5</v>
      </c>
      <c r="AW337">
        <f>BN337</f>
        <v>0</v>
      </c>
      <c r="AX337">
        <f>K337</f>
        <v>0</v>
      </c>
      <c r="AY337">
        <f>AU337*AV337*AW337</f>
        <v>0</v>
      </c>
      <c r="AZ337">
        <f>(AX337-AP337)/AW337</f>
        <v>0</v>
      </c>
      <c r="BA337">
        <f>(AN337-AT337)/AT337</f>
        <v>0</v>
      </c>
      <c r="BB337">
        <f>AM337/(AO337+AM337/AT337)</f>
        <v>0</v>
      </c>
      <c r="BC337" t="s">
        <v>292</v>
      </c>
      <c r="BD337">
        <v>0</v>
      </c>
      <c r="BE337">
        <f>IF(BD337&lt;&gt;0, BD337, BB337)</f>
        <v>0</v>
      </c>
      <c r="BF337">
        <f>1-BE337/AT337</f>
        <v>0</v>
      </c>
      <c r="BG337">
        <f>(AT337-AS337)/(AT337-BE337)</f>
        <v>0</v>
      </c>
      <c r="BH337">
        <f>(AN337-AT337)/(AN337-BE337)</f>
        <v>0</v>
      </c>
      <c r="BI337">
        <f>(AT337-AS337)/(AT337-AM337)</f>
        <v>0</v>
      </c>
      <c r="BJ337">
        <f>(AN337-AT337)/(AN337-AM337)</f>
        <v>0</v>
      </c>
      <c r="BK337">
        <f>(BG337*BE337/AS337)</f>
        <v>0</v>
      </c>
      <c r="BL337">
        <f>(1-BK337)</f>
        <v>0</v>
      </c>
      <c r="BM337">
        <f>$B$11*CK337+$C$11*CL337+$F$11*CM337*(1-CP337)</f>
        <v>0</v>
      </c>
      <c r="BN337">
        <f>BM337*BO337</f>
        <v>0</v>
      </c>
      <c r="BO337">
        <f>($B$11*$D$9+$C$11*$D$9+$F$11*((CZ337+CR337)/MAX(CZ337+CR337+DA337, 0.1)*$I$9+DA337/MAX(CZ337+CR337+DA337, 0.1)*$J$9))/($B$11+$C$11+$F$11)</f>
        <v>0</v>
      </c>
      <c r="BP337">
        <f>($B$11*$K$9+$C$11*$K$9+$F$11*((CZ337+CR337)/MAX(CZ337+CR337+DA337, 0.1)*$P$9+DA337/MAX(CZ337+CR337+DA337, 0.1)*$Q$9))/($B$11+$C$11+$F$11)</f>
        <v>0</v>
      </c>
      <c r="BQ337">
        <v>6</v>
      </c>
      <c r="BR337">
        <v>0.5</v>
      </c>
      <c r="BS337" t="s">
        <v>293</v>
      </c>
      <c r="BT337">
        <v>2</v>
      </c>
      <c r="BU337">
        <v>1626465829</v>
      </c>
      <c r="BV337">
        <v>396.045</v>
      </c>
      <c r="BW337">
        <v>419.969</v>
      </c>
      <c r="BX337">
        <v>10.7467</v>
      </c>
      <c r="BY337">
        <v>4.98253333333333</v>
      </c>
      <c r="BZ337">
        <v>394.495333333333</v>
      </c>
      <c r="CA337">
        <v>10.7902</v>
      </c>
      <c r="CB337">
        <v>900.056666666667</v>
      </c>
      <c r="CC337">
        <v>100.764</v>
      </c>
      <c r="CD337">
        <v>0.100102333333333</v>
      </c>
      <c r="CE337">
        <v>24.7949</v>
      </c>
      <c r="CF337">
        <v>23.1200666666667</v>
      </c>
      <c r="CG337">
        <v>999.9</v>
      </c>
      <c r="CH337">
        <v>0</v>
      </c>
      <c r="CI337">
        <v>0</v>
      </c>
      <c r="CJ337">
        <v>9983.75</v>
      </c>
      <c r="CK337">
        <v>0</v>
      </c>
      <c r="CL337">
        <v>0.221023</v>
      </c>
      <c r="CM337">
        <v>1459.99333333333</v>
      </c>
      <c r="CN337">
        <v>0.972991</v>
      </c>
      <c r="CO337">
        <v>0.0270093</v>
      </c>
      <c r="CP337">
        <v>0</v>
      </c>
      <c r="CQ337">
        <v>873.873</v>
      </c>
      <c r="CR337">
        <v>4.99999</v>
      </c>
      <c r="CS337">
        <v>12810.2</v>
      </c>
      <c r="CT337">
        <v>12728.2333333333</v>
      </c>
      <c r="CU337">
        <v>39.375</v>
      </c>
      <c r="CV337">
        <v>41.312</v>
      </c>
      <c r="CW337">
        <v>40.437</v>
      </c>
      <c r="CX337">
        <v>40.75</v>
      </c>
      <c r="CY337">
        <v>41.5</v>
      </c>
      <c r="CZ337">
        <v>1415.69333333333</v>
      </c>
      <c r="DA337">
        <v>39.3</v>
      </c>
      <c r="DB337">
        <v>0</v>
      </c>
      <c r="DC337">
        <v>1626465841.4</v>
      </c>
      <c r="DD337">
        <v>0</v>
      </c>
      <c r="DE337">
        <v>873.512346153846</v>
      </c>
      <c r="DF337">
        <v>3.46888887702711</v>
      </c>
      <c r="DG337">
        <v>41.723076923843</v>
      </c>
      <c r="DH337">
        <v>12806.1307692308</v>
      </c>
      <c r="DI337">
        <v>15</v>
      </c>
      <c r="DJ337">
        <v>1626465084.6</v>
      </c>
      <c r="DK337" t="s">
        <v>294</v>
      </c>
      <c r="DL337">
        <v>1626465076.6</v>
      </c>
      <c r="DM337">
        <v>1626465084.6</v>
      </c>
      <c r="DN337">
        <v>8</v>
      </c>
      <c r="DO337">
        <v>0.212</v>
      </c>
      <c r="DP337">
        <v>0.013</v>
      </c>
      <c r="DQ337">
        <v>1.588</v>
      </c>
      <c r="DR337">
        <v>-0.074</v>
      </c>
      <c r="DS337">
        <v>420</v>
      </c>
      <c r="DT337">
        <v>3</v>
      </c>
      <c r="DU337">
        <v>0.13</v>
      </c>
      <c r="DV337">
        <v>0.03</v>
      </c>
      <c r="DW337">
        <v>-23.8724853658537</v>
      </c>
      <c r="DX337">
        <v>-0.391179094076672</v>
      </c>
      <c r="DY337">
        <v>0.04743627078346</v>
      </c>
      <c r="DZ337">
        <v>1</v>
      </c>
      <c r="EA337">
        <v>873.380617647059</v>
      </c>
      <c r="EB337">
        <v>2.67618343416319</v>
      </c>
      <c r="EC337">
        <v>0.337681020273999</v>
      </c>
      <c r="ED337">
        <v>1</v>
      </c>
      <c r="EE337">
        <v>5.69002292682927</v>
      </c>
      <c r="EF337">
        <v>0.459811358885027</v>
      </c>
      <c r="EG337">
        <v>0.0465356521203146</v>
      </c>
      <c r="EH337">
        <v>0</v>
      </c>
      <c r="EI337">
        <v>2</v>
      </c>
      <c r="EJ337">
        <v>3</v>
      </c>
      <c r="EK337" t="s">
        <v>354</v>
      </c>
      <c r="EL337">
        <v>100</v>
      </c>
      <c r="EM337">
        <v>100</v>
      </c>
      <c r="EN337">
        <v>1.55</v>
      </c>
      <c r="EO337">
        <v>-0.0435</v>
      </c>
      <c r="EP337">
        <v>0.796380875196005</v>
      </c>
      <c r="EQ337">
        <v>0.00225868272383977</v>
      </c>
      <c r="ER337">
        <v>-9.96746185667655e-07</v>
      </c>
      <c r="ES337">
        <v>2.83711317370827e-10</v>
      </c>
      <c r="ET337">
        <v>-0.071317122073674</v>
      </c>
      <c r="EU337">
        <v>-0.00217948432402501</v>
      </c>
      <c r="EV337">
        <v>0.000453263451741206</v>
      </c>
      <c r="EW337">
        <v>-1.16319206543697e-06</v>
      </c>
      <c r="EX337">
        <v>-2</v>
      </c>
      <c r="EY337">
        <v>2196</v>
      </c>
      <c r="EZ337">
        <v>1</v>
      </c>
      <c r="FA337">
        <v>25</v>
      </c>
      <c r="FB337">
        <v>12.6</v>
      </c>
      <c r="FC337">
        <v>12.4</v>
      </c>
      <c r="FD337">
        <v>18</v>
      </c>
      <c r="FE337">
        <v>821.416</v>
      </c>
      <c r="FF337">
        <v>433.848</v>
      </c>
      <c r="FG337">
        <v>28.3871</v>
      </c>
      <c r="FH337">
        <v>25.1613</v>
      </c>
      <c r="FI337">
        <v>30.0002</v>
      </c>
      <c r="FJ337">
        <v>25.3369</v>
      </c>
      <c r="FK337">
        <v>25.3836</v>
      </c>
      <c r="FL337">
        <v>25.0469</v>
      </c>
      <c r="FM337">
        <v>63.4089</v>
      </c>
      <c r="FN337">
        <v>0</v>
      </c>
      <c r="FO337">
        <v>28.52</v>
      </c>
      <c r="FP337">
        <v>420</v>
      </c>
      <c r="FQ337">
        <v>5.10942</v>
      </c>
      <c r="FR337">
        <v>101.465</v>
      </c>
      <c r="FS337">
        <v>101.915</v>
      </c>
    </row>
    <row r="338" spans="1:175">
      <c r="A338">
        <v>322</v>
      </c>
      <c r="B338">
        <v>1626465832</v>
      </c>
      <c r="C338">
        <v>642.400000095367</v>
      </c>
      <c r="D338" t="s">
        <v>938</v>
      </c>
      <c r="E338" t="s">
        <v>939</v>
      </c>
      <c r="F338">
        <v>1</v>
      </c>
      <c r="G338" t="s">
        <v>291</v>
      </c>
      <c r="H338">
        <v>1626465831</v>
      </c>
      <c r="I338">
        <f>(J338)/1000</f>
        <v>0</v>
      </c>
      <c r="J338">
        <f>1000*CB338*AH338*(BX338-BY338)/(100*BQ338*(1000-AH338*BX338))</f>
        <v>0</v>
      </c>
      <c r="K338">
        <f>CB338*AH338*(BW338-BV338*(1000-AH338*BY338)/(1000-AH338*BX338))/(100*BQ338)</f>
        <v>0</v>
      </c>
      <c r="L338">
        <f>BV338 - IF(AH338&gt;1, K338*BQ338*100.0/(AJ338*CJ338), 0)</f>
        <v>0</v>
      </c>
      <c r="M338">
        <f>((S338-I338/2)*L338-K338)/(S338+I338/2)</f>
        <v>0</v>
      </c>
      <c r="N338">
        <f>M338*(CC338+CD338)/1000.0</f>
        <v>0</v>
      </c>
      <c r="O338">
        <f>(BV338 - IF(AH338&gt;1, K338*BQ338*100.0/(AJ338*CJ338), 0))*(CC338+CD338)/1000.0</f>
        <v>0</v>
      </c>
      <c r="P338">
        <f>2.0/((1/R338-1/Q338)+SIGN(R338)*SQRT((1/R338-1/Q338)*(1/R338-1/Q338) + 4*BR338/((BR338+1)*(BR338+1))*(2*1/R338*1/Q338-1/Q338*1/Q338)))</f>
        <v>0</v>
      </c>
      <c r="Q338">
        <f>IF(LEFT(BS338,1)&lt;&gt;"0",IF(LEFT(BS338,1)="1",3.0,BT338),$D$5+$E$5*(CJ338*CC338/($K$5*1000))+$F$5*(CJ338*CC338/($K$5*1000))*MAX(MIN(BQ338,$J$5),$I$5)*MAX(MIN(BQ338,$J$5),$I$5)+$G$5*MAX(MIN(BQ338,$J$5),$I$5)*(CJ338*CC338/($K$5*1000))+$H$5*(CJ338*CC338/($K$5*1000))*(CJ338*CC338/($K$5*1000)))</f>
        <v>0</v>
      </c>
      <c r="R338">
        <f>I338*(1000-(1000*0.61365*exp(17.502*V338/(240.97+V338))/(CC338+CD338)+BX338)/2)/(1000*0.61365*exp(17.502*V338/(240.97+V338))/(CC338+CD338)-BX338)</f>
        <v>0</v>
      </c>
      <c r="S338">
        <f>1/((BR338+1)/(P338/1.6)+1/(Q338/1.37)) + BR338/((BR338+1)/(P338/1.6) + BR338/(Q338/1.37))</f>
        <v>0</v>
      </c>
      <c r="T338">
        <f>(BM338*BP338)</f>
        <v>0</v>
      </c>
      <c r="U338">
        <f>(CE338+(T338+2*0.95*5.67E-8*(((CE338+$B$7)+273)^4-(CE338+273)^4)-44100*I338)/(1.84*29.3*Q338+8*0.95*5.67E-8*(CE338+273)^3))</f>
        <v>0</v>
      </c>
      <c r="V338">
        <f>($C$7*CF338+$D$7*CG338+$E$7*U338)</f>
        <v>0</v>
      </c>
      <c r="W338">
        <f>0.61365*exp(17.502*V338/(240.97+V338))</f>
        <v>0</v>
      </c>
      <c r="X338">
        <f>(Y338/Z338*100)</f>
        <v>0</v>
      </c>
      <c r="Y338">
        <f>BX338*(CC338+CD338)/1000</f>
        <v>0</v>
      </c>
      <c r="Z338">
        <f>0.61365*exp(17.502*CE338/(240.97+CE338))</f>
        <v>0</v>
      </c>
      <c r="AA338">
        <f>(W338-BX338*(CC338+CD338)/1000)</f>
        <v>0</v>
      </c>
      <c r="AB338">
        <f>(-I338*44100)</f>
        <v>0</v>
      </c>
      <c r="AC338">
        <f>2*29.3*Q338*0.92*(CE338-V338)</f>
        <v>0</v>
      </c>
      <c r="AD338">
        <f>2*0.95*5.67E-8*(((CE338+$B$7)+273)^4-(V338+273)^4)</f>
        <v>0</v>
      </c>
      <c r="AE338">
        <f>T338+AD338+AB338+AC338</f>
        <v>0</v>
      </c>
      <c r="AF338">
        <v>141</v>
      </c>
      <c r="AG338">
        <v>16</v>
      </c>
      <c r="AH338">
        <f>IF(AF338*$H$13&gt;=AJ338,1.0,(AJ338/(AJ338-AF338*$H$13)))</f>
        <v>0</v>
      </c>
      <c r="AI338">
        <f>(AH338-1)*100</f>
        <v>0</v>
      </c>
      <c r="AJ338">
        <f>MAX(0,($B$13+$C$13*CJ338)/(1+$D$13*CJ338)*CC338/(CE338+273)*$E$13)</f>
        <v>0</v>
      </c>
      <c r="AK338" t="s">
        <v>292</v>
      </c>
      <c r="AL338" t="s">
        <v>292</v>
      </c>
      <c r="AM338">
        <v>0</v>
      </c>
      <c r="AN338">
        <v>0</v>
      </c>
      <c r="AO338">
        <f>1-AM338/AN338</f>
        <v>0</v>
      </c>
      <c r="AP338">
        <v>0</v>
      </c>
      <c r="AQ338" t="s">
        <v>292</v>
      </c>
      <c r="AR338" t="s">
        <v>292</v>
      </c>
      <c r="AS338">
        <v>0</v>
      </c>
      <c r="AT338">
        <v>0</v>
      </c>
      <c r="AU338">
        <f>1-AS338/AT338</f>
        <v>0</v>
      </c>
      <c r="AV338">
        <v>0.5</v>
      </c>
      <c r="AW338">
        <f>BN338</f>
        <v>0</v>
      </c>
      <c r="AX338">
        <f>K338</f>
        <v>0</v>
      </c>
      <c r="AY338">
        <f>AU338*AV338*AW338</f>
        <v>0</v>
      </c>
      <c r="AZ338">
        <f>(AX338-AP338)/AW338</f>
        <v>0</v>
      </c>
      <c r="BA338">
        <f>(AN338-AT338)/AT338</f>
        <v>0</v>
      </c>
      <c r="BB338">
        <f>AM338/(AO338+AM338/AT338)</f>
        <v>0</v>
      </c>
      <c r="BC338" t="s">
        <v>292</v>
      </c>
      <c r="BD338">
        <v>0</v>
      </c>
      <c r="BE338">
        <f>IF(BD338&lt;&gt;0, BD338, BB338)</f>
        <v>0</v>
      </c>
      <c r="BF338">
        <f>1-BE338/AT338</f>
        <v>0</v>
      </c>
      <c r="BG338">
        <f>(AT338-AS338)/(AT338-BE338)</f>
        <v>0</v>
      </c>
      <c r="BH338">
        <f>(AN338-AT338)/(AN338-BE338)</f>
        <v>0</v>
      </c>
      <c r="BI338">
        <f>(AT338-AS338)/(AT338-AM338)</f>
        <v>0</v>
      </c>
      <c r="BJ338">
        <f>(AN338-AT338)/(AN338-AM338)</f>
        <v>0</v>
      </c>
      <c r="BK338">
        <f>(BG338*BE338/AS338)</f>
        <v>0</v>
      </c>
      <c r="BL338">
        <f>(1-BK338)</f>
        <v>0</v>
      </c>
      <c r="BM338">
        <f>$B$11*CK338+$C$11*CL338+$F$11*CM338*(1-CP338)</f>
        <v>0</v>
      </c>
      <c r="BN338">
        <f>BM338*BO338</f>
        <v>0</v>
      </c>
      <c r="BO338">
        <f>($B$11*$D$9+$C$11*$D$9+$F$11*((CZ338+CR338)/MAX(CZ338+CR338+DA338, 0.1)*$I$9+DA338/MAX(CZ338+CR338+DA338, 0.1)*$J$9))/($B$11+$C$11+$F$11)</f>
        <v>0</v>
      </c>
      <c r="BP338">
        <f>($B$11*$K$9+$C$11*$K$9+$F$11*((CZ338+CR338)/MAX(CZ338+CR338+DA338, 0.1)*$P$9+DA338/MAX(CZ338+CR338+DA338, 0.1)*$Q$9))/($B$11+$C$11+$F$11)</f>
        <v>0</v>
      </c>
      <c r="BQ338">
        <v>6</v>
      </c>
      <c r="BR338">
        <v>0.5</v>
      </c>
      <c r="BS338" t="s">
        <v>293</v>
      </c>
      <c r="BT338">
        <v>2</v>
      </c>
      <c r="BU338">
        <v>1626465831</v>
      </c>
      <c r="BV338">
        <v>396.037333333333</v>
      </c>
      <c r="BW338">
        <v>419.975</v>
      </c>
      <c r="BX338">
        <v>10.7691</v>
      </c>
      <c r="BY338">
        <v>5.00576</v>
      </c>
      <c r="BZ338">
        <v>394.487666666667</v>
      </c>
      <c r="CA338">
        <v>10.8125</v>
      </c>
      <c r="CB338">
        <v>899.984333333333</v>
      </c>
      <c r="CC338">
        <v>100.763</v>
      </c>
      <c r="CD338">
        <v>0.0996773666666667</v>
      </c>
      <c r="CE338">
        <v>24.8348</v>
      </c>
      <c r="CF338">
        <v>23.1533333333333</v>
      </c>
      <c r="CG338">
        <v>999.9</v>
      </c>
      <c r="CH338">
        <v>0</v>
      </c>
      <c r="CI338">
        <v>0</v>
      </c>
      <c r="CJ338">
        <v>10004.5333333333</v>
      </c>
      <c r="CK338">
        <v>0</v>
      </c>
      <c r="CL338">
        <v>0.221023</v>
      </c>
      <c r="CM338">
        <v>1459.98666666667</v>
      </c>
      <c r="CN338">
        <v>0.972991</v>
      </c>
      <c r="CO338">
        <v>0.0270093</v>
      </c>
      <c r="CP338">
        <v>0</v>
      </c>
      <c r="CQ338">
        <v>873.747333333333</v>
      </c>
      <c r="CR338">
        <v>4.99999</v>
      </c>
      <c r="CS338">
        <v>12810.8333333333</v>
      </c>
      <c r="CT338">
        <v>12728.2</v>
      </c>
      <c r="CU338">
        <v>39.375</v>
      </c>
      <c r="CV338">
        <v>41.312</v>
      </c>
      <c r="CW338">
        <v>40.437</v>
      </c>
      <c r="CX338">
        <v>40.75</v>
      </c>
      <c r="CY338">
        <v>41.5</v>
      </c>
      <c r="CZ338">
        <v>1415.68666666667</v>
      </c>
      <c r="DA338">
        <v>39.3</v>
      </c>
      <c r="DB338">
        <v>0</v>
      </c>
      <c r="DC338">
        <v>1626465843.2</v>
      </c>
      <c r="DD338">
        <v>0</v>
      </c>
      <c r="DE338">
        <v>873.62816</v>
      </c>
      <c r="DF338">
        <v>2.73053845188687</v>
      </c>
      <c r="DG338">
        <v>37.3000000165312</v>
      </c>
      <c r="DH338">
        <v>12807.532</v>
      </c>
      <c r="DI338">
        <v>15</v>
      </c>
      <c r="DJ338">
        <v>1626465084.6</v>
      </c>
      <c r="DK338" t="s">
        <v>294</v>
      </c>
      <c r="DL338">
        <v>1626465076.6</v>
      </c>
      <c r="DM338">
        <v>1626465084.6</v>
      </c>
      <c r="DN338">
        <v>8</v>
      </c>
      <c r="DO338">
        <v>0.212</v>
      </c>
      <c r="DP338">
        <v>0.013</v>
      </c>
      <c r="DQ338">
        <v>1.588</v>
      </c>
      <c r="DR338">
        <v>-0.074</v>
      </c>
      <c r="DS338">
        <v>420</v>
      </c>
      <c r="DT338">
        <v>3</v>
      </c>
      <c r="DU338">
        <v>0.13</v>
      </c>
      <c r="DV338">
        <v>0.03</v>
      </c>
      <c r="DW338">
        <v>-23.8840609756098</v>
      </c>
      <c r="DX338">
        <v>-0.384079442508686</v>
      </c>
      <c r="DY338">
        <v>0.047001374541648</v>
      </c>
      <c r="DZ338">
        <v>1</v>
      </c>
      <c r="EA338">
        <v>873.458545454546</v>
      </c>
      <c r="EB338">
        <v>2.70304091754565</v>
      </c>
      <c r="EC338">
        <v>0.336467846265061</v>
      </c>
      <c r="ED338">
        <v>1</v>
      </c>
      <c r="EE338">
        <v>5.70293804878049</v>
      </c>
      <c r="EF338">
        <v>0.46745623693379</v>
      </c>
      <c r="EG338">
        <v>0.0471689393573269</v>
      </c>
      <c r="EH338">
        <v>0</v>
      </c>
      <c r="EI338">
        <v>2</v>
      </c>
      <c r="EJ338">
        <v>3</v>
      </c>
      <c r="EK338" t="s">
        <v>354</v>
      </c>
      <c r="EL338">
        <v>100</v>
      </c>
      <c r="EM338">
        <v>100</v>
      </c>
      <c r="EN338">
        <v>1.55</v>
      </c>
      <c r="EO338">
        <v>-0.0432</v>
      </c>
      <c r="EP338">
        <v>0.796380875196005</v>
      </c>
      <c r="EQ338">
        <v>0.00225868272383977</v>
      </c>
      <c r="ER338">
        <v>-9.96746185667655e-07</v>
      </c>
      <c r="ES338">
        <v>2.83711317370827e-10</v>
      </c>
      <c r="ET338">
        <v>-0.071317122073674</v>
      </c>
      <c r="EU338">
        <v>-0.00217948432402501</v>
      </c>
      <c r="EV338">
        <v>0.000453263451741206</v>
      </c>
      <c r="EW338">
        <v>-1.16319206543697e-06</v>
      </c>
      <c r="EX338">
        <v>-2</v>
      </c>
      <c r="EY338">
        <v>2196</v>
      </c>
      <c r="EZ338">
        <v>1</v>
      </c>
      <c r="FA338">
        <v>25</v>
      </c>
      <c r="FB338">
        <v>12.6</v>
      </c>
      <c r="FC338">
        <v>12.5</v>
      </c>
      <c r="FD338">
        <v>18</v>
      </c>
      <c r="FE338">
        <v>821.542</v>
      </c>
      <c r="FF338">
        <v>433.899</v>
      </c>
      <c r="FG338">
        <v>28.4524</v>
      </c>
      <c r="FH338">
        <v>25.1611</v>
      </c>
      <c r="FI338">
        <v>30</v>
      </c>
      <c r="FJ338">
        <v>25.3361</v>
      </c>
      <c r="FK338">
        <v>25.3825</v>
      </c>
      <c r="FL338">
        <v>25.0491</v>
      </c>
      <c r="FM338">
        <v>63.4089</v>
      </c>
      <c r="FN338">
        <v>0</v>
      </c>
      <c r="FO338">
        <v>28.52</v>
      </c>
      <c r="FP338">
        <v>420</v>
      </c>
      <c r="FQ338">
        <v>5.14392</v>
      </c>
      <c r="FR338">
        <v>101.467</v>
      </c>
      <c r="FS338">
        <v>101.914</v>
      </c>
    </row>
    <row r="339" spans="1:175">
      <c r="A339">
        <v>323</v>
      </c>
      <c r="B339">
        <v>1626465834</v>
      </c>
      <c r="C339">
        <v>644.400000095367</v>
      </c>
      <c r="D339" t="s">
        <v>940</v>
      </c>
      <c r="E339" t="s">
        <v>941</v>
      </c>
      <c r="F339">
        <v>1</v>
      </c>
      <c r="G339" t="s">
        <v>291</v>
      </c>
      <c r="H339">
        <v>1626465833</v>
      </c>
      <c r="I339">
        <f>(J339)/1000</f>
        <v>0</v>
      </c>
      <c r="J339">
        <f>1000*CB339*AH339*(BX339-BY339)/(100*BQ339*(1000-AH339*BX339))</f>
        <v>0</v>
      </c>
      <c r="K339">
        <f>CB339*AH339*(BW339-BV339*(1000-AH339*BY339)/(1000-AH339*BX339))/(100*BQ339)</f>
        <v>0</v>
      </c>
      <c r="L339">
        <f>BV339 - IF(AH339&gt;1, K339*BQ339*100.0/(AJ339*CJ339), 0)</f>
        <v>0</v>
      </c>
      <c r="M339">
        <f>((S339-I339/2)*L339-K339)/(S339+I339/2)</f>
        <v>0</v>
      </c>
      <c r="N339">
        <f>M339*(CC339+CD339)/1000.0</f>
        <v>0</v>
      </c>
      <c r="O339">
        <f>(BV339 - IF(AH339&gt;1, K339*BQ339*100.0/(AJ339*CJ339), 0))*(CC339+CD339)/1000.0</f>
        <v>0</v>
      </c>
      <c r="P339">
        <f>2.0/((1/R339-1/Q339)+SIGN(R339)*SQRT((1/R339-1/Q339)*(1/R339-1/Q339) + 4*BR339/((BR339+1)*(BR339+1))*(2*1/R339*1/Q339-1/Q339*1/Q339)))</f>
        <v>0</v>
      </c>
      <c r="Q339">
        <f>IF(LEFT(BS339,1)&lt;&gt;"0",IF(LEFT(BS339,1)="1",3.0,BT339),$D$5+$E$5*(CJ339*CC339/($K$5*1000))+$F$5*(CJ339*CC339/($K$5*1000))*MAX(MIN(BQ339,$J$5),$I$5)*MAX(MIN(BQ339,$J$5),$I$5)+$G$5*MAX(MIN(BQ339,$J$5),$I$5)*(CJ339*CC339/($K$5*1000))+$H$5*(CJ339*CC339/($K$5*1000))*(CJ339*CC339/($K$5*1000)))</f>
        <v>0</v>
      </c>
      <c r="R339">
        <f>I339*(1000-(1000*0.61365*exp(17.502*V339/(240.97+V339))/(CC339+CD339)+BX339)/2)/(1000*0.61365*exp(17.502*V339/(240.97+V339))/(CC339+CD339)-BX339)</f>
        <v>0</v>
      </c>
      <c r="S339">
        <f>1/((BR339+1)/(P339/1.6)+1/(Q339/1.37)) + BR339/((BR339+1)/(P339/1.6) + BR339/(Q339/1.37))</f>
        <v>0</v>
      </c>
      <c r="T339">
        <f>(BM339*BP339)</f>
        <v>0</v>
      </c>
      <c r="U339">
        <f>(CE339+(T339+2*0.95*5.67E-8*(((CE339+$B$7)+273)^4-(CE339+273)^4)-44100*I339)/(1.84*29.3*Q339+8*0.95*5.67E-8*(CE339+273)^3))</f>
        <v>0</v>
      </c>
      <c r="V339">
        <f>($C$7*CF339+$D$7*CG339+$E$7*U339)</f>
        <v>0</v>
      </c>
      <c r="W339">
        <f>0.61365*exp(17.502*V339/(240.97+V339))</f>
        <v>0</v>
      </c>
      <c r="X339">
        <f>(Y339/Z339*100)</f>
        <v>0</v>
      </c>
      <c r="Y339">
        <f>BX339*(CC339+CD339)/1000</f>
        <v>0</v>
      </c>
      <c r="Z339">
        <f>0.61365*exp(17.502*CE339/(240.97+CE339))</f>
        <v>0</v>
      </c>
      <c r="AA339">
        <f>(W339-BX339*(CC339+CD339)/1000)</f>
        <v>0</v>
      </c>
      <c r="AB339">
        <f>(-I339*44100)</f>
        <v>0</v>
      </c>
      <c r="AC339">
        <f>2*29.3*Q339*0.92*(CE339-V339)</f>
        <v>0</v>
      </c>
      <c r="AD339">
        <f>2*0.95*5.67E-8*(((CE339+$B$7)+273)^4-(V339+273)^4)</f>
        <v>0</v>
      </c>
      <c r="AE339">
        <f>T339+AD339+AB339+AC339</f>
        <v>0</v>
      </c>
      <c r="AF339">
        <v>141</v>
      </c>
      <c r="AG339">
        <v>16</v>
      </c>
      <c r="AH339">
        <f>IF(AF339*$H$13&gt;=AJ339,1.0,(AJ339/(AJ339-AF339*$H$13)))</f>
        <v>0</v>
      </c>
      <c r="AI339">
        <f>(AH339-1)*100</f>
        <v>0</v>
      </c>
      <c r="AJ339">
        <f>MAX(0,($B$13+$C$13*CJ339)/(1+$D$13*CJ339)*CC339/(CE339+273)*$E$13)</f>
        <v>0</v>
      </c>
      <c r="AK339" t="s">
        <v>292</v>
      </c>
      <c r="AL339" t="s">
        <v>292</v>
      </c>
      <c r="AM339">
        <v>0</v>
      </c>
      <c r="AN339">
        <v>0</v>
      </c>
      <c r="AO339">
        <f>1-AM339/AN339</f>
        <v>0</v>
      </c>
      <c r="AP339">
        <v>0</v>
      </c>
      <c r="AQ339" t="s">
        <v>292</v>
      </c>
      <c r="AR339" t="s">
        <v>292</v>
      </c>
      <c r="AS339">
        <v>0</v>
      </c>
      <c r="AT339">
        <v>0</v>
      </c>
      <c r="AU339">
        <f>1-AS339/AT339</f>
        <v>0</v>
      </c>
      <c r="AV339">
        <v>0.5</v>
      </c>
      <c r="AW339">
        <f>BN339</f>
        <v>0</v>
      </c>
      <c r="AX339">
        <f>K339</f>
        <v>0</v>
      </c>
      <c r="AY339">
        <f>AU339*AV339*AW339</f>
        <v>0</v>
      </c>
      <c r="AZ339">
        <f>(AX339-AP339)/AW339</f>
        <v>0</v>
      </c>
      <c r="BA339">
        <f>(AN339-AT339)/AT339</f>
        <v>0</v>
      </c>
      <c r="BB339">
        <f>AM339/(AO339+AM339/AT339)</f>
        <v>0</v>
      </c>
      <c r="BC339" t="s">
        <v>292</v>
      </c>
      <c r="BD339">
        <v>0</v>
      </c>
      <c r="BE339">
        <f>IF(BD339&lt;&gt;0, BD339, BB339)</f>
        <v>0</v>
      </c>
      <c r="BF339">
        <f>1-BE339/AT339</f>
        <v>0</v>
      </c>
      <c r="BG339">
        <f>(AT339-AS339)/(AT339-BE339)</f>
        <v>0</v>
      </c>
      <c r="BH339">
        <f>(AN339-AT339)/(AN339-BE339)</f>
        <v>0</v>
      </c>
      <c r="BI339">
        <f>(AT339-AS339)/(AT339-AM339)</f>
        <v>0</v>
      </c>
      <c r="BJ339">
        <f>(AN339-AT339)/(AN339-AM339)</f>
        <v>0</v>
      </c>
      <c r="BK339">
        <f>(BG339*BE339/AS339)</f>
        <v>0</v>
      </c>
      <c r="BL339">
        <f>(1-BK339)</f>
        <v>0</v>
      </c>
      <c r="BM339">
        <f>$B$11*CK339+$C$11*CL339+$F$11*CM339*(1-CP339)</f>
        <v>0</v>
      </c>
      <c r="BN339">
        <f>BM339*BO339</f>
        <v>0</v>
      </c>
      <c r="BO339">
        <f>($B$11*$D$9+$C$11*$D$9+$F$11*((CZ339+CR339)/MAX(CZ339+CR339+DA339, 0.1)*$I$9+DA339/MAX(CZ339+CR339+DA339, 0.1)*$J$9))/($B$11+$C$11+$F$11)</f>
        <v>0</v>
      </c>
      <c r="BP339">
        <f>($B$11*$K$9+$C$11*$K$9+$F$11*((CZ339+CR339)/MAX(CZ339+CR339+DA339, 0.1)*$P$9+DA339/MAX(CZ339+CR339+DA339, 0.1)*$Q$9))/($B$11+$C$11+$F$11)</f>
        <v>0</v>
      </c>
      <c r="BQ339">
        <v>6</v>
      </c>
      <c r="BR339">
        <v>0.5</v>
      </c>
      <c r="BS339" t="s">
        <v>293</v>
      </c>
      <c r="BT339">
        <v>2</v>
      </c>
      <c r="BU339">
        <v>1626465833</v>
      </c>
      <c r="BV339">
        <v>396.022666666667</v>
      </c>
      <c r="BW339">
        <v>419.936333333333</v>
      </c>
      <c r="BX339">
        <v>10.7996</v>
      </c>
      <c r="BY339">
        <v>5.04179666666667</v>
      </c>
      <c r="BZ339">
        <v>394.473333333333</v>
      </c>
      <c r="CA339">
        <v>10.8427666666667</v>
      </c>
      <c r="CB339">
        <v>899.941</v>
      </c>
      <c r="CC339">
        <v>100.763666666667</v>
      </c>
      <c r="CD339">
        <v>0.0999889</v>
      </c>
      <c r="CE339">
        <v>24.8729</v>
      </c>
      <c r="CF339">
        <v>23.1866</v>
      </c>
      <c r="CG339">
        <v>999.9</v>
      </c>
      <c r="CH339">
        <v>0</v>
      </c>
      <c r="CI339">
        <v>0</v>
      </c>
      <c r="CJ339">
        <v>9975</v>
      </c>
      <c r="CK339">
        <v>0</v>
      </c>
      <c r="CL339">
        <v>0.221023</v>
      </c>
      <c r="CM339">
        <v>1459.98333333333</v>
      </c>
      <c r="CN339">
        <v>0.972991</v>
      </c>
      <c r="CO339">
        <v>0.0270093</v>
      </c>
      <c r="CP339">
        <v>0</v>
      </c>
      <c r="CQ339">
        <v>873.729</v>
      </c>
      <c r="CR339">
        <v>4.99999</v>
      </c>
      <c r="CS339">
        <v>12812.7666666667</v>
      </c>
      <c r="CT339">
        <v>12728.2333333333</v>
      </c>
      <c r="CU339">
        <v>39.375</v>
      </c>
      <c r="CV339">
        <v>41.312</v>
      </c>
      <c r="CW339">
        <v>40.437</v>
      </c>
      <c r="CX339">
        <v>40.75</v>
      </c>
      <c r="CY339">
        <v>41.5</v>
      </c>
      <c r="CZ339">
        <v>1415.68333333333</v>
      </c>
      <c r="DA339">
        <v>39.3</v>
      </c>
      <c r="DB339">
        <v>0</v>
      </c>
      <c r="DC339">
        <v>1626465845</v>
      </c>
      <c r="DD339">
        <v>0</v>
      </c>
      <c r="DE339">
        <v>873.657076923077</v>
      </c>
      <c r="DF339">
        <v>1.96909401054562</v>
      </c>
      <c r="DG339">
        <v>35.7333333031296</v>
      </c>
      <c r="DH339">
        <v>12808.4846153846</v>
      </c>
      <c r="DI339">
        <v>15</v>
      </c>
      <c r="DJ339">
        <v>1626465084.6</v>
      </c>
      <c r="DK339" t="s">
        <v>294</v>
      </c>
      <c r="DL339">
        <v>1626465076.6</v>
      </c>
      <c r="DM339">
        <v>1626465084.6</v>
      </c>
      <c r="DN339">
        <v>8</v>
      </c>
      <c r="DO339">
        <v>0.212</v>
      </c>
      <c r="DP339">
        <v>0.013</v>
      </c>
      <c r="DQ339">
        <v>1.588</v>
      </c>
      <c r="DR339">
        <v>-0.074</v>
      </c>
      <c r="DS339">
        <v>420</v>
      </c>
      <c r="DT339">
        <v>3</v>
      </c>
      <c r="DU339">
        <v>0.13</v>
      </c>
      <c r="DV339">
        <v>0.03</v>
      </c>
      <c r="DW339">
        <v>-23.8932682926829</v>
      </c>
      <c r="DX339">
        <v>-0.34590940766546</v>
      </c>
      <c r="DY339">
        <v>0.0450358688430779</v>
      </c>
      <c r="DZ339">
        <v>1</v>
      </c>
      <c r="EA339">
        <v>873.522742857143</v>
      </c>
      <c r="EB339">
        <v>2.45783376047692</v>
      </c>
      <c r="EC339">
        <v>0.327587052147509</v>
      </c>
      <c r="ED339">
        <v>1</v>
      </c>
      <c r="EE339">
        <v>5.71409731707317</v>
      </c>
      <c r="EF339">
        <v>0.442855191637636</v>
      </c>
      <c r="EG339">
        <v>0.0454585162819685</v>
      </c>
      <c r="EH339">
        <v>0</v>
      </c>
      <c r="EI339">
        <v>2</v>
      </c>
      <c r="EJ339">
        <v>3</v>
      </c>
      <c r="EK339" t="s">
        <v>354</v>
      </c>
      <c r="EL339">
        <v>100</v>
      </c>
      <c r="EM339">
        <v>100</v>
      </c>
      <c r="EN339">
        <v>1.55</v>
      </c>
      <c r="EO339">
        <v>-0.0431</v>
      </c>
      <c r="EP339">
        <v>0.796380875196005</v>
      </c>
      <c r="EQ339">
        <v>0.00225868272383977</v>
      </c>
      <c r="ER339">
        <v>-9.96746185667655e-07</v>
      </c>
      <c r="ES339">
        <v>2.83711317370827e-10</v>
      </c>
      <c r="ET339">
        <v>-0.071317122073674</v>
      </c>
      <c r="EU339">
        <v>-0.00217948432402501</v>
      </c>
      <c r="EV339">
        <v>0.000453263451741206</v>
      </c>
      <c r="EW339">
        <v>-1.16319206543697e-06</v>
      </c>
      <c r="EX339">
        <v>-2</v>
      </c>
      <c r="EY339">
        <v>2196</v>
      </c>
      <c r="EZ339">
        <v>1</v>
      </c>
      <c r="FA339">
        <v>25</v>
      </c>
      <c r="FB339">
        <v>12.6</v>
      </c>
      <c r="FC339">
        <v>12.5</v>
      </c>
      <c r="FD339">
        <v>18</v>
      </c>
      <c r="FE339">
        <v>821.345</v>
      </c>
      <c r="FF339">
        <v>434.03</v>
      </c>
      <c r="FG339">
        <v>28.518</v>
      </c>
      <c r="FH339">
        <v>25.1611</v>
      </c>
      <c r="FI339">
        <v>30.0001</v>
      </c>
      <c r="FJ339">
        <v>25.3353</v>
      </c>
      <c r="FK339">
        <v>25.3821</v>
      </c>
      <c r="FL339">
        <v>25.0477</v>
      </c>
      <c r="FM339">
        <v>63.4089</v>
      </c>
      <c r="FN339">
        <v>0</v>
      </c>
      <c r="FO339">
        <v>28.62</v>
      </c>
      <c r="FP339">
        <v>420</v>
      </c>
      <c r="FQ339">
        <v>5.1333</v>
      </c>
      <c r="FR339">
        <v>101.468</v>
      </c>
      <c r="FS339">
        <v>101.915</v>
      </c>
    </row>
    <row r="340" spans="1:175">
      <c r="A340">
        <v>324</v>
      </c>
      <c r="B340">
        <v>1626465836</v>
      </c>
      <c r="C340">
        <v>646.400000095367</v>
      </c>
      <c r="D340" t="s">
        <v>942</v>
      </c>
      <c r="E340" t="s">
        <v>943</v>
      </c>
      <c r="F340">
        <v>1</v>
      </c>
      <c r="G340" t="s">
        <v>291</v>
      </c>
      <c r="H340">
        <v>1626465835</v>
      </c>
      <c r="I340">
        <f>(J340)/1000</f>
        <v>0</v>
      </c>
      <c r="J340">
        <f>1000*CB340*AH340*(BX340-BY340)/(100*BQ340*(1000-AH340*BX340))</f>
        <v>0</v>
      </c>
      <c r="K340">
        <f>CB340*AH340*(BW340-BV340*(1000-AH340*BY340)/(1000-AH340*BX340))/(100*BQ340)</f>
        <v>0</v>
      </c>
      <c r="L340">
        <f>BV340 - IF(AH340&gt;1, K340*BQ340*100.0/(AJ340*CJ340), 0)</f>
        <v>0</v>
      </c>
      <c r="M340">
        <f>((S340-I340/2)*L340-K340)/(S340+I340/2)</f>
        <v>0</v>
      </c>
      <c r="N340">
        <f>M340*(CC340+CD340)/1000.0</f>
        <v>0</v>
      </c>
      <c r="O340">
        <f>(BV340 - IF(AH340&gt;1, K340*BQ340*100.0/(AJ340*CJ340), 0))*(CC340+CD340)/1000.0</f>
        <v>0</v>
      </c>
      <c r="P340">
        <f>2.0/((1/R340-1/Q340)+SIGN(R340)*SQRT((1/R340-1/Q340)*(1/R340-1/Q340) + 4*BR340/((BR340+1)*(BR340+1))*(2*1/R340*1/Q340-1/Q340*1/Q340)))</f>
        <v>0</v>
      </c>
      <c r="Q340">
        <f>IF(LEFT(BS340,1)&lt;&gt;"0",IF(LEFT(BS340,1)="1",3.0,BT340),$D$5+$E$5*(CJ340*CC340/($K$5*1000))+$F$5*(CJ340*CC340/($K$5*1000))*MAX(MIN(BQ340,$J$5),$I$5)*MAX(MIN(BQ340,$J$5),$I$5)+$G$5*MAX(MIN(BQ340,$J$5),$I$5)*(CJ340*CC340/($K$5*1000))+$H$5*(CJ340*CC340/($K$5*1000))*(CJ340*CC340/($K$5*1000)))</f>
        <v>0</v>
      </c>
      <c r="R340">
        <f>I340*(1000-(1000*0.61365*exp(17.502*V340/(240.97+V340))/(CC340+CD340)+BX340)/2)/(1000*0.61365*exp(17.502*V340/(240.97+V340))/(CC340+CD340)-BX340)</f>
        <v>0</v>
      </c>
      <c r="S340">
        <f>1/((BR340+1)/(P340/1.6)+1/(Q340/1.37)) + BR340/((BR340+1)/(P340/1.6) + BR340/(Q340/1.37))</f>
        <v>0</v>
      </c>
      <c r="T340">
        <f>(BM340*BP340)</f>
        <v>0</v>
      </c>
      <c r="U340">
        <f>(CE340+(T340+2*0.95*5.67E-8*(((CE340+$B$7)+273)^4-(CE340+273)^4)-44100*I340)/(1.84*29.3*Q340+8*0.95*5.67E-8*(CE340+273)^3))</f>
        <v>0</v>
      </c>
      <c r="V340">
        <f>($C$7*CF340+$D$7*CG340+$E$7*U340)</f>
        <v>0</v>
      </c>
      <c r="W340">
        <f>0.61365*exp(17.502*V340/(240.97+V340))</f>
        <v>0</v>
      </c>
      <c r="X340">
        <f>(Y340/Z340*100)</f>
        <v>0</v>
      </c>
      <c r="Y340">
        <f>BX340*(CC340+CD340)/1000</f>
        <v>0</v>
      </c>
      <c r="Z340">
        <f>0.61365*exp(17.502*CE340/(240.97+CE340))</f>
        <v>0</v>
      </c>
      <c r="AA340">
        <f>(W340-BX340*(CC340+CD340)/1000)</f>
        <v>0</v>
      </c>
      <c r="AB340">
        <f>(-I340*44100)</f>
        <v>0</v>
      </c>
      <c r="AC340">
        <f>2*29.3*Q340*0.92*(CE340-V340)</f>
        <v>0</v>
      </c>
      <c r="AD340">
        <f>2*0.95*5.67E-8*(((CE340+$B$7)+273)^4-(V340+273)^4)</f>
        <v>0</v>
      </c>
      <c r="AE340">
        <f>T340+AD340+AB340+AC340</f>
        <v>0</v>
      </c>
      <c r="AF340">
        <v>141</v>
      </c>
      <c r="AG340">
        <v>16</v>
      </c>
      <c r="AH340">
        <f>IF(AF340*$H$13&gt;=AJ340,1.0,(AJ340/(AJ340-AF340*$H$13)))</f>
        <v>0</v>
      </c>
      <c r="AI340">
        <f>(AH340-1)*100</f>
        <v>0</v>
      </c>
      <c r="AJ340">
        <f>MAX(0,($B$13+$C$13*CJ340)/(1+$D$13*CJ340)*CC340/(CE340+273)*$E$13)</f>
        <v>0</v>
      </c>
      <c r="AK340" t="s">
        <v>292</v>
      </c>
      <c r="AL340" t="s">
        <v>292</v>
      </c>
      <c r="AM340">
        <v>0</v>
      </c>
      <c r="AN340">
        <v>0</v>
      </c>
      <c r="AO340">
        <f>1-AM340/AN340</f>
        <v>0</v>
      </c>
      <c r="AP340">
        <v>0</v>
      </c>
      <c r="AQ340" t="s">
        <v>292</v>
      </c>
      <c r="AR340" t="s">
        <v>292</v>
      </c>
      <c r="AS340">
        <v>0</v>
      </c>
      <c r="AT340">
        <v>0</v>
      </c>
      <c r="AU340">
        <f>1-AS340/AT340</f>
        <v>0</v>
      </c>
      <c r="AV340">
        <v>0.5</v>
      </c>
      <c r="AW340">
        <f>BN340</f>
        <v>0</v>
      </c>
      <c r="AX340">
        <f>K340</f>
        <v>0</v>
      </c>
      <c r="AY340">
        <f>AU340*AV340*AW340</f>
        <v>0</v>
      </c>
      <c r="AZ340">
        <f>(AX340-AP340)/AW340</f>
        <v>0</v>
      </c>
      <c r="BA340">
        <f>(AN340-AT340)/AT340</f>
        <v>0</v>
      </c>
      <c r="BB340">
        <f>AM340/(AO340+AM340/AT340)</f>
        <v>0</v>
      </c>
      <c r="BC340" t="s">
        <v>292</v>
      </c>
      <c r="BD340">
        <v>0</v>
      </c>
      <c r="BE340">
        <f>IF(BD340&lt;&gt;0, BD340, BB340)</f>
        <v>0</v>
      </c>
      <c r="BF340">
        <f>1-BE340/AT340</f>
        <v>0</v>
      </c>
      <c r="BG340">
        <f>(AT340-AS340)/(AT340-BE340)</f>
        <v>0</v>
      </c>
      <c r="BH340">
        <f>(AN340-AT340)/(AN340-BE340)</f>
        <v>0</v>
      </c>
      <c r="BI340">
        <f>(AT340-AS340)/(AT340-AM340)</f>
        <v>0</v>
      </c>
      <c r="BJ340">
        <f>(AN340-AT340)/(AN340-AM340)</f>
        <v>0</v>
      </c>
      <c r="BK340">
        <f>(BG340*BE340/AS340)</f>
        <v>0</v>
      </c>
      <c r="BL340">
        <f>(1-BK340)</f>
        <v>0</v>
      </c>
      <c r="BM340">
        <f>$B$11*CK340+$C$11*CL340+$F$11*CM340*(1-CP340)</f>
        <v>0</v>
      </c>
      <c r="BN340">
        <f>BM340*BO340</f>
        <v>0</v>
      </c>
      <c r="BO340">
        <f>($B$11*$D$9+$C$11*$D$9+$F$11*((CZ340+CR340)/MAX(CZ340+CR340+DA340, 0.1)*$I$9+DA340/MAX(CZ340+CR340+DA340, 0.1)*$J$9))/($B$11+$C$11+$F$11)</f>
        <v>0</v>
      </c>
      <c r="BP340">
        <f>($B$11*$K$9+$C$11*$K$9+$F$11*((CZ340+CR340)/MAX(CZ340+CR340+DA340, 0.1)*$P$9+DA340/MAX(CZ340+CR340+DA340, 0.1)*$Q$9))/($B$11+$C$11+$F$11)</f>
        <v>0</v>
      </c>
      <c r="BQ340">
        <v>6</v>
      </c>
      <c r="BR340">
        <v>0.5</v>
      </c>
      <c r="BS340" t="s">
        <v>293</v>
      </c>
      <c r="BT340">
        <v>2</v>
      </c>
      <c r="BU340">
        <v>1626465835</v>
      </c>
      <c r="BV340">
        <v>395.972333333333</v>
      </c>
      <c r="BW340">
        <v>419.96</v>
      </c>
      <c r="BX340">
        <v>10.8347333333333</v>
      </c>
      <c r="BY340">
        <v>5.06990666666667</v>
      </c>
      <c r="BZ340">
        <v>394.423</v>
      </c>
      <c r="CA340">
        <v>10.8776333333333</v>
      </c>
      <c r="CB340">
        <v>899.983666666667</v>
      </c>
      <c r="CC340">
        <v>100.764</v>
      </c>
      <c r="CD340">
        <v>0.100794333333333</v>
      </c>
      <c r="CE340">
        <v>24.9124</v>
      </c>
      <c r="CF340">
        <v>23.2184</v>
      </c>
      <c r="CG340">
        <v>999.9</v>
      </c>
      <c r="CH340">
        <v>0</v>
      </c>
      <c r="CI340">
        <v>0</v>
      </c>
      <c r="CJ340">
        <v>9941.25</v>
      </c>
      <c r="CK340">
        <v>0</v>
      </c>
      <c r="CL340">
        <v>0.221023</v>
      </c>
      <c r="CM340">
        <v>1459.98</v>
      </c>
      <c r="CN340">
        <v>0.972991</v>
      </c>
      <c r="CO340">
        <v>0.0270093</v>
      </c>
      <c r="CP340">
        <v>0</v>
      </c>
      <c r="CQ340">
        <v>874.162</v>
      </c>
      <c r="CR340">
        <v>4.99999</v>
      </c>
      <c r="CS340">
        <v>12812.9</v>
      </c>
      <c r="CT340">
        <v>12728.1</v>
      </c>
      <c r="CU340">
        <v>39.375</v>
      </c>
      <c r="CV340">
        <v>41.312</v>
      </c>
      <c r="CW340">
        <v>40.437</v>
      </c>
      <c r="CX340">
        <v>40.7913333333333</v>
      </c>
      <c r="CY340">
        <v>41.5413333333333</v>
      </c>
      <c r="CZ340">
        <v>1415.68</v>
      </c>
      <c r="DA340">
        <v>39.3</v>
      </c>
      <c r="DB340">
        <v>0</v>
      </c>
      <c r="DC340">
        <v>1626465847.4</v>
      </c>
      <c r="DD340">
        <v>0</v>
      </c>
      <c r="DE340">
        <v>873.779884615385</v>
      </c>
      <c r="DF340">
        <v>2.09576067877838</v>
      </c>
      <c r="DG340">
        <v>33.5863248249115</v>
      </c>
      <c r="DH340">
        <v>12810</v>
      </c>
      <c r="DI340">
        <v>15</v>
      </c>
      <c r="DJ340">
        <v>1626465084.6</v>
      </c>
      <c r="DK340" t="s">
        <v>294</v>
      </c>
      <c r="DL340">
        <v>1626465076.6</v>
      </c>
      <c r="DM340">
        <v>1626465084.6</v>
      </c>
      <c r="DN340">
        <v>8</v>
      </c>
      <c r="DO340">
        <v>0.212</v>
      </c>
      <c r="DP340">
        <v>0.013</v>
      </c>
      <c r="DQ340">
        <v>1.588</v>
      </c>
      <c r="DR340">
        <v>-0.074</v>
      </c>
      <c r="DS340">
        <v>420</v>
      </c>
      <c r="DT340">
        <v>3</v>
      </c>
      <c r="DU340">
        <v>0.13</v>
      </c>
      <c r="DV340">
        <v>0.03</v>
      </c>
      <c r="DW340">
        <v>-23.9088658536585</v>
      </c>
      <c r="DX340">
        <v>-0.280797909407694</v>
      </c>
      <c r="DY340">
        <v>0.0387651251976353</v>
      </c>
      <c r="DZ340">
        <v>1</v>
      </c>
      <c r="EA340">
        <v>873.626090909091</v>
      </c>
      <c r="EB340">
        <v>2.65437850886992</v>
      </c>
      <c r="EC340">
        <v>0.324620651673786</v>
      </c>
      <c r="ED340">
        <v>1</v>
      </c>
      <c r="EE340">
        <v>5.72494780487805</v>
      </c>
      <c r="EF340">
        <v>0.391697351916381</v>
      </c>
      <c r="EG340">
        <v>0.041728764280196</v>
      </c>
      <c r="EH340">
        <v>0</v>
      </c>
      <c r="EI340">
        <v>2</v>
      </c>
      <c r="EJ340">
        <v>3</v>
      </c>
      <c r="EK340" t="s">
        <v>354</v>
      </c>
      <c r="EL340">
        <v>100</v>
      </c>
      <c r="EM340">
        <v>100</v>
      </c>
      <c r="EN340">
        <v>1.549</v>
      </c>
      <c r="EO340">
        <v>-0.0428</v>
      </c>
      <c r="EP340">
        <v>0.796380875196005</v>
      </c>
      <c r="EQ340">
        <v>0.00225868272383977</v>
      </c>
      <c r="ER340">
        <v>-9.96746185667655e-07</v>
      </c>
      <c r="ES340">
        <v>2.83711317370827e-10</v>
      </c>
      <c r="ET340">
        <v>-0.071317122073674</v>
      </c>
      <c r="EU340">
        <v>-0.00217948432402501</v>
      </c>
      <c r="EV340">
        <v>0.000453263451741206</v>
      </c>
      <c r="EW340">
        <v>-1.16319206543697e-06</v>
      </c>
      <c r="EX340">
        <v>-2</v>
      </c>
      <c r="EY340">
        <v>2196</v>
      </c>
      <c r="EZ340">
        <v>1</v>
      </c>
      <c r="FA340">
        <v>25</v>
      </c>
      <c r="FB340">
        <v>12.7</v>
      </c>
      <c r="FC340">
        <v>12.5</v>
      </c>
      <c r="FD340">
        <v>18</v>
      </c>
      <c r="FE340">
        <v>821.375</v>
      </c>
      <c r="FF340">
        <v>434.04</v>
      </c>
      <c r="FG340">
        <v>28.5816</v>
      </c>
      <c r="FH340">
        <v>25.1613</v>
      </c>
      <c r="FI340">
        <v>30.0001</v>
      </c>
      <c r="FJ340">
        <v>25.3343</v>
      </c>
      <c r="FK340">
        <v>25.3815</v>
      </c>
      <c r="FL340">
        <v>25.05</v>
      </c>
      <c r="FM340">
        <v>63.4089</v>
      </c>
      <c r="FN340">
        <v>0</v>
      </c>
      <c r="FO340">
        <v>28.62</v>
      </c>
      <c r="FP340">
        <v>420</v>
      </c>
      <c r="FQ340">
        <v>5.11446</v>
      </c>
      <c r="FR340">
        <v>101.468</v>
      </c>
      <c r="FS340">
        <v>101.916</v>
      </c>
    </row>
    <row r="341" spans="1:175">
      <c r="A341">
        <v>325</v>
      </c>
      <c r="B341">
        <v>1626465838</v>
      </c>
      <c r="C341">
        <v>648.400000095367</v>
      </c>
      <c r="D341" t="s">
        <v>944</v>
      </c>
      <c r="E341" t="s">
        <v>945</v>
      </c>
      <c r="F341">
        <v>1</v>
      </c>
      <c r="G341" t="s">
        <v>291</v>
      </c>
      <c r="H341">
        <v>1626465837</v>
      </c>
      <c r="I341">
        <f>(J341)/1000</f>
        <v>0</v>
      </c>
      <c r="J341">
        <f>1000*CB341*AH341*(BX341-BY341)/(100*BQ341*(1000-AH341*BX341))</f>
        <v>0</v>
      </c>
      <c r="K341">
        <f>CB341*AH341*(BW341-BV341*(1000-AH341*BY341)/(1000-AH341*BX341))/(100*BQ341)</f>
        <v>0</v>
      </c>
      <c r="L341">
        <f>BV341 - IF(AH341&gt;1, K341*BQ341*100.0/(AJ341*CJ341), 0)</f>
        <v>0</v>
      </c>
      <c r="M341">
        <f>((S341-I341/2)*L341-K341)/(S341+I341/2)</f>
        <v>0</v>
      </c>
      <c r="N341">
        <f>M341*(CC341+CD341)/1000.0</f>
        <v>0</v>
      </c>
      <c r="O341">
        <f>(BV341 - IF(AH341&gt;1, K341*BQ341*100.0/(AJ341*CJ341), 0))*(CC341+CD341)/1000.0</f>
        <v>0</v>
      </c>
      <c r="P341">
        <f>2.0/((1/R341-1/Q341)+SIGN(R341)*SQRT((1/R341-1/Q341)*(1/R341-1/Q341) + 4*BR341/((BR341+1)*(BR341+1))*(2*1/R341*1/Q341-1/Q341*1/Q341)))</f>
        <v>0</v>
      </c>
      <c r="Q341">
        <f>IF(LEFT(BS341,1)&lt;&gt;"0",IF(LEFT(BS341,1)="1",3.0,BT341),$D$5+$E$5*(CJ341*CC341/($K$5*1000))+$F$5*(CJ341*CC341/($K$5*1000))*MAX(MIN(BQ341,$J$5),$I$5)*MAX(MIN(BQ341,$J$5),$I$5)+$G$5*MAX(MIN(BQ341,$J$5),$I$5)*(CJ341*CC341/($K$5*1000))+$H$5*(CJ341*CC341/($K$5*1000))*(CJ341*CC341/($K$5*1000)))</f>
        <v>0</v>
      </c>
      <c r="R341">
        <f>I341*(1000-(1000*0.61365*exp(17.502*V341/(240.97+V341))/(CC341+CD341)+BX341)/2)/(1000*0.61365*exp(17.502*V341/(240.97+V341))/(CC341+CD341)-BX341)</f>
        <v>0</v>
      </c>
      <c r="S341">
        <f>1/((BR341+1)/(P341/1.6)+1/(Q341/1.37)) + BR341/((BR341+1)/(P341/1.6) + BR341/(Q341/1.37))</f>
        <v>0</v>
      </c>
      <c r="T341">
        <f>(BM341*BP341)</f>
        <v>0</v>
      </c>
      <c r="U341">
        <f>(CE341+(T341+2*0.95*5.67E-8*(((CE341+$B$7)+273)^4-(CE341+273)^4)-44100*I341)/(1.84*29.3*Q341+8*0.95*5.67E-8*(CE341+273)^3))</f>
        <v>0</v>
      </c>
      <c r="V341">
        <f>($C$7*CF341+$D$7*CG341+$E$7*U341)</f>
        <v>0</v>
      </c>
      <c r="W341">
        <f>0.61365*exp(17.502*V341/(240.97+V341))</f>
        <v>0</v>
      </c>
      <c r="X341">
        <f>(Y341/Z341*100)</f>
        <v>0</v>
      </c>
      <c r="Y341">
        <f>BX341*(CC341+CD341)/1000</f>
        <v>0</v>
      </c>
      <c r="Z341">
        <f>0.61365*exp(17.502*CE341/(240.97+CE341))</f>
        <v>0</v>
      </c>
      <c r="AA341">
        <f>(W341-BX341*(CC341+CD341)/1000)</f>
        <v>0</v>
      </c>
      <c r="AB341">
        <f>(-I341*44100)</f>
        <v>0</v>
      </c>
      <c r="AC341">
        <f>2*29.3*Q341*0.92*(CE341-V341)</f>
        <v>0</v>
      </c>
      <c r="AD341">
        <f>2*0.95*5.67E-8*(((CE341+$B$7)+273)^4-(V341+273)^4)</f>
        <v>0</v>
      </c>
      <c r="AE341">
        <f>T341+AD341+AB341+AC341</f>
        <v>0</v>
      </c>
      <c r="AF341">
        <v>141</v>
      </c>
      <c r="AG341">
        <v>16</v>
      </c>
      <c r="AH341">
        <f>IF(AF341*$H$13&gt;=AJ341,1.0,(AJ341/(AJ341-AF341*$H$13)))</f>
        <v>0</v>
      </c>
      <c r="AI341">
        <f>(AH341-1)*100</f>
        <v>0</v>
      </c>
      <c r="AJ341">
        <f>MAX(0,($B$13+$C$13*CJ341)/(1+$D$13*CJ341)*CC341/(CE341+273)*$E$13)</f>
        <v>0</v>
      </c>
      <c r="AK341" t="s">
        <v>292</v>
      </c>
      <c r="AL341" t="s">
        <v>292</v>
      </c>
      <c r="AM341">
        <v>0</v>
      </c>
      <c r="AN341">
        <v>0</v>
      </c>
      <c r="AO341">
        <f>1-AM341/AN341</f>
        <v>0</v>
      </c>
      <c r="AP341">
        <v>0</v>
      </c>
      <c r="AQ341" t="s">
        <v>292</v>
      </c>
      <c r="AR341" t="s">
        <v>292</v>
      </c>
      <c r="AS341">
        <v>0</v>
      </c>
      <c r="AT341">
        <v>0</v>
      </c>
      <c r="AU341">
        <f>1-AS341/AT341</f>
        <v>0</v>
      </c>
      <c r="AV341">
        <v>0.5</v>
      </c>
      <c r="AW341">
        <f>BN341</f>
        <v>0</v>
      </c>
      <c r="AX341">
        <f>K341</f>
        <v>0</v>
      </c>
      <c r="AY341">
        <f>AU341*AV341*AW341</f>
        <v>0</v>
      </c>
      <c r="AZ341">
        <f>(AX341-AP341)/AW341</f>
        <v>0</v>
      </c>
      <c r="BA341">
        <f>(AN341-AT341)/AT341</f>
        <v>0</v>
      </c>
      <c r="BB341">
        <f>AM341/(AO341+AM341/AT341)</f>
        <v>0</v>
      </c>
      <c r="BC341" t="s">
        <v>292</v>
      </c>
      <c r="BD341">
        <v>0</v>
      </c>
      <c r="BE341">
        <f>IF(BD341&lt;&gt;0, BD341, BB341)</f>
        <v>0</v>
      </c>
      <c r="BF341">
        <f>1-BE341/AT341</f>
        <v>0</v>
      </c>
      <c r="BG341">
        <f>(AT341-AS341)/(AT341-BE341)</f>
        <v>0</v>
      </c>
      <c r="BH341">
        <f>(AN341-AT341)/(AN341-BE341)</f>
        <v>0</v>
      </c>
      <c r="BI341">
        <f>(AT341-AS341)/(AT341-AM341)</f>
        <v>0</v>
      </c>
      <c r="BJ341">
        <f>(AN341-AT341)/(AN341-AM341)</f>
        <v>0</v>
      </c>
      <c r="BK341">
        <f>(BG341*BE341/AS341)</f>
        <v>0</v>
      </c>
      <c r="BL341">
        <f>(1-BK341)</f>
        <v>0</v>
      </c>
      <c r="BM341">
        <f>$B$11*CK341+$C$11*CL341+$F$11*CM341*(1-CP341)</f>
        <v>0</v>
      </c>
      <c r="BN341">
        <f>BM341*BO341</f>
        <v>0</v>
      </c>
      <c r="BO341">
        <f>($B$11*$D$9+$C$11*$D$9+$F$11*((CZ341+CR341)/MAX(CZ341+CR341+DA341, 0.1)*$I$9+DA341/MAX(CZ341+CR341+DA341, 0.1)*$J$9))/($B$11+$C$11+$F$11)</f>
        <v>0</v>
      </c>
      <c r="BP341">
        <f>($B$11*$K$9+$C$11*$K$9+$F$11*((CZ341+CR341)/MAX(CZ341+CR341+DA341, 0.1)*$P$9+DA341/MAX(CZ341+CR341+DA341, 0.1)*$Q$9))/($B$11+$C$11+$F$11)</f>
        <v>0</v>
      </c>
      <c r="BQ341">
        <v>6</v>
      </c>
      <c r="BR341">
        <v>0.5</v>
      </c>
      <c r="BS341" t="s">
        <v>293</v>
      </c>
      <c r="BT341">
        <v>2</v>
      </c>
      <c r="BU341">
        <v>1626465837</v>
      </c>
      <c r="BV341">
        <v>395.963</v>
      </c>
      <c r="BW341">
        <v>419.990666666667</v>
      </c>
      <c r="BX341">
        <v>10.8704666666667</v>
      </c>
      <c r="BY341">
        <v>5.07799333333333</v>
      </c>
      <c r="BZ341">
        <v>394.413333333333</v>
      </c>
      <c r="CA341">
        <v>10.9130666666667</v>
      </c>
      <c r="CB341">
        <v>900.046333333333</v>
      </c>
      <c r="CC341">
        <v>100.763</v>
      </c>
      <c r="CD341">
        <v>0.100498333333333</v>
      </c>
      <c r="CE341">
        <v>24.9538666666667</v>
      </c>
      <c r="CF341">
        <v>23.2539</v>
      </c>
      <c r="CG341">
        <v>999.9</v>
      </c>
      <c r="CH341">
        <v>0</v>
      </c>
      <c r="CI341">
        <v>0</v>
      </c>
      <c r="CJ341">
        <v>10006.6666666667</v>
      </c>
      <c r="CK341">
        <v>0</v>
      </c>
      <c r="CL341">
        <v>0.221023</v>
      </c>
      <c r="CM341">
        <v>1460.06333333333</v>
      </c>
      <c r="CN341">
        <v>0.972992333333333</v>
      </c>
      <c r="CO341">
        <v>0.0270077333333333</v>
      </c>
      <c r="CP341">
        <v>0</v>
      </c>
      <c r="CQ341">
        <v>874.082333333333</v>
      </c>
      <c r="CR341">
        <v>4.99999</v>
      </c>
      <c r="CS341">
        <v>12815.6</v>
      </c>
      <c r="CT341">
        <v>12728.8333333333</v>
      </c>
      <c r="CU341">
        <v>39.375</v>
      </c>
      <c r="CV341">
        <v>41.312</v>
      </c>
      <c r="CW341">
        <v>40.437</v>
      </c>
      <c r="CX341">
        <v>40.7913333333333</v>
      </c>
      <c r="CY341">
        <v>41.5</v>
      </c>
      <c r="CZ341">
        <v>1415.76333333333</v>
      </c>
      <c r="DA341">
        <v>39.3</v>
      </c>
      <c r="DB341">
        <v>0</v>
      </c>
      <c r="DC341">
        <v>1626465849.2</v>
      </c>
      <c r="DD341">
        <v>0</v>
      </c>
      <c r="DE341">
        <v>873.84</v>
      </c>
      <c r="DF341">
        <v>1.79823076095256</v>
      </c>
      <c r="DG341">
        <v>35.6307692558219</v>
      </c>
      <c r="DH341">
        <v>12811.212</v>
      </c>
      <c r="DI341">
        <v>15</v>
      </c>
      <c r="DJ341">
        <v>1626465084.6</v>
      </c>
      <c r="DK341" t="s">
        <v>294</v>
      </c>
      <c r="DL341">
        <v>1626465076.6</v>
      </c>
      <c r="DM341">
        <v>1626465084.6</v>
      </c>
      <c r="DN341">
        <v>8</v>
      </c>
      <c r="DO341">
        <v>0.212</v>
      </c>
      <c r="DP341">
        <v>0.013</v>
      </c>
      <c r="DQ341">
        <v>1.588</v>
      </c>
      <c r="DR341">
        <v>-0.074</v>
      </c>
      <c r="DS341">
        <v>420</v>
      </c>
      <c r="DT341">
        <v>3</v>
      </c>
      <c r="DU341">
        <v>0.13</v>
      </c>
      <c r="DV341">
        <v>0.03</v>
      </c>
      <c r="DW341">
        <v>-23.9257731707317</v>
      </c>
      <c r="DX341">
        <v>-0.303330313588865</v>
      </c>
      <c r="DY341">
        <v>0.041693229399404</v>
      </c>
      <c r="DZ341">
        <v>1</v>
      </c>
      <c r="EA341">
        <v>873.715235294118</v>
      </c>
      <c r="EB341">
        <v>2.29579098735678</v>
      </c>
      <c r="EC341">
        <v>0.299309701777033</v>
      </c>
      <c r="ED341">
        <v>1</v>
      </c>
      <c r="EE341">
        <v>5.73799170731707</v>
      </c>
      <c r="EF341">
        <v>0.334917073170727</v>
      </c>
      <c r="EG341">
        <v>0.0362011391076969</v>
      </c>
      <c r="EH341">
        <v>0</v>
      </c>
      <c r="EI341">
        <v>2</v>
      </c>
      <c r="EJ341">
        <v>3</v>
      </c>
      <c r="EK341" t="s">
        <v>354</v>
      </c>
      <c r="EL341">
        <v>100</v>
      </c>
      <c r="EM341">
        <v>100</v>
      </c>
      <c r="EN341">
        <v>1.549</v>
      </c>
      <c r="EO341">
        <v>-0.0425</v>
      </c>
      <c r="EP341">
        <v>0.796380875196005</v>
      </c>
      <c r="EQ341">
        <v>0.00225868272383977</v>
      </c>
      <c r="ER341">
        <v>-9.96746185667655e-07</v>
      </c>
      <c r="ES341">
        <v>2.83711317370827e-10</v>
      </c>
      <c r="ET341">
        <v>-0.071317122073674</v>
      </c>
      <c r="EU341">
        <v>-0.00217948432402501</v>
      </c>
      <c r="EV341">
        <v>0.000453263451741206</v>
      </c>
      <c r="EW341">
        <v>-1.16319206543697e-06</v>
      </c>
      <c r="EX341">
        <v>-2</v>
      </c>
      <c r="EY341">
        <v>2196</v>
      </c>
      <c r="EZ341">
        <v>1</v>
      </c>
      <c r="FA341">
        <v>25</v>
      </c>
      <c r="FB341">
        <v>12.7</v>
      </c>
      <c r="FC341">
        <v>12.6</v>
      </c>
      <c r="FD341">
        <v>18</v>
      </c>
      <c r="FE341">
        <v>821.668</v>
      </c>
      <c r="FF341">
        <v>433.972</v>
      </c>
      <c r="FG341">
        <v>28.6422</v>
      </c>
      <c r="FH341">
        <v>25.1611</v>
      </c>
      <c r="FI341">
        <v>30.0001</v>
      </c>
      <c r="FJ341">
        <v>25.3337</v>
      </c>
      <c r="FK341">
        <v>25.3804</v>
      </c>
      <c r="FL341">
        <v>25.0508</v>
      </c>
      <c r="FM341">
        <v>63.4089</v>
      </c>
      <c r="FN341">
        <v>0</v>
      </c>
      <c r="FO341">
        <v>28.72</v>
      </c>
      <c r="FP341">
        <v>420</v>
      </c>
      <c r="FQ341">
        <v>5.1468</v>
      </c>
      <c r="FR341">
        <v>101.468</v>
      </c>
      <c r="FS341">
        <v>101.917</v>
      </c>
    </row>
    <row r="342" spans="1:175">
      <c r="A342">
        <v>326</v>
      </c>
      <c r="B342">
        <v>1626465840</v>
      </c>
      <c r="C342">
        <v>650.400000095367</v>
      </c>
      <c r="D342" t="s">
        <v>946</v>
      </c>
      <c r="E342" t="s">
        <v>947</v>
      </c>
      <c r="F342">
        <v>1</v>
      </c>
      <c r="G342" t="s">
        <v>291</v>
      </c>
      <c r="H342">
        <v>1626465839</v>
      </c>
      <c r="I342">
        <f>(J342)/1000</f>
        <v>0</v>
      </c>
      <c r="J342">
        <f>1000*CB342*AH342*(BX342-BY342)/(100*BQ342*(1000-AH342*BX342))</f>
        <v>0</v>
      </c>
      <c r="K342">
        <f>CB342*AH342*(BW342-BV342*(1000-AH342*BY342)/(1000-AH342*BX342))/(100*BQ342)</f>
        <v>0</v>
      </c>
      <c r="L342">
        <f>BV342 - IF(AH342&gt;1, K342*BQ342*100.0/(AJ342*CJ342), 0)</f>
        <v>0</v>
      </c>
      <c r="M342">
        <f>((S342-I342/2)*L342-K342)/(S342+I342/2)</f>
        <v>0</v>
      </c>
      <c r="N342">
        <f>M342*(CC342+CD342)/1000.0</f>
        <v>0</v>
      </c>
      <c r="O342">
        <f>(BV342 - IF(AH342&gt;1, K342*BQ342*100.0/(AJ342*CJ342), 0))*(CC342+CD342)/1000.0</f>
        <v>0</v>
      </c>
      <c r="P342">
        <f>2.0/((1/R342-1/Q342)+SIGN(R342)*SQRT((1/R342-1/Q342)*(1/R342-1/Q342) + 4*BR342/((BR342+1)*(BR342+1))*(2*1/R342*1/Q342-1/Q342*1/Q342)))</f>
        <v>0</v>
      </c>
      <c r="Q342">
        <f>IF(LEFT(BS342,1)&lt;&gt;"0",IF(LEFT(BS342,1)="1",3.0,BT342),$D$5+$E$5*(CJ342*CC342/($K$5*1000))+$F$5*(CJ342*CC342/($K$5*1000))*MAX(MIN(BQ342,$J$5),$I$5)*MAX(MIN(BQ342,$J$5),$I$5)+$G$5*MAX(MIN(BQ342,$J$5),$I$5)*(CJ342*CC342/($K$5*1000))+$H$5*(CJ342*CC342/($K$5*1000))*(CJ342*CC342/($K$5*1000)))</f>
        <v>0</v>
      </c>
      <c r="R342">
        <f>I342*(1000-(1000*0.61365*exp(17.502*V342/(240.97+V342))/(CC342+CD342)+BX342)/2)/(1000*0.61365*exp(17.502*V342/(240.97+V342))/(CC342+CD342)-BX342)</f>
        <v>0</v>
      </c>
      <c r="S342">
        <f>1/((BR342+1)/(P342/1.6)+1/(Q342/1.37)) + BR342/((BR342+1)/(P342/1.6) + BR342/(Q342/1.37))</f>
        <v>0</v>
      </c>
      <c r="T342">
        <f>(BM342*BP342)</f>
        <v>0</v>
      </c>
      <c r="U342">
        <f>(CE342+(T342+2*0.95*5.67E-8*(((CE342+$B$7)+273)^4-(CE342+273)^4)-44100*I342)/(1.84*29.3*Q342+8*0.95*5.67E-8*(CE342+273)^3))</f>
        <v>0</v>
      </c>
      <c r="V342">
        <f>($C$7*CF342+$D$7*CG342+$E$7*U342)</f>
        <v>0</v>
      </c>
      <c r="W342">
        <f>0.61365*exp(17.502*V342/(240.97+V342))</f>
        <v>0</v>
      </c>
      <c r="X342">
        <f>(Y342/Z342*100)</f>
        <v>0</v>
      </c>
      <c r="Y342">
        <f>BX342*(CC342+CD342)/1000</f>
        <v>0</v>
      </c>
      <c r="Z342">
        <f>0.61365*exp(17.502*CE342/(240.97+CE342))</f>
        <v>0</v>
      </c>
      <c r="AA342">
        <f>(W342-BX342*(CC342+CD342)/1000)</f>
        <v>0</v>
      </c>
      <c r="AB342">
        <f>(-I342*44100)</f>
        <v>0</v>
      </c>
      <c r="AC342">
        <f>2*29.3*Q342*0.92*(CE342-V342)</f>
        <v>0</v>
      </c>
      <c r="AD342">
        <f>2*0.95*5.67E-8*(((CE342+$B$7)+273)^4-(V342+273)^4)</f>
        <v>0</v>
      </c>
      <c r="AE342">
        <f>T342+AD342+AB342+AC342</f>
        <v>0</v>
      </c>
      <c r="AF342">
        <v>141</v>
      </c>
      <c r="AG342">
        <v>16</v>
      </c>
      <c r="AH342">
        <f>IF(AF342*$H$13&gt;=AJ342,1.0,(AJ342/(AJ342-AF342*$H$13)))</f>
        <v>0</v>
      </c>
      <c r="AI342">
        <f>(AH342-1)*100</f>
        <v>0</v>
      </c>
      <c r="AJ342">
        <f>MAX(0,($B$13+$C$13*CJ342)/(1+$D$13*CJ342)*CC342/(CE342+273)*$E$13)</f>
        <v>0</v>
      </c>
      <c r="AK342" t="s">
        <v>292</v>
      </c>
      <c r="AL342" t="s">
        <v>292</v>
      </c>
      <c r="AM342">
        <v>0</v>
      </c>
      <c r="AN342">
        <v>0</v>
      </c>
      <c r="AO342">
        <f>1-AM342/AN342</f>
        <v>0</v>
      </c>
      <c r="AP342">
        <v>0</v>
      </c>
      <c r="AQ342" t="s">
        <v>292</v>
      </c>
      <c r="AR342" t="s">
        <v>292</v>
      </c>
      <c r="AS342">
        <v>0</v>
      </c>
      <c r="AT342">
        <v>0</v>
      </c>
      <c r="AU342">
        <f>1-AS342/AT342</f>
        <v>0</v>
      </c>
      <c r="AV342">
        <v>0.5</v>
      </c>
      <c r="AW342">
        <f>BN342</f>
        <v>0</v>
      </c>
      <c r="AX342">
        <f>K342</f>
        <v>0</v>
      </c>
      <c r="AY342">
        <f>AU342*AV342*AW342</f>
        <v>0</v>
      </c>
      <c r="AZ342">
        <f>(AX342-AP342)/AW342</f>
        <v>0</v>
      </c>
      <c r="BA342">
        <f>(AN342-AT342)/AT342</f>
        <v>0</v>
      </c>
      <c r="BB342">
        <f>AM342/(AO342+AM342/AT342)</f>
        <v>0</v>
      </c>
      <c r="BC342" t="s">
        <v>292</v>
      </c>
      <c r="BD342">
        <v>0</v>
      </c>
      <c r="BE342">
        <f>IF(BD342&lt;&gt;0, BD342, BB342)</f>
        <v>0</v>
      </c>
      <c r="BF342">
        <f>1-BE342/AT342</f>
        <v>0</v>
      </c>
      <c r="BG342">
        <f>(AT342-AS342)/(AT342-BE342)</f>
        <v>0</v>
      </c>
      <c r="BH342">
        <f>(AN342-AT342)/(AN342-BE342)</f>
        <v>0</v>
      </c>
      <c r="BI342">
        <f>(AT342-AS342)/(AT342-AM342)</f>
        <v>0</v>
      </c>
      <c r="BJ342">
        <f>(AN342-AT342)/(AN342-AM342)</f>
        <v>0</v>
      </c>
      <c r="BK342">
        <f>(BG342*BE342/AS342)</f>
        <v>0</v>
      </c>
      <c r="BL342">
        <f>(1-BK342)</f>
        <v>0</v>
      </c>
      <c r="BM342">
        <f>$B$11*CK342+$C$11*CL342+$F$11*CM342*(1-CP342)</f>
        <v>0</v>
      </c>
      <c r="BN342">
        <f>BM342*BO342</f>
        <v>0</v>
      </c>
      <c r="BO342">
        <f>($B$11*$D$9+$C$11*$D$9+$F$11*((CZ342+CR342)/MAX(CZ342+CR342+DA342, 0.1)*$I$9+DA342/MAX(CZ342+CR342+DA342, 0.1)*$J$9))/($B$11+$C$11+$F$11)</f>
        <v>0</v>
      </c>
      <c r="BP342">
        <f>($B$11*$K$9+$C$11*$K$9+$F$11*((CZ342+CR342)/MAX(CZ342+CR342+DA342, 0.1)*$P$9+DA342/MAX(CZ342+CR342+DA342, 0.1)*$Q$9))/($B$11+$C$11+$F$11)</f>
        <v>0</v>
      </c>
      <c r="BQ342">
        <v>6</v>
      </c>
      <c r="BR342">
        <v>0.5</v>
      </c>
      <c r="BS342" t="s">
        <v>293</v>
      </c>
      <c r="BT342">
        <v>2</v>
      </c>
      <c r="BU342">
        <v>1626465839</v>
      </c>
      <c r="BV342">
        <v>395.937</v>
      </c>
      <c r="BW342">
        <v>419.958333333333</v>
      </c>
      <c r="BX342">
        <v>10.9013333333333</v>
      </c>
      <c r="BY342">
        <v>5.08098</v>
      </c>
      <c r="BZ342">
        <v>394.387666666667</v>
      </c>
      <c r="CA342">
        <v>10.9437666666667</v>
      </c>
      <c r="CB342">
        <v>900</v>
      </c>
      <c r="CC342">
        <v>100.764</v>
      </c>
      <c r="CD342">
        <v>0.0995212333333333</v>
      </c>
      <c r="CE342">
        <v>24.9976</v>
      </c>
      <c r="CF342">
        <v>23.2943</v>
      </c>
      <c r="CG342">
        <v>999.9</v>
      </c>
      <c r="CH342">
        <v>0</v>
      </c>
      <c r="CI342">
        <v>0</v>
      </c>
      <c r="CJ342">
        <v>10071.2666666667</v>
      </c>
      <c r="CK342">
        <v>0</v>
      </c>
      <c r="CL342">
        <v>0.221023</v>
      </c>
      <c r="CM342">
        <v>1459.97333333333</v>
      </c>
      <c r="CN342">
        <v>0.972991</v>
      </c>
      <c r="CO342">
        <v>0.0270093</v>
      </c>
      <c r="CP342">
        <v>0</v>
      </c>
      <c r="CQ342">
        <v>874.303333333333</v>
      </c>
      <c r="CR342">
        <v>4.99999</v>
      </c>
      <c r="CS342">
        <v>12817.0666666667</v>
      </c>
      <c r="CT342">
        <v>12728.1</v>
      </c>
      <c r="CU342">
        <v>39.3956666666667</v>
      </c>
      <c r="CV342">
        <v>41.312</v>
      </c>
      <c r="CW342">
        <v>40.437</v>
      </c>
      <c r="CX342">
        <v>40.7706666666667</v>
      </c>
      <c r="CY342">
        <v>41.562</v>
      </c>
      <c r="CZ342">
        <v>1415.67333333333</v>
      </c>
      <c r="DA342">
        <v>39.3</v>
      </c>
      <c r="DB342">
        <v>0</v>
      </c>
      <c r="DC342">
        <v>1626465851</v>
      </c>
      <c r="DD342">
        <v>0</v>
      </c>
      <c r="DE342">
        <v>873.945576923077</v>
      </c>
      <c r="DF342">
        <v>2.28358973782043</v>
      </c>
      <c r="DG342">
        <v>37.9521367272853</v>
      </c>
      <c r="DH342">
        <v>12812.2346153846</v>
      </c>
      <c r="DI342">
        <v>15</v>
      </c>
      <c r="DJ342">
        <v>1626465084.6</v>
      </c>
      <c r="DK342" t="s">
        <v>294</v>
      </c>
      <c r="DL342">
        <v>1626465076.6</v>
      </c>
      <c r="DM342">
        <v>1626465084.6</v>
      </c>
      <c r="DN342">
        <v>8</v>
      </c>
      <c r="DO342">
        <v>0.212</v>
      </c>
      <c r="DP342">
        <v>0.013</v>
      </c>
      <c r="DQ342">
        <v>1.588</v>
      </c>
      <c r="DR342">
        <v>-0.074</v>
      </c>
      <c r="DS342">
        <v>420</v>
      </c>
      <c r="DT342">
        <v>3</v>
      </c>
      <c r="DU342">
        <v>0.13</v>
      </c>
      <c r="DV342">
        <v>0.03</v>
      </c>
      <c r="DW342">
        <v>-23.9358073170732</v>
      </c>
      <c r="DX342">
        <v>-0.416949825783987</v>
      </c>
      <c r="DY342">
        <v>0.0491812396824677</v>
      </c>
      <c r="DZ342">
        <v>1</v>
      </c>
      <c r="EA342">
        <v>873.777</v>
      </c>
      <c r="EB342">
        <v>2.33464564293139</v>
      </c>
      <c r="EC342">
        <v>0.304564982510183</v>
      </c>
      <c r="ED342">
        <v>1</v>
      </c>
      <c r="EE342">
        <v>5.75232951219512</v>
      </c>
      <c r="EF342">
        <v>0.304953658536584</v>
      </c>
      <c r="EG342">
        <v>0.0325655744427523</v>
      </c>
      <c r="EH342">
        <v>0</v>
      </c>
      <c r="EI342">
        <v>2</v>
      </c>
      <c r="EJ342">
        <v>3</v>
      </c>
      <c r="EK342" t="s">
        <v>354</v>
      </c>
      <c r="EL342">
        <v>100</v>
      </c>
      <c r="EM342">
        <v>100</v>
      </c>
      <c r="EN342">
        <v>1.549</v>
      </c>
      <c r="EO342">
        <v>-0.0423</v>
      </c>
      <c r="EP342">
        <v>0.796380875196005</v>
      </c>
      <c r="EQ342">
        <v>0.00225868272383977</v>
      </c>
      <c r="ER342">
        <v>-9.96746185667655e-07</v>
      </c>
      <c r="ES342">
        <v>2.83711317370827e-10</v>
      </c>
      <c r="ET342">
        <v>-0.071317122073674</v>
      </c>
      <c r="EU342">
        <v>-0.00217948432402501</v>
      </c>
      <c r="EV342">
        <v>0.000453263451741206</v>
      </c>
      <c r="EW342">
        <v>-1.16319206543697e-06</v>
      </c>
      <c r="EX342">
        <v>-2</v>
      </c>
      <c r="EY342">
        <v>2196</v>
      </c>
      <c r="EZ342">
        <v>1</v>
      </c>
      <c r="FA342">
        <v>25</v>
      </c>
      <c r="FB342">
        <v>12.7</v>
      </c>
      <c r="FC342">
        <v>12.6</v>
      </c>
      <c r="FD342">
        <v>18</v>
      </c>
      <c r="FE342">
        <v>821.815</v>
      </c>
      <c r="FF342">
        <v>434.008</v>
      </c>
      <c r="FG342">
        <v>28.7082</v>
      </c>
      <c r="FH342">
        <v>25.1613</v>
      </c>
      <c r="FI342">
        <v>30.0001</v>
      </c>
      <c r="FJ342">
        <v>25.3327</v>
      </c>
      <c r="FK342">
        <v>25.3794</v>
      </c>
      <c r="FL342">
        <v>25.051</v>
      </c>
      <c r="FM342">
        <v>63.4089</v>
      </c>
      <c r="FN342">
        <v>0</v>
      </c>
      <c r="FO342">
        <v>28.83</v>
      </c>
      <c r="FP342">
        <v>420</v>
      </c>
      <c r="FQ342">
        <v>5.1418</v>
      </c>
      <c r="FR342">
        <v>101.468</v>
      </c>
      <c r="FS342">
        <v>101.917</v>
      </c>
    </row>
    <row r="343" spans="1:175">
      <c r="A343">
        <v>327</v>
      </c>
      <c r="B343">
        <v>1626465842</v>
      </c>
      <c r="C343">
        <v>652.400000095367</v>
      </c>
      <c r="D343" t="s">
        <v>948</v>
      </c>
      <c r="E343" t="s">
        <v>949</v>
      </c>
      <c r="F343">
        <v>1</v>
      </c>
      <c r="G343" t="s">
        <v>291</v>
      </c>
      <c r="H343">
        <v>1626465841</v>
      </c>
      <c r="I343">
        <f>(J343)/1000</f>
        <v>0</v>
      </c>
      <c r="J343">
        <f>1000*CB343*AH343*(BX343-BY343)/(100*BQ343*(1000-AH343*BX343))</f>
        <v>0</v>
      </c>
      <c r="K343">
        <f>CB343*AH343*(BW343-BV343*(1000-AH343*BY343)/(1000-AH343*BX343))/(100*BQ343)</f>
        <v>0</v>
      </c>
      <c r="L343">
        <f>BV343 - IF(AH343&gt;1, K343*BQ343*100.0/(AJ343*CJ343), 0)</f>
        <v>0</v>
      </c>
      <c r="M343">
        <f>((S343-I343/2)*L343-K343)/(S343+I343/2)</f>
        <v>0</v>
      </c>
      <c r="N343">
        <f>M343*(CC343+CD343)/1000.0</f>
        <v>0</v>
      </c>
      <c r="O343">
        <f>(BV343 - IF(AH343&gt;1, K343*BQ343*100.0/(AJ343*CJ343), 0))*(CC343+CD343)/1000.0</f>
        <v>0</v>
      </c>
      <c r="P343">
        <f>2.0/((1/R343-1/Q343)+SIGN(R343)*SQRT((1/R343-1/Q343)*(1/R343-1/Q343) + 4*BR343/((BR343+1)*(BR343+1))*(2*1/R343*1/Q343-1/Q343*1/Q343)))</f>
        <v>0</v>
      </c>
      <c r="Q343">
        <f>IF(LEFT(BS343,1)&lt;&gt;"0",IF(LEFT(BS343,1)="1",3.0,BT343),$D$5+$E$5*(CJ343*CC343/($K$5*1000))+$F$5*(CJ343*CC343/($K$5*1000))*MAX(MIN(BQ343,$J$5),$I$5)*MAX(MIN(BQ343,$J$5),$I$5)+$G$5*MAX(MIN(BQ343,$J$5),$I$5)*(CJ343*CC343/($K$5*1000))+$H$5*(CJ343*CC343/($K$5*1000))*(CJ343*CC343/($K$5*1000)))</f>
        <v>0</v>
      </c>
      <c r="R343">
        <f>I343*(1000-(1000*0.61365*exp(17.502*V343/(240.97+V343))/(CC343+CD343)+BX343)/2)/(1000*0.61365*exp(17.502*V343/(240.97+V343))/(CC343+CD343)-BX343)</f>
        <v>0</v>
      </c>
      <c r="S343">
        <f>1/((BR343+1)/(P343/1.6)+1/(Q343/1.37)) + BR343/((BR343+1)/(P343/1.6) + BR343/(Q343/1.37))</f>
        <v>0</v>
      </c>
      <c r="T343">
        <f>(BM343*BP343)</f>
        <v>0</v>
      </c>
      <c r="U343">
        <f>(CE343+(T343+2*0.95*5.67E-8*(((CE343+$B$7)+273)^4-(CE343+273)^4)-44100*I343)/(1.84*29.3*Q343+8*0.95*5.67E-8*(CE343+273)^3))</f>
        <v>0</v>
      </c>
      <c r="V343">
        <f>($C$7*CF343+$D$7*CG343+$E$7*U343)</f>
        <v>0</v>
      </c>
      <c r="W343">
        <f>0.61365*exp(17.502*V343/(240.97+V343))</f>
        <v>0</v>
      </c>
      <c r="X343">
        <f>(Y343/Z343*100)</f>
        <v>0</v>
      </c>
      <c r="Y343">
        <f>BX343*(CC343+CD343)/1000</f>
        <v>0</v>
      </c>
      <c r="Z343">
        <f>0.61365*exp(17.502*CE343/(240.97+CE343))</f>
        <v>0</v>
      </c>
      <c r="AA343">
        <f>(W343-BX343*(CC343+CD343)/1000)</f>
        <v>0</v>
      </c>
      <c r="AB343">
        <f>(-I343*44100)</f>
        <v>0</v>
      </c>
      <c r="AC343">
        <f>2*29.3*Q343*0.92*(CE343-V343)</f>
        <v>0</v>
      </c>
      <c r="AD343">
        <f>2*0.95*5.67E-8*(((CE343+$B$7)+273)^4-(V343+273)^4)</f>
        <v>0</v>
      </c>
      <c r="AE343">
        <f>T343+AD343+AB343+AC343</f>
        <v>0</v>
      </c>
      <c r="AF343">
        <v>141</v>
      </c>
      <c r="AG343">
        <v>16</v>
      </c>
      <c r="AH343">
        <f>IF(AF343*$H$13&gt;=AJ343,1.0,(AJ343/(AJ343-AF343*$H$13)))</f>
        <v>0</v>
      </c>
      <c r="AI343">
        <f>(AH343-1)*100</f>
        <v>0</v>
      </c>
      <c r="AJ343">
        <f>MAX(0,($B$13+$C$13*CJ343)/(1+$D$13*CJ343)*CC343/(CE343+273)*$E$13)</f>
        <v>0</v>
      </c>
      <c r="AK343" t="s">
        <v>292</v>
      </c>
      <c r="AL343" t="s">
        <v>292</v>
      </c>
      <c r="AM343">
        <v>0</v>
      </c>
      <c r="AN343">
        <v>0</v>
      </c>
      <c r="AO343">
        <f>1-AM343/AN343</f>
        <v>0</v>
      </c>
      <c r="AP343">
        <v>0</v>
      </c>
      <c r="AQ343" t="s">
        <v>292</v>
      </c>
      <c r="AR343" t="s">
        <v>292</v>
      </c>
      <c r="AS343">
        <v>0</v>
      </c>
      <c r="AT343">
        <v>0</v>
      </c>
      <c r="AU343">
        <f>1-AS343/AT343</f>
        <v>0</v>
      </c>
      <c r="AV343">
        <v>0.5</v>
      </c>
      <c r="AW343">
        <f>BN343</f>
        <v>0</v>
      </c>
      <c r="AX343">
        <f>K343</f>
        <v>0</v>
      </c>
      <c r="AY343">
        <f>AU343*AV343*AW343</f>
        <v>0</v>
      </c>
      <c r="AZ343">
        <f>(AX343-AP343)/AW343</f>
        <v>0</v>
      </c>
      <c r="BA343">
        <f>(AN343-AT343)/AT343</f>
        <v>0</v>
      </c>
      <c r="BB343">
        <f>AM343/(AO343+AM343/AT343)</f>
        <v>0</v>
      </c>
      <c r="BC343" t="s">
        <v>292</v>
      </c>
      <c r="BD343">
        <v>0</v>
      </c>
      <c r="BE343">
        <f>IF(BD343&lt;&gt;0, BD343, BB343)</f>
        <v>0</v>
      </c>
      <c r="BF343">
        <f>1-BE343/AT343</f>
        <v>0</v>
      </c>
      <c r="BG343">
        <f>(AT343-AS343)/(AT343-BE343)</f>
        <v>0</v>
      </c>
      <c r="BH343">
        <f>(AN343-AT343)/(AN343-BE343)</f>
        <v>0</v>
      </c>
      <c r="BI343">
        <f>(AT343-AS343)/(AT343-AM343)</f>
        <v>0</v>
      </c>
      <c r="BJ343">
        <f>(AN343-AT343)/(AN343-AM343)</f>
        <v>0</v>
      </c>
      <c r="BK343">
        <f>(BG343*BE343/AS343)</f>
        <v>0</v>
      </c>
      <c r="BL343">
        <f>(1-BK343)</f>
        <v>0</v>
      </c>
      <c r="BM343">
        <f>$B$11*CK343+$C$11*CL343+$F$11*CM343*(1-CP343)</f>
        <v>0</v>
      </c>
      <c r="BN343">
        <f>BM343*BO343</f>
        <v>0</v>
      </c>
      <c r="BO343">
        <f>($B$11*$D$9+$C$11*$D$9+$F$11*((CZ343+CR343)/MAX(CZ343+CR343+DA343, 0.1)*$I$9+DA343/MAX(CZ343+CR343+DA343, 0.1)*$J$9))/($B$11+$C$11+$F$11)</f>
        <v>0</v>
      </c>
      <c r="BP343">
        <f>($B$11*$K$9+$C$11*$K$9+$F$11*((CZ343+CR343)/MAX(CZ343+CR343+DA343, 0.1)*$P$9+DA343/MAX(CZ343+CR343+DA343, 0.1)*$Q$9))/($B$11+$C$11+$F$11)</f>
        <v>0</v>
      </c>
      <c r="BQ343">
        <v>6</v>
      </c>
      <c r="BR343">
        <v>0.5</v>
      </c>
      <c r="BS343" t="s">
        <v>293</v>
      </c>
      <c r="BT343">
        <v>2</v>
      </c>
      <c r="BU343">
        <v>1626465841</v>
      </c>
      <c r="BV343">
        <v>395.897333333333</v>
      </c>
      <c r="BW343">
        <v>419.955666666667</v>
      </c>
      <c r="BX343">
        <v>10.9262666666667</v>
      </c>
      <c r="BY343">
        <v>5.08168666666667</v>
      </c>
      <c r="BZ343">
        <v>394.347666666667</v>
      </c>
      <c r="CA343">
        <v>10.9685</v>
      </c>
      <c r="CB343">
        <v>900.004333333333</v>
      </c>
      <c r="CC343">
        <v>100.763333333333</v>
      </c>
      <c r="CD343">
        <v>0.0996397333333333</v>
      </c>
      <c r="CE343">
        <v>25.0391666666667</v>
      </c>
      <c r="CF343">
        <v>23.3285333333333</v>
      </c>
      <c r="CG343">
        <v>999.9</v>
      </c>
      <c r="CH343">
        <v>0</v>
      </c>
      <c r="CI343">
        <v>0</v>
      </c>
      <c r="CJ343">
        <v>10040.4</v>
      </c>
      <c r="CK343">
        <v>0</v>
      </c>
      <c r="CL343">
        <v>0.221023</v>
      </c>
      <c r="CM343">
        <v>1459.97</v>
      </c>
      <c r="CN343">
        <v>0.972991</v>
      </c>
      <c r="CO343">
        <v>0.0270093</v>
      </c>
      <c r="CP343">
        <v>0</v>
      </c>
      <c r="CQ343">
        <v>874.324666666667</v>
      </c>
      <c r="CR343">
        <v>4.99999</v>
      </c>
      <c r="CS343">
        <v>12818.0666666667</v>
      </c>
      <c r="CT343">
        <v>12728</v>
      </c>
      <c r="CU343">
        <v>39.3956666666667</v>
      </c>
      <c r="CV343">
        <v>41.312</v>
      </c>
      <c r="CW343">
        <v>40.437</v>
      </c>
      <c r="CX343">
        <v>40.7913333333333</v>
      </c>
      <c r="CY343">
        <v>41.562</v>
      </c>
      <c r="CZ343">
        <v>1415.67</v>
      </c>
      <c r="DA343">
        <v>39.3</v>
      </c>
      <c r="DB343">
        <v>0</v>
      </c>
      <c r="DC343">
        <v>1626465853.4</v>
      </c>
      <c r="DD343">
        <v>0</v>
      </c>
      <c r="DE343">
        <v>874.045</v>
      </c>
      <c r="DF343">
        <v>3.32970940057517</v>
      </c>
      <c r="DG343">
        <v>40.4717949038321</v>
      </c>
      <c r="DH343">
        <v>12813.7538461538</v>
      </c>
      <c r="DI343">
        <v>15</v>
      </c>
      <c r="DJ343">
        <v>1626465084.6</v>
      </c>
      <c r="DK343" t="s">
        <v>294</v>
      </c>
      <c r="DL343">
        <v>1626465076.6</v>
      </c>
      <c r="DM343">
        <v>1626465084.6</v>
      </c>
      <c r="DN343">
        <v>8</v>
      </c>
      <c r="DO343">
        <v>0.212</v>
      </c>
      <c r="DP343">
        <v>0.013</v>
      </c>
      <c r="DQ343">
        <v>1.588</v>
      </c>
      <c r="DR343">
        <v>-0.074</v>
      </c>
      <c r="DS343">
        <v>420</v>
      </c>
      <c r="DT343">
        <v>3</v>
      </c>
      <c r="DU343">
        <v>0.13</v>
      </c>
      <c r="DV343">
        <v>0.03</v>
      </c>
      <c r="DW343">
        <v>-23.951943902439</v>
      </c>
      <c r="DX343">
        <v>-0.492577003484356</v>
      </c>
      <c r="DY343">
        <v>0.0555032235881253</v>
      </c>
      <c r="DZ343">
        <v>1</v>
      </c>
      <c r="EA343">
        <v>873.885545454545</v>
      </c>
      <c r="EB343">
        <v>2.51178654095486</v>
      </c>
      <c r="EC343">
        <v>0.316246460361945</v>
      </c>
      <c r="ED343">
        <v>1</v>
      </c>
      <c r="EE343">
        <v>5.76668073170732</v>
      </c>
      <c r="EF343">
        <v>0.314543414634147</v>
      </c>
      <c r="EG343">
        <v>0.0337750128010118</v>
      </c>
      <c r="EH343">
        <v>0</v>
      </c>
      <c r="EI343">
        <v>2</v>
      </c>
      <c r="EJ343">
        <v>3</v>
      </c>
      <c r="EK343" t="s">
        <v>354</v>
      </c>
      <c r="EL343">
        <v>100</v>
      </c>
      <c r="EM343">
        <v>100</v>
      </c>
      <c r="EN343">
        <v>1.55</v>
      </c>
      <c r="EO343">
        <v>-0.0422</v>
      </c>
      <c r="EP343">
        <v>0.796380875196005</v>
      </c>
      <c r="EQ343">
        <v>0.00225868272383977</v>
      </c>
      <c r="ER343">
        <v>-9.96746185667655e-07</v>
      </c>
      <c r="ES343">
        <v>2.83711317370827e-10</v>
      </c>
      <c r="ET343">
        <v>-0.071317122073674</v>
      </c>
      <c r="EU343">
        <v>-0.00217948432402501</v>
      </c>
      <c r="EV343">
        <v>0.000453263451741206</v>
      </c>
      <c r="EW343">
        <v>-1.16319206543697e-06</v>
      </c>
      <c r="EX343">
        <v>-2</v>
      </c>
      <c r="EY343">
        <v>2196</v>
      </c>
      <c r="EZ343">
        <v>1</v>
      </c>
      <c r="FA343">
        <v>25</v>
      </c>
      <c r="FB343">
        <v>12.8</v>
      </c>
      <c r="FC343">
        <v>12.6</v>
      </c>
      <c r="FD343">
        <v>18</v>
      </c>
      <c r="FE343">
        <v>821.802</v>
      </c>
      <c r="FF343">
        <v>433.97</v>
      </c>
      <c r="FG343">
        <v>28.7757</v>
      </c>
      <c r="FH343">
        <v>25.1621</v>
      </c>
      <c r="FI343">
        <v>30.0001</v>
      </c>
      <c r="FJ343">
        <v>25.3319</v>
      </c>
      <c r="FK343">
        <v>25.3783</v>
      </c>
      <c r="FL343">
        <v>25.0506</v>
      </c>
      <c r="FM343">
        <v>63.1352</v>
      </c>
      <c r="FN343">
        <v>0</v>
      </c>
      <c r="FO343">
        <v>28.83</v>
      </c>
      <c r="FP343">
        <v>420</v>
      </c>
      <c r="FQ343">
        <v>5.17957</v>
      </c>
      <c r="FR343">
        <v>101.469</v>
      </c>
      <c r="FS343">
        <v>101.916</v>
      </c>
    </row>
    <row r="344" spans="1:175">
      <c r="A344">
        <v>328</v>
      </c>
      <c r="B344">
        <v>1626465844</v>
      </c>
      <c r="C344">
        <v>654.400000095367</v>
      </c>
      <c r="D344" t="s">
        <v>950</v>
      </c>
      <c r="E344" t="s">
        <v>951</v>
      </c>
      <c r="F344">
        <v>1</v>
      </c>
      <c r="G344" t="s">
        <v>291</v>
      </c>
      <c r="H344">
        <v>1626465843</v>
      </c>
      <c r="I344">
        <f>(J344)/1000</f>
        <v>0</v>
      </c>
      <c r="J344">
        <f>1000*CB344*AH344*(BX344-BY344)/(100*BQ344*(1000-AH344*BX344))</f>
        <v>0</v>
      </c>
      <c r="K344">
        <f>CB344*AH344*(BW344-BV344*(1000-AH344*BY344)/(1000-AH344*BX344))/(100*BQ344)</f>
        <v>0</v>
      </c>
      <c r="L344">
        <f>BV344 - IF(AH344&gt;1, K344*BQ344*100.0/(AJ344*CJ344), 0)</f>
        <v>0</v>
      </c>
      <c r="M344">
        <f>((S344-I344/2)*L344-K344)/(S344+I344/2)</f>
        <v>0</v>
      </c>
      <c r="N344">
        <f>M344*(CC344+CD344)/1000.0</f>
        <v>0</v>
      </c>
      <c r="O344">
        <f>(BV344 - IF(AH344&gt;1, K344*BQ344*100.0/(AJ344*CJ344), 0))*(CC344+CD344)/1000.0</f>
        <v>0</v>
      </c>
      <c r="P344">
        <f>2.0/((1/R344-1/Q344)+SIGN(R344)*SQRT((1/R344-1/Q344)*(1/R344-1/Q344) + 4*BR344/((BR344+1)*(BR344+1))*(2*1/R344*1/Q344-1/Q344*1/Q344)))</f>
        <v>0</v>
      </c>
      <c r="Q344">
        <f>IF(LEFT(BS344,1)&lt;&gt;"0",IF(LEFT(BS344,1)="1",3.0,BT344),$D$5+$E$5*(CJ344*CC344/($K$5*1000))+$F$5*(CJ344*CC344/($K$5*1000))*MAX(MIN(BQ344,$J$5),$I$5)*MAX(MIN(BQ344,$J$5),$I$5)+$G$5*MAX(MIN(BQ344,$J$5),$I$5)*(CJ344*CC344/($K$5*1000))+$H$5*(CJ344*CC344/($K$5*1000))*(CJ344*CC344/($K$5*1000)))</f>
        <v>0</v>
      </c>
      <c r="R344">
        <f>I344*(1000-(1000*0.61365*exp(17.502*V344/(240.97+V344))/(CC344+CD344)+BX344)/2)/(1000*0.61365*exp(17.502*V344/(240.97+V344))/(CC344+CD344)-BX344)</f>
        <v>0</v>
      </c>
      <c r="S344">
        <f>1/((BR344+1)/(P344/1.6)+1/(Q344/1.37)) + BR344/((BR344+1)/(P344/1.6) + BR344/(Q344/1.37))</f>
        <v>0</v>
      </c>
      <c r="T344">
        <f>(BM344*BP344)</f>
        <v>0</v>
      </c>
      <c r="U344">
        <f>(CE344+(T344+2*0.95*5.67E-8*(((CE344+$B$7)+273)^4-(CE344+273)^4)-44100*I344)/(1.84*29.3*Q344+8*0.95*5.67E-8*(CE344+273)^3))</f>
        <v>0</v>
      </c>
      <c r="V344">
        <f>($C$7*CF344+$D$7*CG344+$E$7*U344)</f>
        <v>0</v>
      </c>
      <c r="W344">
        <f>0.61365*exp(17.502*V344/(240.97+V344))</f>
        <v>0</v>
      </c>
      <c r="X344">
        <f>(Y344/Z344*100)</f>
        <v>0</v>
      </c>
      <c r="Y344">
        <f>BX344*(CC344+CD344)/1000</f>
        <v>0</v>
      </c>
      <c r="Z344">
        <f>0.61365*exp(17.502*CE344/(240.97+CE344))</f>
        <v>0</v>
      </c>
      <c r="AA344">
        <f>(W344-BX344*(CC344+CD344)/1000)</f>
        <v>0</v>
      </c>
      <c r="AB344">
        <f>(-I344*44100)</f>
        <v>0</v>
      </c>
      <c r="AC344">
        <f>2*29.3*Q344*0.92*(CE344-V344)</f>
        <v>0</v>
      </c>
      <c r="AD344">
        <f>2*0.95*5.67E-8*(((CE344+$B$7)+273)^4-(V344+273)^4)</f>
        <v>0</v>
      </c>
      <c r="AE344">
        <f>T344+AD344+AB344+AC344</f>
        <v>0</v>
      </c>
      <c r="AF344">
        <v>141</v>
      </c>
      <c r="AG344">
        <v>16</v>
      </c>
      <c r="AH344">
        <f>IF(AF344*$H$13&gt;=AJ344,1.0,(AJ344/(AJ344-AF344*$H$13)))</f>
        <v>0</v>
      </c>
      <c r="AI344">
        <f>(AH344-1)*100</f>
        <v>0</v>
      </c>
      <c r="AJ344">
        <f>MAX(0,($B$13+$C$13*CJ344)/(1+$D$13*CJ344)*CC344/(CE344+273)*$E$13)</f>
        <v>0</v>
      </c>
      <c r="AK344" t="s">
        <v>292</v>
      </c>
      <c r="AL344" t="s">
        <v>292</v>
      </c>
      <c r="AM344">
        <v>0</v>
      </c>
      <c r="AN344">
        <v>0</v>
      </c>
      <c r="AO344">
        <f>1-AM344/AN344</f>
        <v>0</v>
      </c>
      <c r="AP344">
        <v>0</v>
      </c>
      <c r="AQ344" t="s">
        <v>292</v>
      </c>
      <c r="AR344" t="s">
        <v>292</v>
      </c>
      <c r="AS344">
        <v>0</v>
      </c>
      <c r="AT344">
        <v>0</v>
      </c>
      <c r="AU344">
        <f>1-AS344/AT344</f>
        <v>0</v>
      </c>
      <c r="AV344">
        <v>0.5</v>
      </c>
      <c r="AW344">
        <f>BN344</f>
        <v>0</v>
      </c>
      <c r="AX344">
        <f>K344</f>
        <v>0</v>
      </c>
      <c r="AY344">
        <f>AU344*AV344*AW344</f>
        <v>0</v>
      </c>
      <c r="AZ344">
        <f>(AX344-AP344)/AW344</f>
        <v>0</v>
      </c>
      <c r="BA344">
        <f>(AN344-AT344)/AT344</f>
        <v>0</v>
      </c>
      <c r="BB344">
        <f>AM344/(AO344+AM344/AT344)</f>
        <v>0</v>
      </c>
      <c r="BC344" t="s">
        <v>292</v>
      </c>
      <c r="BD344">
        <v>0</v>
      </c>
      <c r="BE344">
        <f>IF(BD344&lt;&gt;0, BD344, BB344)</f>
        <v>0</v>
      </c>
      <c r="BF344">
        <f>1-BE344/AT344</f>
        <v>0</v>
      </c>
      <c r="BG344">
        <f>(AT344-AS344)/(AT344-BE344)</f>
        <v>0</v>
      </c>
      <c r="BH344">
        <f>(AN344-AT344)/(AN344-BE344)</f>
        <v>0</v>
      </c>
      <c r="BI344">
        <f>(AT344-AS344)/(AT344-AM344)</f>
        <v>0</v>
      </c>
      <c r="BJ344">
        <f>(AN344-AT344)/(AN344-AM344)</f>
        <v>0</v>
      </c>
      <c r="BK344">
        <f>(BG344*BE344/AS344)</f>
        <v>0</v>
      </c>
      <c r="BL344">
        <f>(1-BK344)</f>
        <v>0</v>
      </c>
      <c r="BM344">
        <f>$B$11*CK344+$C$11*CL344+$F$11*CM344*(1-CP344)</f>
        <v>0</v>
      </c>
      <c r="BN344">
        <f>BM344*BO344</f>
        <v>0</v>
      </c>
      <c r="BO344">
        <f>($B$11*$D$9+$C$11*$D$9+$F$11*((CZ344+CR344)/MAX(CZ344+CR344+DA344, 0.1)*$I$9+DA344/MAX(CZ344+CR344+DA344, 0.1)*$J$9))/($B$11+$C$11+$F$11)</f>
        <v>0</v>
      </c>
      <c r="BP344">
        <f>($B$11*$K$9+$C$11*$K$9+$F$11*((CZ344+CR344)/MAX(CZ344+CR344+DA344, 0.1)*$P$9+DA344/MAX(CZ344+CR344+DA344, 0.1)*$Q$9))/($B$11+$C$11+$F$11)</f>
        <v>0</v>
      </c>
      <c r="BQ344">
        <v>6</v>
      </c>
      <c r="BR344">
        <v>0.5</v>
      </c>
      <c r="BS344" t="s">
        <v>293</v>
      </c>
      <c r="BT344">
        <v>2</v>
      </c>
      <c r="BU344">
        <v>1626465843</v>
      </c>
      <c r="BV344">
        <v>395.914333333333</v>
      </c>
      <c r="BW344">
        <v>419.985333333333</v>
      </c>
      <c r="BX344">
        <v>10.9467333333333</v>
      </c>
      <c r="BY344">
        <v>5.08304666666667</v>
      </c>
      <c r="BZ344">
        <v>394.365</v>
      </c>
      <c r="CA344">
        <v>10.9888</v>
      </c>
      <c r="CB344">
        <v>899.976666666667</v>
      </c>
      <c r="CC344">
        <v>100.764333333333</v>
      </c>
      <c r="CD344">
        <v>0.0992540333333333</v>
      </c>
      <c r="CE344">
        <v>25.0763333333333</v>
      </c>
      <c r="CF344">
        <v>23.3601</v>
      </c>
      <c r="CG344">
        <v>999.9</v>
      </c>
      <c r="CH344">
        <v>0</v>
      </c>
      <c r="CI344">
        <v>0</v>
      </c>
      <c r="CJ344">
        <v>10008.7666666667</v>
      </c>
      <c r="CK344">
        <v>0</v>
      </c>
      <c r="CL344">
        <v>0.221023</v>
      </c>
      <c r="CM344">
        <v>1459.96</v>
      </c>
      <c r="CN344">
        <v>0.972991</v>
      </c>
      <c r="CO344">
        <v>0.0270093</v>
      </c>
      <c r="CP344">
        <v>0</v>
      </c>
      <c r="CQ344">
        <v>874.536</v>
      </c>
      <c r="CR344">
        <v>4.99999</v>
      </c>
      <c r="CS344">
        <v>12819.2</v>
      </c>
      <c r="CT344">
        <v>12728</v>
      </c>
      <c r="CU344">
        <v>39.375</v>
      </c>
      <c r="CV344">
        <v>41.312</v>
      </c>
      <c r="CW344">
        <v>40.437</v>
      </c>
      <c r="CX344">
        <v>40.812</v>
      </c>
      <c r="CY344">
        <v>41.562</v>
      </c>
      <c r="CZ344">
        <v>1415.66</v>
      </c>
      <c r="DA344">
        <v>39.3</v>
      </c>
      <c r="DB344">
        <v>0</v>
      </c>
      <c r="DC344">
        <v>1626465855.2</v>
      </c>
      <c r="DD344">
        <v>0</v>
      </c>
      <c r="DE344">
        <v>874.12988</v>
      </c>
      <c r="DF344">
        <v>3.56076923575363</v>
      </c>
      <c r="DG344">
        <v>44.215384663685</v>
      </c>
      <c r="DH344">
        <v>12815.172</v>
      </c>
      <c r="DI344">
        <v>15</v>
      </c>
      <c r="DJ344">
        <v>1626465084.6</v>
      </c>
      <c r="DK344" t="s">
        <v>294</v>
      </c>
      <c r="DL344">
        <v>1626465076.6</v>
      </c>
      <c r="DM344">
        <v>1626465084.6</v>
      </c>
      <c r="DN344">
        <v>8</v>
      </c>
      <c r="DO344">
        <v>0.212</v>
      </c>
      <c r="DP344">
        <v>0.013</v>
      </c>
      <c r="DQ344">
        <v>1.588</v>
      </c>
      <c r="DR344">
        <v>-0.074</v>
      </c>
      <c r="DS344">
        <v>420</v>
      </c>
      <c r="DT344">
        <v>3</v>
      </c>
      <c r="DU344">
        <v>0.13</v>
      </c>
      <c r="DV344">
        <v>0.03</v>
      </c>
      <c r="DW344">
        <v>-23.9725390243902</v>
      </c>
      <c r="DX344">
        <v>-0.516907317073195</v>
      </c>
      <c r="DY344">
        <v>0.0579560172933891</v>
      </c>
      <c r="DZ344">
        <v>0</v>
      </c>
      <c r="EA344">
        <v>873.996848484849</v>
      </c>
      <c r="EB344">
        <v>3.01879161529034</v>
      </c>
      <c r="EC344">
        <v>0.364476804034938</v>
      </c>
      <c r="ED344">
        <v>1</v>
      </c>
      <c r="EE344">
        <v>5.78088634146341</v>
      </c>
      <c r="EF344">
        <v>0.352826550522642</v>
      </c>
      <c r="EG344">
        <v>0.038178413499605</v>
      </c>
      <c r="EH344">
        <v>0</v>
      </c>
      <c r="EI344">
        <v>1</v>
      </c>
      <c r="EJ344">
        <v>3</v>
      </c>
      <c r="EK344" t="s">
        <v>427</v>
      </c>
      <c r="EL344">
        <v>100</v>
      </c>
      <c r="EM344">
        <v>100</v>
      </c>
      <c r="EN344">
        <v>1.55</v>
      </c>
      <c r="EO344">
        <v>-0.0421</v>
      </c>
      <c r="EP344">
        <v>0.796380875196005</v>
      </c>
      <c r="EQ344">
        <v>0.00225868272383977</v>
      </c>
      <c r="ER344">
        <v>-9.96746185667655e-07</v>
      </c>
      <c r="ES344">
        <v>2.83711317370827e-10</v>
      </c>
      <c r="ET344">
        <v>-0.071317122073674</v>
      </c>
      <c r="EU344">
        <v>-0.00217948432402501</v>
      </c>
      <c r="EV344">
        <v>0.000453263451741206</v>
      </c>
      <c r="EW344">
        <v>-1.16319206543697e-06</v>
      </c>
      <c r="EX344">
        <v>-2</v>
      </c>
      <c r="EY344">
        <v>2196</v>
      </c>
      <c r="EZ344">
        <v>1</v>
      </c>
      <c r="FA344">
        <v>25</v>
      </c>
      <c r="FB344">
        <v>12.8</v>
      </c>
      <c r="FC344">
        <v>12.7</v>
      </c>
      <c r="FD344">
        <v>18</v>
      </c>
      <c r="FE344">
        <v>821.686</v>
      </c>
      <c r="FF344">
        <v>433.876</v>
      </c>
      <c r="FG344">
        <v>28.8447</v>
      </c>
      <c r="FH344">
        <v>25.1621</v>
      </c>
      <c r="FI344">
        <v>30</v>
      </c>
      <c r="FJ344">
        <v>25.3319</v>
      </c>
      <c r="FK344">
        <v>25.3778</v>
      </c>
      <c r="FL344">
        <v>25.0535</v>
      </c>
      <c r="FM344">
        <v>63.1352</v>
      </c>
      <c r="FN344">
        <v>0</v>
      </c>
      <c r="FO344">
        <v>28.93</v>
      </c>
      <c r="FP344">
        <v>420</v>
      </c>
      <c r="FQ344">
        <v>5.18928</v>
      </c>
      <c r="FR344">
        <v>101.467</v>
      </c>
      <c r="FS344">
        <v>101.916</v>
      </c>
    </row>
    <row r="345" spans="1:175">
      <c r="A345">
        <v>329</v>
      </c>
      <c r="B345">
        <v>1626465846</v>
      </c>
      <c r="C345">
        <v>656.400000095367</v>
      </c>
      <c r="D345" t="s">
        <v>952</v>
      </c>
      <c r="E345" t="s">
        <v>953</v>
      </c>
      <c r="F345">
        <v>1</v>
      </c>
      <c r="G345" t="s">
        <v>291</v>
      </c>
      <c r="H345">
        <v>1626465845</v>
      </c>
      <c r="I345">
        <f>(J345)/1000</f>
        <v>0</v>
      </c>
      <c r="J345">
        <f>1000*CB345*AH345*(BX345-BY345)/(100*BQ345*(1000-AH345*BX345))</f>
        <v>0</v>
      </c>
      <c r="K345">
        <f>CB345*AH345*(BW345-BV345*(1000-AH345*BY345)/(1000-AH345*BX345))/(100*BQ345)</f>
        <v>0</v>
      </c>
      <c r="L345">
        <f>BV345 - IF(AH345&gt;1, K345*BQ345*100.0/(AJ345*CJ345), 0)</f>
        <v>0</v>
      </c>
      <c r="M345">
        <f>((S345-I345/2)*L345-K345)/(S345+I345/2)</f>
        <v>0</v>
      </c>
      <c r="N345">
        <f>M345*(CC345+CD345)/1000.0</f>
        <v>0</v>
      </c>
      <c r="O345">
        <f>(BV345 - IF(AH345&gt;1, K345*BQ345*100.0/(AJ345*CJ345), 0))*(CC345+CD345)/1000.0</f>
        <v>0</v>
      </c>
      <c r="P345">
        <f>2.0/((1/R345-1/Q345)+SIGN(R345)*SQRT((1/R345-1/Q345)*(1/R345-1/Q345) + 4*BR345/((BR345+1)*(BR345+1))*(2*1/R345*1/Q345-1/Q345*1/Q345)))</f>
        <v>0</v>
      </c>
      <c r="Q345">
        <f>IF(LEFT(BS345,1)&lt;&gt;"0",IF(LEFT(BS345,1)="1",3.0,BT345),$D$5+$E$5*(CJ345*CC345/($K$5*1000))+$F$5*(CJ345*CC345/($K$5*1000))*MAX(MIN(BQ345,$J$5),$I$5)*MAX(MIN(BQ345,$J$5),$I$5)+$G$5*MAX(MIN(BQ345,$J$5),$I$5)*(CJ345*CC345/($K$5*1000))+$H$5*(CJ345*CC345/($K$5*1000))*(CJ345*CC345/($K$5*1000)))</f>
        <v>0</v>
      </c>
      <c r="R345">
        <f>I345*(1000-(1000*0.61365*exp(17.502*V345/(240.97+V345))/(CC345+CD345)+BX345)/2)/(1000*0.61365*exp(17.502*V345/(240.97+V345))/(CC345+CD345)-BX345)</f>
        <v>0</v>
      </c>
      <c r="S345">
        <f>1/((BR345+1)/(P345/1.6)+1/(Q345/1.37)) + BR345/((BR345+1)/(P345/1.6) + BR345/(Q345/1.37))</f>
        <v>0</v>
      </c>
      <c r="T345">
        <f>(BM345*BP345)</f>
        <v>0</v>
      </c>
      <c r="U345">
        <f>(CE345+(T345+2*0.95*5.67E-8*(((CE345+$B$7)+273)^4-(CE345+273)^4)-44100*I345)/(1.84*29.3*Q345+8*0.95*5.67E-8*(CE345+273)^3))</f>
        <v>0</v>
      </c>
      <c r="V345">
        <f>($C$7*CF345+$D$7*CG345+$E$7*U345)</f>
        <v>0</v>
      </c>
      <c r="W345">
        <f>0.61365*exp(17.502*V345/(240.97+V345))</f>
        <v>0</v>
      </c>
      <c r="X345">
        <f>(Y345/Z345*100)</f>
        <v>0</v>
      </c>
      <c r="Y345">
        <f>BX345*(CC345+CD345)/1000</f>
        <v>0</v>
      </c>
      <c r="Z345">
        <f>0.61365*exp(17.502*CE345/(240.97+CE345))</f>
        <v>0</v>
      </c>
      <c r="AA345">
        <f>(W345-BX345*(CC345+CD345)/1000)</f>
        <v>0</v>
      </c>
      <c r="AB345">
        <f>(-I345*44100)</f>
        <v>0</v>
      </c>
      <c r="AC345">
        <f>2*29.3*Q345*0.92*(CE345-V345)</f>
        <v>0</v>
      </c>
      <c r="AD345">
        <f>2*0.95*5.67E-8*(((CE345+$B$7)+273)^4-(V345+273)^4)</f>
        <v>0</v>
      </c>
      <c r="AE345">
        <f>T345+AD345+AB345+AC345</f>
        <v>0</v>
      </c>
      <c r="AF345">
        <v>141</v>
      </c>
      <c r="AG345">
        <v>16</v>
      </c>
      <c r="AH345">
        <f>IF(AF345*$H$13&gt;=AJ345,1.0,(AJ345/(AJ345-AF345*$H$13)))</f>
        <v>0</v>
      </c>
      <c r="AI345">
        <f>(AH345-1)*100</f>
        <v>0</v>
      </c>
      <c r="AJ345">
        <f>MAX(0,($B$13+$C$13*CJ345)/(1+$D$13*CJ345)*CC345/(CE345+273)*$E$13)</f>
        <v>0</v>
      </c>
      <c r="AK345" t="s">
        <v>292</v>
      </c>
      <c r="AL345" t="s">
        <v>292</v>
      </c>
      <c r="AM345">
        <v>0</v>
      </c>
      <c r="AN345">
        <v>0</v>
      </c>
      <c r="AO345">
        <f>1-AM345/AN345</f>
        <v>0</v>
      </c>
      <c r="AP345">
        <v>0</v>
      </c>
      <c r="AQ345" t="s">
        <v>292</v>
      </c>
      <c r="AR345" t="s">
        <v>292</v>
      </c>
      <c r="AS345">
        <v>0</v>
      </c>
      <c r="AT345">
        <v>0</v>
      </c>
      <c r="AU345">
        <f>1-AS345/AT345</f>
        <v>0</v>
      </c>
      <c r="AV345">
        <v>0.5</v>
      </c>
      <c r="AW345">
        <f>BN345</f>
        <v>0</v>
      </c>
      <c r="AX345">
        <f>K345</f>
        <v>0</v>
      </c>
      <c r="AY345">
        <f>AU345*AV345*AW345</f>
        <v>0</v>
      </c>
      <c r="AZ345">
        <f>(AX345-AP345)/AW345</f>
        <v>0</v>
      </c>
      <c r="BA345">
        <f>(AN345-AT345)/AT345</f>
        <v>0</v>
      </c>
      <c r="BB345">
        <f>AM345/(AO345+AM345/AT345)</f>
        <v>0</v>
      </c>
      <c r="BC345" t="s">
        <v>292</v>
      </c>
      <c r="BD345">
        <v>0</v>
      </c>
      <c r="BE345">
        <f>IF(BD345&lt;&gt;0, BD345, BB345)</f>
        <v>0</v>
      </c>
      <c r="BF345">
        <f>1-BE345/AT345</f>
        <v>0</v>
      </c>
      <c r="BG345">
        <f>(AT345-AS345)/(AT345-BE345)</f>
        <v>0</v>
      </c>
      <c r="BH345">
        <f>(AN345-AT345)/(AN345-BE345)</f>
        <v>0</v>
      </c>
      <c r="BI345">
        <f>(AT345-AS345)/(AT345-AM345)</f>
        <v>0</v>
      </c>
      <c r="BJ345">
        <f>(AN345-AT345)/(AN345-AM345)</f>
        <v>0</v>
      </c>
      <c r="BK345">
        <f>(BG345*BE345/AS345)</f>
        <v>0</v>
      </c>
      <c r="BL345">
        <f>(1-BK345)</f>
        <v>0</v>
      </c>
      <c r="BM345">
        <f>$B$11*CK345+$C$11*CL345+$F$11*CM345*(1-CP345)</f>
        <v>0</v>
      </c>
      <c r="BN345">
        <f>BM345*BO345</f>
        <v>0</v>
      </c>
      <c r="BO345">
        <f>($B$11*$D$9+$C$11*$D$9+$F$11*((CZ345+CR345)/MAX(CZ345+CR345+DA345, 0.1)*$I$9+DA345/MAX(CZ345+CR345+DA345, 0.1)*$J$9))/($B$11+$C$11+$F$11)</f>
        <v>0</v>
      </c>
      <c r="BP345">
        <f>($B$11*$K$9+$C$11*$K$9+$F$11*((CZ345+CR345)/MAX(CZ345+CR345+DA345, 0.1)*$P$9+DA345/MAX(CZ345+CR345+DA345, 0.1)*$Q$9))/($B$11+$C$11+$F$11)</f>
        <v>0</v>
      </c>
      <c r="BQ345">
        <v>6</v>
      </c>
      <c r="BR345">
        <v>0.5</v>
      </c>
      <c r="BS345" t="s">
        <v>293</v>
      </c>
      <c r="BT345">
        <v>2</v>
      </c>
      <c r="BU345">
        <v>1626465845</v>
      </c>
      <c r="BV345">
        <v>395.922</v>
      </c>
      <c r="BW345">
        <v>419.952333333333</v>
      </c>
      <c r="BX345">
        <v>10.9645333333333</v>
      </c>
      <c r="BY345">
        <v>5.09063333333333</v>
      </c>
      <c r="BZ345">
        <v>394.372666666667</v>
      </c>
      <c r="CA345">
        <v>11.0065</v>
      </c>
      <c r="CB345">
        <v>899.972333333333</v>
      </c>
      <c r="CC345">
        <v>100.765666666667</v>
      </c>
      <c r="CD345">
        <v>0.0995362333333333</v>
      </c>
      <c r="CE345">
        <v>25.1140666666667</v>
      </c>
      <c r="CF345">
        <v>23.3949666666667</v>
      </c>
      <c r="CG345">
        <v>999.9</v>
      </c>
      <c r="CH345">
        <v>0</v>
      </c>
      <c r="CI345">
        <v>0</v>
      </c>
      <c r="CJ345">
        <v>9973.75</v>
      </c>
      <c r="CK345">
        <v>0</v>
      </c>
      <c r="CL345">
        <v>0.221023</v>
      </c>
      <c r="CM345">
        <v>1460.04</v>
      </c>
      <c r="CN345">
        <v>0.972992333333333</v>
      </c>
      <c r="CO345">
        <v>0.0270077333333333</v>
      </c>
      <c r="CP345">
        <v>0</v>
      </c>
      <c r="CQ345">
        <v>874.773</v>
      </c>
      <c r="CR345">
        <v>4.99999</v>
      </c>
      <c r="CS345">
        <v>12820.8</v>
      </c>
      <c r="CT345">
        <v>12728.6333333333</v>
      </c>
      <c r="CU345">
        <v>39.437</v>
      </c>
      <c r="CV345">
        <v>41.312</v>
      </c>
      <c r="CW345">
        <v>40.437</v>
      </c>
      <c r="CX345">
        <v>40.7706666666667</v>
      </c>
      <c r="CY345">
        <v>41.562</v>
      </c>
      <c r="CZ345">
        <v>1415.74</v>
      </c>
      <c r="DA345">
        <v>39.3</v>
      </c>
      <c r="DB345">
        <v>0</v>
      </c>
      <c r="DC345">
        <v>1626465857</v>
      </c>
      <c r="DD345">
        <v>0</v>
      </c>
      <c r="DE345">
        <v>874.227115384615</v>
      </c>
      <c r="DF345">
        <v>4.15319658520653</v>
      </c>
      <c r="DG345">
        <v>43.5623931217832</v>
      </c>
      <c r="DH345">
        <v>12816.1769230769</v>
      </c>
      <c r="DI345">
        <v>15</v>
      </c>
      <c r="DJ345">
        <v>1626465084.6</v>
      </c>
      <c r="DK345" t="s">
        <v>294</v>
      </c>
      <c r="DL345">
        <v>1626465076.6</v>
      </c>
      <c r="DM345">
        <v>1626465084.6</v>
      </c>
      <c r="DN345">
        <v>8</v>
      </c>
      <c r="DO345">
        <v>0.212</v>
      </c>
      <c r="DP345">
        <v>0.013</v>
      </c>
      <c r="DQ345">
        <v>1.588</v>
      </c>
      <c r="DR345">
        <v>-0.074</v>
      </c>
      <c r="DS345">
        <v>420</v>
      </c>
      <c r="DT345">
        <v>3</v>
      </c>
      <c r="DU345">
        <v>0.13</v>
      </c>
      <c r="DV345">
        <v>0.03</v>
      </c>
      <c r="DW345">
        <v>-23.9826073170732</v>
      </c>
      <c r="DX345">
        <v>-0.529404878048811</v>
      </c>
      <c r="DY345">
        <v>0.0585221091856199</v>
      </c>
      <c r="DZ345">
        <v>0</v>
      </c>
      <c r="EA345">
        <v>874.086971428572</v>
      </c>
      <c r="EB345">
        <v>2.81355841956726</v>
      </c>
      <c r="EC345">
        <v>0.365628498866914</v>
      </c>
      <c r="ED345">
        <v>1</v>
      </c>
      <c r="EE345">
        <v>5.79427902439024</v>
      </c>
      <c r="EF345">
        <v>0.400342578397225</v>
      </c>
      <c r="EG345">
        <v>0.0427625852993854</v>
      </c>
      <c r="EH345">
        <v>0</v>
      </c>
      <c r="EI345">
        <v>1</v>
      </c>
      <c r="EJ345">
        <v>3</v>
      </c>
      <c r="EK345" t="s">
        <v>427</v>
      </c>
      <c r="EL345">
        <v>100</v>
      </c>
      <c r="EM345">
        <v>100</v>
      </c>
      <c r="EN345">
        <v>1.55</v>
      </c>
      <c r="EO345">
        <v>-0.0418</v>
      </c>
      <c r="EP345">
        <v>0.796380875196005</v>
      </c>
      <c r="EQ345">
        <v>0.00225868272383977</v>
      </c>
      <c r="ER345">
        <v>-9.96746185667655e-07</v>
      </c>
      <c r="ES345">
        <v>2.83711317370827e-10</v>
      </c>
      <c r="ET345">
        <v>-0.071317122073674</v>
      </c>
      <c r="EU345">
        <v>-0.00217948432402501</v>
      </c>
      <c r="EV345">
        <v>0.000453263451741206</v>
      </c>
      <c r="EW345">
        <v>-1.16319206543697e-06</v>
      </c>
      <c r="EX345">
        <v>-2</v>
      </c>
      <c r="EY345">
        <v>2196</v>
      </c>
      <c r="EZ345">
        <v>1</v>
      </c>
      <c r="FA345">
        <v>25</v>
      </c>
      <c r="FB345">
        <v>12.8</v>
      </c>
      <c r="FC345">
        <v>12.7</v>
      </c>
      <c r="FD345">
        <v>18</v>
      </c>
      <c r="FE345">
        <v>821.628</v>
      </c>
      <c r="FF345">
        <v>433.912</v>
      </c>
      <c r="FG345">
        <v>28.9169</v>
      </c>
      <c r="FH345">
        <v>25.1621</v>
      </c>
      <c r="FI345">
        <v>30.0002</v>
      </c>
      <c r="FJ345">
        <v>25.3311</v>
      </c>
      <c r="FK345">
        <v>25.3767</v>
      </c>
      <c r="FL345">
        <v>25.0535</v>
      </c>
      <c r="FM345">
        <v>62.8533</v>
      </c>
      <c r="FN345">
        <v>0</v>
      </c>
      <c r="FO345">
        <v>29.03</v>
      </c>
      <c r="FP345">
        <v>420</v>
      </c>
      <c r="FQ345">
        <v>5.22129</v>
      </c>
      <c r="FR345">
        <v>101.466</v>
      </c>
      <c r="FS345">
        <v>101.917</v>
      </c>
    </row>
    <row r="346" spans="1:175">
      <c r="A346">
        <v>330</v>
      </c>
      <c r="B346">
        <v>1626465848</v>
      </c>
      <c r="C346">
        <v>658.400000095367</v>
      </c>
      <c r="D346" t="s">
        <v>954</v>
      </c>
      <c r="E346" t="s">
        <v>955</v>
      </c>
      <c r="F346">
        <v>1</v>
      </c>
      <c r="G346" t="s">
        <v>291</v>
      </c>
      <c r="H346">
        <v>1626465847</v>
      </c>
      <c r="I346">
        <f>(J346)/1000</f>
        <v>0</v>
      </c>
      <c r="J346">
        <f>1000*CB346*AH346*(BX346-BY346)/(100*BQ346*(1000-AH346*BX346))</f>
        <v>0</v>
      </c>
      <c r="K346">
        <f>CB346*AH346*(BW346-BV346*(1000-AH346*BY346)/(1000-AH346*BX346))/(100*BQ346)</f>
        <v>0</v>
      </c>
      <c r="L346">
        <f>BV346 - IF(AH346&gt;1, K346*BQ346*100.0/(AJ346*CJ346), 0)</f>
        <v>0</v>
      </c>
      <c r="M346">
        <f>((S346-I346/2)*L346-K346)/(S346+I346/2)</f>
        <v>0</v>
      </c>
      <c r="N346">
        <f>M346*(CC346+CD346)/1000.0</f>
        <v>0</v>
      </c>
      <c r="O346">
        <f>(BV346 - IF(AH346&gt;1, K346*BQ346*100.0/(AJ346*CJ346), 0))*(CC346+CD346)/1000.0</f>
        <v>0</v>
      </c>
      <c r="P346">
        <f>2.0/((1/R346-1/Q346)+SIGN(R346)*SQRT((1/R346-1/Q346)*(1/R346-1/Q346) + 4*BR346/((BR346+1)*(BR346+1))*(2*1/R346*1/Q346-1/Q346*1/Q346)))</f>
        <v>0</v>
      </c>
      <c r="Q346">
        <f>IF(LEFT(BS346,1)&lt;&gt;"0",IF(LEFT(BS346,1)="1",3.0,BT346),$D$5+$E$5*(CJ346*CC346/($K$5*1000))+$F$5*(CJ346*CC346/($K$5*1000))*MAX(MIN(BQ346,$J$5),$I$5)*MAX(MIN(BQ346,$J$5),$I$5)+$G$5*MAX(MIN(BQ346,$J$5),$I$5)*(CJ346*CC346/($K$5*1000))+$H$5*(CJ346*CC346/($K$5*1000))*(CJ346*CC346/($K$5*1000)))</f>
        <v>0</v>
      </c>
      <c r="R346">
        <f>I346*(1000-(1000*0.61365*exp(17.502*V346/(240.97+V346))/(CC346+CD346)+BX346)/2)/(1000*0.61365*exp(17.502*V346/(240.97+V346))/(CC346+CD346)-BX346)</f>
        <v>0</v>
      </c>
      <c r="S346">
        <f>1/((BR346+1)/(P346/1.6)+1/(Q346/1.37)) + BR346/((BR346+1)/(P346/1.6) + BR346/(Q346/1.37))</f>
        <v>0</v>
      </c>
      <c r="T346">
        <f>(BM346*BP346)</f>
        <v>0</v>
      </c>
      <c r="U346">
        <f>(CE346+(T346+2*0.95*5.67E-8*(((CE346+$B$7)+273)^4-(CE346+273)^4)-44100*I346)/(1.84*29.3*Q346+8*0.95*5.67E-8*(CE346+273)^3))</f>
        <v>0</v>
      </c>
      <c r="V346">
        <f>($C$7*CF346+$D$7*CG346+$E$7*U346)</f>
        <v>0</v>
      </c>
      <c r="W346">
        <f>0.61365*exp(17.502*V346/(240.97+V346))</f>
        <v>0</v>
      </c>
      <c r="X346">
        <f>(Y346/Z346*100)</f>
        <v>0</v>
      </c>
      <c r="Y346">
        <f>BX346*(CC346+CD346)/1000</f>
        <v>0</v>
      </c>
      <c r="Z346">
        <f>0.61365*exp(17.502*CE346/(240.97+CE346))</f>
        <v>0</v>
      </c>
      <c r="AA346">
        <f>(W346-BX346*(CC346+CD346)/1000)</f>
        <v>0</v>
      </c>
      <c r="AB346">
        <f>(-I346*44100)</f>
        <v>0</v>
      </c>
      <c r="AC346">
        <f>2*29.3*Q346*0.92*(CE346-V346)</f>
        <v>0</v>
      </c>
      <c r="AD346">
        <f>2*0.95*5.67E-8*(((CE346+$B$7)+273)^4-(V346+273)^4)</f>
        <v>0</v>
      </c>
      <c r="AE346">
        <f>T346+AD346+AB346+AC346</f>
        <v>0</v>
      </c>
      <c r="AF346">
        <v>141</v>
      </c>
      <c r="AG346">
        <v>16</v>
      </c>
      <c r="AH346">
        <f>IF(AF346*$H$13&gt;=AJ346,1.0,(AJ346/(AJ346-AF346*$H$13)))</f>
        <v>0</v>
      </c>
      <c r="AI346">
        <f>(AH346-1)*100</f>
        <v>0</v>
      </c>
      <c r="AJ346">
        <f>MAX(0,($B$13+$C$13*CJ346)/(1+$D$13*CJ346)*CC346/(CE346+273)*$E$13)</f>
        <v>0</v>
      </c>
      <c r="AK346" t="s">
        <v>292</v>
      </c>
      <c r="AL346" t="s">
        <v>292</v>
      </c>
      <c r="AM346">
        <v>0</v>
      </c>
      <c r="AN346">
        <v>0</v>
      </c>
      <c r="AO346">
        <f>1-AM346/AN346</f>
        <v>0</v>
      </c>
      <c r="AP346">
        <v>0</v>
      </c>
      <c r="AQ346" t="s">
        <v>292</v>
      </c>
      <c r="AR346" t="s">
        <v>292</v>
      </c>
      <c r="AS346">
        <v>0</v>
      </c>
      <c r="AT346">
        <v>0</v>
      </c>
      <c r="AU346">
        <f>1-AS346/AT346</f>
        <v>0</v>
      </c>
      <c r="AV346">
        <v>0.5</v>
      </c>
      <c r="AW346">
        <f>BN346</f>
        <v>0</v>
      </c>
      <c r="AX346">
        <f>K346</f>
        <v>0</v>
      </c>
      <c r="AY346">
        <f>AU346*AV346*AW346</f>
        <v>0</v>
      </c>
      <c r="AZ346">
        <f>(AX346-AP346)/AW346</f>
        <v>0</v>
      </c>
      <c r="BA346">
        <f>(AN346-AT346)/AT346</f>
        <v>0</v>
      </c>
      <c r="BB346">
        <f>AM346/(AO346+AM346/AT346)</f>
        <v>0</v>
      </c>
      <c r="BC346" t="s">
        <v>292</v>
      </c>
      <c r="BD346">
        <v>0</v>
      </c>
      <c r="BE346">
        <f>IF(BD346&lt;&gt;0, BD346, BB346)</f>
        <v>0</v>
      </c>
      <c r="BF346">
        <f>1-BE346/AT346</f>
        <v>0</v>
      </c>
      <c r="BG346">
        <f>(AT346-AS346)/(AT346-BE346)</f>
        <v>0</v>
      </c>
      <c r="BH346">
        <f>(AN346-AT346)/(AN346-BE346)</f>
        <v>0</v>
      </c>
      <c r="BI346">
        <f>(AT346-AS346)/(AT346-AM346)</f>
        <v>0</v>
      </c>
      <c r="BJ346">
        <f>(AN346-AT346)/(AN346-AM346)</f>
        <v>0</v>
      </c>
      <c r="BK346">
        <f>(BG346*BE346/AS346)</f>
        <v>0</v>
      </c>
      <c r="BL346">
        <f>(1-BK346)</f>
        <v>0</v>
      </c>
      <c r="BM346">
        <f>$B$11*CK346+$C$11*CL346+$F$11*CM346*(1-CP346)</f>
        <v>0</v>
      </c>
      <c r="BN346">
        <f>BM346*BO346</f>
        <v>0</v>
      </c>
      <c r="BO346">
        <f>($B$11*$D$9+$C$11*$D$9+$F$11*((CZ346+CR346)/MAX(CZ346+CR346+DA346, 0.1)*$I$9+DA346/MAX(CZ346+CR346+DA346, 0.1)*$J$9))/($B$11+$C$11+$F$11)</f>
        <v>0</v>
      </c>
      <c r="BP346">
        <f>($B$11*$K$9+$C$11*$K$9+$F$11*((CZ346+CR346)/MAX(CZ346+CR346+DA346, 0.1)*$P$9+DA346/MAX(CZ346+CR346+DA346, 0.1)*$Q$9))/($B$11+$C$11+$F$11)</f>
        <v>0</v>
      </c>
      <c r="BQ346">
        <v>6</v>
      </c>
      <c r="BR346">
        <v>0.5</v>
      </c>
      <c r="BS346" t="s">
        <v>293</v>
      </c>
      <c r="BT346">
        <v>2</v>
      </c>
      <c r="BU346">
        <v>1626465847</v>
      </c>
      <c r="BV346">
        <v>395.885</v>
      </c>
      <c r="BW346">
        <v>419.932666666667</v>
      </c>
      <c r="BX346">
        <v>10.9870333333333</v>
      </c>
      <c r="BY346">
        <v>5.10233666666667</v>
      </c>
      <c r="BZ346">
        <v>394.335</v>
      </c>
      <c r="CA346">
        <v>11.0287666666667</v>
      </c>
      <c r="CB346">
        <v>900.017333333333</v>
      </c>
      <c r="CC346">
        <v>100.765666666667</v>
      </c>
      <c r="CD346">
        <v>0.100271233333333</v>
      </c>
      <c r="CE346">
        <v>25.1539</v>
      </c>
      <c r="CF346">
        <v>23.4317</v>
      </c>
      <c r="CG346">
        <v>999.9</v>
      </c>
      <c r="CH346">
        <v>0</v>
      </c>
      <c r="CI346">
        <v>0</v>
      </c>
      <c r="CJ346">
        <v>9951.25</v>
      </c>
      <c r="CK346">
        <v>0</v>
      </c>
      <c r="CL346">
        <v>0.221023</v>
      </c>
      <c r="CM346">
        <v>1459.96666666667</v>
      </c>
      <c r="CN346">
        <v>0.972991</v>
      </c>
      <c r="CO346">
        <v>0.0270093</v>
      </c>
      <c r="CP346">
        <v>0</v>
      </c>
      <c r="CQ346">
        <v>874.504333333333</v>
      </c>
      <c r="CR346">
        <v>4.99999</v>
      </c>
      <c r="CS346">
        <v>12821.0666666667</v>
      </c>
      <c r="CT346">
        <v>12728.0333333333</v>
      </c>
      <c r="CU346">
        <v>39.437</v>
      </c>
      <c r="CV346">
        <v>41.312</v>
      </c>
      <c r="CW346">
        <v>40.437</v>
      </c>
      <c r="CX346">
        <v>40.7913333333333</v>
      </c>
      <c r="CY346">
        <v>41.562</v>
      </c>
      <c r="CZ346">
        <v>1415.66666666667</v>
      </c>
      <c r="DA346">
        <v>39.3</v>
      </c>
      <c r="DB346">
        <v>0</v>
      </c>
      <c r="DC346">
        <v>1626465859.4</v>
      </c>
      <c r="DD346">
        <v>0</v>
      </c>
      <c r="DE346">
        <v>874.334192307692</v>
      </c>
      <c r="DF346">
        <v>3.18779487729454</v>
      </c>
      <c r="DG346">
        <v>39.8529914799086</v>
      </c>
      <c r="DH346">
        <v>12817.6730769231</v>
      </c>
      <c r="DI346">
        <v>15</v>
      </c>
      <c r="DJ346">
        <v>1626465084.6</v>
      </c>
      <c r="DK346" t="s">
        <v>294</v>
      </c>
      <c r="DL346">
        <v>1626465076.6</v>
      </c>
      <c r="DM346">
        <v>1626465084.6</v>
      </c>
      <c r="DN346">
        <v>8</v>
      </c>
      <c r="DO346">
        <v>0.212</v>
      </c>
      <c r="DP346">
        <v>0.013</v>
      </c>
      <c r="DQ346">
        <v>1.588</v>
      </c>
      <c r="DR346">
        <v>-0.074</v>
      </c>
      <c r="DS346">
        <v>420</v>
      </c>
      <c r="DT346">
        <v>3</v>
      </c>
      <c r="DU346">
        <v>0.13</v>
      </c>
      <c r="DV346">
        <v>0.03</v>
      </c>
      <c r="DW346">
        <v>-23.9933682926829</v>
      </c>
      <c r="DX346">
        <v>-0.519589547038354</v>
      </c>
      <c r="DY346">
        <v>0.0576746570671799</v>
      </c>
      <c r="DZ346">
        <v>0</v>
      </c>
      <c r="EA346">
        <v>874.164735294118</v>
      </c>
      <c r="EB346">
        <v>3.11256703263868</v>
      </c>
      <c r="EC346">
        <v>0.387190734941978</v>
      </c>
      <c r="ED346">
        <v>1</v>
      </c>
      <c r="EE346">
        <v>5.80707634146342</v>
      </c>
      <c r="EF346">
        <v>0.449169616724743</v>
      </c>
      <c r="EG346">
        <v>0.0468307742135915</v>
      </c>
      <c r="EH346">
        <v>0</v>
      </c>
      <c r="EI346">
        <v>1</v>
      </c>
      <c r="EJ346">
        <v>3</v>
      </c>
      <c r="EK346" t="s">
        <v>427</v>
      </c>
      <c r="EL346">
        <v>100</v>
      </c>
      <c r="EM346">
        <v>100</v>
      </c>
      <c r="EN346">
        <v>1.55</v>
      </c>
      <c r="EO346">
        <v>-0.0417</v>
      </c>
      <c r="EP346">
        <v>0.796380875196005</v>
      </c>
      <c r="EQ346">
        <v>0.00225868272383977</v>
      </c>
      <c r="ER346">
        <v>-9.96746185667655e-07</v>
      </c>
      <c r="ES346">
        <v>2.83711317370827e-10</v>
      </c>
      <c r="ET346">
        <v>-0.071317122073674</v>
      </c>
      <c r="EU346">
        <v>-0.00217948432402501</v>
      </c>
      <c r="EV346">
        <v>0.000453263451741206</v>
      </c>
      <c r="EW346">
        <v>-1.16319206543697e-06</v>
      </c>
      <c r="EX346">
        <v>-2</v>
      </c>
      <c r="EY346">
        <v>2196</v>
      </c>
      <c r="EZ346">
        <v>1</v>
      </c>
      <c r="FA346">
        <v>25</v>
      </c>
      <c r="FB346">
        <v>12.9</v>
      </c>
      <c r="FC346">
        <v>12.7</v>
      </c>
      <c r="FD346">
        <v>18</v>
      </c>
      <c r="FE346">
        <v>821.612</v>
      </c>
      <c r="FF346">
        <v>433.949</v>
      </c>
      <c r="FG346">
        <v>28.9789</v>
      </c>
      <c r="FH346">
        <v>25.1621</v>
      </c>
      <c r="FI346">
        <v>30.0002</v>
      </c>
      <c r="FJ346">
        <v>25.33</v>
      </c>
      <c r="FK346">
        <v>25.3758</v>
      </c>
      <c r="FL346">
        <v>25.0542</v>
      </c>
      <c r="FM346">
        <v>62.8533</v>
      </c>
      <c r="FN346">
        <v>0</v>
      </c>
      <c r="FO346">
        <v>29.03</v>
      </c>
      <c r="FP346">
        <v>420</v>
      </c>
      <c r="FQ346">
        <v>5.22664</v>
      </c>
      <c r="FR346">
        <v>101.467</v>
      </c>
      <c r="FS346">
        <v>101.917</v>
      </c>
    </row>
    <row r="347" spans="1:175">
      <c r="A347">
        <v>331</v>
      </c>
      <c r="B347">
        <v>1626465850</v>
      </c>
      <c r="C347">
        <v>660.400000095367</v>
      </c>
      <c r="D347" t="s">
        <v>956</v>
      </c>
      <c r="E347" t="s">
        <v>957</v>
      </c>
      <c r="F347">
        <v>1</v>
      </c>
      <c r="G347" t="s">
        <v>291</v>
      </c>
      <c r="H347">
        <v>1626465849</v>
      </c>
      <c r="I347">
        <f>(J347)/1000</f>
        <v>0</v>
      </c>
      <c r="J347">
        <f>1000*CB347*AH347*(BX347-BY347)/(100*BQ347*(1000-AH347*BX347))</f>
        <v>0</v>
      </c>
      <c r="K347">
        <f>CB347*AH347*(BW347-BV347*(1000-AH347*BY347)/(1000-AH347*BX347))/(100*BQ347)</f>
        <v>0</v>
      </c>
      <c r="L347">
        <f>BV347 - IF(AH347&gt;1, K347*BQ347*100.0/(AJ347*CJ347), 0)</f>
        <v>0</v>
      </c>
      <c r="M347">
        <f>((S347-I347/2)*L347-K347)/(S347+I347/2)</f>
        <v>0</v>
      </c>
      <c r="N347">
        <f>M347*(CC347+CD347)/1000.0</f>
        <v>0</v>
      </c>
      <c r="O347">
        <f>(BV347 - IF(AH347&gt;1, K347*BQ347*100.0/(AJ347*CJ347), 0))*(CC347+CD347)/1000.0</f>
        <v>0</v>
      </c>
      <c r="P347">
        <f>2.0/((1/R347-1/Q347)+SIGN(R347)*SQRT((1/R347-1/Q347)*(1/R347-1/Q347) + 4*BR347/((BR347+1)*(BR347+1))*(2*1/R347*1/Q347-1/Q347*1/Q347)))</f>
        <v>0</v>
      </c>
      <c r="Q347">
        <f>IF(LEFT(BS347,1)&lt;&gt;"0",IF(LEFT(BS347,1)="1",3.0,BT347),$D$5+$E$5*(CJ347*CC347/($K$5*1000))+$F$5*(CJ347*CC347/($K$5*1000))*MAX(MIN(BQ347,$J$5),$I$5)*MAX(MIN(BQ347,$J$5),$I$5)+$G$5*MAX(MIN(BQ347,$J$5),$I$5)*(CJ347*CC347/($K$5*1000))+$H$5*(CJ347*CC347/($K$5*1000))*(CJ347*CC347/($K$5*1000)))</f>
        <v>0</v>
      </c>
      <c r="R347">
        <f>I347*(1000-(1000*0.61365*exp(17.502*V347/(240.97+V347))/(CC347+CD347)+BX347)/2)/(1000*0.61365*exp(17.502*V347/(240.97+V347))/(CC347+CD347)-BX347)</f>
        <v>0</v>
      </c>
      <c r="S347">
        <f>1/((BR347+1)/(P347/1.6)+1/(Q347/1.37)) + BR347/((BR347+1)/(P347/1.6) + BR347/(Q347/1.37))</f>
        <v>0</v>
      </c>
      <c r="T347">
        <f>(BM347*BP347)</f>
        <v>0</v>
      </c>
      <c r="U347">
        <f>(CE347+(T347+2*0.95*5.67E-8*(((CE347+$B$7)+273)^4-(CE347+273)^4)-44100*I347)/(1.84*29.3*Q347+8*0.95*5.67E-8*(CE347+273)^3))</f>
        <v>0</v>
      </c>
      <c r="V347">
        <f>($C$7*CF347+$D$7*CG347+$E$7*U347)</f>
        <v>0</v>
      </c>
      <c r="W347">
        <f>0.61365*exp(17.502*V347/(240.97+V347))</f>
        <v>0</v>
      </c>
      <c r="X347">
        <f>(Y347/Z347*100)</f>
        <v>0</v>
      </c>
      <c r="Y347">
        <f>BX347*(CC347+CD347)/1000</f>
        <v>0</v>
      </c>
      <c r="Z347">
        <f>0.61365*exp(17.502*CE347/(240.97+CE347))</f>
        <v>0</v>
      </c>
      <c r="AA347">
        <f>(W347-BX347*(CC347+CD347)/1000)</f>
        <v>0</v>
      </c>
      <c r="AB347">
        <f>(-I347*44100)</f>
        <v>0</v>
      </c>
      <c r="AC347">
        <f>2*29.3*Q347*0.92*(CE347-V347)</f>
        <v>0</v>
      </c>
      <c r="AD347">
        <f>2*0.95*5.67E-8*(((CE347+$B$7)+273)^4-(V347+273)^4)</f>
        <v>0</v>
      </c>
      <c r="AE347">
        <f>T347+AD347+AB347+AC347</f>
        <v>0</v>
      </c>
      <c r="AF347">
        <v>141</v>
      </c>
      <c r="AG347">
        <v>16</v>
      </c>
      <c r="AH347">
        <f>IF(AF347*$H$13&gt;=AJ347,1.0,(AJ347/(AJ347-AF347*$H$13)))</f>
        <v>0</v>
      </c>
      <c r="AI347">
        <f>(AH347-1)*100</f>
        <v>0</v>
      </c>
      <c r="AJ347">
        <f>MAX(0,($B$13+$C$13*CJ347)/(1+$D$13*CJ347)*CC347/(CE347+273)*$E$13)</f>
        <v>0</v>
      </c>
      <c r="AK347" t="s">
        <v>292</v>
      </c>
      <c r="AL347" t="s">
        <v>292</v>
      </c>
      <c r="AM347">
        <v>0</v>
      </c>
      <c r="AN347">
        <v>0</v>
      </c>
      <c r="AO347">
        <f>1-AM347/AN347</f>
        <v>0</v>
      </c>
      <c r="AP347">
        <v>0</v>
      </c>
      <c r="AQ347" t="s">
        <v>292</v>
      </c>
      <c r="AR347" t="s">
        <v>292</v>
      </c>
      <c r="AS347">
        <v>0</v>
      </c>
      <c r="AT347">
        <v>0</v>
      </c>
      <c r="AU347">
        <f>1-AS347/AT347</f>
        <v>0</v>
      </c>
      <c r="AV347">
        <v>0.5</v>
      </c>
      <c r="AW347">
        <f>BN347</f>
        <v>0</v>
      </c>
      <c r="AX347">
        <f>K347</f>
        <v>0</v>
      </c>
      <c r="AY347">
        <f>AU347*AV347*AW347</f>
        <v>0</v>
      </c>
      <c r="AZ347">
        <f>(AX347-AP347)/AW347</f>
        <v>0</v>
      </c>
      <c r="BA347">
        <f>(AN347-AT347)/AT347</f>
        <v>0</v>
      </c>
      <c r="BB347">
        <f>AM347/(AO347+AM347/AT347)</f>
        <v>0</v>
      </c>
      <c r="BC347" t="s">
        <v>292</v>
      </c>
      <c r="BD347">
        <v>0</v>
      </c>
      <c r="BE347">
        <f>IF(BD347&lt;&gt;0, BD347, BB347)</f>
        <v>0</v>
      </c>
      <c r="BF347">
        <f>1-BE347/AT347</f>
        <v>0</v>
      </c>
      <c r="BG347">
        <f>(AT347-AS347)/(AT347-BE347)</f>
        <v>0</v>
      </c>
      <c r="BH347">
        <f>(AN347-AT347)/(AN347-BE347)</f>
        <v>0</v>
      </c>
      <c r="BI347">
        <f>(AT347-AS347)/(AT347-AM347)</f>
        <v>0</v>
      </c>
      <c r="BJ347">
        <f>(AN347-AT347)/(AN347-AM347)</f>
        <v>0</v>
      </c>
      <c r="BK347">
        <f>(BG347*BE347/AS347)</f>
        <v>0</v>
      </c>
      <c r="BL347">
        <f>(1-BK347)</f>
        <v>0</v>
      </c>
      <c r="BM347">
        <f>$B$11*CK347+$C$11*CL347+$F$11*CM347*(1-CP347)</f>
        <v>0</v>
      </c>
      <c r="BN347">
        <f>BM347*BO347</f>
        <v>0</v>
      </c>
      <c r="BO347">
        <f>($B$11*$D$9+$C$11*$D$9+$F$11*((CZ347+CR347)/MAX(CZ347+CR347+DA347, 0.1)*$I$9+DA347/MAX(CZ347+CR347+DA347, 0.1)*$J$9))/($B$11+$C$11+$F$11)</f>
        <v>0</v>
      </c>
      <c r="BP347">
        <f>($B$11*$K$9+$C$11*$K$9+$F$11*((CZ347+CR347)/MAX(CZ347+CR347+DA347, 0.1)*$P$9+DA347/MAX(CZ347+CR347+DA347, 0.1)*$Q$9))/($B$11+$C$11+$F$11)</f>
        <v>0</v>
      </c>
      <c r="BQ347">
        <v>6</v>
      </c>
      <c r="BR347">
        <v>0.5</v>
      </c>
      <c r="BS347" t="s">
        <v>293</v>
      </c>
      <c r="BT347">
        <v>2</v>
      </c>
      <c r="BU347">
        <v>1626465849</v>
      </c>
      <c r="BV347">
        <v>395.862333333333</v>
      </c>
      <c r="BW347">
        <v>419.925</v>
      </c>
      <c r="BX347">
        <v>11.0122666666667</v>
      </c>
      <c r="BY347">
        <v>5.12457666666667</v>
      </c>
      <c r="BZ347">
        <v>394.313</v>
      </c>
      <c r="CA347">
        <v>11.0538666666667</v>
      </c>
      <c r="CB347">
        <v>900.017333333333</v>
      </c>
      <c r="CC347">
        <v>100.765</v>
      </c>
      <c r="CD347">
        <v>0.100585</v>
      </c>
      <c r="CE347">
        <v>25.1955</v>
      </c>
      <c r="CF347">
        <v>23.4699</v>
      </c>
      <c r="CG347">
        <v>999.9</v>
      </c>
      <c r="CH347">
        <v>0</v>
      </c>
      <c r="CI347">
        <v>0</v>
      </c>
      <c r="CJ347">
        <v>10001.6833333333</v>
      </c>
      <c r="CK347">
        <v>0</v>
      </c>
      <c r="CL347">
        <v>0.221023</v>
      </c>
      <c r="CM347">
        <v>1459.97</v>
      </c>
      <c r="CN347">
        <v>0.972991</v>
      </c>
      <c r="CO347">
        <v>0.0270093</v>
      </c>
      <c r="CP347">
        <v>0</v>
      </c>
      <c r="CQ347">
        <v>874.727</v>
      </c>
      <c r="CR347">
        <v>4.99999</v>
      </c>
      <c r="CS347">
        <v>12822.5</v>
      </c>
      <c r="CT347">
        <v>12728</v>
      </c>
      <c r="CU347">
        <v>39.437</v>
      </c>
      <c r="CV347">
        <v>41.312</v>
      </c>
      <c r="CW347">
        <v>40.437</v>
      </c>
      <c r="CX347">
        <v>40.812</v>
      </c>
      <c r="CY347">
        <v>41.562</v>
      </c>
      <c r="CZ347">
        <v>1415.67</v>
      </c>
      <c r="DA347">
        <v>39.3</v>
      </c>
      <c r="DB347">
        <v>0</v>
      </c>
      <c r="DC347">
        <v>1626465861.2</v>
      </c>
      <c r="DD347">
        <v>0</v>
      </c>
      <c r="DE347">
        <v>874.44768</v>
      </c>
      <c r="DF347">
        <v>3.22476924095426</v>
      </c>
      <c r="DG347">
        <v>38.5615385067472</v>
      </c>
      <c r="DH347">
        <v>12819.244</v>
      </c>
      <c r="DI347">
        <v>15</v>
      </c>
      <c r="DJ347">
        <v>1626465084.6</v>
      </c>
      <c r="DK347" t="s">
        <v>294</v>
      </c>
      <c r="DL347">
        <v>1626465076.6</v>
      </c>
      <c r="DM347">
        <v>1626465084.6</v>
      </c>
      <c r="DN347">
        <v>8</v>
      </c>
      <c r="DO347">
        <v>0.212</v>
      </c>
      <c r="DP347">
        <v>0.013</v>
      </c>
      <c r="DQ347">
        <v>1.588</v>
      </c>
      <c r="DR347">
        <v>-0.074</v>
      </c>
      <c r="DS347">
        <v>420</v>
      </c>
      <c r="DT347">
        <v>3</v>
      </c>
      <c r="DU347">
        <v>0.13</v>
      </c>
      <c r="DV347">
        <v>0.03</v>
      </c>
      <c r="DW347">
        <v>-24.0087585365854</v>
      </c>
      <c r="DX347">
        <v>-0.46597003484324</v>
      </c>
      <c r="DY347">
        <v>0.053339945108707</v>
      </c>
      <c r="DZ347">
        <v>1</v>
      </c>
      <c r="EA347">
        <v>874.258696969697</v>
      </c>
      <c r="EB347">
        <v>3.33123682578806</v>
      </c>
      <c r="EC347">
        <v>0.397898150882437</v>
      </c>
      <c r="ED347">
        <v>1</v>
      </c>
      <c r="EE347">
        <v>5.81936853658537</v>
      </c>
      <c r="EF347">
        <v>0.489334912891971</v>
      </c>
      <c r="EG347">
        <v>0.0498189537621574</v>
      </c>
      <c r="EH347">
        <v>0</v>
      </c>
      <c r="EI347">
        <v>2</v>
      </c>
      <c r="EJ347">
        <v>3</v>
      </c>
      <c r="EK347" t="s">
        <v>354</v>
      </c>
      <c r="EL347">
        <v>100</v>
      </c>
      <c r="EM347">
        <v>100</v>
      </c>
      <c r="EN347">
        <v>1.549</v>
      </c>
      <c r="EO347">
        <v>-0.0415</v>
      </c>
      <c r="EP347">
        <v>0.796380875196005</v>
      </c>
      <c r="EQ347">
        <v>0.00225868272383977</v>
      </c>
      <c r="ER347">
        <v>-9.96746185667655e-07</v>
      </c>
      <c r="ES347">
        <v>2.83711317370827e-10</v>
      </c>
      <c r="ET347">
        <v>-0.071317122073674</v>
      </c>
      <c r="EU347">
        <v>-0.00217948432402501</v>
      </c>
      <c r="EV347">
        <v>0.000453263451741206</v>
      </c>
      <c r="EW347">
        <v>-1.16319206543697e-06</v>
      </c>
      <c r="EX347">
        <v>-2</v>
      </c>
      <c r="EY347">
        <v>2196</v>
      </c>
      <c r="EZ347">
        <v>1</v>
      </c>
      <c r="FA347">
        <v>25</v>
      </c>
      <c r="FB347">
        <v>12.9</v>
      </c>
      <c r="FC347">
        <v>12.8</v>
      </c>
      <c r="FD347">
        <v>18</v>
      </c>
      <c r="FE347">
        <v>821.885</v>
      </c>
      <c r="FF347">
        <v>433.934</v>
      </c>
      <c r="FG347">
        <v>29.0362</v>
      </c>
      <c r="FH347">
        <v>25.1621</v>
      </c>
      <c r="FI347">
        <v>30</v>
      </c>
      <c r="FJ347">
        <v>25.3298</v>
      </c>
      <c r="FK347">
        <v>25.3758</v>
      </c>
      <c r="FL347">
        <v>25.0539</v>
      </c>
      <c r="FM347">
        <v>62.8533</v>
      </c>
      <c r="FN347">
        <v>0</v>
      </c>
      <c r="FO347">
        <v>29.13</v>
      </c>
      <c r="FP347">
        <v>420</v>
      </c>
      <c r="FQ347">
        <v>5.25125</v>
      </c>
      <c r="FR347">
        <v>101.468</v>
      </c>
      <c r="FS347">
        <v>101.917</v>
      </c>
    </row>
    <row r="348" spans="1:175">
      <c r="A348">
        <v>332</v>
      </c>
      <c r="B348">
        <v>1626465852</v>
      </c>
      <c r="C348">
        <v>662.400000095367</v>
      </c>
      <c r="D348" t="s">
        <v>958</v>
      </c>
      <c r="E348" t="s">
        <v>959</v>
      </c>
      <c r="F348">
        <v>1</v>
      </c>
      <c r="G348" t="s">
        <v>291</v>
      </c>
      <c r="H348">
        <v>1626465851</v>
      </c>
      <c r="I348">
        <f>(J348)/1000</f>
        <v>0</v>
      </c>
      <c r="J348">
        <f>1000*CB348*AH348*(BX348-BY348)/(100*BQ348*(1000-AH348*BX348))</f>
        <v>0</v>
      </c>
      <c r="K348">
        <f>CB348*AH348*(BW348-BV348*(1000-AH348*BY348)/(1000-AH348*BX348))/(100*BQ348)</f>
        <v>0</v>
      </c>
      <c r="L348">
        <f>BV348 - IF(AH348&gt;1, K348*BQ348*100.0/(AJ348*CJ348), 0)</f>
        <v>0</v>
      </c>
      <c r="M348">
        <f>((S348-I348/2)*L348-K348)/(S348+I348/2)</f>
        <v>0</v>
      </c>
      <c r="N348">
        <f>M348*(CC348+CD348)/1000.0</f>
        <v>0</v>
      </c>
      <c r="O348">
        <f>(BV348 - IF(AH348&gt;1, K348*BQ348*100.0/(AJ348*CJ348), 0))*(CC348+CD348)/1000.0</f>
        <v>0</v>
      </c>
      <c r="P348">
        <f>2.0/((1/R348-1/Q348)+SIGN(R348)*SQRT((1/R348-1/Q348)*(1/R348-1/Q348) + 4*BR348/((BR348+1)*(BR348+1))*(2*1/R348*1/Q348-1/Q348*1/Q348)))</f>
        <v>0</v>
      </c>
      <c r="Q348">
        <f>IF(LEFT(BS348,1)&lt;&gt;"0",IF(LEFT(BS348,1)="1",3.0,BT348),$D$5+$E$5*(CJ348*CC348/($K$5*1000))+$F$5*(CJ348*CC348/($K$5*1000))*MAX(MIN(BQ348,$J$5),$I$5)*MAX(MIN(BQ348,$J$5),$I$5)+$G$5*MAX(MIN(BQ348,$J$5),$I$5)*(CJ348*CC348/($K$5*1000))+$H$5*(CJ348*CC348/($K$5*1000))*(CJ348*CC348/($K$5*1000)))</f>
        <v>0</v>
      </c>
      <c r="R348">
        <f>I348*(1000-(1000*0.61365*exp(17.502*V348/(240.97+V348))/(CC348+CD348)+BX348)/2)/(1000*0.61365*exp(17.502*V348/(240.97+V348))/(CC348+CD348)-BX348)</f>
        <v>0</v>
      </c>
      <c r="S348">
        <f>1/((BR348+1)/(P348/1.6)+1/(Q348/1.37)) + BR348/((BR348+1)/(P348/1.6) + BR348/(Q348/1.37))</f>
        <v>0</v>
      </c>
      <c r="T348">
        <f>(BM348*BP348)</f>
        <v>0</v>
      </c>
      <c r="U348">
        <f>(CE348+(T348+2*0.95*5.67E-8*(((CE348+$B$7)+273)^4-(CE348+273)^4)-44100*I348)/(1.84*29.3*Q348+8*0.95*5.67E-8*(CE348+273)^3))</f>
        <v>0</v>
      </c>
      <c r="V348">
        <f>($C$7*CF348+$D$7*CG348+$E$7*U348)</f>
        <v>0</v>
      </c>
      <c r="W348">
        <f>0.61365*exp(17.502*V348/(240.97+V348))</f>
        <v>0</v>
      </c>
      <c r="X348">
        <f>(Y348/Z348*100)</f>
        <v>0</v>
      </c>
      <c r="Y348">
        <f>BX348*(CC348+CD348)/1000</f>
        <v>0</v>
      </c>
      <c r="Z348">
        <f>0.61365*exp(17.502*CE348/(240.97+CE348))</f>
        <v>0</v>
      </c>
      <c r="AA348">
        <f>(W348-BX348*(CC348+CD348)/1000)</f>
        <v>0</v>
      </c>
      <c r="AB348">
        <f>(-I348*44100)</f>
        <v>0</v>
      </c>
      <c r="AC348">
        <f>2*29.3*Q348*0.92*(CE348-V348)</f>
        <v>0</v>
      </c>
      <c r="AD348">
        <f>2*0.95*5.67E-8*(((CE348+$B$7)+273)^4-(V348+273)^4)</f>
        <v>0</v>
      </c>
      <c r="AE348">
        <f>T348+AD348+AB348+AC348</f>
        <v>0</v>
      </c>
      <c r="AF348">
        <v>141</v>
      </c>
      <c r="AG348">
        <v>16</v>
      </c>
      <c r="AH348">
        <f>IF(AF348*$H$13&gt;=AJ348,1.0,(AJ348/(AJ348-AF348*$H$13)))</f>
        <v>0</v>
      </c>
      <c r="AI348">
        <f>(AH348-1)*100</f>
        <v>0</v>
      </c>
      <c r="AJ348">
        <f>MAX(0,($B$13+$C$13*CJ348)/(1+$D$13*CJ348)*CC348/(CE348+273)*$E$13)</f>
        <v>0</v>
      </c>
      <c r="AK348" t="s">
        <v>292</v>
      </c>
      <c r="AL348" t="s">
        <v>292</v>
      </c>
      <c r="AM348">
        <v>0</v>
      </c>
      <c r="AN348">
        <v>0</v>
      </c>
      <c r="AO348">
        <f>1-AM348/AN348</f>
        <v>0</v>
      </c>
      <c r="AP348">
        <v>0</v>
      </c>
      <c r="AQ348" t="s">
        <v>292</v>
      </c>
      <c r="AR348" t="s">
        <v>292</v>
      </c>
      <c r="AS348">
        <v>0</v>
      </c>
      <c r="AT348">
        <v>0</v>
      </c>
      <c r="AU348">
        <f>1-AS348/AT348</f>
        <v>0</v>
      </c>
      <c r="AV348">
        <v>0.5</v>
      </c>
      <c r="AW348">
        <f>BN348</f>
        <v>0</v>
      </c>
      <c r="AX348">
        <f>K348</f>
        <v>0</v>
      </c>
      <c r="AY348">
        <f>AU348*AV348*AW348</f>
        <v>0</v>
      </c>
      <c r="AZ348">
        <f>(AX348-AP348)/AW348</f>
        <v>0</v>
      </c>
      <c r="BA348">
        <f>(AN348-AT348)/AT348</f>
        <v>0</v>
      </c>
      <c r="BB348">
        <f>AM348/(AO348+AM348/AT348)</f>
        <v>0</v>
      </c>
      <c r="BC348" t="s">
        <v>292</v>
      </c>
      <c r="BD348">
        <v>0</v>
      </c>
      <c r="BE348">
        <f>IF(BD348&lt;&gt;0, BD348, BB348)</f>
        <v>0</v>
      </c>
      <c r="BF348">
        <f>1-BE348/AT348</f>
        <v>0</v>
      </c>
      <c r="BG348">
        <f>(AT348-AS348)/(AT348-BE348)</f>
        <v>0</v>
      </c>
      <c r="BH348">
        <f>(AN348-AT348)/(AN348-BE348)</f>
        <v>0</v>
      </c>
      <c r="BI348">
        <f>(AT348-AS348)/(AT348-AM348)</f>
        <v>0</v>
      </c>
      <c r="BJ348">
        <f>(AN348-AT348)/(AN348-AM348)</f>
        <v>0</v>
      </c>
      <c r="BK348">
        <f>(BG348*BE348/AS348)</f>
        <v>0</v>
      </c>
      <c r="BL348">
        <f>(1-BK348)</f>
        <v>0</v>
      </c>
      <c r="BM348">
        <f>$B$11*CK348+$C$11*CL348+$F$11*CM348*(1-CP348)</f>
        <v>0</v>
      </c>
      <c r="BN348">
        <f>BM348*BO348</f>
        <v>0</v>
      </c>
      <c r="BO348">
        <f>($B$11*$D$9+$C$11*$D$9+$F$11*((CZ348+CR348)/MAX(CZ348+CR348+DA348, 0.1)*$I$9+DA348/MAX(CZ348+CR348+DA348, 0.1)*$J$9))/($B$11+$C$11+$F$11)</f>
        <v>0</v>
      </c>
      <c r="BP348">
        <f>($B$11*$K$9+$C$11*$K$9+$F$11*((CZ348+CR348)/MAX(CZ348+CR348+DA348, 0.1)*$P$9+DA348/MAX(CZ348+CR348+DA348, 0.1)*$Q$9))/($B$11+$C$11+$F$11)</f>
        <v>0</v>
      </c>
      <c r="BQ348">
        <v>6</v>
      </c>
      <c r="BR348">
        <v>0.5</v>
      </c>
      <c r="BS348" t="s">
        <v>293</v>
      </c>
      <c r="BT348">
        <v>2</v>
      </c>
      <c r="BU348">
        <v>1626465851</v>
      </c>
      <c r="BV348">
        <v>395.825666666667</v>
      </c>
      <c r="BW348">
        <v>419.966333333333</v>
      </c>
      <c r="BX348">
        <v>11.0420333333333</v>
      </c>
      <c r="BY348">
        <v>5.15327666666667</v>
      </c>
      <c r="BZ348">
        <v>394.276333333333</v>
      </c>
      <c r="CA348">
        <v>11.0834333333333</v>
      </c>
      <c r="CB348">
        <v>899.992666666667</v>
      </c>
      <c r="CC348">
        <v>100.764666666667</v>
      </c>
      <c r="CD348">
        <v>0.100217</v>
      </c>
      <c r="CE348">
        <v>25.2353</v>
      </c>
      <c r="CF348">
        <v>23.4980333333333</v>
      </c>
      <c r="CG348">
        <v>999.9</v>
      </c>
      <c r="CH348">
        <v>0</v>
      </c>
      <c r="CI348">
        <v>0</v>
      </c>
      <c r="CJ348">
        <v>10005.2333333333</v>
      </c>
      <c r="CK348">
        <v>0</v>
      </c>
      <c r="CL348">
        <v>0.221023</v>
      </c>
      <c r="CM348">
        <v>1459.95666666667</v>
      </c>
      <c r="CN348">
        <v>0.972991</v>
      </c>
      <c r="CO348">
        <v>0.0270093</v>
      </c>
      <c r="CP348">
        <v>0</v>
      </c>
      <c r="CQ348">
        <v>874.671333333333</v>
      </c>
      <c r="CR348">
        <v>4.99999</v>
      </c>
      <c r="CS348">
        <v>12825.1</v>
      </c>
      <c r="CT348">
        <v>12727.9333333333</v>
      </c>
      <c r="CU348">
        <v>39.437</v>
      </c>
      <c r="CV348">
        <v>41.312</v>
      </c>
      <c r="CW348">
        <v>40.437</v>
      </c>
      <c r="CX348">
        <v>40.812</v>
      </c>
      <c r="CY348">
        <v>41.562</v>
      </c>
      <c r="CZ348">
        <v>1415.65666666667</v>
      </c>
      <c r="DA348">
        <v>39.3</v>
      </c>
      <c r="DB348">
        <v>0</v>
      </c>
      <c r="DC348">
        <v>1626465863</v>
      </c>
      <c r="DD348">
        <v>0</v>
      </c>
      <c r="DE348">
        <v>874.506730769231</v>
      </c>
      <c r="DF348">
        <v>2.56776068693717</v>
      </c>
      <c r="DG348">
        <v>39.8256409886786</v>
      </c>
      <c r="DH348">
        <v>12820.25</v>
      </c>
      <c r="DI348">
        <v>15</v>
      </c>
      <c r="DJ348">
        <v>1626465084.6</v>
      </c>
      <c r="DK348" t="s">
        <v>294</v>
      </c>
      <c r="DL348">
        <v>1626465076.6</v>
      </c>
      <c r="DM348">
        <v>1626465084.6</v>
      </c>
      <c r="DN348">
        <v>8</v>
      </c>
      <c r="DO348">
        <v>0.212</v>
      </c>
      <c r="DP348">
        <v>0.013</v>
      </c>
      <c r="DQ348">
        <v>1.588</v>
      </c>
      <c r="DR348">
        <v>-0.074</v>
      </c>
      <c r="DS348">
        <v>420</v>
      </c>
      <c r="DT348">
        <v>3</v>
      </c>
      <c r="DU348">
        <v>0.13</v>
      </c>
      <c r="DV348">
        <v>0.03</v>
      </c>
      <c r="DW348">
        <v>-24.0251121951219</v>
      </c>
      <c r="DX348">
        <v>-0.473726132404183</v>
      </c>
      <c r="DY348">
        <v>0.0544861235192691</v>
      </c>
      <c r="DZ348">
        <v>1</v>
      </c>
      <c r="EA348">
        <v>874.331228571429</v>
      </c>
      <c r="EB348">
        <v>3.08440410506679</v>
      </c>
      <c r="EC348">
        <v>0.39195204413034</v>
      </c>
      <c r="ED348">
        <v>1</v>
      </c>
      <c r="EE348">
        <v>5.83126658536585</v>
      </c>
      <c r="EF348">
        <v>0.492417700348435</v>
      </c>
      <c r="EG348">
        <v>0.0500347766672857</v>
      </c>
      <c r="EH348">
        <v>0</v>
      </c>
      <c r="EI348">
        <v>2</v>
      </c>
      <c r="EJ348">
        <v>3</v>
      </c>
      <c r="EK348" t="s">
        <v>354</v>
      </c>
      <c r="EL348">
        <v>100</v>
      </c>
      <c r="EM348">
        <v>100</v>
      </c>
      <c r="EN348">
        <v>1.55</v>
      </c>
      <c r="EO348">
        <v>-0.0412</v>
      </c>
      <c r="EP348">
        <v>0.796380875196005</v>
      </c>
      <c r="EQ348">
        <v>0.00225868272383977</v>
      </c>
      <c r="ER348">
        <v>-9.96746185667655e-07</v>
      </c>
      <c r="ES348">
        <v>2.83711317370827e-10</v>
      </c>
      <c r="ET348">
        <v>-0.071317122073674</v>
      </c>
      <c r="EU348">
        <v>-0.00217948432402501</v>
      </c>
      <c r="EV348">
        <v>0.000453263451741206</v>
      </c>
      <c r="EW348">
        <v>-1.16319206543697e-06</v>
      </c>
      <c r="EX348">
        <v>-2</v>
      </c>
      <c r="EY348">
        <v>2196</v>
      </c>
      <c r="EZ348">
        <v>1</v>
      </c>
      <c r="FA348">
        <v>25</v>
      </c>
      <c r="FB348">
        <v>12.9</v>
      </c>
      <c r="FC348">
        <v>12.8</v>
      </c>
      <c r="FD348">
        <v>18</v>
      </c>
      <c r="FE348">
        <v>821.944</v>
      </c>
      <c r="FF348">
        <v>433.914</v>
      </c>
      <c r="FG348">
        <v>29.0939</v>
      </c>
      <c r="FH348">
        <v>25.1621</v>
      </c>
      <c r="FI348">
        <v>30</v>
      </c>
      <c r="FJ348">
        <v>25.3289</v>
      </c>
      <c r="FK348">
        <v>25.3751</v>
      </c>
      <c r="FL348">
        <v>25.0531</v>
      </c>
      <c r="FM348">
        <v>62.8533</v>
      </c>
      <c r="FN348">
        <v>0</v>
      </c>
      <c r="FO348">
        <v>29.23</v>
      </c>
      <c r="FP348">
        <v>420</v>
      </c>
      <c r="FQ348">
        <v>5.24716</v>
      </c>
      <c r="FR348">
        <v>101.468</v>
      </c>
      <c r="FS348">
        <v>101.917</v>
      </c>
    </row>
    <row r="349" spans="1:175">
      <c r="A349">
        <v>333</v>
      </c>
      <c r="B349">
        <v>1626465854</v>
      </c>
      <c r="C349">
        <v>664.400000095367</v>
      </c>
      <c r="D349" t="s">
        <v>960</v>
      </c>
      <c r="E349" t="s">
        <v>961</v>
      </c>
      <c r="F349">
        <v>1</v>
      </c>
      <c r="G349" t="s">
        <v>291</v>
      </c>
      <c r="H349">
        <v>1626465853</v>
      </c>
      <c r="I349">
        <f>(J349)/1000</f>
        <v>0</v>
      </c>
      <c r="J349">
        <f>1000*CB349*AH349*(BX349-BY349)/(100*BQ349*(1000-AH349*BX349))</f>
        <v>0</v>
      </c>
      <c r="K349">
        <f>CB349*AH349*(BW349-BV349*(1000-AH349*BY349)/(1000-AH349*BX349))/(100*BQ349)</f>
        <v>0</v>
      </c>
      <c r="L349">
        <f>BV349 - IF(AH349&gt;1, K349*BQ349*100.0/(AJ349*CJ349), 0)</f>
        <v>0</v>
      </c>
      <c r="M349">
        <f>((S349-I349/2)*L349-K349)/(S349+I349/2)</f>
        <v>0</v>
      </c>
      <c r="N349">
        <f>M349*(CC349+CD349)/1000.0</f>
        <v>0</v>
      </c>
      <c r="O349">
        <f>(BV349 - IF(AH349&gt;1, K349*BQ349*100.0/(AJ349*CJ349), 0))*(CC349+CD349)/1000.0</f>
        <v>0</v>
      </c>
      <c r="P349">
        <f>2.0/((1/R349-1/Q349)+SIGN(R349)*SQRT((1/R349-1/Q349)*(1/R349-1/Q349) + 4*BR349/((BR349+1)*(BR349+1))*(2*1/R349*1/Q349-1/Q349*1/Q349)))</f>
        <v>0</v>
      </c>
      <c r="Q349">
        <f>IF(LEFT(BS349,1)&lt;&gt;"0",IF(LEFT(BS349,1)="1",3.0,BT349),$D$5+$E$5*(CJ349*CC349/($K$5*1000))+$F$5*(CJ349*CC349/($K$5*1000))*MAX(MIN(BQ349,$J$5),$I$5)*MAX(MIN(BQ349,$J$5),$I$5)+$G$5*MAX(MIN(BQ349,$J$5),$I$5)*(CJ349*CC349/($K$5*1000))+$H$5*(CJ349*CC349/($K$5*1000))*(CJ349*CC349/($K$5*1000)))</f>
        <v>0</v>
      </c>
      <c r="R349">
        <f>I349*(1000-(1000*0.61365*exp(17.502*V349/(240.97+V349))/(CC349+CD349)+BX349)/2)/(1000*0.61365*exp(17.502*V349/(240.97+V349))/(CC349+CD349)-BX349)</f>
        <v>0</v>
      </c>
      <c r="S349">
        <f>1/((BR349+1)/(P349/1.6)+1/(Q349/1.37)) + BR349/((BR349+1)/(P349/1.6) + BR349/(Q349/1.37))</f>
        <v>0</v>
      </c>
      <c r="T349">
        <f>(BM349*BP349)</f>
        <v>0</v>
      </c>
      <c r="U349">
        <f>(CE349+(T349+2*0.95*5.67E-8*(((CE349+$B$7)+273)^4-(CE349+273)^4)-44100*I349)/(1.84*29.3*Q349+8*0.95*5.67E-8*(CE349+273)^3))</f>
        <v>0</v>
      </c>
      <c r="V349">
        <f>($C$7*CF349+$D$7*CG349+$E$7*U349)</f>
        <v>0</v>
      </c>
      <c r="W349">
        <f>0.61365*exp(17.502*V349/(240.97+V349))</f>
        <v>0</v>
      </c>
      <c r="X349">
        <f>(Y349/Z349*100)</f>
        <v>0</v>
      </c>
      <c r="Y349">
        <f>BX349*(CC349+CD349)/1000</f>
        <v>0</v>
      </c>
      <c r="Z349">
        <f>0.61365*exp(17.502*CE349/(240.97+CE349))</f>
        <v>0</v>
      </c>
      <c r="AA349">
        <f>(W349-BX349*(CC349+CD349)/1000)</f>
        <v>0</v>
      </c>
      <c r="AB349">
        <f>(-I349*44100)</f>
        <v>0</v>
      </c>
      <c r="AC349">
        <f>2*29.3*Q349*0.92*(CE349-V349)</f>
        <v>0</v>
      </c>
      <c r="AD349">
        <f>2*0.95*5.67E-8*(((CE349+$B$7)+273)^4-(V349+273)^4)</f>
        <v>0</v>
      </c>
      <c r="AE349">
        <f>T349+AD349+AB349+AC349</f>
        <v>0</v>
      </c>
      <c r="AF349">
        <v>141</v>
      </c>
      <c r="AG349">
        <v>16</v>
      </c>
      <c r="AH349">
        <f>IF(AF349*$H$13&gt;=AJ349,1.0,(AJ349/(AJ349-AF349*$H$13)))</f>
        <v>0</v>
      </c>
      <c r="AI349">
        <f>(AH349-1)*100</f>
        <v>0</v>
      </c>
      <c r="AJ349">
        <f>MAX(0,($B$13+$C$13*CJ349)/(1+$D$13*CJ349)*CC349/(CE349+273)*$E$13)</f>
        <v>0</v>
      </c>
      <c r="AK349" t="s">
        <v>292</v>
      </c>
      <c r="AL349" t="s">
        <v>292</v>
      </c>
      <c r="AM349">
        <v>0</v>
      </c>
      <c r="AN349">
        <v>0</v>
      </c>
      <c r="AO349">
        <f>1-AM349/AN349</f>
        <v>0</v>
      </c>
      <c r="AP349">
        <v>0</v>
      </c>
      <c r="AQ349" t="s">
        <v>292</v>
      </c>
      <c r="AR349" t="s">
        <v>292</v>
      </c>
      <c r="AS349">
        <v>0</v>
      </c>
      <c r="AT349">
        <v>0</v>
      </c>
      <c r="AU349">
        <f>1-AS349/AT349</f>
        <v>0</v>
      </c>
      <c r="AV349">
        <v>0.5</v>
      </c>
      <c r="AW349">
        <f>BN349</f>
        <v>0</v>
      </c>
      <c r="AX349">
        <f>K349</f>
        <v>0</v>
      </c>
      <c r="AY349">
        <f>AU349*AV349*AW349</f>
        <v>0</v>
      </c>
      <c r="AZ349">
        <f>(AX349-AP349)/AW349</f>
        <v>0</v>
      </c>
      <c r="BA349">
        <f>(AN349-AT349)/AT349</f>
        <v>0</v>
      </c>
      <c r="BB349">
        <f>AM349/(AO349+AM349/AT349)</f>
        <v>0</v>
      </c>
      <c r="BC349" t="s">
        <v>292</v>
      </c>
      <c r="BD349">
        <v>0</v>
      </c>
      <c r="BE349">
        <f>IF(BD349&lt;&gt;0, BD349, BB349)</f>
        <v>0</v>
      </c>
      <c r="BF349">
        <f>1-BE349/AT349</f>
        <v>0</v>
      </c>
      <c r="BG349">
        <f>(AT349-AS349)/(AT349-BE349)</f>
        <v>0</v>
      </c>
      <c r="BH349">
        <f>(AN349-AT349)/(AN349-BE349)</f>
        <v>0</v>
      </c>
      <c r="BI349">
        <f>(AT349-AS349)/(AT349-AM349)</f>
        <v>0</v>
      </c>
      <c r="BJ349">
        <f>(AN349-AT349)/(AN349-AM349)</f>
        <v>0</v>
      </c>
      <c r="BK349">
        <f>(BG349*BE349/AS349)</f>
        <v>0</v>
      </c>
      <c r="BL349">
        <f>(1-BK349)</f>
        <v>0</v>
      </c>
      <c r="BM349">
        <f>$B$11*CK349+$C$11*CL349+$F$11*CM349*(1-CP349)</f>
        <v>0</v>
      </c>
      <c r="BN349">
        <f>BM349*BO349</f>
        <v>0</v>
      </c>
      <c r="BO349">
        <f>($B$11*$D$9+$C$11*$D$9+$F$11*((CZ349+CR349)/MAX(CZ349+CR349+DA349, 0.1)*$I$9+DA349/MAX(CZ349+CR349+DA349, 0.1)*$J$9))/($B$11+$C$11+$F$11)</f>
        <v>0</v>
      </c>
      <c r="BP349">
        <f>($B$11*$K$9+$C$11*$K$9+$F$11*((CZ349+CR349)/MAX(CZ349+CR349+DA349, 0.1)*$P$9+DA349/MAX(CZ349+CR349+DA349, 0.1)*$Q$9))/($B$11+$C$11+$F$11)</f>
        <v>0</v>
      </c>
      <c r="BQ349">
        <v>6</v>
      </c>
      <c r="BR349">
        <v>0.5</v>
      </c>
      <c r="BS349" t="s">
        <v>293</v>
      </c>
      <c r="BT349">
        <v>2</v>
      </c>
      <c r="BU349">
        <v>1626465853</v>
      </c>
      <c r="BV349">
        <v>395.796666666667</v>
      </c>
      <c r="BW349">
        <v>420.036333333333</v>
      </c>
      <c r="BX349">
        <v>11.0763</v>
      </c>
      <c r="BY349">
        <v>5.16829</v>
      </c>
      <c r="BZ349">
        <v>394.247333333333</v>
      </c>
      <c r="CA349">
        <v>11.1174</v>
      </c>
      <c r="CB349">
        <v>899.965666666667</v>
      </c>
      <c r="CC349">
        <v>100.764666666667</v>
      </c>
      <c r="CD349">
        <v>0.0998091</v>
      </c>
      <c r="CE349">
        <v>25.2756</v>
      </c>
      <c r="CF349">
        <v>23.5331</v>
      </c>
      <c r="CG349">
        <v>999.9</v>
      </c>
      <c r="CH349">
        <v>0</v>
      </c>
      <c r="CI349">
        <v>0</v>
      </c>
      <c r="CJ349">
        <v>9999.58333333333</v>
      </c>
      <c r="CK349">
        <v>0</v>
      </c>
      <c r="CL349">
        <v>0.221023</v>
      </c>
      <c r="CM349">
        <v>1460.03333333333</v>
      </c>
      <c r="CN349">
        <v>0.972991</v>
      </c>
      <c r="CO349">
        <v>0.0270093</v>
      </c>
      <c r="CP349">
        <v>0</v>
      </c>
      <c r="CQ349">
        <v>874.765333333333</v>
      </c>
      <c r="CR349">
        <v>4.99999</v>
      </c>
      <c r="CS349">
        <v>12826.8</v>
      </c>
      <c r="CT349">
        <v>12728.6</v>
      </c>
      <c r="CU349">
        <v>39.437</v>
      </c>
      <c r="CV349">
        <v>41.312</v>
      </c>
      <c r="CW349">
        <v>40.5</v>
      </c>
      <c r="CX349">
        <v>40.812</v>
      </c>
      <c r="CY349">
        <v>41.562</v>
      </c>
      <c r="CZ349">
        <v>1415.73333333333</v>
      </c>
      <c r="DA349">
        <v>39.3</v>
      </c>
      <c r="DB349">
        <v>0</v>
      </c>
      <c r="DC349">
        <v>1626465865.4</v>
      </c>
      <c r="DD349">
        <v>0</v>
      </c>
      <c r="DE349">
        <v>874.622346153846</v>
      </c>
      <c r="DF349">
        <v>1.66711112091429</v>
      </c>
      <c r="DG349">
        <v>43.6512820808102</v>
      </c>
      <c r="DH349">
        <v>12822.0846153846</v>
      </c>
      <c r="DI349">
        <v>15</v>
      </c>
      <c r="DJ349">
        <v>1626465084.6</v>
      </c>
      <c r="DK349" t="s">
        <v>294</v>
      </c>
      <c r="DL349">
        <v>1626465076.6</v>
      </c>
      <c r="DM349">
        <v>1626465084.6</v>
      </c>
      <c r="DN349">
        <v>8</v>
      </c>
      <c r="DO349">
        <v>0.212</v>
      </c>
      <c r="DP349">
        <v>0.013</v>
      </c>
      <c r="DQ349">
        <v>1.588</v>
      </c>
      <c r="DR349">
        <v>-0.074</v>
      </c>
      <c r="DS349">
        <v>420</v>
      </c>
      <c r="DT349">
        <v>3</v>
      </c>
      <c r="DU349">
        <v>0.13</v>
      </c>
      <c r="DV349">
        <v>0.03</v>
      </c>
      <c r="DW349">
        <v>-24.053</v>
      </c>
      <c r="DX349">
        <v>-0.592505226480844</v>
      </c>
      <c r="DY349">
        <v>0.0701795884438371</v>
      </c>
      <c r="DZ349">
        <v>0</v>
      </c>
      <c r="EA349">
        <v>874.428941176471</v>
      </c>
      <c r="EB349">
        <v>2.66954582989041</v>
      </c>
      <c r="EC349">
        <v>0.354098103818737</v>
      </c>
      <c r="ED349">
        <v>1</v>
      </c>
      <c r="EE349">
        <v>5.84483536585366</v>
      </c>
      <c r="EF349">
        <v>0.464094355400697</v>
      </c>
      <c r="EG349">
        <v>0.0477141629583646</v>
      </c>
      <c r="EH349">
        <v>0</v>
      </c>
      <c r="EI349">
        <v>1</v>
      </c>
      <c r="EJ349">
        <v>3</v>
      </c>
      <c r="EK349" t="s">
        <v>427</v>
      </c>
      <c r="EL349">
        <v>100</v>
      </c>
      <c r="EM349">
        <v>100</v>
      </c>
      <c r="EN349">
        <v>1.549</v>
      </c>
      <c r="EO349">
        <v>-0.041</v>
      </c>
      <c r="EP349">
        <v>0.796380875196005</v>
      </c>
      <c r="EQ349">
        <v>0.00225868272383977</v>
      </c>
      <c r="ER349">
        <v>-9.96746185667655e-07</v>
      </c>
      <c r="ES349">
        <v>2.83711317370827e-10</v>
      </c>
      <c r="ET349">
        <v>-0.071317122073674</v>
      </c>
      <c r="EU349">
        <v>-0.00217948432402501</v>
      </c>
      <c r="EV349">
        <v>0.000453263451741206</v>
      </c>
      <c r="EW349">
        <v>-1.16319206543697e-06</v>
      </c>
      <c r="EX349">
        <v>-2</v>
      </c>
      <c r="EY349">
        <v>2196</v>
      </c>
      <c r="EZ349">
        <v>1</v>
      </c>
      <c r="FA349">
        <v>25</v>
      </c>
      <c r="FB349">
        <v>13</v>
      </c>
      <c r="FC349">
        <v>12.8</v>
      </c>
      <c r="FD349">
        <v>18</v>
      </c>
      <c r="FE349">
        <v>821.904</v>
      </c>
      <c r="FF349">
        <v>433.815</v>
      </c>
      <c r="FG349">
        <v>29.162</v>
      </c>
      <c r="FH349">
        <v>25.1621</v>
      </c>
      <c r="FI349">
        <v>30.0003</v>
      </c>
      <c r="FJ349">
        <v>25.3279</v>
      </c>
      <c r="FK349">
        <v>25.3741</v>
      </c>
      <c r="FL349">
        <v>25.0542</v>
      </c>
      <c r="FM349">
        <v>62.8533</v>
      </c>
      <c r="FN349">
        <v>0</v>
      </c>
      <c r="FO349">
        <v>29.23</v>
      </c>
      <c r="FP349">
        <v>420</v>
      </c>
      <c r="FQ349">
        <v>5.24087</v>
      </c>
      <c r="FR349">
        <v>101.469</v>
      </c>
      <c r="FS349">
        <v>101.918</v>
      </c>
    </row>
    <row r="350" spans="1:175">
      <c r="A350">
        <v>334</v>
      </c>
      <c r="B350">
        <v>1626465856</v>
      </c>
      <c r="C350">
        <v>666.400000095367</v>
      </c>
      <c r="D350" t="s">
        <v>962</v>
      </c>
      <c r="E350" t="s">
        <v>963</v>
      </c>
      <c r="F350">
        <v>1</v>
      </c>
      <c r="G350" t="s">
        <v>291</v>
      </c>
      <c r="H350">
        <v>1626465855</v>
      </c>
      <c r="I350">
        <f>(J350)/1000</f>
        <v>0</v>
      </c>
      <c r="J350">
        <f>1000*CB350*AH350*(BX350-BY350)/(100*BQ350*(1000-AH350*BX350))</f>
        <v>0</v>
      </c>
      <c r="K350">
        <f>CB350*AH350*(BW350-BV350*(1000-AH350*BY350)/(1000-AH350*BX350))/(100*BQ350)</f>
        <v>0</v>
      </c>
      <c r="L350">
        <f>BV350 - IF(AH350&gt;1, K350*BQ350*100.0/(AJ350*CJ350), 0)</f>
        <v>0</v>
      </c>
      <c r="M350">
        <f>((S350-I350/2)*L350-K350)/(S350+I350/2)</f>
        <v>0</v>
      </c>
      <c r="N350">
        <f>M350*(CC350+CD350)/1000.0</f>
        <v>0</v>
      </c>
      <c r="O350">
        <f>(BV350 - IF(AH350&gt;1, K350*BQ350*100.0/(AJ350*CJ350), 0))*(CC350+CD350)/1000.0</f>
        <v>0</v>
      </c>
      <c r="P350">
        <f>2.0/((1/R350-1/Q350)+SIGN(R350)*SQRT((1/R350-1/Q350)*(1/R350-1/Q350) + 4*BR350/((BR350+1)*(BR350+1))*(2*1/R350*1/Q350-1/Q350*1/Q350)))</f>
        <v>0</v>
      </c>
      <c r="Q350">
        <f>IF(LEFT(BS350,1)&lt;&gt;"0",IF(LEFT(BS350,1)="1",3.0,BT350),$D$5+$E$5*(CJ350*CC350/($K$5*1000))+$F$5*(CJ350*CC350/($K$5*1000))*MAX(MIN(BQ350,$J$5),$I$5)*MAX(MIN(BQ350,$J$5),$I$5)+$G$5*MAX(MIN(BQ350,$J$5),$I$5)*(CJ350*CC350/($K$5*1000))+$H$5*(CJ350*CC350/($K$5*1000))*(CJ350*CC350/($K$5*1000)))</f>
        <v>0</v>
      </c>
      <c r="R350">
        <f>I350*(1000-(1000*0.61365*exp(17.502*V350/(240.97+V350))/(CC350+CD350)+BX350)/2)/(1000*0.61365*exp(17.502*V350/(240.97+V350))/(CC350+CD350)-BX350)</f>
        <v>0</v>
      </c>
      <c r="S350">
        <f>1/((BR350+1)/(P350/1.6)+1/(Q350/1.37)) + BR350/((BR350+1)/(P350/1.6) + BR350/(Q350/1.37))</f>
        <v>0</v>
      </c>
      <c r="T350">
        <f>(BM350*BP350)</f>
        <v>0</v>
      </c>
      <c r="U350">
        <f>(CE350+(T350+2*0.95*5.67E-8*(((CE350+$B$7)+273)^4-(CE350+273)^4)-44100*I350)/(1.84*29.3*Q350+8*0.95*5.67E-8*(CE350+273)^3))</f>
        <v>0</v>
      </c>
      <c r="V350">
        <f>($C$7*CF350+$D$7*CG350+$E$7*U350)</f>
        <v>0</v>
      </c>
      <c r="W350">
        <f>0.61365*exp(17.502*V350/(240.97+V350))</f>
        <v>0</v>
      </c>
      <c r="X350">
        <f>(Y350/Z350*100)</f>
        <v>0</v>
      </c>
      <c r="Y350">
        <f>BX350*(CC350+CD350)/1000</f>
        <v>0</v>
      </c>
      <c r="Z350">
        <f>0.61365*exp(17.502*CE350/(240.97+CE350))</f>
        <v>0</v>
      </c>
      <c r="AA350">
        <f>(W350-BX350*(CC350+CD350)/1000)</f>
        <v>0</v>
      </c>
      <c r="AB350">
        <f>(-I350*44100)</f>
        <v>0</v>
      </c>
      <c r="AC350">
        <f>2*29.3*Q350*0.92*(CE350-V350)</f>
        <v>0</v>
      </c>
      <c r="AD350">
        <f>2*0.95*5.67E-8*(((CE350+$B$7)+273)^4-(V350+273)^4)</f>
        <v>0</v>
      </c>
      <c r="AE350">
        <f>T350+AD350+AB350+AC350</f>
        <v>0</v>
      </c>
      <c r="AF350">
        <v>141</v>
      </c>
      <c r="AG350">
        <v>16</v>
      </c>
      <c r="AH350">
        <f>IF(AF350*$H$13&gt;=AJ350,1.0,(AJ350/(AJ350-AF350*$H$13)))</f>
        <v>0</v>
      </c>
      <c r="AI350">
        <f>(AH350-1)*100</f>
        <v>0</v>
      </c>
      <c r="AJ350">
        <f>MAX(0,($B$13+$C$13*CJ350)/(1+$D$13*CJ350)*CC350/(CE350+273)*$E$13)</f>
        <v>0</v>
      </c>
      <c r="AK350" t="s">
        <v>292</v>
      </c>
      <c r="AL350" t="s">
        <v>292</v>
      </c>
      <c r="AM350">
        <v>0</v>
      </c>
      <c r="AN350">
        <v>0</v>
      </c>
      <c r="AO350">
        <f>1-AM350/AN350</f>
        <v>0</v>
      </c>
      <c r="AP350">
        <v>0</v>
      </c>
      <c r="AQ350" t="s">
        <v>292</v>
      </c>
      <c r="AR350" t="s">
        <v>292</v>
      </c>
      <c r="AS350">
        <v>0</v>
      </c>
      <c r="AT350">
        <v>0</v>
      </c>
      <c r="AU350">
        <f>1-AS350/AT350</f>
        <v>0</v>
      </c>
      <c r="AV350">
        <v>0.5</v>
      </c>
      <c r="AW350">
        <f>BN350</f>
        <v>0</v>
      </c>
      <c r="AX350">
        <f>K350</f>
        <v>0</v>
      </c>
      <c r="AY350">
        <f>AU350*AV350*AW350</f>
        <v>0</v>
      </c>
      <c r="AZ350">
        <f>(AX350-AP350)/AW350</f>
        <v>0</v>
      </c>
      <c r="BA350">
        <f>(AN350-AT350)/AT350</f>
        <v>0</v>
      </c>
      <c r="BB350">
        <f>AM350/(AO350+AM350/AT350)</f>
        <v>0</v>
      </c>
      <c r="BC350" t="s">
        <v>292</v>
      </c>
      <c r="BD350">
        <v>0</v>
      </c>
      <c r="BE350">
        <f>IF(BD350&lt;&gt;0, BD350, BB350)</f>
        <v>0</v>
      </c>
      <c r="BF350">
        <f>1-BE350/AT350</f>
        <v>0</v>
      </c>
      <c r="BG350">
        <f>(AT350-AS350)/(AT350-BE350)</f>
        <v>0</v>
      </c>
      <c r="BH350">
        <f>(AN350-AT350)/(AN350-BE350)</f>
        <v>0</v>
      </c>
      <c r="BI350">
        <f>(AT350-AS350)/(AT350-AM350)</f>
        <v>0</v>
      </c>
      <c r="BJ350">
        <f>(AN350-AT350)/(AN350-AM350)</f>
        <v>0</v>
      </c>
      <c r="BK350">
        <f>(BG350*BE350/AS350)</f>
        <v>0</v>
      </c>
      <c r="BL350">
        <f>(1-BK350)</f>
        <v>0</v>
      </c>
      <c r="BM350">
        <f>$B$11*CK350+$C$11*CL350+$F$11*CM350*(1-CP350)</f>
        <v>0</v>
      </c>
      <c r="BN350">
        <f>BM350*BO350</f>
        <v>0</v>
      </c>
      <c r="BO350">
        <f>($B$11*$D$9+$C$11*$D$9+$F$11*((CZ350+CR350)/MAX(CZ350+CR350+DA350, 0.1)*$I$9+DA350/MAX(CZ350+CR350+DA350, 0.1)*$J$9))/($B$11+$C$11+$F$11)</f>
        <v>0</v>
      </c>
      <c r="BP350">
        <f>($B$11*$K$9+$C$11*$K$9+$F$11*((CZ350+CR350)/MAX(CZ350+CR350+DA350, 0.1)*$P$9+DA350/MAX(CZ350+CR350+DA350, 0.1)*$Q$9))/($B$11+$C$11+$F$11)</f>
        <v>0</v>
      </c>
      <c r="BQ350">
        <v>6</v>
      </c>
      <c r="BR350">
        <v>0.5</v>
      </c>
      <c r="BS350" t="s">
        <v>293</v>
      </c>
      <c r="BT350">
        <v>2</v>
      </c>
      <c r="BU350">
        <v>1626465855</v>
      </c>
      <c r="BV350">
        <v>395.848333333333</v>
      </c>
      <c r="BW350">
        <v>420.011666666667</v>
      </c>
      <c r="BX350">
        <v>11.1011</v>
      </c>
      <c r="BY350">
        <v>5.17289666666667</v>
      </c>
      <c r="BZ350">
        <v>394.298666666667</v>
      </c>
      <c r="CA350">
        <v>11.1420666666667</v>
      </c>
      <c r="CB350">
        <v>900.083666666667</v>
      </c>
      <c r="CC350">
        <v>100.763666666667</v>
      </c>
      <c r="CD350">
        <v>0.100341666666667</v>
      </c>
      <c r="CE350">
        <v>25.3147666666667</v>
      </c>
      <c r="CF350">
        <v>23.5762666666667</v>
      </c>
      <c r="CG350">
        <v>999.9</v>
      </c>
      <c r="CH350">
        <v>0</v>
      </c>
      <c r="CI350">
        <v>0</v>
      </c>
      <c r="CJ350">
        <v>10052.5</v>
      </c>
      <c r="CK350">
        <v>0</v>
      </c>
      <c r="CL350">
        <v>0.221023</v>
      </c>
      <c r="CM350">
        <v>1460.03333333333</v>
      </c>
      <c r="CN350">
        <v>0.972992333333333</v>
      </c>
      <c r="CO350">
        <v>0.0270077333333333</v>
      </c>
      <c r="CP350">
        <v>0</v>
      </c>
      <c r="CQ350">
        <v>874.914333333333</v>
      </c>
      <c r="CR350">
        <v>4.99999</v>
      </c>
      <c r="CS350">
        <v>12828.5333333333</v>
      </c>
      <c r="CT350">
        <v>12728.6333333333</v>
      </c>
      <c r="CU350">
        <v>39.437</v>
      </c>
      <c r="CV350">
        <v>41.312</v>
      </c>
      <c r="CW350">
        <v>40.5</v>
      </c>
      <c r="CX350">
        <v>40.812</v>
      </c>
      <c r="CY350">
        <v>41.625</v>
      </c>
      <c r="CZ350">
        <v>1415.73333333333</v>
      </c>
      <c r="DA350">
        <v>39.3</v>
      </c>
      <c r="DB350">
        <v>0</v>
      </c>
      <c r="DC350">
        <v>1626465867.2</v>
      </c>
      <c r="DD350">
        <v>0</v>
      </c>
      <c r="DE350">
        <v>874.69704</v>
      </c>
      <c r="DF350">
        <v>1.40892308913889</v>
      </c>
      <c r="DG350">
        <v>44.7615384994734</v>
      </c>
      <c r="DH350">
        <v>12823.488</v>
      </c>
      <c r="DI350">
        <v>15</v>
      </c>
      <c r="DJ350">
        <v>1626465084.6</v>
      </c>
      <c r="DK350" t="s">
        <v>294</v>
      </c>
      <c r="DL350">
        <v>1626465076.6</v>
      </c>
      <c r="DM350">
        <v>1626465084.6</v>
      </c>
      <c r="DN350">
        <v>8</v>
      </c>
      <c r="DO350">
        <v>0.212</v>
      </c>
      <c r="DP350">
        <v>0.013</v>
      </c>
      <c r="DQ350">
        <v>1.588</v>
      </c>
      <c r="DR350">
        <v>-0.074</v>
      </c>
      <c r="DS350">
        <v>420</v>
      </c>
      <c r="DT350">
        <v>3</v>
      </c>
      <c r="DU350">
        <v>0.13</v>
      </c>
      <c r="DV350">
        <v>0.03</v>
      </c>
      <c r="DW350">
        <v>-24.0776097560976</v>
      </c>
      <c r="DX350">
        <v>-0.585886411149848</v>
      </c>
      <c r="DY350">
        <v>0.0699449463119007</v>
      </c>
      <c r="DZ350">
        <v>0</v>
      </c>
      <c r="EA350">
        <v>874.524727272727</v>
      </c>
      <c r="EB350">
        <v>2.51651249842206</v>
      </c>
      <c r="EC350">
        <v>0.328643979122961</v>
      </c>
      <c r="ED350">
        <v>1</v>
      </c>
      <c r="EE350">
        <v>5.86075902439024</v>
      </c>
      <c r="EF350">
        <v>0.420621324041818</v>
      </c>
      <c r="EG350">
        <v>0.0432609928962022</v>
      </c>
      <c r="EH350">
        <v>0</v>
      </c>
      <c r="EI350">
        <v>1</v>
      </c>
      <c r="EJ350">
        <v>3</v>
      </c>
      <c r="EK350" t="s">
        <v>427</v>
      </c>
      <c r="EL350">
        <v>100</v>
      </c>
      <c r="EM350">
        <v>100</v>
      </c>
      <c r="EN350">
        <v>1.55</v>
      </c>
      <c r="EO350">
        <v>-0.0409</v>
      </c>
      <c r="EP350">
        <v>0.796380875196005</v>
      </c>
      <c r="EQ350">
        <v>0.00225868272383977</v>
      </c>
      <c r="ER350">
        <v>-9.96746185667655e-07</v>
      </c>
      <c r="ES350">
        <v>2.83711317370827e-10</v>
      </c>
      <c r="ET350">
        <v>-0.071317122073674</v>
      </c>
      <c r="EU350">
        <v>-0.00217948432402501</v>
      </c>
      <c r="EV350">
        <v>0.000453263451741206</v>
      </c>
      <c r="EW350">
        <v>-1.16319206543697e-06</v>
      </c>
      <c r="EX350">
        <v>-2</v>
      </c>
      <c r="EY350">
        <v>2196</v>
      </c>
      <c r="EZ350">
        <v>1</v>
      </c>
      <c r="FA350">
        <v>25</v>
      </c>
      <c r="FB350">
        <v>13</v>
      </c>
      <c r="FC350">
        <v>12.9</v>
      </c>
      <c r="FD350">
        <v>18</v>
      </c>
      <c r="FE350">
        <v>822.178</v>
      </c>
      <c r="FF350">
        <v>434.066</v>
      </c>
      <c r="FG350">
        <v>29.2398</v>
      </c>
      <c r="FH350">
        <v>25.1629</v>
      </c>
      <c r="FI350">
        <v>30.0006</v>
      </c>
      <c r="FJ350">
        <v>25.3276</v>
      </c>
      <c r="FK350">
        <v>25.3737</v>
      </c>
      <c r="FL350">
        <v>25.0532</v>
      </c>
      <c r="FM350">
        <v>62.4824</v>
      </c>
      <c r="FN350">
        <v>0</v>
      </c>
      <c r="FO350">
        <v>29.33</v>
      </c>
      <c r="FP350">
        <v>420</v>
      </c>
      <c r="FQ350">
        <v>5.28779</v>
      </c>
      <c r="FR350">
        <v>101.47</v>
      </c>
      <c r="FS350">
        <v>101.918</v>
      </c>
    </row>
    <row r="351" spans="1:175">
      <c r="A351">
        <v>335</v>
      </c>
      <c r="B351">
        <v>1626465858</v>
      </c>
      <c r="C351">
        <v>668.400000095367</v>
      </c>
      <c r="D351" t="s">
        <v>964</v>
      </c>
      <c r="E351" t="s">
        <v>965</v>
      </c>
      <c r="F351">
        <v>1</v>
      </c>
      <c r="G351" t="s">
        <v>291</v>
      </c>
      <c r="H351">
        <v>1626465857</v>
      </c>
      <c r="I351">
        <f>(J351)/1000</f>
        <v>0</v>
      </c>
      <c r="J351">
        <f>1000*CB351*AH351*(BX351-BY351)/(100*BQ351*(1000-AH351*BX351))</f>
        <v>0</v>
      </c>
      <c r="K351">
        <f>CB351*AH351*(BW351-BV351*(1000-AH351*BY351)/(1000-AH351*BX351))/(100*BQ351)</f>
        <v>0</v>
      </c>
      <c r="L351">
        <f>BV351 - IF(AH351&gt;1, K351*BQ351*100.0/(AJ351*CJ351), 0)</f>
        <v>0</v>
      </c>
      <c r="M351">
        <f>((S351-I351/2)*L351-K351)/(S351+I351/2)</f>
        <v>0</v>
      </c>
      <c r="N351">
        <f>M351*(CC351+CD351)/1000.0</f>
        <v>0</v>
      </c>
      <c r="O351">
        <f>(BV351 - IF(AH351&gt;1, K351*BQ351*100.0/(AJ351*CJ351), 0))*(CC351+CD351)/1000.0</f>
        <v>0</v>
      </c>
      <c r="P351">
        <f>2.0/((1/R351-1/Q351)+SIGN(R351)*SQRT((1/R351-1/Q351)*(1/R351-1/Q351) + 4*BR351/((BR351+1)*(BR351+1))*(2*1/R351*1/Q351-1/Q351*1/Q351)))</f>
        <v>0</v>
      </c>
      <c r="Q351">
        <f>IF(LEFT(BS351,1)&lt;&gt;"0",IF(LEFT(BS351,1)="1",3.0,BT351),$D$5+$E$5*(CJ351*CC351/($K$5*1000))+$F$5*(CJ351*CC351/($K$5*1000))*MAX(MIN(BQ351,$J$5),$I$5)*MAX(MIN(BQ351,$J$5),$I$5)+$G$5*MAX(MIN(BQ351,$J$5),$I$5)*(CJ351*CC351/($K$5*1000))+$H$5*(CJ351*CC351/($K$5*1000))*(CJ351*CC351/($K$5*1000)))</f>
        <v>0</v>
      </c>
      <c r="R351">
        <f>I351*(1000-(1000*0.61365*exp(17.502*V351/(240.97+V351))/(CC351+CD351)+BX351)/2)/(1000*0.61365*exp(17.502*V351/(240.97+V351))/(CC351+CD351)-BX351)</f>
        <v>0</v>
      </c>
      <c r="S351">
        <f>1/((BR351+1)/(P351/1.6)+1/(Q351/1.37)) + BR351/((BR351+1)/(P351/1.6) + BR351/(Q351/1.37))</f>
        <v>0</v>
      </c>
      <c r="T351">
        <f>(BM351*BP351)</f>
        <v>0</v>
      </c>
      <c r="U351">
        <f>(CE351+(T351+2*0.95*5.67E-8*(((CE351+$B$7)+273)^4-(CE351+273)^4)-44100*I351)/(1.84*29.3*Q351+8*0.95*5.67E-8*(CE351+273)^3))</f>
        <v>0</v>
      </c>
      <c r="V351">
        <f>($C$7*CF351+$D$7*CG351+$E$7*U351)</f>
        <v>0</v>
      </c>
      <c r="W351">
        <f>0.61365*exp(17.502*V351/(240.97+V351))</f>
        <v>0</v>
      </c>
      <c r="X351">
        <f>(Y351/Z351*100)</f>
        <v>0</v>
      </c>
      <c r="Y351">
        <f>BX351*(CC351+CD351)/1000</f>
        <v>0</v>
      </c>
      <c r="Z351">
        <f>0.61365*exp(17.502*CE351/(240.97+CE351))</f>
        <v>0</v>
      </c>
      <c r="AA351">
        <f>(W351-BX351*(CC351+CD351)/1000)</f>
        <v>0</v>
      </c>
      <c r="AB351">
        <f>(-I351*44100)</f>
        <v>0</v>
      </c>
      <c r="AC351">
        <f>2*29.3*Q351*0.92*(CE351-V351)</f>
        <v>0</v>
      </c>
      <c r="AD351">
        <f>2*0.95*5.67E-8*(((CE351+$B$7)+273)^4-(V351+273)^4)</f>
        <v>0</v>
      </c>
      <c r="AE351">
        <f>T351+AD351+AB351+AC351</f>
        <v>0</v>
      </c>
      <c r="AF351">
        <v>141</v>
      </c>
      <c r="AG351">
        <v>16</v>
      </c>
      <c r="AH351">
        <f>IF(AF351*$H$13&gt;=AJ351,1.0,(AJ351/(AJ351-AF351*$H$13)))</f>
        <v>0</v>
      </c>
      <c r="AI351">
        <f>(AH351-1)*100</f>
        <v>0</v>
      </c>
      <c r="AJ351">
        <f>MAX(0,($B$13+$C$13*CJ351)/(1+$D$13*CJ351)*CC351/(CE351+273)*$E$13)</f>
        <v>0</v>
      </c>
      <c r="AK351" t="s">
        <v>292</v>
      </c>
      <c r="AL351" t="s">
        <v>292</v>
      </c>
      <c r="AM351">
        <v>0</v>
      </c>
      <c r="AN351">
        <v>0</v>
      </c>
      <c r="AO351">
        <f>1-AM351/AN351</f>
        <v>0</v>
      </c>
      <c r="AP351">
        <v>0</v>
      </c>
      <c r="AQ351" t="s">
        <v>292</v>
      </c>
      <c r="AR351" t="s">
        <v>292</v>
      </c>
      <c r="AS351">
        <v>0</v>
      </c>
      <c r="AT351">
        <v>0</v>
      </c>
      <c r="AU351">
        <f>1-AS351/AT351</f>
        <v>0</v>
      </c>
      <c r="AV351">
        <v>0.5</v>
      </c>
      <c r="AW351">
        <f>BN351</f>
        <v>0</v>
      </c>
      <c r="AX351">
        <f>K351</f>
        <v>0</v>
      </c>
      <c r="AY351">
        <f>AU351*AV351*AW351</f>
        <v>0</v>
      </c>
      <c r="AZ351">
        <f>(AX351-AP351)/AW351</f>
        <v>0</v>
      </c>
      <c r="BA351">
        <f>(AN351-AT351)/AT351</f>
        <v>0</v>
      </c>
      <c r="BB351">
        <f>AM351/(AO351+AM351/AT351)</f>
        <v>0</v>
      </c>
      <c r="BC351" t="s">
        <v>292</v>
      </c>
      <c r="BD351">
        <v>0</v>
      </c>
      <c r="BE351">
        <f>IF(BD351&lt;&gt;0, BD351, BB351)</f>
        <v>0</v>
      </c>
      <c r="BF351">
        <f>1-BE351/AT351</f>
        <v>0</v>
      </c>
      <c r="BG351">
        <f>(AT351-AS351)/(AT351-BE351)</f>
        <v>0</v>
      </c>
      <c r="BH351">
        <f>(AN351-AT351)/(AN351-BE351)</f>
        <v>0</v>
      </c>
      <c r="BI351">
        <f>(AT351-AS351)/(AT351-AM351)</f>
        <v>0</v>
      </c>
      <c r="BJ351">
        <f>(AN351-AT351)/(AN351-AM351)</f>
        <v>0</v>
      </c>
      <c r="BK351">
        <f>(BG351*BE351/AS351)</f>
        <v>0</v>
      </c>
      <c r="BL351">
        <f>(1-BK351)</f>
        <v>0</v>
      </c>
      <c r="BM351">
        <f>$B$11*CK351+$C$11*CL351+$F$11*CM351*(1-CP351)</f>
        <v>0</v>
      </c>
      <c r="BN351">
        <f>BM351*BO351</f>
        <v>0</v>
      </c>
      <c r="BO351">
        <f>($B$11*$D$9+$C$11*$D$9+$F$11*((CZ351+CR351)/MAX(CZ351+CR351+DA351, 0.1)*$I$9+DA351/MAX(CZ351+CR351+DA351, 0.1)*$J$9))/($B$11+$C$11+$F$11)</f>
        <v>0</v>
      </c>
      <c r="BP351">
        <f>($B$11*$K$9+$C$11*$K$9+$F$11*((CZ351+CR351)/MAX(CZ351+CR351+DA351, 0.1)*$P$9+DA351/MAX(CZ351+CR351+DA351, 0.1)*$Q$9))/($B$11+$C$11+$F$11)</f>
        <v>0</v>
      </c>
      <c r="BQ351">
        <v>6</v>
      </c>
      <c r="BR351">
        <v>0.5</v>
      </c>
      <c r="BS351" t="s">
        <v>293</v>
      </c>
      <c r="BT351">
        <v>2</v>
      </c>
      <c r="BU351">
        <v>1626465857</v>
      </c>
      <c r="BV351">
        <v>395.871333333333</v>
      </c>
      <c r="BW351">
        <v>419.983</v>
      </c>
      <c r="BX351">
        <v>11.1186666666667</v>
      </c>
      <c r="BY351">
        <v>5.17794666666667</v>
      </c>
      <c r="BZ351">
        <v>394.322333333333</v>
      </c>
      <c r="CA351">
        <v>11.1594666666667</v>
      </c>
      <c r="CB351">
        <v>900.065333333333</v>
      </c>
      <c r="CC351">
        <v>100.764</v>
      </c>
      <c r="CD351">
        <v>0.100273</v>
      </c>
      <c r="CE351">
        <v>25.3568</v>
      </c>
      <c r="CF351">
        <v>23.6156666666667</v>
      </c>
      <c r="CG351">
        <v>999.9</v>
      </c>
      <c r="CH351">
        <v>0</v>
      </c>
      <c r="CI351">
        <v>0</v>
      </c>
      <c r="CJ351">
        <v>9988.33333333333</v>
      </c>
      <c r="CK351">
        <v>0</v>
      </c>
      <c r="CL351">
        <v>0.221023</v>
      </c>
      <c r="CM351">
        <v>1459.94666666667</v>
      </c>
      <c r="CN351">
        <v>0.972991</v>
      </c>
      <c r="CO351">
        <v>0.0270093</v>
      </c>
      <c r="CP351">
        <v>0</v>
      </c>
      <c r="CQ351">
        <v>875.018333333333</v>
      </c>
      <c r="CR351">
        <v>4.99999</v>
      </c>
      <c r="CS351">
        <v>12829.4</v>
      </c>
      <c r="CT351">
        <v>12727.8666666667</v>
      </c>
      <c r="CU351">
        <v>39.437</v>
      </c>
      <c r="CV351">
        <v>41.312</v>
      </c>
      <c r="CW351">
        <v>40.5</v>
      </c>
      <c r="CX351">
        <v>40.812</v>
      </c>
      <c r="CY351">
        <v>41.625</v>
      </c>
      <c r="CZ351">
        <v>1415.64666666667</v>
      </c>
      <c r="DA351">
        <v>39.3</v>
      </c>
      <c r="DB351">
        <v>0</v>
      </c>
      <c r="DC351">
        <v>1626465869</v>
      </c>
      <c r="DD351">
        <v>0</v>
      </c>
      <c r="DE351">
        <v>874.740307692308</v>
      </c>
      <c r="DF351">
        <v>2.21435897467448</v>
      </c>
      <c r="DG351">
        <v>46.9743589391293</v>
      </c>
      <c r="DH351">
        <v>12824.6615384615</v>
      </c>
      <c r="DI351">
        <v>15</v>
      </c>
      <c r="DJ351">
        <v>1626465084.6</v>
      </c>
      <c r="DK351" t="s">
        <v>294</v>
      </c>
      <c r="DL351">
        <v>1626465076.6</v>
      </c>
      <c r="DM351">
        <v>1626465084.6</v>
      </c>
      <c r="DN351">
        <v>8</v>
      </c>
      <c r="DO351">
        <v>0.212</v>
      </c>
      <c r="DP351">
        <v>0.013</v>
      </c>
      <c r="DQ351">
        <v>1.588</v>
      </c>
      <c r="DR351">
        <v>-0.074</v>
      </c>
      <c r="DS351">
        <v>420</v>
      </c>
      <c r="DT351">
        <v>3</v>
      </c>
      <c r="DU351">
        <v>0.13</v>
      </c>
      <c r="DV351">
        <v>0.03</v>
      </c>
      <c r="DW351">
        <v>-24.0899048780488</v>
      </c>
      <c r="DX351">
        <v>-0.518025783972149</v>
      </c>
      <c r="DY351">
        <v>0.0666558103196966</v>
      </c>
      <c r="DZ351">
        <v>0</v>
      </c>
      <c r="EA351">
        <v>874.609285714286</v>
      </c>
      <c r="EB351">
        <v>2.42900242605104</v>
      </c>
      <c r="EC351">
        <v>0.335489286303587</v>
      </c>
      <c r="ED351">
        <v>1</v>
      </c>
      <c r="EE351">
        <v>5.8766</v>
      </c>
      <c r="EF351">
        <v>0.375801533101059</v>
      </c>
      <c r="EG351">
        <v>0.0381608596569325</v>
      </c>
      <c r="EH351">
        <v>0</v>
      </c>
      <c r="EI351">
        <v>1</v>
      </c>
      <c r="EJ351">
        <v>3</v>
      </c>
      <c r="EK351" t="s">
        <v>427</v>
      </c>
      <c r="EL351">
        <v>100</v>
      </c>
      <c r="EM351">
        <v>100</v>
      </c>
      <c r="EN351">
        <v>1.549</v>
      </c>
      <c r="EO351">
        <v>-0.0408</v>
      </c>
      <c r="EP351">
        <v>0.796380875196005</v>
      </c>
      <c r="EQ351">
        <v>0.00225868272383977</v>
      </c>
      <c r="ER351">
        <v>-9.96746185667655e-07</v>
      </c>
      <c r="ES351">
        <v>2.83711317370827e-10</v>
      </c>
      <c r="ET351">
        <v>-0.071317122073674</v>
      </c>
      <c r="EU351">
        <v>-0.00217948432402501</v>
      </c>
      <c r="EV351">
        <v>0.000453263451741206</v>
      </c>
      <c r="EW351">
        <v>-1.16319206543697e-06</v>
      </c>
      <c r="EX351">
        <v>-2</v>
      </c>
      <c r="EY351">
        <v>2196</v>
      </c>
      <c r="EZ351">
        <v>1</v>
      </c>
      <c r="FA351">
        <v>25</v>
      </c>
      <c r="FB351">
        <v>13</v>
      </c>
      <c r="FC351">
        <v>12.9</v>
      </c>
      <c r="FD351">
        <v>18</v>
      </c>
      <c r="FE351">
        <v>822.012</v>
      </c>
      <c r="FF351">
        <v>434.344</v>
      </c>
      <c r="FG351">
        <v>29.2983</v>
      </c>
      <c r="FH351">
        <v>25.164</v>
      </c>
      <c r="FI351">
        <v>30.0002</v>
      </c>
      <c r="FJ351">
        <v>25.3273</v>
      </c>
      <c r="FK351">
        <v>25.373</v>
      </c>
      <c r="FL351">
        <v>25.055</v>
      </c>
      <c r="FM351">
        <v>62.4824</v>
      </c>
      <c r="FN351">
        <v>0</v>
      </c>
      <c r="FO351">
        <v>29.43</v>
      </c>
      <c r="FP351">
        <v>420</v>
      </c>
      <c r="FQ351">
        <v>5.28259</v>
      </c>
      <c r="FR351">
        <v>101.47</v>
      </c>
      <c r="FS351">
        <v>101.918</v>
      </c>
    </row>
    <row r="352" spans="1:175">
      <c r="A352">
        <v>336</v>
      </c>
      <c r="B352">
        <v>1626465860</v>
      </c>
      <c r="C352">
        <v>670.400000095367</v>
      </c>
      <c r="D352" t="s">
        <v>966</v>
      </c>
      <c r="E352" t="s">
        <v>967</v>
      </c>
      <c r="F352">
        <v>1</v>
      </c>
      <c r="G352" t="s">
        <v>291</v>
      </c>
      <c r="H352">
        <v>1626465859</v>
      </c>
      <c r="I352">
        <f>(J352)/1000</f>
        <v>0</v>
      </c>
      <c r="J352">
        <f>1000*CB352*AH352*(BX352-BY352)/(100*BQ352*(1000-AH352*BX352))</f>
        <v>0</v>
      </c>
      <c r="K352">
        <f>CB352*AH352*(BW352-BV352*(1000-AH352*BY352)/(1000-AH352*BX352))/(100*BQ352)</f>
        <v>0</v>
      </c>
      <c r="L352">
        <f>BV352 - IF(AH352&gt;1, K352*BQ352*100.0/(AJ352*CJ352), 0)</f>
        <v>0</v>
      </c>
      <c r="M352">
        <f>((S352-I352/2)*L352-K352)/(S352+I352/2)</f>
        <v>0</v>
      </c>
      <c r="N352">
        <f>M352*(CC352+CD352)/1000.0</f>
        <v>0</v>
      </c>
      <c r="O352">
        <f>(BV352 - IF(AH352&gt;1, K352*BQ352*100.0/(AJ352*CJ352), 0))*(CC352+CD352)/1000.0</f>
        <v>0</v>
      </c>
      <c r="P352">
        <f>2.0/((1/R352-1/Q352)+SIGN(R352)*SQRT((1/R352-1/Q352)*(1/R352-1/Q352) + 4*BR352/((BR352+1)*(BR352+1))*(2*1/R352*1/Q352-1/Q352*1/Q352)))</f>
        <v>0</v>
      </c>
      <c r="Q352">
        <f>IF(LEFT(BS352,1)&lt;&gt;"0",IF(LEFT(BS352,1)="1",3.0,BT352),$D$5+$E$5*(CJ352*CC352/($K$5*1000))+$F$5*(CJ352*CC352/($K$5*1000))*MAX(MIN(BQ352,$J$5),$I$5)*MAX(MIN(BQ352,$J$5),$I$5)+$G$5*MAX(MIN(BQ352,$J$5),$I$5)*(CJ352*CC352/($K$5*1000))+$H$5*(CJ352*CC352/($K$5*1000))*(CJ352*CC352/($K$5*1000)))</f>
        <v>0</v>
      </c>
      <c r="R352">
        <f>I352*(1000-(1000*0.61365*exp(17.502*V352/(240.97+V352))/(CC352+CD352)+BX352)/2)/(1000*0.61365*exp(17.502*V352/(240.97+V352))/(CC352+CD352)-BX352)</f>
        <v>0</v>
      </c>
      <c r="S352">
        <f>1/((BR352+1)/(P352/1.6)+1/(Q352/1.37)) + BR352/((BR352+1)/(P352/1.6) + BR352/(Q352/1.37))</f>
        <v>0</v>
      </c>
      <c r="T352">
        <f>(BM352*BP352)</f>
        <v>0</v>
      </c>
      <c r="U352">
        <f>(CE352+(T352+2*0.95*5.67E-8*(((CE352+$B$7)+273)^4-(CE352+273)^4)-44100*I352)/(1.84*29.3*Q352+8*0.95*5.67E-8*(CE352+273)^3))</f>
        <v>0</v>
      </c>
      <c r="V352">
        <f>($C$7*CF352+$D$7*CG352+$E$7*U352)</f>
        <v>0</v>
      </c>
      <c r="W352">
        <f>0.61365*exp(17.502*V352/(240.97+V352))</f>
        <v>0</v>
      </c>
      <c r="X352">
        <f>(Y352/Z352*100)</f>
        <v>0</v>
      </c>
      <c r="Y352">
        <f>BX352*(CC352+CD352)/1000</f>
        <v>0</v>
      </c>
      <c r="Z352">
        <f>0.61365*exp(17.502*CE352/(240.97+CE352))</f>
        <v>0</v>
      </c>
      <c r="AA352">
        <f>(W352-BX352*(CC352+CD352)/1000)</f>
        <v>0</v>
      </c>
      <c r="AB352">
        <f>(-I352*44100)</f>
        <v>0</v>
      </c>
      <c r="AC352">
        <f>2*29.3*Q352*0.92*(CE352-V352)</f>
        <v>0</v>
      </c>
      <c r="AD352">
        <f>2*0.95*5.67E-8*(((CE352+$B$7)+273)^4-(V352+273)^4)</f>
        <v>0</v>
      </c>
      <c r="AE352">
        <f>T352+AD352+AB352+AC352</f>
        <v>0</v>
      </c>
      <c r="AF352">
        <v>141</v>
      </c>
      <c r="AG352">
        <v>16</v>
      </c>
      <c r="AH352">
        <f>IF(AF352*$H$13&gt;=AJ352,1.0,(AJ352/(AJ352-AF352*$H$13)))</f>
        <v>0</v>
      </c>
      <c r="AI352">
        <f>(AH352-1)*100</f>
        <v>0</v>
      </c>
      <c r="AJ352">
        <f>MAX(0,($B$13+$C$13*CJ352)/(1+$D$13*CJ352)*CC352/(CE352+273)*$E$13)</f>
        <v>0</v>
      </c>
      <c r="AK352" t="s">
        <v>292</v>
      </c>
      <c r="AL352" t="s">
        <v>292</v>
      </c>
      <c r="AM352">
        <v>0</v>
      </c>
      <c r="AN352">
        <v>0</v>
      </c>
      <c r="AO352">
        <f>1-AM352/AN352</f>
        <v>0</v>
      </c>
      <c r="AP352">
        <v>0</v>
      </c>
      <c r="AQ352" t="s">
        <v>292</v>
      </c>
      <c r="AR352" t="s">
        <v>292</v>
      </c>
      <c r="AS352">
        <v>0</v>
      </c>
      <c r="AT352">
        <v>0</v>
      </c>
      <c r="AU352">
        <f>1-AS352/AT352</f>
        <v>0</v>
      </c>
      <c r="AV352">
        <v>0.5</v>
      </c>
      <c r="AW352">
        <f>BN352</f>
        <v>0</v>
      </c>
      <c r="AX352">
        <f>K352</f>
        <v>0</v>
      </c>
      <c r="AY352">
        <f>AU352*AV352*AW352</f>
        <v>0</v>
      </c>
      <c r="AZ352">
        <f>(AX352-AP352)/AW352</f>
        <v>0</v>
      </c>
      <c r="BA352">
        <f>(AN352-AT352)/AT352</f>
        <v>0</v>
      </c>
      <c r="BB352">
        <f>AM352/(AO352+AM352/AT352)</f>
        <v>0</v>
      </c>
      <c r="BC352" t="s">
        <v>292</v>
      </c>
      <c r="BD352">
        <v>0</v>
      </c>
      <c r="BE352">
        <f>IF(BD352&lt;&gt;0, BD352, BB352)</f>
        <v>0</v>
      </c>
      <c r="BF352">
        <f>1-BE352/AT352</f>
        <v>0</v>
      </c>
      <c r="BG352">
        <f>(AT352-AS352)/(AT352-BE352)</f>
        <v>0</v>
      </c>
      <c r="BH352">
        <f>(AN352-AT352)/(AN352-BE352)</f>
        <v>0</v>
      </c>
      <c r="BI352">
        <f>(AT352-AS352)/(AT352-AM352)</f>
        <v>0</v>
      </c>
      <c r="BJ352">
        <f>(AN352-AT352)/(AN352-AM352)</f>
        <v>0</v>
      </c>
      <c r="BK352">
        <f>(BG352*BE352/AS352)</f>
        <v>0</v>
      </c>
      <c r="BL352">
        <f>(1-BK352)</f>
        <v>0</v>
      </c>
      <c r="BM352">
        <f>$B$11*CK352+$C$11*CL352+$F$11*CM352*(1-CP352)</f>
        <v>0</v>
      </c>
      <c r="BN352">
        <f>BM352*BO352</f>
        <v>0</v>
      </c>
      <c r="BO352">
        <f>($B$11*$D$9+$C$11*$D$9+$F$11*((CZ352+CR352)/MAX(CZ352+CR352+DA352, 0.1)*$I$9+DA352/MAX(CZ352+CR352+DA352, 0.1)*$J$9))/($B$11+$C$11+$F$11)</f>
        <v>0</v>
      </c>
      <c r="BP352">
        <f>($B$11*$K$9+$C$11*$K$9+$F$11*((CZ352+CR352)/MAX(CZ352+CR352+DA352, 0.1)*$P$9+DA352/MAX(CZ352+CR352+DA352, 0.1)*$Q$9))/($B$11+$C$11+$F$11)</f>
        <v>0</v>
      </c>
      <c r="BQ352">
        <v>6</v>
      </c>
      <c r="BR352">
        <v>0.5</v>
      </c>
      <c r="BS352" t="s">
        <v>293</v>
      </c>
      <c r="BT352">
        <v>2</v>
      </c>
      <c r="BU352">
        <v>1626465859</v>
      </c>
      <c r="BV352">
        <v>395.842666666667</v>
      </c>
      <c r="BW352">
        <v>419.956666666667</v>
      </c>
      <c r="BX352">
        <v>11.1416333333333</v>
      </c>
      <c r="BY352">
        <v>5.20195666666667</v>
      </c>
      <c r="BZ352">
        <v>394.293333333333</v>
      </c>
      <c r="CA352">
        <v>11.1823</v>
      </c>
      <c r="CB352">
        <v>899.967666666667</v>
      </c>
      <c r="CC352">
        <v>100.765333333333</v>
      </c>
      <c r="CD352">
        <v>0.0999701666666667</v>
      </c>
      <c r="CE352">
        <v>25.3979333333333</v>
      </c>
      <c r="CF352">
        <v>23.6465333333333</v>
      </c>
      <c r="CG352">
        <v>999.9</v>
      </c>
      <c r="CH352">
        <v>0</v>
      </c>
      <c r="CI352">
        <v>0</v>
      </c>
      <c r="CJ352">
        <v>9972.08333333333</v>
      </c>
      <c r="CK352">
        <v>0</v>
      </c>
      <c r="CL352">
        <v>0.221023</v>
      </c>
      <c r="CM352">
        <v>1459.94666666667</v>
      </c>
      <c r="CN352">
        <v>0.972991</v>
      </c>
      <c r="CO352">
        <v>0.0270093</v>
      </c>
      <c r="CP352">
        <v>0</v>
      </c>
      <c r="CQ352">
        <v>874.826666666667</v>
      </c>
      <c r="CR352">
        <v>4.99999</v>
      </c>
      <c r="CS352">
        <v>12832.7</v>
      </c>
      <c r="CT352">
        <v>12727.8666666667</v>
      </c>
      <c r="CU352">
        <v>39.437</v>
      </c>
      <c r="CV352">
        <v>41.354</v>
      </c>
      <c r="CW352">
        <v>40.5</v>
      </c>
      <c r="CX352">
        <v>40.812</v>
      </c>
      <c r="CY352">
        <v>41.625</v>
      </c>
      <c r="CZ352">
        <v>1415.64666666667</v>
      </c>
      <c r="DA352">
        <v>39.3</v>
      </c>
      <c r="DB352">
        <v>0</v>
      </c>
      <c r="DC352">
        <v>1626465871.4</v>
      </c>
      <c r="DD352">
        <v>0</v>
      </c>
      <c r="DE352">
        <v>874.8195</v>
      </c>
      <c r="DF352">
        <v>1.53603419108407</v>
      </c>
      <c r="DG352">
        <v>55.7982906301443</v>
      </c>
      <c r="DH352">
        <v>12826.5192307692</v>
      </c>
      <c r="DI352">
        <v>15</v>
      </c>
      <c r="DJ352">
        <v>1626465084.6</v>
      </c>
      <c r="DK352" t="s">
        <v>294</v>
      </c>
      <c r="DL352">
        <v>1626465076.6</v>
      </c>
      <c r="DM352">
        <v>1626465084.6</v>
      </c>
      <c r="DN352">
        <v>8</v>
      </c>
      <c r="DO352">
        <v>0.212</v>
      </c>
      <c r="DP352">
        <v>0.013</v>
      </c>
      <c r="DQ352">
        <v>1.588</v>
      </c>
      <c r="DR352">
        <v>-0.074</v>
      </c>
      <c r="DS352">
        <v>420</v>
      </c>
      <c r="DT352">
        <v>3</v>
      </c>
      <c r="DU352">
        <v>0.13</v>
      </c>
      <c r="DV352">
        <v>0.03</v>
      </c>
      <c r="DW352">
        <v>-24.0996414634146</v>
      </c>
      <c r="DX352">
        <v>-0.428730313588881</v>
      </c>
      <c r="DY352">
        <v>0.0625539142118563</v>
      </c>
      <c r="DZ352">
        <v>1</v>
      </c>
      <c r="EA352">
        <v>874.717121212121</v>
      </c>
      <c r="EB352">
        <v>1.78866480030214</v>
      </c>
      <c r="EC352">
        <v>0.275922997336458</v>
      </c>
      <c r="ED352">
        <v>1</v>
      </c>
      <c r="EE352">
        <v>5.89003</v>
      </c>
      <c r="EF352">
        <v>0.335270592334497</v>
      </c>
      <c r="EG352">
        <v>0.0337556527515456</v>
      </c>
      <c r="EH352">
        <v>0</v>
      </c>
      <c r="EI352">
        <v>2</v>
      </c>
      <c r="EJ352">
        <v>3</v>
      </c>
      <c r="EK352" t="s">
        <v>354</v>
      </c>
      <c r="EL352">
        <v>100</v>
      </c>
      <c r="EM352">
        <v>100</v>
      </c>
      <c r="EN352">
        <v>1.549</v>
      </c>
      <c r="EO352">
        <v>-0.0405</v>
      </c>
      <c r="EP352">
        <v>0.796380875196005</v>
      </c>
      <c r="EQ352">
        <v>0.00225868272383977</v>
      </c>
      <c r="ER352">
        <v>-9.96746185667655e-07</v>
      </c>
      <c r="ES352">
        <v>2.83711317370827e-10</v>
      </c>
      <c r="ET352">
        <v>-0.071317122073674</v>
      </c>
      <c r="EU352">
        <v>-0.00217948432402501</v>
      </c>
      <c r="EV352">
        <v>0.000453263451741206</v>
      </c>
      <c r="EW352">
        <v>-1.16319206543697e-06</v>
      </c>
      <c r="EX352">
        <v>-2</v>
      </c>
      <c r="EY352">
        <v>2196</v>
      </c>
      <c r="EZ352">
        <v>1</v>
      </c>
      <c r="FA352">
        <v>25</v>
      </c>
      <c r="FB352">
        <v>13.1</v>
      </c>
      <c r="FC352">
        <v>12.9</v>
      </c>
      <c r="FD352">
        <v>18</v>
      </c>
      <c r="FE352">
        <v>821.95</v>
      </c>
      <c r="FF352">
        <v>434.276</v>
      </c>
      <c r="FG352">
        <v>29.3652</v>
      </c>
      <c r="FH352">
        <v>25.1642</v>
      </c>
      <c r="FI352">
        <v>30.0002</v>
      </c>
      <c r="FJ352">
        <v>25.3263</v>
      </c>
      <c r="FK352">
        <v>25.3719</v>
      </c>
      <c r="FL352">
        <v>25.0576</v>
      </c>
      <c r="FM352">
        <v>62.4824</v>
      </c>
      <c r="FN352">
        <v>0</v>
      </c>
      <c r="FO352">
        <v>29.43</v>
      </c>
      <c r="FP352">
        <v>420</v>
      </c>
      <c r="FQ352">
        <v>5.3116</v>
      </c>
      <c r="FR352">
        <v>101.47</v>
      </c>
      <c r="FS352">
        <v>101.918</v>
      </c>
    </row>
    <row r="353" spans="1:175">
      <c r="A353">
        <v>337</v>
      </c>
      <c r="B353">
        <v>1626465862</v>
      </c>
      <c r="C353">
        <v>672.400000095367</v>
      </c>
      <c r="D353" t="s">
        <v>968</v>
      </c>
      <c r="E353" t="s">
        <v>969</v>
      </c>
      <c r="F353">
        <v>1</v>
      </c>
      <c r="G353" t="s">
        <v>291</v>
      </c>
      <c r="H353">
        <v>1626465861</v>
      </c>
      <c r="I353">
        <f>(J353)/1000</f>
        <v>0</v>
      </c>
      <c r="J353">
        <f>1000*CB353*AH353*(BX353-BY353)/(100*BQ353*(1000-AH353*BX353))</f>
        <v>0</v>
      </c>
      <c r="K353">
        <f>CB353*AH353*(BW353-BV353*(1000-AH353*BY353)/(1000-AH353*BX353))/(100*BQ353)</f>
        <v>0</v>
      </c>
      <c r="L353">
        <f>BV353 - IF(AH353&gt;1, K353*BQ353*100.0/(AJ353*CJ353), 0)</f>
        <v>0</v>
      </c>
      <c r="M353">
        <f>((S353-I353/2)*L353-K353)/(S353+I353/2)</f>
        <v>0</v>
      </c>
      <c r="N353">
        <f>M353*(CC353+CD353)/1000.0</f>
        <v>0</v>
      </c>
      <c r="O353">
        <f>(BV353 - IF(AH353&gt;1, K353*BQ353*100.0/(AJ353*CJ353), 0))*(CC353+CD353)/1000.0</f>
        <v>0</v>
      </c>
      <c r="P353">
        <f>2.0/((1/R353-1/Q353)+SIGN(R353)*SQRT((1/R353-1/Q353)*(1/R353-1/Q353) + 4*BR353/((BR353+1)*(BR353+1))*(2*1/R353*1/Q353-1/Q353*1/Q353)))</f>
        <v>0</v>
      </c>
      <c r="Q353">
        <f>IF(LEFT(BS353,1)&lt;&gt;"0",IF(LEFT(BS353,1)="1",3.0,BT353),$D$5+$E$5*(CJ353*CC353/($K$5*1000))+$F$5*(CJ353*CC353/($K$5*1000))*MAX(MIN(BQ353,$J$5),$I$5)*MAX(MIN(BQ353,$J$5),$I$5)+$G$5*MAX(MIN(BQ353,$J$5),$I$5)*(CJ353*CC353/($K$5*1000))+$H$5*(CJ353*CC353/($K$5*1000))*(CJ353*CC353/($K$5*1000)))</f>
        <v>0</v>
      </c>
      <c r="R353">
        <f>I353*(1000-(1000*0.61365*exp(17.502*V353/(240.97+V353))/(CC353+CD353)+BX353)/2)/(1000*0.61365*exp(17.502*V353/(240.97+V353))/(CC353+CD353)-BX353)</f>
        <v>0</v>
      </c>
      <c r="S353">
        <f>1/((BR353+1)/(P353/1.6)+1/(Q353/1.37)) + BR353/((BR353+1)/(P353/1.6) + BR353/(Q353/1.37))</f>
        <v>0</v>
      </c>
      <c r="T353">
        <f>(BM353*BP353)</f>
        <v>0</v>
      </c>
      <c r="U353">
        <f>(CE353+(T353+2*0.95*5.67E-8*(((CE353+$B$7)+273)^4-(CE353+273)^4)-44100*I353)/(1.84*29.3*Q353+8*0.95*5.67E-8*(CE353+273)^3))</f>
        <v>0</v>
      </c>
      <c r="V353">
        <f>($C$7*CF353+$D$7*CG353+$E$7*U353)</f>
        <v>0</v>
      </c>
      <c r="W353">
        <f>0.61365*exp(17.502*V353/(240.97+V353))</f>
        <v>0</v>
      </c>
      <c r="X353">
        <f>(Y353/Z353*100)</f>
        <v>0</v>
      </c>
      <c r="Y353">
        <f>BX353*(CC353+CD353)/1000</f>
        <v>0</v>
      </c>
      <c r="Z353">
        <f>0.61365*exp(17.502*CE353/(240.97+CE353))</f>
        <v>0</v>
      </c>
      <c r="AA353">
        <f>(W353-BX353*(CC353+CD353)/1000)</f>
        <v>0</v>
      </c>
      <c r="AB353">
        <f>(-I353*44100)</f>
        <v>0</v>
      </c>
      <c r="AC353">
        <f>2*29.3*Q353*0.92*(CE353-V353)</f>
        <v>0</v>
      </c>
      <c r="AD353">
        <f>2*0.95*5.67E-8*(((CE353+$B$7)+273)^4-(V353+273)^4)</f>
        <v>0</v>
      </c>
      <c r="AE353">
        <f>T353+AD353+AB353+AC353</f>
        <v>0</v>
      </c>
      <c r="AF353">
        <v>140</v>
      </c>
      <c r="AG353">
        <v>16</v>
      </c>
      <c r="AH353">
        <f>IF(AF353*$H$13&gt;=AJ353,1.0,(AJ353/(AJ353-AF353*$H$13)))</f>
        <v>0</v>
      </c>
      <c r="AI353">
        <f>(AH353-1)*100</f>
        <v>0</v>
      </c>
      <c r="AJ353">
        <f>MAX(0,($B$13+$C$13*CJ353)/(1+$D$13*CJ353)*CC353/(CE353+273)*$E$13)</f>
        <v>0</v>
      </c>
      <c r="AK353" t="s">
        <v>292</v>
      </c>
      <c r="AL353" t="s">
        <v>292</v>
      </c>
      <c r="AM353">
        <v>0</v>
      </c>
      <c r="AN353">
        <v>0</v>
      </c>
      <c r="AO353">
        <f>1-AM353/AN353</f>
        <v>0</v>
      </c>
      <c r="AP353">
        <v>0</v>
      </c>
      <c r="AQ353" t="s">
        <v>292</v>
      </c>
      <c r="AR353" t="s">
        <v>292</v>
      </c>
      <c r="AS353">
        <v>0</v>
      </c>
      <c r="AT353">
        <v>0</v>
      </c>
      <c r="AU353">
        <f>1-AS353/AT353</f>
        <v>0</v>
      </c>
      <c r="AV353">
        <v>0.5</v>
      </c>
      <c r="AW353">
        <f>BN353</f>
        <v>0</v>
      </c>
      <c r="AX353">
        <f>K353</f>
        <v>0</v>
      </c>
      <c r="AY353">
        <f>AU353*AV353*AW353</f>
        <v>0</v>
      </c>
      <c r="AZ353">
        <f>(AX353-AP353)/AW353</f>
        <v>0</v>
      </c>
      <c r="BA353">
        <f>(AN353-AT353)/AT353</f>
        <v>0</v>
      </c>
      <c r="BB353">
        <f>AM353/(AO353+AM353/AT353)</f>
        <v>0</v>
      </c>
      <c r="BC353" t="s">
        <v>292</v>
      </c>
      <c r="BD353">
        <v>0</v>
      </c>
      <c r="BE353">
        <f>IF(BD353&lt;&gt;0, BD353, BB353)</f>
        <v>0</v>
      </c>
      <c r="BF353">
        <f>1-BE353/AT353</f>
        <v>0</v>
      </c>
      <c r="BG353">
        <f>(AT353-AS353)/(AT353-BE353)</f>
        <v>0</v>
      </c>
      <c r="BH353">
        <f>(AN353-AT353)/(AN353-BE353)</f>
        <v>0</v>
      </c>
      <c r="BI353">
        <f>(AT353-AS353)/(AT353-AM353)</f>
        <v>0</v>
      </c>
      <c r="BJ353">
        <f>(AN353-AT353)/(AN353-AM353)</f>
        <v>0</v>
      </c>
      <c r="BK353">
        <f>(BG353*BE353/AS353)</f>
        <v>0</v>
      </c>
      <c r="BL353">
        <f>(1-BK353)</f>
        <v>0</v>
      </c>
      <c r="BM353">
        <f>$B$11*CK353+$C$11*CL353+$F$11*CM353*(1-CP353)</f>
        <v>0</v>
      </c>
      <c r="BN353">
        <f>BM353*BO353</f>
        <v>0</v>
      </c>
      <c r="BO353">
        <f>($B$11*$D$9+$C$11*$D$9+$F$11*((CZ353+CR353)/MAX(CZ353+CR353+DA353, 0.1)*$I$9+DA353/MAX(CZ353+CR353+DA353, 0.1)*$J$9))/($B$11+$C$11+$F$11)</f>
        <v>0</v>
      </c>
      <c r="BP353">
        <f>($B$11*$K$9+$C$11*$K$9+$F$11*((CZ353+CR353)/MAX(CZ353+CR353+DA353, 0.1)*$P$9+DA353/MAX(CZ353+CR353+DA353, 0.1)*$Q$9))/($B$11+$C$11+$F$11)</f>
        <v>0</v>
      </c>
      <c r="BQ353">
        <v>6</v>
      </c>
      <c r="BR353">
        <v>0.5</v>
      </c>
      <c r="BS353" t="s">
        <v>293</v>
      </c>
      <c r="BT353">
        <v>2</v>
      </c>
      <c r="BU353">
        <v>1626465861</v>
      </c>
      <c r="BV353">
        <v>395.804</v>
      </c>
      <c r="BW353">
        <v>419.922</v>
      </c>
      <c r="BX353">
        <v>11.1764666666667</v>
      </c>
      <c r="BY353">
        <v>5.23208333333333</v>
      </c>
      <c r="BZ353">
        <v>394.254666666667</v>
      </c>
      <c r="CA353">
        <v>11.2168333333333</v>
      </c>
      <c r="CB353">
        <v>899.975</v>
      </c>
      <c r="CC353">
        <v>100.765333333333</v>
      </c>
      <c r="CD353">
        <v>0.0994387333333333</v>
      </c>
      <c r="CE353">
        <v>25.4422666666667</v>
      </c>
      <c r="CF353">
        <v>23.6805666666667</v>
      </c>
      <c r="CG353">
        <v>999.9</v>
      </c>
      <c r="CH353">
        <v>0</v>
      </c>
      <c r="CI353">
        <v>0</v>
      </c>
      <c r="CJ353">
        <v>10058.5333333333</v>
      </c>
      <c r="CK353">
        <v>0</v>
      </c>
      <c r="CL353">
        <v>0.221023</v>
      </c>
      <c r="CM353">
        <v>1459.94666666667</v>
      </c>
      <c r="CN353">
        <v>0.972991</v>
      </c>
      <c r="CO353">
        <v>0.0270093</v>
      </c>
      <c r="CP353">
        <v>0</v>
      </c>
      <c r="CQ353">
        <v>875.296666666667</v>
      </c>
      <c r="CR353">
        <v>4.99999</v>
      </c>
      <c r="CS353">
        <v>12833.7666666667</v>
      </c>
      <c r="CT353">
        <v>12727.8</v>
      </c>
      <c r="CU353">
        <v>39.437</v>
      </c>
      <c r="CV353">
        <v>41.312</v>
      </c>
      <c r="CW353">
        <v>40.5</v>
      </c>
      <c r="CX353">
        <v>40.812</v>
      </c>
      <c r="CY353">
        <v>41.625</v>
      </c>
      <c r="CZ353">
        <v>1415.64666666667</v>
      </c>
      <c r="DA353">
        <v>39.3</v>
      </c>
      <c r="DB353">
        <v>0</v>
      </c>
      <c r="DC353">
        <v>1626465873.2</v>
      </c>
      <c r="DD353">
        <v>0</v>
      </c>
      <c r="DE353">
        <v>874.88644</v>
      </c>
      <c r="DF353">
        <v>2.14815384232205</v>
      </c>
      <c r="DG353">
        <v>56.9538462101117</v>
      </c>
      <c r="DH353">
        <v>12828.52</v>
      </c>
      <c r="DI353">
        <v>15</v>
      </c>
      <c r="DJ353">
        <v>1626465084.6</v>
      </c>
      <c r="DK353" t="s">
        <v>294</v>
      </c>
      <c r="DL353">
        <v>1626465076.6</v>
      </c>
      <c r="DM353">
        <v>1626465084.6</v>
      </c>
      <c r="DN353">
        <v>8</v>
      </c>
      <c r="DO353">
        <v>0.212</v>
      </c>
      <c r="DP353">
        <v>0.013</v>
      </c>
      <c r="DQ353">
        <v>1.588</v>
      </c>
      <c r="DR353">
        <v>-0.074</v>
      </c>
      <c r="DS353">
        <v>420</v>
      </c>
      <c r="DT353">
        <v>3</v>
      </c>
      <c r="DU353">
        <v>0.13</v>
      </c>
      <c r="DV353">
        <v>0.03</v>
      </c>
      <c r="DW353">
        <v>-24.1056365853659</v>
      </c>
      <c r="DX353">
        <v>-0.314583972125428</v>
      </c>
      <c r="DY353">
        <v>0.0592760501798631</v>
      </c>
      <c r="DZ353">
        <v>1</v>
      </c>
      <c r="EA353">
        <v>874.78403030303</v>
      </c>
      <c r="EB353">
        <v>1.81843601167476</v>
      </c>
      <c r="EC353">
        <v>0.278855505631711</v>
      </c>
      <c r="ED353">
        <v>1</v>
      </c>
      <c r="EE353">
        <v>5.90093585365854</v>
      </c>
      <c r="EF353">
        <v>0.301184738675958</v>
      </c>
      <c r="EG353">
        <v>0.0303583947465662</v>
      </c>
      <c r="EH353">
        <v>0</v>
      </c>
      <c r="EI353">
        <v>2</v>
      </c>
      <c r="EJ353">
        <v>3</v>
      </c>
      <c r="EK353" t="s">
        <v>354</v>
      </c>
      <c r="EL353">
        <v>100</v>
      </c>
      <c r="EM353">
        <v>100</v>
      </c>
      <c r="EN353">
        <v>1.549</v>
      </c>
      <c r="EO353">
        <v>-0.0402</v>
      </c>
      <c r="EP353">
        <v>0.796380875196005</v>
      </c>
      <c r="EQ353">
        <v>0.00225868272383977</v>
      </c>
      <c r="ER353">
        <v>-9.96746185667655e-07</v>
      </c>
      <c r="ES353">
        <v>2.83711317370827e-10</v>
      </c>
      <c r="ET353">
        <v>-0.071317122073674</v>
      </c>
      <c r="EU353">
        <v>-0.00217948432402501</v>
      </c>
      <c r="EV353">
        <v>0.000453263451741206</v>
      </c>
      <c r="EW353">
        <v>-1.16319206543697e-06</v>
      </c>
      <c r="EX353">
        <v>-2</v>
      </c>
      <c r="EY353">
        <v>2196</v>
      </c>
      <c r="EZ353">
        <v>1</v>
      </c>
      <c r="FA353">
        <v>25</v>
      </c>
      <c r="FB353">
        <v>13.1</v>
      </c>
      <c r="FC353">
        <v>13</v>
      </c>
      <c r="FD353">
        <v>18</v>
      </c>
      <c r="FE353">
        <v>822.285</v>
      </c>
      <c r="FF353">
        <v>434.182</v>
      </c>
      <c r="FG353">
        <v>29.4441</v>
      </c>
      <c r="FH353">
        <v>25.1642</v>
      </c>
      <c r="FI353">
        <v>30.0003</v>
      </c>
      <c r="FJ353">
        <v>25.3255</v>
      </c>
      <c r="FK353">
        <v>25.3715</v>
      </c>
      <c r="FL353">
        <v>25.0557</v>
      </c>
      <c r="FM353">
        <v>62.4824</v>
      </c>
      <c r="FN353">
        <v>0</v>
      </c>
      <c r="FO353">
        <v>29.53</v>
      </c>
      <c r="FP353">
        <v>420</v>
      </c>
      <c r="FQ353">
        <v>5.31034</v>
      </c>
      <c r="FR353">
        <v>101.469</v>
      </c>
      <c r="FS353">
        <v>101.917</v>
      </c>
    </row>
    <row r="354" spans="1:175">
      <c r="A354">
        <v>338</v>
      </c>
      <c r="B354">
        <v>1626465864</v>
      </c>
      <c r="C354">
        <v>674.400000095367</v>
      </c>
      <c r="D354" t="s">
        <v>970</v>
      </c>
      <c r="E354" t="s">
        <v>971</v>
      </c>
      <c r="F354">
        <v>1</v>
      </c>
      <c r="G354" t="s">
        <v>291</v>
      </c>
      <c r="H354">
        <v>1626465863</v>
      </c>
      <c r="I354">
        <f>(J354)/1000</f>
        <v>0</v>
      </c>
      <c r="J354">
        <f>1000*CB354*AH354*(BX354-BY354)/(100*BQ354*(1000-AH354*BX354))</f>
        <v>0</v>
      </c>
      <c r="K354">
        <f>CB354*AH354*(BW354-BV354*(1000-AH354*BY354)/(1000-AH354*BX354))/(100*BQ354)</f>
        <v>0</v>
      </c>
      <c r="L354">
        <f>BV354 - IF(AH354&gt;1, K354*BQ354*100.0/(AJ354*CJ354), 0)</f>
        <v>0</v>
      </c>
      <c r="M354">
        <f>((S354-I354/2)*L354-K354)/(S354+I354/2)</f>
        <v>0</v>
      </c>
      <c r="N354">
        <f>M354*(CC354+CD354)/1000.0</f>
        <v>0</v>
      </c>
      <c r="O354">
        <f>(BV354 - IF(AH354&gt;1, K354*BQ354*100.0/(AJ354*CJ354), 0))*(CC354+CD354)/1000.0</f>
        <v>0</v>
      </c>
      <c r="P354">
        <f>2.0/((1/R354-1/Q354)+SIGN(R354)*SQRT((1/R354-1/Q354)*(1/R354-1/Q354) + 4*BR354/((BR354+1)*(BR354+1))*(2*1/R354*1/Q354-1/Q354*1/Q354)))</f>
        <v>0</v>
      </c>
      <c r="Q354">
        <f>IF(LEFT(BS354,1)&lt;&gt;"0",IF(LEFT(BS354,1)="1",3.0,BT354),$D$5+$E$5*(CJ354*CC354/($K$5*1000))+$F$5*(CJ354*CC354/($K$5*1000))*MAX(MIN(BQ354,$J$5),$I$5)*MAX(MIN(BQ354,$J$5),$I$5)+$G$5*MAX(MIN(BQ354,$J$5),$I$5)*(CJ354*CC354/($K$5*1000))+$H$5*(CJ354*CC354/($K$5*1000))*(CJ354*CC354/($K$5*1000)))</f>
        <v>0</v>
      </c>
      <c r="R354">
        <f>I354*(1000-(1000*0.61365*exp(17.502*V354/(240.97+V354))/(CC354+CD354)+BX354)/2)/(1000*0.61365*exp(17.502*V354/(240.97+V354))/(CC354+CD354)-BX354)</f>
        <v>0</v>
      </c>
      <c r="S354">
        <f>1/((BR354+1)/(P354/1.6)+1/(Q354/1.37)) + BR354/((BR354+1)/(P354/1.6) + BR354/(Q354/1.37))</f>
        <v>0</v>
      </c>
      <c r="T354">
        <f>(BM354*BP354)</f>
        <v>0</v>
      </c>
      <c r="U354">
        <f>(CE354+(T354+2*0.95*5.67E-8*(((CE354+$B$7)+273)^4-(CE354+273)^4)-44100*I354)/(1.84*29.3*Q354+8*0.95*5.67E-8*(CE354+273)^3))</f>
        <v>0</v>
      </c>
      <c r="V354">
        <f>($C$7*CF354+$D$7*CG354+$E$7*U354)</f>
        <v>0</v>
      </c>
      <c r="W354">
        <f>0.61365*exp(17.502*V354/(240.97+V354))</f>
        <v>0</v>
      </c>
      <c r="X354">
        <f>(Y354/Z354*100)</f>
        <v>0</v>
      </c>
      <c r="Y354">
        <f>BX354*(CC354+CD354)/1000</f>
        <v>0</v>
      </c>
      <c r="Z354">
        <f>0.61365*exp(17.502*CE354/(240.97+CE354))</f>
        <v>0</v>
      </c>
      <c r="AA354">
        <f>(W354-BX354*(CC354+CD354)/1000)</f>
        <v>0</v>
      </c>
      <c r="AB354">
        <f>(-I354*44100)</f>
        <v>0</v>
      </c>
      <c r="AC354">
        <f>2*29.3*Q354*0.92*(CE354-V354)</f>
        <v>0</v>
      </c>
      <c r="AD354">
        <f>2*0.95*5.67E-8*(((CE354+$B$7)+273)^4-(V354+273)^4)</f>
        <v>0</v>
      </c>
      <c r="AE354">
        <f>T354+AD354+AB354+AC354</f>
        <v>0</v>
      </c>
      <c r="AF354">
        <v>140</v>
      </c>
      <c r="AG354">
        <v>16</v>
      </c>
      <c r="AH354">
        <f>IF(AF354*$H$13&gt;=AJ354,1.0,(AJ354/(AJ354-AF354*$H$13)))</f>
        <v>0</v>
      </c>
      <c r="AI354">
        <f>(AH354-1)*100</f>
        <v>0</v>
      </c>
      <c r="AJ354">
        <f>MAX(0,($B$13+$C$13*CJ354)/(1+$D$13*CJ354)*CC354/(CE354+273)*$E$13)</f>
        <v>0</v>
      </c>
      <c r="AK354" t="s">
        <v>292</v>
      </c>
      <c r="AL354" t="s">
        <v>292</v>
      </c>
      <c r="AM354">
        <v>0</v>
      </c>
      <c r="AN354">
        <v>0</v>
      </c>
      <c r="AO354">
        <f>1-AM354/AN354</f>
        <v>0</v>
      </c>
      <c r="AP354">
        <v>0</v>
      </c>
      <c r="AQ354" t="s">
        <v>292</v>
      </c>
      <c r="AR354" t="s">
        <v>292</v>
      </c>
      <c r="AS354">
        <v>0</v>
      </c>
      <c r="AT354">
        <v>0</v>
      </c>
      <c r="AU354">
        <f>1-AS354/AT354</f>
        <v>0</v>
      </c>
      <c r="AV354">
        <v>0.5</v>
      </c>
      <c r="AW354">
        <f>BN354</f>
        <v>0</v>
      </c>
      <c r="AX354">
        <f>K354</f>
        <v>0</v>
      </c>
      <c r="AY354">
        <f>AU354*AV354*AW354</f>
        <v>0</v>
      </c>
      <c r="AZ354">
        <f>(AX354-AP354)/AW354</f>
        <v>0</v>
      </c>
      <c r="BA354">
        <f>(AN354-AT354)/AT354</f>
        <v>0</v>
      </c>
      <c r="BB354">
        <f>AM354/(AO354+AM354/AT354)</f>
        <v>0</v>
      </c>
      <c r="BC354" t="s">
        <v>292</v>
      </c>
      <c r="BD354">
        <v>0</v>
      </c>
      <c r="BE354">
        <f>IF(BD354&lt;&gt;0, BD354, BB354)</f>
        <v>0</v>
      </c>
      <c r="BF354">
        <f>1-BE354/AT354</f>
        <v>0</v>
      </c>
      <c r="BG354">
        <f>(AT354-AS354)/(AT354-BE354)</f>
        <v>0</v>
      </c>
      <c r="BH354">
        <f>(AN354-AT354)/(AN354-BE354)</f>
        <v>0</v>
      </c>
      <c r="BI354">
        <f>(AT354-AS354)/(AT354-AM354)</f>
        <v>0</v>
      </c>
      <c r="BJ354">
        <f>(AN354-AT354)/(AN354-AM354)</f>
        <v>0</v>
      </c>
      <c r="BK354">
        <f>(BG354*BE354/AS354)</f>
        <v>0</v>
      </c>
      <c r="BL354">
        <f>(1-BK354)</f>
        <v>0</v>
      </c>
      <c r="BM354">
        <f>$B$11*CK354+$C$11*CL354+$F$11*CM354*(1-CP354)</f>
        <v>0</v>
      </c>
      <c r="BN354">
        <f>BM354*BO354</f>
        <v>0</v>
      </c>
      <c r="BO354">
        <f>($B$11*$D$9+$C$11*$D$9+$F$11*((CZ354+CR354)/MAX(CZ354+CR354+DA354, 0.1)*$I$9+DA354/MAX(CZ354+CR354+DA354, 0.1)*$J$9))/($B$11+$C$11+$F$11)</f>
        <v>0</v>
      </c>
      <c r="BP354">
        <f>($B$11*$K$9+$C$11*$K$9+$F$11*((CZ354+CR354)/MAX(CZ354+CR354+DA354, 0.1)*$P$9+DA354/MAX(CZ354+CR354+DA354, 0.1)*$Q$9))/($B$11+$C$11+$F$11)</f>
        <v>0</v>
      </c>
      <c r="BQ354">
        <v>6</v>
      </c>
      <c r="BR354">
        <v>0.5</v>
      </c>
      <c r="BS354" t="s">
        <v>293</v>
      </c>
      <c r="BT354">
        <v>2</v>
      </c>
      <c r="BU354">
        <v>1626465863</v>
      </c>
      <c r="BV354">
        <v>395.770666666667</v>
      </c>
      <c r="BW354">
        <v>419.947666666667</v>
      </c>
      <c r="BX354">
        <v>11.2091666666667</v>
      </c>
      <c r="BY354">
        <v>5.24309666666667</v>
      </c>
      <c r="BZ354">
        <v>394.221333333333</v>
      </c>
      <c r="CA354">
        <v>11.2492666666667</v>
      </c>
      <c r="CB354">
        <v>900.014</v>
      </c>
      <c r="CC354">
        <v>100.764666666667</v>
      </c>
      <c r="CD354">
        <v>0.0999293333333333</v>
      </c>
      <c r="CE354">
        <v>25.4835666666667</v>
      </c>
      <c r="CF354">
        <v>23.7208</v>
      </c>
      <c r="CG354">
        <v>999.9</v>
      </c>
      <c r="CH354">
        <v>0</v>
      </c>
      <c r="CI354">
        <v>0</v>
      </c>
      <c r="CJ354">
        <v>10011.2666666667</v>
      </c>
      <c r="CK354">
        <v>0</v>
      </c>
      <c r="CL354">
        <v>0.221023</v>
      </c>
      <c r="CM354">
        <v>1459.95</v>
      </c>
      <c r="CN354">
        <v>0.972991</v>
      </c>
      <c r="CO354">
        <v>0.0270093</v>
      </c>
      <c r="CP354">
        <v>0</v>
      </c>
      <c r="CQ354">
        <v>875.472333333333</v>
      </c>
      <c r="CR354">
        <v>4.99999</v>
      </c>
      <c r="CS354">
        <v>12835.1666666667</v>
      </c>
      <c r="CT354">
        <v>12727.8333333333</v>
      </c>
      <c r="CU354">
        <v>39.437</v>
      </c>
      <c r="CV354">
        <v>41.312</v>
      </c>
      <c r="CW354">
        <v>40.5</v>
      </c>
      <c r="CX354">
        <v>40.812</v>
      </c>
      <c r="CY354">
        <v>41.625</v>
      </c>
      <c r="CZ354">
        <v>1415.65</v>
      </c>
      <c r="DA354">
        <v>39.3</v>
      </c>
      <c r="DB354">
        <v>0</v>
      </c>
      <c r="DC354">
        <v>1626465875</v>
      </c>
      <c r="DD354">
        <v>0</v>
      </c>
      <c r="DE354">
        <v>874.973192307692</v>
      </c>
      <c r="DF354">
        <v>2.54417093648196</v>
      </c>
      <c r="DG354">
        <v>54.0307692067835</v>
      </c>
      <c r="DH354">
        <v>12829.8461538462</v>
      </c>
      <c r="DI354">
        <v>15</v>
      </c>
      <c r="DJ354">
        <v>1626465084.6</v>
      </c>
      <c r="DK354" t="s">
        <v>294</v>
      </c>
      <c r="DL354">
        <v>1626465076.6</v>
      </c>
      <c r="DM354">
        <v>1626465084.6</v>
      </c>
      <c r="DN354">
        <v>8</v>
      </c>
      <c r="DO354">
        <v>0.212</v>
      </c>
      <c r="DP354">
        <v>0.013</v>
      </c>
      <c r="DQ354">
        <v>1.588</v>
      </c>
      <c r="DR354">
        <v>-0.074</v>
      </c>
      <c r="DS354">
        <v>420</v>
      </c>
      <c r="DT354">
        <v>3</v>
      </c>
      <c r="DU354">
        <v>0.13</v>
      </c>
      <c r="DV354">
        <v>0.03</v>
      </c>
      <c r="DW354">
        <v>-24.1147585365854</v>
      </c>
      <c r="DX354">
        <v>-0.338521254355425</v>
      </c>
      <c r="DY354">
        <v>0.0603283736812884</v>
      </c>
      <c r="DZ354">
        <v>1</v>
      </c>
      <c r="EA354">
        <v>874.844057142857</v>
      </c>
      <c r="EB354">
        <v>2.34980603879392</v>
      </c>
      <c r="EC354">
        <v>0.319484490377596</v>
      </c>
      <c r="ED354">
        <v>1</v>
      </c>
      <c r="EE354">
        <v>5.91105609756098</v>
      </c>
      <c r="EF354">
        <v>0.297283902439031</v>
      </c>
      <c r="EG354">
        <v>0.0299905298774787</v>
      </c>
      <c r="EH354">
        <v>0</v>
      </c>
      <c r="EI354">
        <v>2</v>
      </c>
      <c r="EJ354">
        <v>3</v>
      </c>
      <c r="EK354" t="s">
        <v>354</v>
      </c>
      <c r="EL354">
        <v>100</v>
      </c>
      <c r="EM354">
        <v>100</v>
      </c>
      <c r="EN354">
        <v>1.549</v>
      </c>
      <c r="EO354">
        <v>-0.04</v>
      </c>
      <c r="EP354">
        <v>0.796380875196005</v>
      </c>
      <c r="EQ354">
        <v>0.00225868272383977</v>
      </c>
      <c r="ER354">
        <v>-9.96746185667655e-07</v>
      </c>
      <c r="ES354">
        <v>2.83711317370827e-10</v>
      </c>
      <c r="ET354">
        <v>-0.071317122073674</v>
      </c>
      <c r="EU354">
        <v>-0.00217948432402501</v>
      </c>
      <c r="EV354">
        <v>0.000453263451741206</v>
      </c>
      <c r="EW354">
        <v>-1.16319206543697e-06</v>
      </c>
      <c r="EX354">
        <v>-2</v>
      </c>
      <c r="EY354">
        <v>2196</v>
      </c>
      <c r="EZ354">
        <v>1</v>
      </c>
      <c r="FA354">
        <v>25</v>
      </c>
      <c r="FB354">
        <v>13.1</v>
      </c>
      <c r="FC354">
        <v>13</v>
      </c>
      <c r="FD354">
        <v>18</v>
      </c>
      <c r="FE354">
        <v>822.261</v>
      </c>
      <c r="FF354">
        <v>434.182</v>
      </c>
      <c r="FG354">
        <v>29.5078</v>
      </c>
      <c r="FH354">
        <v>25.1642</v>
      </c>
      <c r="FI354">
        <v>30.0002</v>
      </c>
      <c r="FJ354">
        <v>25.3255</v>
      </c>
      <c r="FK354">
        <v>25.3714</v>
      </c>
      <c r="FL354">
        <v>25.0565</v>
      </c>
      <c r="FM354">
        <v>62.1825</v>
      </c>
      <c r="FN354">
        <v>0</v>
      </c>
      <c r="FO354">
        <v>29.63</v>
      </c>
      <c r="FP354">
        <v>420</v>
      </c>
      <c r="FQ354">
        <v>5.34934</v>
      </c>
      <c r="FR354">
        <v>101.468</v>
      </c>
      <c r="FS354">
        <v>101.916</v>
      </c>
    </row>
    <row r="355" spans="1:175">
      <c r="A355">
        <v>339</v>
      </c>
      <c r="B355">
        <v>1626465866</v>
      </c>
      <c r="C355">
        <v>676.400000095367</v>
      </c>
      <c r="D355" t="s">
        <v>972</v>
      </c>
      <c r="E355" t="s">
        <v>973</v>
      </c>
      <c r="F355">
        <v>1</v>
      </c>
      <c r="G355" t="s">
        <v>291</v>
      </c>
      <c r="H355">
        <v>1626465865</v>
      </c>
      <c r="I355">
        <f>(J355)/1000</f>
        <v>0</v>
      </c>
      <c r="J355">
        <f>1000*CB355*AH355*(BX355-BY355)/(100*BQ355*(1000-AH355*BX355))</f>
        <v>0</v>
      </c>
      <c r="K355">
        <f>CB355*AH355*(BW355-BV355*(1000-AH355*BY355)/(1000-AH355*BX355))/(100*BQ355)</f>
        <v>0</v>
      </c>
      <c r="L355">
        <f>BV355 - IF(AH355&gt;1, K355*BQ355*100.0/(AJ355*CJ355), 0)</f>
        <v>0</v>
      </c>
      <c r="M355">
        <f>((S355-I355/2)*L355-K355)/(S355+I355/2)</f>
        <v>0</v>
      </c>
      <c r="N355">
        <f>M355*(CC355+CD355)/1000.0</f>
        <v>0</v>
      </c>
      <c r="O355">
        <f>(BV355 - IF(AH355&gt;1, K355*BQ355*100.0/(AJ355*CJ355), 0))*(CC355+CD355)/1000.0</f>
        <v>0</v>
      </c>
      <c r="P355">
        <f>2.0/((1/R355-1/Q355)+SIGN(R355)*SQRT((1/R355-1/Q355)*(1/R355-1/Q355) + 4*BR355/((BR355+1)*(BR355+1))*(2*1/R355*1/Q355-1/Q355*1/Q355)))</f>
        <v>0</v>
      </c>
      <c r="Q355">
        <f>IF(LEFT(BS355,1)&lt;&gt;"0",IF(LEFT(BS355,1)="1",3.0,BT355),$D$5+$E$5*(CJ355*CC355/($K$5*1000))+$F$5*(CJ355*CC355/($K$5*1000))*MAX(MIN(BQ355,$J$5),$I$5)*MAX(MIN(BQ355,$J$5),$I$5)+$G$5*MAX(MIN(BQ355,$J$5),$I$5)*(CJ355*CC355/($K$5*1000))+$H$5*(CJ355*CC355/($K$5*1000))*(CJ355*CC355/($K$5*1000)))</f>
        <v>0</v>
      </c>
      <c r="R355">
        <f>I355*(1000-(1000*0.61365*exp(17.502*V355/(240.97+V355))/(CC355+CD355)+BX355)/2)/(1000*0.61365*exp(17.502*V355/(240.97+V355))/(CC355+CD355)-BX355)</f>
        <v>0</v>
      </c>
      <c r="S355">
        <f>1/((BR355+1)/(P355/1.6)+1/(Q355/1.37)) + BR355/((BR355+1)/(P355/1.6) + BR355/(Q355/1.37))</f>
        <v>0</v>
      </c>
      <c r="T355">
        <f>(BM355*BP355)</f>
        <v>0</v>
      </c>
      <c r="U355">
        <f>(CE355+(T355+2*0.95*5.67E-8*(((CE355+$B$7)+273)^4-(CE355+273)^4)-44100*I355)/(1.84*29.3*Q355+8*0.95*5.67E-8*(CE355+273)^3))</f>
        <v>0</v>
      </c>
      <c r="V355">
        <f>($C$7*CF355+$D$7*CG355+$E$7*U355)</f>
        <v>0</v>
      </c>
      <c r="W355">
        <f>0.61365*exp(17.502*V355/(240.97+V355))</f>
        <v>0</v>
      </c>
      <c r="X355">
        <f>(Y355/Z355*100)</f>
        <v>0</v>
      </c>
      <c r="Y355">
        <f>BX355*(CC355+CD355)/1000</f>
        <v>0</v>
      </c>
      <c r="Z355">
        <f>0.61365*exp(17.502*CE355/(240.97+CE355))</f>
        <v>0</v>
      </c>
      <c r="AA355">
        <f>(W355-BX355*(CC355+CD355)/1000)</f>
        <v>0</v>
      </c>
      <c r="AB355">
        <f>(-I355*44100)</f>
        <v>0</v>
      </c>
      <c r="AC355">
        <f>2*29.3*Q355*0.92*(CE355-V355)</f>
        <v>0</v>
      </c>
      <c r="AD355">
        <f>2*0.95*5.67E-8*(((CE355+$B$7)+273)^4-(V355+273)^4)</f>
        <v>0</v>
      </c>
      <c r="AE355">
        <f>T355+AD355+AB355+AC355</f>
        <v>0</v>
      </c>
      <c r="AF355">
        <v>140</v>
      </c>
      <c r="AG355">
        <v>16</v>
      </c>
      <c r="AH355">
        <f>IF(AF355*$H$13&gt;=AJ355,1.0,(AJ355/(AJ355-AF355*$H$13)))</f>
        <v>0</v>
      </c>
      <c r="AI355">
        <f>(AH355-1)*100</f>
        <v>0</v>
      </c>
      <c r="AJ355">
        <f>MAX(0,($B$13+$C$13*CJ355)/(1+$D$13*CJ355)*CC355/(CE355+273)*$E$13)</f>
        <v>0</v>
      </c>
      <c r="AK355" t="s">
        <v>292</v>
      </c>
      <c r="AL355" t="s">
        <v>292</v>
      </c>
      <c r="AM355">
        <v>0</v>
      </c>
      <c r="AN355">
        <v>0</v>
      </c>
      <c r="AO355">
        <f>1-AM355/AN355</f>
        <v>0</v>
      </c>
      <c r="AP355">
        <v>0</v>
      </c>
      <c r="AQ355" t="s">
        <v>292</v>
      </c>
      <c r="AR355" t="s">
        <v>292</v>
      </c>
      <c r="AS355">
        <v>0</v>
      </c>
      <c r="AT355">
        <v>0</v>
      </c>
      <c r="AU355">
        <f>1-AS355/AT355</f>
        <v>0</v>
      </c>
      <c r="AV355">
        <v>0.5</v>
      </c>
      <c r="AW355">
        <f>BN355</f>
        <v>0</v>
      </c>
      <c r="AX355">
        <f>K355</f>
        <v>0</v>
      </c>
      <c r="AY355">
        <f>AU355*AV355*AW355</f>
        <v>0</v>
      </c>
      <c r="AZ355">
        <f>(AX355-AP355)/AW355</f>
        <v>0</v>
      </c>
      <c r="BA355">
        <f>(AN355-AT355)/AT355</f>
        <v>0</v>
      </c>
      <c r="BB355">
        <f>AM355/(AO355+AM355/AT355)</f>
        <v>0</v>
      </c>
      <c r="BC355" t="s">
        <v>292</v>
      </c>
      <c r="BD355">
        <v>0</v>
      </c>
      <c r="BE355">
        <f>IF(BD355&lt;&gt;0, BD355, BB355)</f>
        <v>0</v>
      </c>
      <c r="BF355">
        <f>1-BE355/AT355</f>
        <v>0</v>
      </c>
      <c r="BG355">
        <f>(AT355-AS355)/(AT355-BE355)</f>
        <v>0</v>
      </c>
      <c r="BH355">
        <f>(AN355-AT355)/(AN355-BE355)</f>
        <v>0</v>
      </c>
      <c r="BI355">
        <f>(AT355-AS355)/(AT355-AM355)</f>
        <v>0</v>
      </c>
      <c r="BJ355">
        <f>(AN355-AT355)/(AN355-AM355)</f>
        <v>0</v>
      </c>
      <c r="BK355">
        <f>(BG355*BE355/AS355)</f>
        <v>0</v>
      </c>
      <c r="BL355">
        <f>(1-BK355)</f>
        <v>0</v>
      </c>
      <c r="BM355">
        <f>$B$11*CK355+$C$11*CL355+$F$11*CM355*(1-CP355)</f>
        <v>0</v>
      </c>
      <c r="BN355">
        <f>BM355*BO355</f>
        <v>0</v>
      </c>
      <c r="BO355">
        <f>($B$11*$D$9+$C$11*$D$9+$F$11*((CZ355+CR355)/MAX(CZ355+CR355+DA355, 0.1)*$I$9+DA355/MAX(CZ355+CR355+DA355, 0.1)*$J$9))/($B$11+$C$11+$F$11)</f>
        <v>0</v>
      </c>
      <c r="BP355">
        <f>($B$11*$K$9+$C$11*$K$9+$F$11*((CZ355+CR355)/MAX(CZ355+CR355+DA355, 0.1)*$P$9+DA355/MAX(CZ355+CR355+DA355, 0.1)*$Q$9))/($B$11+$C$11+$F$11)</f>
        <v>0</v>
      </c>
      <c r="BQ355">
        <v>6</v>
      </c>
      <c r="BR355">
        <v>0.5</v>
      </c>
      <c r="BS355" t="s">
        <v>293</v>
      </c>
      <c r="BT355">
        <v>2</v>
      </c>
      <c r="BU355">
        <v>1626465865</v>
      </c>
      <c r="BV355">
        <v>395.760666666667</v>
      </c>
      <c r="BW355">
        <v>420.006</v>
      </c>
      <c r="BX355">
        <v>11.2341333333333</v>
      </c>
      <c r="BY355">
        <v>5.24601</v>
      </c>
      <c r="BZ355">
        <v>394.211</v>
      </c>
      <c r="CA355">
        <v>11.2740666666667</v>
      </c>
      <c r="CB355">
        <v>900.008333333333</v>
      </c>
      <c r="CC355">
        <v>100.763666666667</v>
      </c>
      <c r="CD355">
        <v>0.100136666666667</v>
      </c>
      <c r="CE355">
        <v>25.5235</v>
      </c>
      <c r="CF355">
        <v>23.7644333333333</v>
      </c>
      <c r="CG355">
        <v>999.9</v>
      </c>
      <c r="CH355">
        <v>0</v>
      </c>
      <c r="CI355">
        <v>0</v>
      </c>
      <c r="CJ355">
        <v>9985</v>
      </c>
      <c r="CK355">
        <v>0</v>
      </c>
      <c r="CL355">
        <v>0.221023</v>
      </c>
      <c r="CM355">
        <v>1460.03333333333</v>
      </c>
      <c r="CN355">
        <v>0.972991</v>
      </c>
      <c r="CO355">
        <v>0.0270093</v>
      </c>
      <c r="CP355">
        <v>0</v>
      </c>
      <c r="CQ355">
        <v>875.523333333333</v>
      </c>
      <c r="CR355">
        <v>4.99999</v>
      </c>
      <c r="CS355">
        <v>12837.7666666667</v>
      </c>
      <c r="CT355">
        <v>12728.5666666667</v>
      </c>
      <c r="CU355">
        <v>39.458</v>
      </c>
      <c r="CV355">
        <v>41.333</v>
      </c>
      <c r="CW355">
        <v>40.5</v>
      </c>
      <c r="CX355">
        <v>40.812</v>
      </c>
      <c r="CY355">
        <v>41.625</v>
      </c>
      <c r="CZ355">
        <v>1415.73333333333</v>
      </c>
      <c r="DA355">
        <v>39.3</v>
      </c>
      <c r="DB355">
        <v>0</v>
      </c>
      <c r="DC355">
        <v>1626465877.4</v>
      </c>
      <c r="DD355">
        <v>0</v>
      </c>
      <c r="DE355">
        <v>875.101615384616</v>
      </c>
      <c r="DF355">
        <v>3.85319658573318</v>
      </c>
      <c r="DG355">
        <v>56.7179487631424</v>
      </c>
      <c r="DH355">
        <v>12832.0461538462</v>
      </c>
      <c r="DI355">
        <v>15</v>
      </c>
      <c r="DJ355">
        <v>1626465084.6</v>
      </c>
      <c r="DK355" t="s">
        <v>294</v>
      </c>
      <c r="DL355">
        <v>1626465076.6</v>
      </c>
      <c r="DM355">
        <v>1626465084.6</v>
      </c>
      <c r="DN355">
        <v>8</v>
      </c>
      <c r="DO355">
        <v>0.212</v>
      </c>
      <c r="DP355">
        <v>0.013</v>
      </c>
      <c r="DQ355">
        <v>1.588</v>
      </c>
      <c r="DR355">
        <v>-0.074</v>
      </c>
      <c r="DS355">
        <v>420</v>
      </c>
      <c r="DT355">
        <v>3</v>
      </c>
      <c r="DU355">
        <v>0.13</v>
      </c>
      <c r="DV355">
        <v>0.03</v>
      </c>
      <c r="DW355">
        <v>-24.1328951219512</v>
      </c>
      <c r="DX355">
        <v>-0.393234146341491</v>
      </c>
      <c r="DY355">
        <v>0.0647115436274215</v>
      </c>
      <c r="DZ355">
        <v>1</v>
      </c>
      <c r="EA355">
        <v>874.942939393939</v>
      </c>
      <c r="EB355">
        <v>2.61231944347982</v>
      </c>
      <c r="EC355">
        <v>0.31683682248829</v>
      </c>
      <c r="ED355">
        <v>1</v>
      </c>
      <c r="EE355">
        <v>5.92202512195122</v>
      </c>
      <c r="EF355">
        <v>0.322801881533107</v>
      </c>
      <c r="EG355">
        <v>0.0326117682725604</v>
      </c>
      <c r="EH355">
        <v>0</v>
      </c>
      <c r="EI355">
        <v>2</v>
      </c>
      <c r="EJ355">
        <v>3</v>
      </c>
      <c r="EK355" t="s">
        <v>354</v>
      </c>
      <c r="EL355">
        <v>100</v>
      </c>
      <c r="EM355">
        <v>100</v>
      </c>
      <c r="EN355">
        <v>1.549</v>
      </c>
      <c r="EO355">
        <v>-0.0399</v>
      </c>
      <c r="EP355">
        <v>0.796380875196005</v>
      </c>
      <c r="EQ355">
        <v>0.00225868272383977</v>
      </c>
      <c r="ER355">
        <v>-9.96746185667655e-07</v>
      </c>
      <c r="ES355">
        <v>2.83711317370827e-10</v>
      </c>
      <c r="ET355">
        <v>-0.071317122073674</v>
      </c>
      <c r="EU355">
        <v>-0.00217948432402501</v>
      </c>
      <c r="EV355">
        <v>0.000453263451741206</v>
      </c>
      <c r="EW355">
        <v>-1.16319206543697e-06</v>
      </c>
      <c r="EX355">
        <v>-2</v>
      </c>
      <c r="EY355">
        <v>2196</v>
      </c>
      <c r="EZ355">
        <v>1</v>
      </c>
      <c r="FA355">
        <v>25</v>
      </c>
      <c r="FB355">
        <v>13.2</v>
      </c>
      <c r="FC355">
        <v>13</v>
      </c>
      <c r="FD355">
        <v>18</v>
      </c>
      <c r="FE355">
        <v>822.284</v>
      </c>
      <c r="FF355">
        <v>434.158</v>
      </c>
      <c r="FG355">
        <v>29.5686</v>
      </c>
      <c r="FH355">
        <v>25.165</v>
      </c>
      <c r="FI355">
        <v>30.0002</v>
      </c>
      <c r="FJ355">
        <v>25.3255</v>
      </c>
      <c r="FK355">
        <v>25.3703</v>
      </c>
      <c r="FL355">
        <v>25.057</v>
      </c>
      <c r="FM355">
        <v>62.1825</v>
      </c>
      <c r="FN355">
        <v>0</v>
      </c>
      <c r="FO355">
        <v>29.63</v>
      </c>
      <c r="FP355">
        <v>420</v>
      </c>
      <c r="FQ355">
        <v>5.34972</v>
      </c>
      <c r="FR355">
        <v>101.469</v>
      </c>
      <c r="FS355">
        <v>101.916</v>
      </c>
    </row>
    <row r="356" spans="1:175">
      <c r="A356">
        <v>340</v>
      </c>
      <c r="B356">
        <v>1626465868</v>
      </c>
      <c r="C356">
        <v>678.400000095367</v>
      </c>
      <c r="D356" t="s">
        <v>974</v>
      </c>
      <c r="E356" t="s">
        <v>975</v>
      </c>
      <c r="F356">
        <v>1</v>
      </c>
      <c r="G356" t="s">
        <v>291</v>
      </c>
      <c r="H356">
        <v>1626465867</v>
      </c>
      <c r="I356">
        <f>(J356)/1000</f>
        <v>0</v>
      </c>
      <c r="J356">
        <f>1000*CB356*AH356*(BX356-BY356)/(100*BQ356*(1000-AH356*BX356))</f>
        <v>0</v>
      </c>
      <c r="K356">
        <f>CB356*AH356*(BW356-BV356*(1000-AH356*BY356)/(1000-AH356*BX356))/(100*BQ356)</f>
        <v>0</v>
      </c>
      <c r="L356">
        <f>BV356 - IF(AH356&gt;1, K356*BQ356*100.0/(AJ356*CJ356), 0)</f>
        <v>0</v>
      </c>
      <c r="M356">
        <f>((S356-I356/2)*L356-K356)/(S356+I356/2)</f>
        <v>0</v>
      </c>
      <c r="N356">
        <f>M356*(CC356+CD356)/1000.0</f>
        <v>0</v>
      </c>
      <c r="O356">
        <f>(BV356 - IF(AH356&gt;1, K356*BQ356*100.0/(AJ356*CJ356), 0))*(CC356+CD356)/1000.0</f>
        <v>0</v>
      </c>
      <c r="P356">
        <f>2.0/((1/R356-1/Q356)+SIGN(R356)*SQRT((1/R356-1/Q356)*(1/R356-1/Q356) + 4*BR356/((BR356+1)*(BR356+1))*(2*1/R356*1/Q356-1/Q356*1/Q356)))</f>
        <v>0</v>
      </c>
      <c r="Q356">
        <f>IF(LEFT(BS356,1)&lt;&gt;"0",IF(LEFT(BS356,1)="1",3.0,BT356),$D$5+$E$5*(CJ356*CC356/($K$5*1000))+$F$5*(CJ356*CC356/($K$5*1000))*MAX(MIN(BQ356,$J$5),$I$5)*MAX(MIN(BQ356,$J$5),$I$5)+$G$5*MAX(MIN(BQ356,$J$5),$I$5)*(CJ356*CC356/($K$5*1000))+$H$5*(CJ356*CC356/($K$5*1000))*(CJ356*CC356/($K$5*1000)))</f>
        <v>0</v>
      </c>
      <c r="R356">
        <f>I356*(1000-(1000*0.61365*exp(17.502*V356/(240.97+V356))/(CC356+CD356)+BX356)/2)/(1000*0.61365*exp(17.502*V356/(240.97+V356))/(CC356+CD356)-BX356)</f>
        <v>0</v>
      </c>
      <c r="S356">
        <f>1/((BR356+1)/(P356/1.6)+1/(Q356/1.37)) + BR356/((BR356+1)/(P356/1.6) + BR356/(Q356/1.37))</f>
        <v>0</v>
      </c>
      <c r="T356">
        <f>(BM356*BP356)</f>
        <v>0</v>
      </c>
      <c r="U356">
        <f>(CE356+(T356+2*0.95*5.67E-8*(((CE356+$B$7)+273)^4-(CE356+273)^4)-44100*I356)/(1.84*29.3*Q356+8*0.95*5.67E-8*(CE356+273)^3))</f>
        <v>0</v>
      </c>
      <c r="V356">
        <f>($C$7*CF356+$D$7*CG356+$E$7*U356)</f>
        <v>0</v>
      </c>
      <c r="W356">
        <f>0.61365*exp(17.502*V356/(240.97+V356))</f>
        <v>0</v>
      </c>
      <c r="X356">
        <f>(Y356/Z356*100)</f>
        <v>0</v>
      </c>
      <c r="Y356">
        <f>BX356*(CC356+CD356)/1000</f>
        <v>0</v>
      </c>
      <c r="Z356">
        <f>0.61365*exp(17.502*CE356/(240.97+CE356))</f>
        <v>0</v>
      </c>
      <c r="AA356">
        <f>(W356-BX356*(CC356+CD356)/1000)</f>
        <v>0</v>
      </c>
      <c r="AB356">
        <f>(-I356*44100)</f>
        <v>0</v>
      </c>
      <c r="AC356">
        <f>2*29.3*Q356*0.92*(CE356-V356)</f>
        <v>0</v>
      </c>
      <c r="AD356">
        <f>2*0.95*5.67E-8*(((CE356+$B$7)+273)^4-(V356+273)^4)</f>
        <v>0</v>
      </c>
      <c r="AE356">
        <f>T356+AD356+AB356+AC356</f>
        <v>0</v>
      </c>
      <c r="AF356">
        <v>140</v>
      </c>
      <c r="AG356">
        <v>16</v>
      </c>
      <c r="AH356">
        <f>IF(AF356*$H$13&gt;=AJ356,1.0,(AJ356/(AJ356-AF356*$H$13)))</f>
        <v>0</v>
      </c>
      <c r="AI356">
        <f>(AH356-1)*100</f>
        <v>0</v>
      </c>
      <c r="AJ356">
        <f>MAX(0,($B$13+$C$13*CJ356)/(1+$D$13*CJ356)*CC356/(CE356+273)*$E$13)</f>
        <v>0</v>
      </c>
      <c r="AK356" t="s">
        <v>292</v>
      </c>
      <c r="AL356" t="s">
        <v>292</v>
      </c>
      <c r="AM356">
        <v>0</v>
      </c>
      <c r="AN356">
        <v>0</v>
      </c>
      <c r="AO356">
        <f>1-AM356/AN356</f>
        <v>0</v>
      </c>
      <c r="AP356">
        <v>0</v>
      </c>
      <c r="AQ356" t="s">
        <v>292</v>
      </c>
      <c r="AR356" t="s">
        <v>292</v>
      </c>
      <c r="AS356">
        <v>0</v>
      </c>
      <c r="AT356">
        <v>0</v>
      </c>
      <c r="AU356">
        <f>1-AS356/AT356</f>
        <v>0</v>
      </c>
      <c r="AV356">
        <v>0.5</v>
      </c>
      <c r="AW356">
        <f>BN356</f>
        <v>0</v>
      </c>
      <c r="AX356">
        <f>K356</f>
        <v>0</v>
      </c>
      <c r="AY356">
        <f>AU356*AV356*AW356</f>
        <v>0</v>
      </c>
      <c r="AZ356">
        <f>(AX356-AP356)/AW356</f>
        <v>0</v>
      </c>
      <c r="BA356">
        <f>(AN356-AT356)/AT356</f>
        <v>0</v>
      </c>
      <c r="BB356">
        <f>AM356/(AO356+AM356/AT356)</f>
        <v>0</v>
      </c>
      <c r="BC356" t="s">
        <v>292</v>
      </c>
      <c r="BD356">
        <v>0</v>
      </c>
      <c r="BE356">
        <f>IF(BD356&lt;&gt;0, BD356, BB356)</f>
        <v>0</v>
      </c>
      <c r="BF356">
        <f>1-BE356/AT356</f>
        <v>0</v>
      </c>
      <c r="BG356">
        <f>(AT356-AS356)/(AT356-BE356)</f>
        <v>0</v>
      </c>
      <c r="BH356">
        <f>(AN356-AT356)/(AN356-BE356)</f>
        <v>0</v>
      </c>
      <c r="BI356">
        <f>(AT356-AS356)/(AT356-AM356)</f>
        <v>0</v>
      </c>
      <c r="BJ356">
        <f>(AN356-AT356)/(AN356-AM356)</f>
        <v>0</v>
      </c>
      <c r="BK356">
        <f>(BG356*BE356/AS356)</f>
        <v>0</v>
      </c>
      <c r="BL356">
        <f>(1-BK356)</f>
        <v>0</v>
      </c>
      <c r="BM356">
        <f>$B$11*CK356+$C$11*CL356+$F$11*CM356*(1-CP356)</f>
        <v>0</v>
      </c>
      <c r="BN356">
        <f>BM356*BO356</f>
        <v>0</v>
      </c>
      <c r="BO356">
        <f>($B$11*$D$9+$C$11*$D$9+$F$11*((CZ356+CR356)/MAX(CZ356+CR356+DA356, 0.1)*$I$9+DA356/MAX(CZ356+CR356+DA356, 0.1)*$J$9))/($B$11+$C$11+$F$11)</f>
        <v>0</v>
      </c>
      <c r="BP356">
        <f>($B$11*$K$9+$C$11*$K$9+$F$11*((CZ356+CR356)/MAX(CZ356+CR356+DA356, 0.1)*$P$9+DA356/MAX(CZ356+CR356+DA356, 0.1)*$Q$9))/($B$11+$C$11+$F$11)</f>
        <v>0</v>
      </c>
      <c r="BQ356">
        <v>6</v>
      </c>
      <c r="BR356">
        <v>0.5</v>
      </c>
      <c r="BS356" t="s">
        <v>293</v>
      </c>
      <c r="BT356">
        <v>2</v>
      </c>
      <c r="BU356">
        <v>1626465867</v>
      </c>
      <c r="BV356">
        <v>395.744</v>
      </c>
      <c r="BW356">
        <v>420.004</v>
      </c>
      <c r="BX356">
        <v>11.2588666666667</v>
      </c>
      <c r="BY356">
        <v>5.25551666666667</v>
      </c>
      <c r="BZ356">
        <v>394.194666666667</v>
      </c>
      <c r="CA356">
        <v>11.2986333333333</v>
      </c>
      <c r="CB356">
        <v>900.040333333333</v>
      </c>
      <c r="CC356">
        <v>100.763666666667</v>
      </c>
      <c r="CD356">
        <v>0.100039333333333</v>
      </c>
      <c r="CE356">
        <v>25.5647333333333</v>
      </c>
      <c r="CF356">
        <v>23.8008</v>
      </c>
      <c r="CG356">
        <v>999.9</v>
      </c>
      <c r="CH356">
        <v>0</v>
      </c>
      <c r="CI356">
        <v>0</v>
      </c>
      <c r="CJ356">
        <v>10022.5</v>
      </c>
      <c r="CK356">
        <v>0</v>
      </c>
      <c r="CL356">
        <v>0.221023</v>
      </c>
      <c r="CM356">
        <v>1460.03666666667</v>
      </c>
      <c r="CN356">
        <v>0.972992333333333</v>
      </c>
      <c r="CO356">
        <v>0.0270077333333333</v>
      </c>
      <c r="CP356">
        <v>0</v>
      </c>
      <c r="CQ356">
        <v>875.666333333333</v>
      </c>
      <c r="CR356">
        <v>4.99999</v>
      </c>
      <c r="CS356">
        <v>12839.1</v>
      </c>
      <c r="CT356">
        <v>12728.6333333333</v>
      </c>
      <c r="CU356">
        <v>39.437</v>
      </c>
      <c r="CV356">
        <v>41.375</v>
      </c>
      <c r="CW356">
        <v>40.5</v>
      </c>
      <c r="CX356">
        <v>40.812</v>
      </c>
      <c r="CY356">
        <v>41.625</v>
      </c>
      <c r="CZ356">
        <v>1415.73666666667</v>
      </c>
      <c r="DA356">
        <v>39.3</v>
      </c>
      <c r="DB356">
        <v>0</v>
      </c>
      <c r="DC356">
        <v>1626465879.2</v>
      </c>
      <c r="DD356">
        <v>0</v>
      </c>
      <c r="DE356">
        <v>875.2244</v>
      </c>
      <c r="DF356">
        <v>3.66153846318912</v>
      </c>
      <c r="DG356">
        <v>51.7846154463444</v>
      </c>
      <c r="DH356">
        <v>12833.896</v>
      </c>
      <c r="DI356">
        <v>15</v>
      </c>
      <c r="DJ356">
        <v>1626465084.6</v>
      </c>
      <c r="DK356" t="s">
        <v>294</v>
      </c>
      <c r="DL356">
        <v>1626465076.6</v>
      </c>
      <c r="DM356">
        <v>1626465084.6</v>
      </c>
      <c r="DN356">
        <v>8</v>
      </c>
      <c r="DO356">
        <v>0.212</v>
      </c>
      <c r="DP356">
        <v>0.013</v>
      </c>
      <c r="DQ356">
        <v>1.588</v>
      </c>
      <c r="DR356">
        <v>-0.074</v>
      </c>
      <c r="DS356">
        <v>420</v>
      </c>
      <c r="DT356">
        <v>3</v>
      </c>
      <c r="DU356">
        <v>0.13</v>
      </c>
      <c r="DV356">
        <v>0.03</v>
      </c>
      <c r="DW356">
        <v>-24.1530097560976</v>
      </c>
      <c r="DX356">
        <v>-0.383140766550542</v>
      </c>
      <c r="DY356">
        <v>0.063848371466819</v>
      </c>
      <c r="DZ356">
        <v>1</v>
      </c>
      <c r="EA356">
        <v>875.034636363636</v>
      </c>
      <c r="EB356">
        <v>2.98801708614307</v>
      </c>
      <c r="EC356">
        <v>0.351063649429003</v>
      </c>
      <c r="ED356">
        <v>1</v>
      </c>
      <c r="EE356">
        <v>5.93386926829268</v>
      </c>
      <c r="EF356">
        <v>0.359125923344961</v>
      </c>
      <c r="EG356">
        <v>0.0362562835859468</v>
      </c>
      <c r="EH356">
        <v>0</v>
      </c>
      <c r="EI356">
        <v>2</v>
      </c>
      <c r="EJ356">
        <v>3</v>
      </c>
      <c r="EK356" t="s">
        <v>354</v>
      </c>
      <c r="EL356">
        <v>100</v>
      </c>
      <c r="EM356">
        <v>100</v>
      </c>
      <c r="EN356">
        <v>1.549</v>
      </c>
      <c r="EO356">
        <v>-0.0396</v>
      </c>
      <c r="EP356">
        <v>0.796380875196005</v>
      </c>
      <c r="EQ356">
        <v>0.00225868272383977</v>
      </c>
      <c r="ER356">
        <v>-9.96746185667655e-07</v>
      </c>
      <c r="ES356">
        <v>2.83711317370827e-10</v>
      </c>
      <c r="ET356">
        <v>-0.071317122073674</v>
      </c>
      <c r="EU356">
        <v>-0.00217948432402501</v>
      </c>
      <c r="EV356">
        <v>0.000453263451741206</v>
      </c>
      <c r="EW356">
        <v>-1.16319206543697e-06</v>
      </c>
      <c r="EX356">
        <v>-2</v>
      </c>
      <c r="EY356">
        <v>2196</v>
      </c>
      <c r="EZ356">
        <v>1</v>
      </c>
      <c r="FA356">
        <v>25</v>
      </c>
      <c r="FB356">
        <v>13.2</v>
      </c>
      <c r="FC356">
        <v>13.1</v>
      </c>
      <c r="FD356">
        <v>18</v>
      </c>
      <c r="FE356">
        <v>822.296</v>
      </c>
      <c r="FF356">
        <v>434.225</v>
      </c>
      <c r="FG356">
        <v>29.6354</v>
      </c>
      <c r="FH356">
        <v>25.1661</v>
      </c>
      <c r="FI356">
        <v>30.0002</v>
      </c>
      <c r="FJ356">
        <v>25.3247</v>
      </c>
      <c r="FK356">
        <v>25.3694</v>
      </c>
      <c r="FL356">
        <v>25.0558</v>
      </c>
      <c r="FM356">
        <v>62.1825</v>
      </c>
      <c r="FN356">
        <v>0</v>
      </c>
      <c r="FO356">
        <v>29.74</v>
      </c>
      <c r="FP356">
        <v>420</v>
      </c>
      <c r="FQ356">
        <v>5.3889</v>
      </c>
      <c r="FR356">
        <v>101.47</v>
      </c>
      <c r="FS356">
        <v>101.916</v>
      </c>
    </row>
    <row r="357" spans="1:175">
      <c r="A357">
        <v>341</v>
      </c>
      <c r="B357">
        <v>1626465870</v>
      </c>
      <c r="C357">
        <v>680.400000095367</v>
      </c>
      <c r="D357" t="s">
        <v>976</v>
      </c>
      <c r="E357" t="s">
        <v>977</v>
      </c>
      <c r="F357">
        <v>1</v>
      </c>
      <c r="G357" t="s">
        <v>291</v>
      </c>
      <c r="H357">
        <v>1626465869</v>
      </c>
      <c r="I357">
        <f>(J357)/1000</f>
        <v>0</v>
      </c>
      <c r="J357">
        <f>1000*CB357*AH357*(BX357-BY357)/(100*BQ357*(1000-AH357*BX357))</f>
        <v>0</v>
      </c>
      <c r="K357">
        <f>CB357*AH357*(BW357-BV357*(1000-AH357*BY357)/(1000-AH357*BX357))/(100*BQ357)</f>
        <v>0</v>
      </c>
      <c r="L357">
        <f>BV357 - IF(AH357&gt;1, K357*BQ357*100.0/(AJ357*CJ357), 0)</f>
        <v>0</v>
      </c>
      <c r="M357">
        <f>((S357-I357/2)*L357-K357)/(S357+I357/2)</f>
        <v>0</v>
      </c>
      <c r="N357">
        <f>M357*(CC357+CD357)/1000.0</f>
        <v>0</v>
      </c>
      <c r="O357">
        <f>(BV357 - IF(AH357&gt;1, K357*BQ357*100.0/(AJ357*CJ357), 0))*(CC357+CD357)/1000.0</f>
        <v>0</v>
      </c>
      <c r="P357">
        <f>2.0/((1/R357-1/Q357)+SIGN(R357)*SQRT((1/R357-1/Q357)*(1/R357-1/Q357) + 4*BR357/((BR357+1)*(BR357+1))*(2*1/R357*1/Q357-1/Q357*1/Q357)))</f>
        <v>0</v>
      </c>
      <c r="Q357">
        <f>IF(LEFT(BS357,1)&lt;&gt;"0",IF(LEFT(BS357,1)="1",3.0,BT357),$D$5+$E$5*(CJ357*CC357/($K$5*1000))+$F$5*(CJ357*CC357/($K$5*1000))*MAX(MIN(BQ357,$J$5),$I$5)*MAX(MIN(BQ357,$J$5),$I$5)+$G$5*MAX(MIN(BQ357,$J$5),$I$5)*(CJ357*CC357/($K$5*1000))+$H$5*(CJ357*CC357/($K$5*1000))*(CJ357*CC357/($K$5*1000)))</f>
        <v>0</v>
      </c>
      <c r="R357">
        <f>I357*(1000-(1000*0.61365*exp(17.502*V357/(240.97+V357))/(CC357+CD357)+BX357)/2)/(1000*0.61365*exp(17.502*V357/(240.97+V357))/(CC357+CD357)-BX357)</f>
        <v>0</v>
      </c>
      <c r="S357">
        <f>1/((BR357+1)/(P357/1.6)+1/(Q357/1.37)) + BR357/((BR357+1)/(P357/1.6) + BR357/(Q357/1.37))</f>
        <v>0</v>
      </c>
      <c r="T357">
        <f>(BM357*BP357)</f>
        <v>0</v>
      </c>
      <c r="U357">
        <f>(CE357+(T357+2*0.95*5.67E-8*(((CE357+$B$7)+273)^4-(CE357+273)^4)-44100*I357)/(1.84*29.3*Q357+8*0.95*5.67E-8*(CE357+273)^3))</f>
        <v>0</v>
      </c>
      <c r="V357">
        <f>($C$7*CF357+$D$7*CG357+$E$7*U357)</f>
        <v>0</v>
      </c>
      <c r="W357">
        <f>0.61365*exp(17.502*V357/(240.97+V357))</f>
        <v>0</v>
      </c>
      <c r="X357">
        <f>(Y357/Z357*100)</f>
        <v>0</v>
      </c>
      <c r="Y357">
        <f>BX357*(CC357+CD357)/1000</f>
        <v>0</v>
      </c>
      <c r="Z357">
        <f>0.61365*exp(17.502*CE357/(240.97+CE357))</f>
        <v>0</v>
      </c>
      <c r="AA357">
        <f>(W357-BX357*(CC357+CD357)/1000)</f>
        <v>0</v>
      </c>
      <c r="AB357">
        <f>(-I357*44100)</f>
        <v>0</v>
      </c>
      <c r="AC357">
        <f>2*29.3*Q357*0.92*(CE357-V357)</f>
        <v>0</v>
      </c>
      <c r="AD357">
        <f>2*0.95*5.67E-8*(((CE357+$B$7)+273)^4-(V357+273)^4)</f>
        <v>0</v>
      </c>
      <c r="AE357">
        <f>T357+AD357+AB357+AC357</f>
        <v>0</v>
      </c>
      <c r="AF357">
        <v>140</v>
      </c>
      <c r="AG357">
        <v>16</v>
      </c>
      <c r="AH357">
        <f>IF(AF357*$H$13&gt;=AJ357,1.0,(AJ357/(AJ357-AF357*$H$13)))</f>
        <v>0</v>
      </c>
      <c r="AI357">
        <f>(AH357-1)*100</f>
        <v>0</v>
      </c>
      <c r="AJ357">
        <f>MAX(0,($B$13+$C$13*CJ357)/(1+$D$13*CJ357)*CC357/(CE357+273)*$E$13)</f>
        <v>0</v>
      </c>
      <c r="AK357" t="s">
        <v>292</v>
      </c>
      <c r="AL357" t="s">
        <v>292</v>
      </c>
      <c r="AM357">
        <v>0</v>
      </c>
      <c r="AN357">
        <v>0</v>
      </c>
      <c r="AO357">
        <f>1-AM357/AN357</f>
        <v>0</v>
      </c>
      <c r="AP357">
        <v>0</v>
      </c>
      <c r="AQ357" t="s">
        <v>292</v>
      </c>
      <c r="AR357" t="s">
        <v>292</v>
      </c>
      <c r="AS357">
        <v>0</v>
      </c>
      <c r="AT357">
        <v>0</v>
      </c>
      <c r="AU357">
        <f>1-AS357/AT357</f>
        <v>0</v>
      </c>
      <c r="AV357">
        <v>0.5</v>
      </c>
      <c r="AW357">
        <f>BN357</f>
        <v>0</v>
      </c>
      <c r="AX357">
        <f>K357</f>
        <v>0</v>
      </c>
      <c r="AY357">
        <f>AU357*AV357*AW357</f>
        <v>0</v>
      </c>
      <c r="AZ357">
        <f>(AX357-AP357)/AW357</f>
        <v>0</v>
      </c>
      <c r="BA357">
        <f>(AN357-AT357)/AT357</f>
        <v>0</v>
      </c>
      <c r="BB357">
        <f>AM357/(AO357+AM357/AT357)</f>
        <v>0</v>
      </c>
      <c r="BC357" t="s">
        <v>292</v>
      </c>
      <c r="BD357">
        <v>0</v>
      </c>
      <c r="BE357">
        <f>IF(BD357&lt;&gt;0, BD357, BB357)</f>
        <v>0</v>
      </c>
      <c r="BF357">
        <f>1-BE357/AT357</f>
        <v>0</v>
      </c>
      <c r="BG357">
        <f>(AT357-AS357)/(AT357-BE357)</f>
        <v>0</v>
      </c>
      <c r="BH357">
        <f>(AN357-AT357)/(AN357-BE357)</f>
        <v>0</v>
      </c>
      <c r="BI357">
        <f>(AT357-AS357)/(AT357-AM357)</f>
        <v>0</v>
      </c>
      <c r="BJ357">
        <f>(AN357-AT357)/(AN357-AM357)</f>
        <v>0</v>
      </c>
      <c r="BK357">
        <f>(BG357*BE357/AS357)</f>
        <v>0</v>
      </c>
      <c r="BL357">
        <f>(1-BK357)</f>
        <v>0</v>
      </c>
      <c r="BM357">
        <f>$B$11*CK357+$C$11*CL357+$F$11*CM357*(1-CP357)</f>
        <v>0</v>
      </c>
      <c r="BN357">
        <f>BM357*BO357</f>
        <v>0</v>
      </c>
      <c r="BO357">
        <f>($B$11*$D$9+$C$11*$D$9+$F$11*((CZ357+CR357)/MAX(CZ357+CR357+DA357, 0.1)*$I$9+DA357/MAX(CZ357+CR357+DA357, 0.1)*$J$9))/($B$11+$C$11+$F$11)</f>
        <v>0</v>
      </c>
      <c r="BP357">
        <f>($B$11*$K$9+$C$11*$K$9+$F$11*((CZ357+CR357)/MAX(CZ357+CR357+DA357, 0.1)*$P$9+DA357/MAX(CZ357+CR357+DA357, 0.1)*$Q$9))/($B$11+$C$11+$F$11)</f>
        <v>0</v>
      </c>
      <c r="BQ357">
        <v>6</v>
      </c>
      <c r="BR357">
        <v>0.5</v>
      </c>
      <c r="BS357" t="s">
        <v>293</v>
      </c>
      <c r="BT357">
        <v>2</v>
      </c>
      <c r="BU357">
        <v>1626465869</v>
      </c>
      <c r="BV357">
        <v>395.725333333333</v>
      </c>
      <c r="BW357">
        <v>419.992666666667</v>
      </c>
      <c r="BX357">
        <v>11.2843333333333</v>
      </c>
      <c r="BY357">
        <v>5.27206</v>
      </c>
      <c r="BZ357">
        <v>394.176</v>
      </c>
      <c r="CA357">
        <v>11.3239333333333</v>
      </c>
      <c r="CB357">
        <v>900.017666666667</v>
      </c>
      <c r="CC357">
        <v>100.764666666667</v>
      </c>
      <c r="CD357">
        <v>0.0998192666666667</v>
      </c>
      <c r="CE357">
        <v>25.6070666666667</v>
      </c>
      <c r="CF357">
        <v>23.8327</v>
      </c>
      <c r="CG357">
        <v>999.9</v>
      </c>
      <c r="CH357">
        <v>0</v>
      </c>
      <c r="CI357">
        <v>0</v>
      </c>
      <c r="CJ357">
        <v>9994.58333333333</v>
      </c>
      <c r="CK357">
        <v>0</v>
      </c>
      <c r="CL357">
        <v>0.221023</v>
      </c>
      <c r="CM357">
        <v>1460.03333333333</v>
      </c>
      <c r="CN357">
        <v>0.972992333333333</v>
      </c>
      <c r="CO357">
        <v>0.0270077333333333</v>
      </c>
      <c r="CP357">
        <v>0</v>
      </c>
      <c r="CQ357">
        <v>875.599666666667</v>
      </c>
      <c r="CR357">
        <v>4.99999</v>
      </c>
      <c r="CS357">
        <v>12841.5666666667</v>
      </c>
      <c r="CT357">
        <v>12728.6333333333</v>
      </c>
      <c r="CU357">
        <v>39.458</v>
      </c>
      <c r="CV357">
        <v>41.333</v>
      </c>
      <c r="CW357">
        <v>40.5</v>
      </c>
      <c r="CX357">
        <v>40.812</v>
      </c>
      <c r="CY357">
        <v>41.625</v>
      </c>
      <c r="CZ357">
        <v>1415.73333333333</v>
      </c>
      <c r="DA357">
        <v>39.3</v>
      </c>
      <c r="DB357">
        <v>0</v>
      </c>
      <c r="DC357">
        <v>1626465881</v>
      </c>
      <c r="DD357">
        <v>0</v>
      </c>
      <c r="DE357">
        <v>875.290615384615</v>
      </c>
      <c r="DF357">
        <v>3.57599999690003</v>
      </c>
      <c r="DG357">
        <v>56.0136751707421</v>
      </c>
      <c r="DH357">
        <v>12835.1153846154</v>
      </c>
      <c r="DI357">
        <v>15</v>
      </c>
      <c r="DJ357">
        <v>1626465084.6</v>
      </c>
      <c r="DK357" t="s">
        <v>294</v>
      </c>
      <c r="DL357">
        <v>1626465076.6</v>
      </c>
      <c r="DM357">
        <v>1626465084.6</v>
      </c>
      <c r="DN357">
        <v>8</v>
      </c>
      <c r="DO357">
        <v>0.212</v>
      </c>
      <c r="DP357">
        <v>0.013</v>
      </c>
      <c r="DQ357">
        <v>1.588</v>
      </c>
      <c r="DR357">
        <v>-0.074</v>
      </c>
      <c r="DS357">
        <v>420</v>
      </c>
      <c r="DT357">
        <v>3</v>
      </c>
      <c r="DU357">
        <v>0.13</v>
      </c>
      <c r="DV357">
        <v>0.03</v>
      </c>
      <c r="DW357">
        <v>-24.1735268292683</v>
      </c>
      <c r="DX357">
        <v>-0.384905226480874</v>
      </c>
      <c r="DY357">
        <v>0.0640199093437776</v>
      </c>
      <c r="DZ357">
        <v>1</v>
      </c>
      <c r="EA357">
        <v>875.134371428572</v>
      </c>
      <c r="EB357">
        <v>3.1239723346541</v>
      </c>
      <c r="EC357">
        <v>0.375571190566682</v>
      </c>
      <c r="ED357">
        <v>1</v>
      </c>
      <c r="EE357">
        <v>5.94570951219512</v>
      </c>
      <c r="EF357">
        <v>0.387211567944266</v>
      </c>
      <c r="EG357">
        <v>0.038834969905575</v>
      </c>
      <c r="EH357">
        <v>0</v>
      </c>
      <c r="EI357">
        <v>2</v>
      </c>
      <c r="EJ357">
        <v>3</v>
      </c>
      <c r="EK357" t="s">
        <v>354</v>
      </c>
      <c r="EL357">
        <v>100</v>
      </c>
      <c r="EM357">
        <v>100</v>
      </c>
      <c r="EN357">
        <v>1.549</v>
      </c>
      <c r="EO357">
        <v>-0.0394</v>
      </c>
      <c r="EP357">
        <v>0.796380875196005</v>
      </c>
      <c r="EQ357">
        <v>0.00225868272383977</v>
      </c>
      <c r="ER357">
        <v>-9.96746185667655e-07</v>
      </c>
      <c r="ES357">
        <v>2.83711317370827e-10</v>
      </c>
      <c r="ET357">
        <v>-0.071317122073674</v>
      </c>
      <c r="EU357">
        <v>-0.00217948432402501</v>
      </c>
      <c r="EV357">
        <v>0.000453263451741206</v>
      </c>
      <c r="EW357">
        <v>-1.16319206543697e-06</v>
      </c>
      <c r="EX357">
        <v>-2</v>
      </c>
      <c r="EY357">
        <v>2196</v>
      </c>
      <c r="EZ357">
        <v>1</v>
      </c>
      <c r="FA357">
        <v>25</v>
      </c>
      <c r="FB357">
        <v>13.2</v>
      </c>
      <c r="FC357">
        <v>13.1</v>
      </c>
      <c r="FD357">
        <v>18</v>
      </c>
      <c r="FE357">
        <v>822.094</v>
      </c>
      <c r="FF357">
        <v>434.494</v>
      </c>
      <c r="FG357">
        <v>29.7056</v>
      </c>
      <c r="FH357">
        <v>25.1664</v>
      </c>
      <c r="FI357">
        <v>30.0002</v>
      </c>
      <c r="FJ357">
        <v>25.3236</v>
      </c>
      <c r="FK357">
        <v>25.3694</v>
      </c>
      <c r="FL357">
        <v>25.0573</v>
      </c>
      <c r="FM357">
        <v>61.9026</v>
      </c>
      <c r="FN357">
        <v>0</v>
      </c>
      <c r="FO357">
        <v>29.84</v>
      </c>
      <c r="FP357">
        <v>420</v>
      </c>
      <c r="FQ357">
        <v>5.39337</v>
      </c>
      <c r="FR357">
        <v>101.47</v>
      </c>
      <c r="FS357">
        <v>101.916</v>
      </c>
    </row>
    <row r="358" spans="1:175">
      <c r="A358">
        <v>342</v>
      </c>
      <c r="B358">
        <v>1626465872</v>
      </c>
      <c r="C358">
        <v>682.400000095367</v>
      </c>
      <c r="D358" t="s">
        <v>978</v>
      </c>
      <c r="E358" t="s">
        <v>979</v>
      </c>
      <c r="F358">
        <v>1</v>
      </c>
      <c r="G358" t="s">
        <v>291</v>
      </c>
      <c r="H358">
        <v>1626465871</v>
      </c>
      <c r="I358">
        <f>(J358)/1000</f>
        <v>0</v>
      </c>
      <c r="J358">
        <f>1000*CB358*AH358*(BX358-BY358)/(100*BQ358*(1000-AH358*BX358))</f>
        <v>0</v>
      </c>
      <c r="K358">
        <f>CB358*AH358*(BW358-BV358*(1000-AH358*BY358)/(1000-AH358*BX358))/(100*BQ358)</f>
        <v>0</v>
      </c>
      <c r="L358">
        <f>BV358 - IF(AH358&gt;1, K358*BQ358*100.0/(AJ358*CJ358), 0)</f>
        <v>0</v>
      </c>
      <c r="M358">
        <f>((S358-I358/2)*L358-K358)/(S358+I358/2)</f>
        <v>0</v>
      </c>
      <c r="N358">
        <f>M358*(CC358+CD358)/1000.0</f>
        <v>0</v>
      </c>
      <c r="O358">
        <f>(BV358 - IF(AH358&gt;1, K358*BQ358*100.0/(AJ358*CJ358), 0))*(CC358+CD358)/1000.0</f>
        <v>0</v>
      </c>
      <c r="P358">
        <f>2.0/((1/R358-1/Q358)+SIGN(R358)*SQRT((1/R358-1/Q358)*(1/R358-1/Q358) + 4*BR358/((BR358+1)*(BR358+1))*(2*1/R358*1/Q358-1/Q358*1/Q358)))</f>
        <v>0</v>
      </c>
      <c r="Q358">
        <f>IF(LEFT(BS358,1)&lt;&gt;"0",IF(LEFT(BS358,1)="1",3.0,BT358),$D$5+$E$5*(CJ358*CC358/($K$5*1000))+$F$5*(CJ358*CC358/($K$5*1000))*MAX(MIN(BQ358,$J$5),$I$5)*MAX(MIN(BQ358,$J$5),$I$5)+$G$5*MAX(MIN(BQ358,$J$5),$I$5)*(CJ358*CC358/($K$5*1000))+$H$5*(CJ358*CC358/($K$5*1000))*(CJ358*CC358/($K$5*1000)))</f>
        <v>0</v>
      </c>
      <c r="R358">
        <f>I358*(1000-(1000*0.61365*exp(17.502*V358/(240.97+V358))/(CC358+CD358)+BX358)/2)/(1000*0.61365*exp(17.502*V358/(240.97+V358))/(CC358+CD358)-BX358)</f>
        <v>0</v>
      </c>
      <c r="S358">
        <f>1/((BR358+1)/(P358/1.6)+1/(Q358/1.37)) + BR358/((BR358+1)/(P358/1.6) + BR358/(Q358/1.37))</f>
        <v>0</v>
      </c>
      <c r="T358">
        <f>(BM358*BP358)</f>
        <v>0</v>
      </c>
      <c r="U358">
        <f>(CE358+(T358+2*0.95*5.67E-8*(((CE358+$B$7)+273)^4-(CE358+273)^4)-44100*I358)/(1.84*29.3*Q358+8*0.95*5.67E-8*(CE358+273)^3))</f>
        <v>0</v>
      </c>
      <c r="V358">
        <f>($C$7*CF358+$D$7*CG358+$E$7*U358)</f>
        <v>0</v>
      </c>
      <c r="W358">
        <f>0.61365*exp(17.502*V358/(240.97+V358))</f>
        <v>0</v>
      </c>
      <c r="X358">
        <f>(Y358/Z358*100)</f>
        <v>0</v>
      </c>
      <c r="Y358">
        <f>BX358*(CC358+CD358)/1000</f>
        <v>0</v>
      </c>
      <c r="Z358">
        <f>0.61365*exp(17.502*CE358/(240.97+CE358))</f>
        <v>0</v>
      </c>
      <c r="AA358">
        <f>(W358-BX358*(CC358+CD358)/1000)</f>
        <v>0</v>
      </c>
      <c r="AB358">
        <f>(-I358*44100)</f>
        <v>0</v>
      </c>
      <c r="AC358">
        <f>2*29.3*Q358*0.92*(CE358-V358)</f>
        <v>0</v>
      </c>
      <c r="AD358">
        <f>2*0.95*5.67E-8*(((CE358+$B$7)+273)^4-(V358+273)^4)</f>
        <v>0</v>
      </c>
      <c r="AE358">
        <f>T358+AD358+AB358+AC358</f>
        <v>0</v>
      </c>
      <c r="AF358">
        <v>141</v>
      </c>
      <c r="AG358">
        <v>16</v>
      </c>
      <c r="AH358">
        <f>IF(AF358*$H$13&gt;=AJ358,1.0,(AJ358/(AJ358-AF358*$H$13)))</f>
        <v>0</v>
      </c>
      <c r="AI358">
        <f>(AH358-1)*100</f>
        <v>0</v>
      </c>
      <c r="AJ358">
        <f>MAX(0,($B$13+$C$13*CJ358)/(1+$D$13*CJ358)*CC358/(CE358+273)*$E$13)</f>
        <v>0</v>
      </c>
      <c r="AK358" t="s">
        <v>292</v>
      </c>
      <c r="AL358" t="s">
        <v>292</v>
      </c>
      <c r="AM358">
        <v>0</v>
      </c>
      <c r="AN358">
        <v>0</v>
      </c>
      <c r="AO358">
        <f>1-AM358/AN358</f>
        <v>0</v>
      </c>
      <c r="AP358">
        <v>0</v>
      </c>
      <c r="AQ358" t="s">
        <v>292</v>
      </c>
      <c r="AR358" t="s">
        <v>292</v>
      </c>
      <c r="AS358">
        <v>0</v>
      </c>
      <c r="AT358">
        <v>0</v>
      </c>
      <c r="AU358">
        <f>1-AS358/AT358</f>
        <v>0</v>
      </c>
      <c r="AV358">
        <v>0.5</v>
      </c>
      <c r="AW358">
        <f>BN358</f>
        <v>0</v>
      </c>
      <c r="AX358">
        <f>K358</f>
        <v>0</v>
      </c>
      <c r="AY358">
        <f>AU358*AV358*AW358</f>
        <v>0</v>
      </c>
      <c r="AZ358">
        <f>(AX358-AP358)/AW358</f>
        <v>0</v>
      </c>
      <c r="BA358">
        <f>(AN358-AT358)/AT358</f>
        <v>0</v>
      </c>
      <c r="BB358">
        <f>AM358/(AO358+AM358/AT358)</f>
        <v>0</v>
      </c>
      <c r="BC358" t="s">
        <v>292</v>
      </c>
      <c r="BD358">
        <v>0</v>
      </c>
      <c r="BE358">
        <f>IF(BD358&lt;&gt;0, BD358, BB358)</f>
        <v>0</v>
      </c>
      <c r="BF358">
        <f>1-BE358/AT358</f>
        <v>0</v>
      </c>
      <c r="BG358">
        <f>(AT358-AS358)/(AT358-BE358)</f>
        <v>0</v>
      </c>
      <c r="BH358">
        <f>(AN358-AT358)/(AN358-BE358)</f>
        <v>0</v>
      </c>
      <c r="BI358">
        <f>(AT358-AS358)/(AT358-AM358)</f>
        <v>0</v>
      </c>
      <c r="BJ358">
        <f>(AN358-AT358)/(AN358-AM358)</f>
        <v>0</v>
      </c>
      <c r="BK358">
        <f>(BG358*BE358/AS358)</f>
        <v>0</v>
      </c>
      <c r="BL358">
        <f>(1-BK358)</f>
        <v>0</v>
      </c>
      <c r="BM358">
        <f>$B$11*CK358+$C$11*CL358+$F$11*CM358*(1-CP358)</f>
        <v>0</v>
      </c>
      <c r="BN358">
        <f>BM358*BO358</f>
        <v>0</v>
      </c>
      <c r="BO358">
        <f>($B$11*$D$9+$C$11*$D$9+$F$11*((CZ358+CR358)/MAX(CZ358+CR358+DA358, 0.1)*$I$9+DA358/MAX(CZ358+CR358+DA358, 0.1)*$J$9))/($B$11+$C$11+$F$11)</f>
        <v>0</v>
      </c>
      <c r="BP358">
        <f>($B$11*$K$9+$C$11*$K$9+$F$11*((CZ358+CR358)/MAX(CZ358+CR358+DA358, 0.1)*$P$9+DA358/MAX(CZ358+CR358+DA358, 0.1)*$Q$9))/($B$11+$C$11+$F$11)</f>
        <v>0</v>
      </c>
      <c r="BQ358">
        <v>6</v>
      </c>
      <c r="BR358">
        <v>0.5</v>
      </c>
      <c r="BS358" t="s">
        <v>293</v>
      </c>
      <c r="BT358">
        <v>2</v>
      </c>
      <c r="BU358">
        <v>1626465871</v>
      </c>
      <c r="BV358">
        <v>395.732666666667</v>
      </c>
      <c r="BW358">
        <v>419.966666666667</v>
      </c>
      <c r="BX358">
        <v>11.3100666666667</v>
      </c>
      <c r="BY358">
        <v>5.28938</v>
      </c>
      <c r="BZ358">
        <v>394.183</v>
      </c>
      <c r="CA358">
        <v>11.3494333333333</v>
      </c>
      <c r="CB358">
        <v>899.942333333333</v>
      </c>
      <c r="CC358">
        <v>100.765333333333</v>
      </c>
      <c r="CD358">
        <v>0.0997824</v>
      </c>
      <c r="CE358">
        <v>25.6479333333333</v>
      </c>
      <c r="CF358">
        <v>23.8702</v>
      </c>
      <c r="CG358">
        <v>999.9</v>
      </c>
      <c r="CH358">
        <v>0</v>
      </c>
      <c r="CI358">
        <v>0</v>
      </c>
      <c r="CJ358">
        <v>9998.97333333333</v>
      </c>
      <c r="CK358">
        <v>0</v>
      </c>
      <c r="CL358">
        <v>0.221023</v>
      </c>
      <c r="CM358">
        <v>1459.95333333333</v>
      </c>
      <c r="CN358">
        <v>0.972991</v>
      </c>
      <c r="CO358">
        <v>0.0270093</v>
      </c>
      <c r="CP358">
        <v>0</v>
      </c>
      <c r="CQ358">
        <v>875.965</v>
      </c>
      <c r="CR358">
        <v>4.99999</v>
      </c>
      <c r="CS358">
        <v>12841.6666666667</v>
      </c>
      <c r="CT358">
        <v>12727.8666666667</v>
      </c>
      <c r="CU358">
        <v>39.458</v>
      </c>
      <c r="CV358">
        <v>41.375</v>
      </c>
      <c r="CW358">
        <v>40.5</v>
      </c>
      <c r="CX358">
        <v>40.812</v>
      </c>
      <c r="CY358">
        <v>41.625</v>
      </c>
      <c r="CZ358">
        <v>1415.65333333333</v>
      </c>
      <c r="DA358">
        <v>39.3</v>
      </c>
      <c r="DB358">
        <v>0</v>
      </c>
      <c r="DC358">
        <v>1626465883.4</v>
      </c>
      <c r="DD358">
        <v>0</v>
      </c>
      <c r="DE358">
        <v>875.416384615384</v>
      </c>
      <c r="DF358">
        <v>4.0030769201119</v>
      </c>
      <c r="DG358">
        <v>48.6085470357612</v>
      </c>
      <c r="DH358">
        <v>12837.2461538462</v>
      </c>
      <c r="DI358">
        <v>15</v>
      </c>
      <c r="DJ358">
        <v>1626465084.6</v>
      </c>
      <c r="DK358" t="s">
        <v>294</v>
      </c>
      <c r="DL358">
        <v>1626465076.6</v>
      </c>
      <c r="DM358">
        <v>1626465084.6</v>
      </c>
      <c r="DN358">
        <v>8</v>
      </c>
      <c r="DO358">
        <v>0.212</v>
      </c>
      <c r="DP358">
        <v>0.013</v>
      </c>
      <c r="DQ358">
        <v>1.588</v>
      </c>
      <c r="DR358">
        <v>-0.074</v>
      </c>
      <c r="DS358">
        <v>420</v>
      </c>
      <c r="DT358">
        <v>3</v>
      </c>
      <c r="DU358">
        <v>0.13</v>
      </c>
      <c r="DV358">
        <v>0.03</v>
      </c>
      <c r="DW358">
        <v>-24.1899756097561</v>
      </c>
      <c r="DX358">
        <v>-0.333248780487815</v>
      </c>
      <c r="DY358">
        <v>0.0601112658589452</v>
      </c>
      <c r="DZ358">
        <v>1</v>
      </c>
      <c r="EA358">
        <v>875.232705882353</v>
      </c>
      <c r="EB358">
        <v>3.55360046797205</v>
      </c>
      <c r="EC358">
        <v>0.399387069322313</v>
      </c>
      <c r="ED358">
        <v>1</v>
      </c>
      <c r="EE358">
        <v>5.95847317073171</v>
      </c>
      <c r="EF358">
        <v>0.388517770034848</v>
      </c>
      <c r="EG358">
        <v>0.0389435537380878</v>
      </c>
      <c r="EH358">
        <v>0</v>
      </c>
      <c r="EI358">
        <v>2</v>
      </c>
      <c r="EJ358">
        <v>3</v>
      </c>
      <c r="EK358" t="s">
        <v>354</v>
      </c>
      <c r="EL358">
        <v>100</v>
      </c>
      <c r="EM358">
        <v>100</v>
      </c>
      <c r="EN358">
        <v>1.549</v>
      </c>
      <c r="EO358">
        <v>-0.0392</v>
      </c>
      <c r="EP358">
        <v>0.796380875196005</v>
      </c>
      <c r="EQ358">
        <v>0.00225868272383977</v>
      </c>
      <c r="ER358">
        <v>-9.96746185667655e-07</v>
      </c>
      <c r="ES358">
        <v>2.83711317370827e-10</v>
      </c>
      <c r="ET358">
        <v>-0.071317122073674</v>
      </c>
      <c r="EU358">
        <v>-0.00217948432402501</v>
      </c>
      <c r="EV358">
        <v>0.000453263451741206</v>
      </c>
      <c r="EW358">
        <v>-1.16319206543697e-06</v>
      </c>
      <c r="EX358">
        <v>-2</v>
      </c>
      <c r="EY358">
        <v>2196</v>
      </c>
      <c r="EZ358">
        <v>1</v>
      </c>
      <c r="FA358">
        <v>25</v>
      </c>
      <c r="FB358">
        <v>13.3</v>
      </c>
      <c r="FC358">
        <v>13.1</v>
      </c>
      <c r="FD358">
        <v>18</v>
      </c>
      <c r="FE358">
        <v>822.136</v>
      </c>
      <c r="FF358">
        <v>434.374</v>
      </c>
      <c r="FG358">
        <v>29.7803</v>
      </c>
      <c r="FH358">
        <v>25.1664</v>
      </c>
      <c r="FI358">
        <v>30.0002</v>
      </c>
      <c r="FJ358">
        <v>25.3233</v>
      </c>
      <c r="FK358">
        <v>25.3694</v>
      </c>
      <c r="FL358">
        <v>25.0597</v>
      </c>
      <c r="FM358">
        <v>61.9026</v>
      </c>
      <c r="FN358">
        <v>0</v>
      </c>
      <c r="FO358">
        <v>29.84</v>
      </c>
      <c r="FP358">
        <v>420</v>
      </c>
      <c r="FQ358">
        <v>5.37718</v>
      </c>
      <c r="FR358">
        <v>101.471</v>
      </c>
      <c r="FS358">
        <v>101.916</v>
      </c>
    </row>
    <row r="359" spans="1:175">
      <c r="A359">
        <v>343</v>
      </c>
      <c r="B359">
        <v>1626465874</v>
      </c>
      <c r="C359">
        <v>684.400000095367</v>
      </c>
      <c r="D359" t="s">
        <v>980</v>
      </c>
      <c r="E359" t="s">
        <v>981</v>
      </c>
      <c r="F359">
        <v>1</v>
      </c>
      <c r="G359" t="s">
        <v>291</v>
      </c>
      <c r="H359">
        <v>1626465873</v>
      </c>
      <c r="I359">
        <f>(J359)/1000</f>
        <v>0</v>
      </c>
      <c r="J359">
        <f>1000*CB359*AH359*(BX359-BY359)/(100*BQ359*(1000-AH359*BX359))</f>
        <v>0</v>
      </c>
      <c r="K359">
        <f>CB359*AH359*(BW359-BV359*(1000-AH359*BY359)/(1000-AH359*BX359))/(100*BQ359)</f>
        <v>0</v>
      </c>
      <c r="L359">
        <f>BV359 - IF(AH359&gt;1, K359*BQ359*100.0/(AJ359*CJ359), 0)</f>
        <v>0</v>
      </c>
      <c r="M359">
        <f>((S359-I359/2)*L359-K359)/(S359+I359/2)</f>
        <v>0</v>
      </c>
      <c r="N359">
        <f>M359*(CC359+CD359)/1000.0</f>
        <v>0</v>
      </c>
      <c r="O359">
        <f>(BV359 - IF(AH359&gt;1, K359*BQ359*100.0/(AJ359*CJ359), 0))*(CC359+CD359)/1000.0</f>
        <v>0</v>
      </c>
      <c r="P359">
        <f>2.0/((1/R359-1/Q359)+SIGN(R359)*SQRT((1/R359-1/Q359)*(1/R359-1/Q359) + 4*BR359/((BR359+1)*(BR359+1))*(2*1/R359*1/Q359-1/Q359*1/Q359)))</f>
        <v>0</v>
      </c>
      <c r="Q359">
        <f>IF(LEFT(BS359,1)&lt;&gt;"0",IF(LEFT(BS359,1)="1",3.0,BT359),$D$5+$E$5*(CJ359*CC359/($K$5*1000))+$F$5*(CJ359*CC359/($K$5*1000))*MAX(MIN(BQ359,$J$5),$I$5)*MAX(MIN(BQ359,$J$5),$I$5)+$G$5*MAX(MIN(BQ359,$J$5),$I$5)*(CJ359*CC359/($K$5*1000))+$H$5*(CJ359*CC359/($K$5*1000))*(CJ359*CC359/($K$5*1000)))</f>
        <v>0</v>
      </c>
      <c r="R359">
        <f>I359*(1000-(1000*0.61365*exp(17.502*V359/(240.97+V359))/(CC359+CD359)+BX359)/2)/(1000*0.61365*exp(17.502*V359/(240.97+V359))/(CC359+CD359)-BX359)</f>
        <v>0</v>
      </c>
      <c r="S359">
        <f>1/((BR359+1)/(P359/1.6)+1/(Q359/1.37)) + BR359/((BR359+1)/(P359/1.6) + BR359/(Q359/1.37))</f>
        <v>0</v>
      </c>
      <c r="T359">
        <f>(BM359*BP359)</f>
        <v>0</v>
      </c>
      <c r="U359">
        <f>(CE359+(T359+2*0.95*5.67E-8*(((CE359+$B$7)+273)^4-(CE359+273)^4)-44100*I359)/(1.84*29.3*Q359+8*0.95*5.67E-8*(CE359+273)^3))</f>
        <v>0</v>
      </c>
      <c r="V359">
        <f>($C$7*CF359+$D$7*CG359+$E$7*U359)</f>
        <v>0</v>
      </c>
      <c r="W359">
        <f>0.61365*exp(17.502*V359/(240.97+V359))</f>
        <v>0</v>
      </c>
      <c r="X359">
        <f>(Y359/Z359*100)</f>
        <v>0</v>
      </c>
      <c r="Y359">
        <f>BX359*(CC359+CD359)/1000</f>
        <v>0</v>
      </c>
      <c r="Z359">
        <f>0.61365*exp(17.502*CE359/(240.97+CE359))</f>
        <v>0</v>
      </c>
      <c r="AA359">
        <f>(W359-BX359*(CC359+CD359)/1000)</f>
        <v>0</v>
      </c>
      <c r="AB359">
        <f>(-I359*44100)</f>
        <v>0</v>
      </c>
      <c r="AC359">
        <f>2*29.3*Q359*0.92*(CE359-V359)</f>
        <v>0</v>
      </c>
      <c r="AD359">
        <f>2*0.95*5.67E-8*(((CE359+$B$7)+273)^4-(V359+273)^4)</f>
        <v>0</v>
      </c>
      <c r="AE359">
        <f>T359+AD359+AB359+AC359</f>
        <v>0</v>
      </c>
      <c r="AF359">
        <v>140</v>
      </c>
      <c r="AG359">
        <v>16</v>
      </c>
      <c r="AH359">
        <f>IF(AF359*$H$13&gt;=AJ359,1.0,(AJ359/(AJ359-AF359*$H$13)))</f>
        <v>0</v>
      </c>
      <c r="AI359">
        <f>(AH359-1)*100</f>
        <v>0</v>
      </c>
      <c r="AJ359">
        <f>MAX(0,($B$13+$C$13*CJ359)/(1+$D$13*CJ359)*CC359/(CE359+273)*$E$13)</f>
        <v>0</v>
      </c>
      <c r="AK359" t="s">
        <v>292</v>
      </c>
      <c r="AL359" t="s">
        <v>292</v>
      </c>
      <c r="AM359">
        <v>0</v>
      </c>
      <c r="AN359">
        <v>0</v>
      </c>
      <c r="AO359">
        <f>1-AM359/AN359</f>
        <v>0</v>
      </c>
      <c r="AP359">
        <v>0</v>
      </c>
      <c r="AQ359" t="s">
        <v>292</v>
      </c>
      <c r="AR359" t="s">
        <v>292</v>
      </c>
      <c r="AS359">
        <v>0</v>
      </c>
      <c r="AT359">
        <v>0</v>
      </c>
      <c r="AU359">
        <f>1-AS359/AT359</f>
        <v>0</v>
      </c>
      <c r="AV359">
        <v>0.5</v>
      </c>
      <c r="AW359">
        <f>BN359</f>
        <v>0</v>
      </c>
      <c r="AX359">
        <f>K359</f>
        <v>0</v>
      </c>
      <c r="AY359">
        <f>AU359*AV359*AW359</f>
        <v>0</v>
      </c>
      <c r="AZ359">
        <f>(AX359-AP359)/AW359</f>
        <v>0</v>
      </c>
      <c r="BA359">
        <f>(AN359-AT359)/AT359</f>
        <v>0</v>
      </c>
      <c r="BB359">
        <f>AM359/(AO359+AM359/AT359)</f>
        <v>0</v>
      </c>
      <c r="BC359" t="s">
        <v>292</v>
      </c>
      <c r="BD359">
        <v>0</v>
      </c>
      <c r="BE359">
        <f>IF(BD359&lt;&gt;0, BD359, BB359)</f>
        <v>0</v>
      </c>
      <c r="BF359">
        <f>1-BE359/AT359</f>
        <v>0</v>
      </c>
      <c r="BG359">
        <f>(AT359-AS359)/(AT359-BE359)</f>
        <v>0</v>
      </c>
      <c r="BH359">
        <f>(AN359-AT359)/(AN359-BE359)</f>
        <v>0</v>
      </c>
      <c r="BI359">
        <f>(AT359-AS359)/(AT359-AM359)</f>
        <v>0</v>
      </c>
      <c r="BJ359">
        <f>(AN359-AT359)/(AN359-AM359)</f>
        <v>0</v>
      </c>
      <c r="BK359">
        <f>(BG359*BE359/AS359)</f>
        <v>0</v>
      </c>
      <c r="BL359">
        <f>(1-BK359)</f>
        <v>0</v>
      </c>
      <c r="BM359">
        <f>$B$11*CK359+$C$11*CL359+$F$11*CM359*(1-CP359)</f>
        <v>0</v>
      </c>
      <c r="BN359">
        <f>BM359*BO359</f>
        <v>0</v>
      </c>
      <c r="BO359">
        <f>($B$11*$D$9+$C$11*$D$9+$F$11*((CZ359+CR359)/MAX(CZ359+CR359+DA359, 0.1)*$I$9+DA359/MAX(CZ359+CR359+DA359, 0.1)*$J$9))/($B$11+$C$11+$F$11)</f>
        <v>0</v>
      </c>
      <c r="BP359">
        <f>($B$11*$K$9+$C$11*$K$9+$F$11*((CZ359+CR359)/MAX(CZ359+CR359+DA359, 0.1)*$P$9+DA359/MAX(CZ359+CR359+DA359, 0.1)*$Q$9))/($B$11+$C$11+$F$11)</f>
        <v>0</v>
      </c>
      <c r="BQ359">
        <v>6</v>
      </c>
      <c r="BR359">
        <v>0.5</v>
      </c>
      <c r="BS359" t="s">
        <v>293</v>
      </c>
      <c r="BT359">
        <v>2</v>
      </c>
      <c r="BU359">
        <v>1626465873</v>
      </c>
      <c r="BV359">
        <v>395.707333333333</v>
      </c>
      <c r="BW359">
        <v>419.921666666667</v>
      </c>
      <c r="BX359">
        <v>11.3430666666667</v>
      </c>
      <c r="BY359">
        <v>5.32049</v>
      </c>
      <c r="BZ359">
        <v>394.158</v>
      </c>
      <c r="CA359">
        <v>11.3822333333333</v>
      </c>
      <c r="CB359">
        <v>900.01</v>
      </c>
      <c r="CC359">
        <v>100.765666666667</v>
      </c>
      <c r="CD359">
        <v>0.1003926</v>
      </c>
      <c r="CE359">
        <v>25.6881666666667</v>
      </c>
      <c r="CF359">
        <v>23.9075</v>
      </c>
      <c r="CG359">
        <v>999.9</v>
      </c>
      <c r="CH359">
        <v>0</v>
      </c>
      <c r="CI359">
        <v>0</v>
      </c>
      <c r="CJ359">
        <v>10015</v>
      </c>
      <c r="CK359">
        <v>0</v>
      </c>
      <c r="CL359">
        <v>0.221023</v>
      </c>
      <c r="CM359">
        <v>1459.94666666667</v>
      </c>
      <c r="CN359">
        <v>0.972991</v>
      </c>
      <c r="CO359">
        <v>0.0270093</v>
      </c>
      <c r="CP359">
        <v>0</v>
      </c>
      <c r="CQ359">
        <v>875.864333333333</v>
      </c>
      <c r="CR359">
        <v>4.99999</v>
      </c>
      <c r="CS359">
        <v>12843.5</v>
      </c>
      <c r="CT359">
        <v>12727.8</v>
      </c>
      <c r="CU359">
        <v>39.5</v>
      </c>
      <c r="CV359">
        <v>41.375</v>
      </c>
      <c r="CW359">
        <v>40.5</v>
      </c>
      <c r="CX359">
        <v>40.812</v>
      </c>
      <c r="CY359">
        <v>41.6663333333333</v>
      </c>
      <c r="CZ359">
        <v>1415.64666666667</v>
      </c>
      <c r="DA359">
        <v>39.3</v>
      </c>
      <c r="DB359">
        <v>0</v>
      </c>
      <c r="DC359">
        <v>1626465885.2</v>
      </c>
      <c r="DD359">
        <v>0</v>
      </c>
      <c r="DE359">
        <v>875.57212</v>
      </c>
      <c r="DF359">
        <v>3.92569230529277</v>
      </c>
      <c r="DG359">
        <v>49.4615385257343</v>
      </c>
      <c r="DH359">
        <v>12839.056</v>
      </c>
      <c r="DI359">
        <v>15</v>
      </c>
      <c r="DJ359">
        <v>1626465084.6</v>
      </c>
      <c r="DK359" t="s">
        <v>294</v>
      </c>
      <c r="DL359">
        <v>1626465076.6</v>
      </c>
      <c r="DM359">
        <v>1626465084.6</v>
      </c>
      <c r="DN359">
        <v>8</v>
      </c>
      <c r="DO359">
        <v>0.212</v>
      </c>
      <c r="DP359">
        <v>0.013</v>
      </c>
      <c r="DQ359">
        <v>1.588</v>
      </c>
      <c r="DR359">
        <v>-0.074</v>
      </c>
      <c r="DS359">
        <v>420</v>
      </c>
      <c r="DT359">
        <v>3</v>
      </c>
      <c r="DU359">
        <v>0.13</v>
      </c>
      <c r="DV359">
        <v>0.03</v>
      </c>
      <c r="DW359">
        <v>-24.1926365853659</v>
      </c>
      <c r="DX359">
        <v>-0.367016027874568</v>
      </c>
      <c r="DY359">
        <v>0.0594787675012035</v>
      </c>
      <c r="DZ359">
        <v>1</v>
      </c>
      <c r="EA359">
        <v>875.360939393939</v>
      </c>
      <c r="EB359">
        <v>3.55910141859244</v>
      </c>
      <c r="EC359">
        <v>0.402032633938026</v>
      </c>
      <c r="ED359">
        <v>1</v>
      </c>
      <c r="EE359">
        <v>5.97094024390244</v>
      </c>
      <c r="EF359">
        <v>0.365591707317075</v>
      </c>
      <c r="EG359">
        <v>0.0367507178949495</v>
      </c>
      <c r="EH359">
        <v>0</v>
      </c>
      <c r="EI359">
        <v>2</v>
      </c>
      <c r="EJ359">
        <v>3</v>
      </c>
      <c r="EK359" t="s">
        <v>354</v>
      </c>
      <c r="EL359">
        <v>100</v>
      </c>
      <c r="EM359">
        <v>100</v>
      </c>
      <c r="EN359">
        <v>1.549</v>
      </c>
      <c r="EO359">
        <v>-0.0389</v>
      </c>
      <c r="EP359">
        <v>0.796380875196005</v>
      </c>
      <c r="EQ359">
        <v>0.00225868272383977</v>
      </c>
      <c r="ER359">
        <v>-9.96746185667655e-07</v>
      </c>
      <c r="ES359">
        <v>2.83711317370827e-10</v>
      </c>
      <c r="ET359">
        <v>-0.071317122073674</v>
      </c>
      <c r="EU359">
        <v>-0.00217948432402501</v>
      </c>
      <c r="EV359">
        <v>0.000453263451741206</v>
      </c>
      <c r="EW359">
        <v>-1.16319206543697e-06</v>
      </c>
      <c r="EX359">
        <v>-2</v>
      </c>
      <c r="EY359">
        <v>2196</v>
      </c>
      <c r="EZ359">
        <v>1</v>
      </c>
      <c r="FA359">
        <v>25</v>
      </c>
      <c r="FB359">
        <v>13.3</v>
      </c>
      <c r="FC359">
        <v>13.2</v>
      </c>
      <c r="FD359">
        <v>18</v>
      </c>
      <c r="FE359">
        <v>822.321</v>
      </c>
      <c r="FF359">
        <v>434.205</v>
      </c>
      <c r="FG359">
        <v>29.8536</v>
      </c>
      <c r="FH359">
        <v>25.1672</v>
      </c>
      <c r="FI359">
        <v>30.0002</v>
      </c>
      <c r="FJ359">
        <v>25.3233</v>
      </c>
      <c r="FK359">
        <v>25.3687</v>
      </c>
      <c r="FL359">
        <v>25.0588</v>
      </c>
      <c r="FM359">
        <v>61.9026</v>
      </c>
      <c r="FN359">
        <v>0</v>
      </c>
      <c r="FO359">
        <v>29.94</v>
      </c>
      <c r="FP359">
        <v>420</v>
      </c>
      <c r="FQ359">
        <v>5.40529</v>
      </c>
      <c r="FR359">
        <v>101.47</v>
      </c>
      <c r="FS359">
        <v>101.917</v>
      </c>
    </row>
    <row r="360" spans="1:175">
      <c r="A360">
        <v>344</v>
      </c>
      <c r="B360">
        <v>1626465876</v>
      </c>
      <c r="C360">
        <v>686.400000095367</v>
      </c>
      <c r="D360" t="s">
        <v>982</v>
      </c>
      <c r="E360" t="s">
        <v>983</v>
      </c>
      <c r="F360">
        <v>1</v>
      </c>
      <c r="G360" t="s">
        <v>291</v>
      </c>
      <c r="H360">
        <v>1626465875</v>
      </c>
      <c r="I360">
        <f>(J360)/1000</f>
        <v>0</v>
      </c>
      <c r="J360">
        <f>1000*CB360*AH360*(BX360-BY360)/(100*BQ360*(1000-AH360*BX360))</f>
        <v>0</v>
      </c>
      <c r="K360">
        <f>CB360*AH360*(BW360-BV360*(1000-AH360*BY360)/(1000-AH360*BX360))/(100*BQ360)</f>
        <v>0</v>
      </c>
      <c r="L360">
        <f>BV360 - IF(AH360&gt;1, K360*BQ360*100.0/(AJ360*CJ360), 0)</f>
        <v>0</v>
      </c>
      <c r="M360">
        <f>((S360-I360/2)*L360-K360)/(S360+I360/2)</f>
        <v>0</v>
      </c>
      <c r="N360">
        <f>M360*(CC360+CD360)/1000.0</f>
        <v>0</v>
      </c>
      <c r="O360">
        <f>(BV360 - IF(AH360&gt;1, K360*BQ360*100.0/(AJ360*CJ360), 0))*(CC360+CD360)/1000.0</f>
        <v>0</v>
      </c>
      <c r="P360">
        <f>2.0/((1/R360-1/Q360)+SIGN(R360)*SQRT((1/R360-1/Q360)*(1/R360-1/Q360) + 4*BR360/((BR360+1)*(BR360+1))*(2*1/R360*1/Q360-1/Q360*1/Q360)))</f>
        <v>0</v>
      </c>
      <c r="Q360">
        <f>IF(LEFT(BS360,1)&lt;&gt;"0",IF(LEFT(BS360,1)="1",3.0,BT360),$D$5+$E$5*(CJ360*CC360/($K$5*1000))+$F$5*(CJ360*CC360/($K$5*1000))*MAX(MIN(BQ360,$J$5),$I$5)*MAX(MIN(BQ360,$J$5),$I$5)+$G$5*MAX(MIN(BQ360,$J$5),$I$5)*(CJ360*CC360/($K$5*1000))+$H$5*(CJ360*CC360/($K$5*1000))*(CJ360*CC360/($K$5*1000)))</f>
        <v>0</v>
      </c>
      <c r="R360">
        <f>I360*(1000-(1000*0.61365*exp(17.502*V360/(240.97+V360))/(CC360+CD360)+BX360)/2)/(1000*0.61365*exp(17.502*V360/(240.97+V360))/(CC360+CD360)-BX360)</f>
        <v>0</v>
      </c>
      <c r="S360">
        <f>1/((BR360+1)/(P360/1.6)+1/(Q360/1.37)) + BR360/((BR360+1)/(P360/1.6) + BR360/(Q360/1.37))</f>
        <v>0</v>
      </c>
      <c r="T360">
        <f>(BM360*BP360)</f>
        <v>0</v>
      </c>
      <c r="U360">
        <f>(CE360+(T360+2*0.95*5.67E-8*(((CE360+$B$7)+273)^4-(CE360+273)^4)-44100*I360)/(1.84*29.3*Q360+8*0.95*5.67E-8*(CE360+273)^3))</f>
        <v>0</v>
      </c>
      <c r="V360">
        <f>($C$7*CF360+$D$7*CG360+$E$7*U360)</f>
        <v>0</v>
      </c>
      <c r="W360">
        <f>0.61365*exp(17.502*V360/(240.97+V360))</f>
        <v>0</v>
      </c>
      <c r="X360">
        <f>(Y360/Z360*100)</f>
        <v>0</v>
      </c>
      <c r="Y360">
        <f>BX360*(CC360+CD360)/1000</f>
        <v>0</v>
      </c>
      <c r="Z360">
        <f>0.61365*exp(17.502*CE360/(240.97+CE360))</f>
        <v>0</v>
      </c>
      <c r="AA360">
        <f>(W360-BX360*(CC360+CD360)/1000)</f>
        <v>0</v>
      </c>
      <c r="AB360">
        <f>(-I360*44100)</f>
        <v>0</v>
      </c>
      <c r="AC360">
        <f>2*29.3*Q360*0.92*(CE360-V360)</f>
        <v>0</v>
      </c>
      <c r="AD360">
        <f>2*0.95*5.67E-8*(((CE360+$B$7)+273)^4-(V360+273)^4)</f>
        <v>0</v>
      </c>
      <c r="AE360">
        <f>T360+AD360+AB360+AC360</f>
        <v>0</v>
      </c>
      <c r="AF360">
        <v>140</v>
      </c>
      <c r="AG360">
        <v>16</v>
      </c>
      <c r="AH360">
        <f>IF(AF360*$H$13&gt;=AJ360,1.0,(AJ360/(AJ360-AF360*$H$13)))</f>
        <v>0</v>
      </c>
      <c r="AI360">
        <f>(AH360-1)*100</f>
        <v>0</v>
      </c>
      <c r="AJ360">
        <f>MAX(0,($B$13+$C$13*CJ360)/(1+$D$13*CJ360)*CC360/(CE360+273)*$E$13)</f>
        <v>0</v>
      </c>
      <c r="AK360" t="s">
        <v>292</v>
      </c>
      <c r="AL360" t="s">
        <v>292</v>
      </c>
      <c r="AM360">
        <v>0</v>
      </c>
      <c r="AN360">
        <v>0</v>
      </c>
      <c r="AO360">
        <f>1-AM360/AN360</f>
        <v>0</v>
      </c>
      <c r="AP360">
        <v>0</v>
      </c>
      <c r="AQ360" t="s">
        <v>292</v>
      </c>
      <c r="AR360" t="s">
        <v>292</v>
      </c>
      <c r="AS360">
        <v>0</v>
      </c>
      <c r="AT360">
        <v>0</v>
      </c>
      <c r="AU360">
        <f>1-AS360/AT360</f>
        <v>0</v>
      </c>
      <c r="AV360">
        <v>0.5</v>
      </c>
      <c r="AW360">
        <f>BN360</f>
        <v>0</v>
      </c>
      <c r="AX360">
        <f>K360</f>
        <v>0</v>
      </c>
      <c r="AY360">
        <f>AU360*AV360*AW360</f>
        <v>0</v>
      </c>
      <c r="AZ360">
        <f>(AX360-AP360)/AW360</f>
        <v>0</v>
      </c>
      <c r="BA360">
        <f>(AN360-AT360)/AT360</f>
        <v>0</v>
      </c>
      <c r="BB360">
        <f>AM360/(AO360+AM360/AT360)</f>
        <v>0</v>
      </c>
      <c r="BC360" t="s">
        <v>292</v>
      </c>
      <c r="BD360">
        <v>0</v>
      </c>
      <c r="BE360">
        <f>IF(BD360&lt;&gt;0, BD360, BB360)</f>
        <v>0</v>
      </c>
      <c r="BF360">
        <f>1-BE360/AT360</f>
        <v>0</v>
      </c>
      <c r="BG360">
        <f>(AT360-AS360)/(AT360-BE360)</f>
        <v>0</v>
      </c>
      <c r="BH360">
        <f>(AN360-AT360)/(AN360-BE360)</f>
        <v>0</v>
      </c>
      <c r="BI360">
        <f>(AT360-AS360)/(AT360-AM360)</f>
        <v>0</v>
      </c>
      <c r="BJ360">
        <f>(AN360-AT360)/(AN360-AM360)</f>
        <v>0</v>
      </c>
      <c r="BK360">
        <f>(BG360*BE360/AS360)</f>
        <v>0</v>
      </c>
      <c r="BL360">
        <f>(1-BK360)</f>
        <v>0</v>
      </c>
      <c r="BM360">
        <f>$B$11*CK360+$C$11*CL360+$F$11*CM360*(1-CP360)</f>
        <v>0</v>
      </c>
      <c r="BN360">
        <f>BM360*BO360</f>
        <v>0</v>
      </c>
      <c r="BO360">
        <f>($B$11*$D$9+$C$11*$D$9+$F$11*((CZ360+CR360)/MAX(CZ360+CR360+DA360, 0.1)*$I$9+DA360/MAX(CZ360+CR360+DA360, 0.1)*$J$9))/($B$11+$C$11+$F$11)</f>
        <v>0</v>
      </c>
      <c r="BP360">
        <f>($B$11*$K$9+$C$11*$K$9+$F$11*((CZ360+CR360)/MAX(CZ360+CR360+DA360, 0.1)*$P$9+DA360/MAX(CZ360+CR360+DA360, 0.1)*$Q$9))/($B$11+$C$11+$F$11)</f>
        <v>0</v>
      </c>
      <c r="BQ360">
        <v>6</v>
      </c>
      <c r="BR360">
        <v>0.5</v>
      </c>
      <c r="BS360" t="s">
        <v>293</v>
      </c>
      <c r="BT360">
        <v>2</v>
      </c>
      <c r="BU360">
        <v>1626465875</v>
      </c>
      <c r="BV360">
        <v>395.691666666667</v>
      </c>
      <c r="BW360">
        <v>419.979666666667</v>
      </c>
      <c r="BX360">
        <v>11.3811</v>
      </c>
      <c r="BY360">
        <v>5.349</v>
      </c>
      <c r="BZ360">
        <v>394.142666666667</v>
      </c>
      <c r="CA360">
        <v>11.4199</v>
      </c>
      <c r="CB360">
        <v>900.046333333333</v>
      </c>
      <c r="CC360">
        <v>100.765</v>
      </c>
      <c r="CD360">
        <v>0.100067333333333</v>
      </c>
      <c r="CE360">
        <v>25.7294333333333</v>
      </c>
      <c r="CF360">
        <v>23.9389</v>
      </c>
      <c r="CG360">
        <v>999.9</v>
      </c>
      <c r="CH360">
        <v>0</v>
      </c>
      <c r="CI360">
        <v>0</v>
      </c>
      <c r="CJ360">
        <v>10002.3066666667</v>
      </c>
      <c r="CK360">
        <v>0</v>
      </c>
      <c r="CL360">
        <v>0.221023</v>
      </c>
      <c r="CM360">
        <v>1459.95333333333</v>
      </c>
      <c r="CN360">
        <v>0.972991</v>
      </c>
      <c r="CO360">
        <v>0.0270093</v>
      </c>
      <c r="CP360">
        <v>0</v>
      </c>
      <c r="CQ360">
        <v>876.157333333333</v>
      </c>
      <c r="CR360">
        <v>4.99999</v>
      </c>
      <c r="CS360">
        <v>12845.9666666667</v>
      </c>
      <c r="CT360">
        <v>12727.9</v>
      </c>
      <c r="CU360">
        <v>39.5</v>
      </c>
      <c r="CV360">
        <v>41.375</v>
      </c>
      <c r="CW360">
        <v>40.5</v>
      </c>
      <c r="CX360">
        <v>40.812</v>
      </c>
      <c r="CY360">
        <v>41.687</v>
      </c>
      <c r="CZ360">
        <v>1415.65333333333</v>
      </c>
      <c r="DA360">
        <v>39.3</v>
      </c>
      <c r="DB360">
        <v>0</v>
      </c>
      <c r="DC360">
        <v>1626465887</v>
      </c>
      <c r="DD360">
        <v>0</v>
      </c>
      <c r="DE360">
        <v>875.686730769231</v>
      </c>
      <c r="DF360">
        <v>3.68010255324595</v>
      </c>
      <c r="DG360">
        <v>49.9042735007604</v>
      </c>
      <c r="DH360">
        <v>12840.2730769231</v>
      </c>
      <c r="DI360">
        <v>15</v>
      </c>
      <c r="DJ360">
        <v>1626465084.6</v>
      </c>
      <c r="DK360" t="s">
        <v>294</v>
      </c>
      <c r="DL360">
        <v>1626465076.6</v>
      </c>
      <c r="DM360">
        <v>1626465084.6</v>
      </c>
      <c r="DN360">
        <v>8</v>
      </c>
      <c r="DO360">
        <v>0.212</v>
      </c>
      <c r="DP360">
        <v>0.013</v>
      </c>
      <c r="DQ360">
        <v>1.588</v>
      </c>
      <c r="DR360">
        <v>-0.074</v>
      </c>
      <c r="DS360">
        <v>420</v>
      </c>
      <c r="DT360">
        <v>3</v>
      </c>
      <c r="DU360">
        <v>0.13</v>
      </c>
      <c r="DV360">
        <v>0.03</v>
      </c>
      <c r="DW360">
        <v>-24.1967658536585</v>
      </c>
      <c r="DX360">
        <v>-0.502049477351929</v>
      </c>
      <c r="DY360">
        <v>0.0622982621601415</v>
      </c>
      <c r="DZ360">
        <v>0</v>
      </c>
      <c r="EA360">
        <v>875.467285714286</v>
      </c>
      <c r="EB360">
        <v>3.79338099941657</v>
      </c>
      <c r="EC360">
        <v>0.434659181522296</v>
      </c>
      <c r="ED360">
        <v>1</v>
      </c>
      <c r="EE360">
        <v>5.98168268292683</v>
      </c>
      <c r="EF360">
        <v>0.349105296167267</v>
      </c>
      <c r="EG360">
        <v>0.035304077151706</v>
      </c>
      <c r="EH360">
        <v>0</v>
      </c>
      <c r="EI360">
        <v>1</v>
      </c>
      <c r="EJ360">
        <v>3</v>
      </c>
      <c r="EK360" t="s">
        <v>427</v>
      </c>
      <c r="EL360">
        <v>100</v>
      </c>
      <c r="EM360">
        <v>100</v>
      </c>
      <c r="EN360">
        <v>1.549</v>
      </c>
      <c r="EO360">
        <v>-0.0387</v>
      </c>
      <c r="EP360">
        <v>0.796380875196005</v>
      </c>
      <c r="EQ360">
        <v>0.00225868272383977</v>
      </c>
      <c r="ER360">
        <v>-9.96746185667655e-07</v>
      </c>
      <c r="ES360">
        <v>2.83711317370827e-10</v>
      </c>
      <c r="ET360">
        <v>-0.071317122073674</v>
      </c>
      <c r="EU360">
        <v>-0.00217948432402501</v>
      </c>
      <c r="EV360">
        <v>0.000453263451741206</v>
      </c>
      <c r="EW360">
        <v>-1.16319206543697e-06</v>
      </c>
      <c r="EX360">
        <v>-2</v>
      </c>
      <c r="EY360">
        <v>2196</v>
      </c>
      <c r="EZ360">
        <v>1</v>
      </c>
      <c r="FA360">
        <v>25</v>
      </c>
      <c r="FB360">
        <v>13.3</v>
      </c>
      <c r="FC360">
        <v>13.2</v>
      </c>
      <c r="FD360">
        <v>18</v>
      </c>
      <c r="FE360">
        <v>822.345</v>
      </c>
      <c r="FF360">
        <v>434.3</v>
      </c>
      <c r="FG360">
        <v>29.9105</v>
      </c>
      <c r="FH360">
        <v>25.1682</v>
      </c>
      <c r="FI360">
        <v>30.0001</v>
      </c>
      <c r="FJ360">
        <v>25.3233</v>
      </c>
      <c r="FK360">
        <v>25.3676</v>
      </c>
      <c r="FL360">
        <v>25.0579</v>
      </c>
      <c r="FM360">
        <v>61.9026</v>
      </c>
      <c r="FN360">
        <v>0</v>
      </c>
      <c r="FO360">
        <v>30.04</v>
      </c>
      <c r="FP360">
        <v>420</v>
      </c>
      <c r="FQ360">
        <v>5.38602</v>
      </c>
      <c r="FR360">
        <v>101.471</v>
      </c>
      <c r="FS360">
        <v>101.918</v>
      </c>
    </row>
    <row r="361" spans="1:175">
      <c r="A361">
        <v>345</v>
      </c>
      <c r="B361">
        <v>1626465878</v>
      </c>
      <c r="C361">
        <v>688.400000095367</v>
      </c>
      <c r="D361" t="s">
        <v>984</v>
      </c>
      <c r="E361" t="s">
        <v>985</v>
      </c>
      <c r="F361">
        <v>1</v>
      </c>
      <c r="G361" t="s">
        <v>291</v>
      </c>
      <c r="H361">
        <v>1626465877</v>
      </c>
      <c r="I361">
        <f>(J361)/1000</f>
        <v>0</v>
      </c>
      <c r="J361">
        <f>1000*CB361*AH361*(BX361-BY361)/(100*BQ361*(1000-AH361*BX361))</f>
        <v>0</v>
      </c>
      <c r="K361">
        <f>CB361*AH361*(BW361-BV361*(1000-AH361*BY361)/(1000-AH361*BX361))/(100*BQ361)</f>
        <v>0</v>
      </c>
      <c r="L361">
        <f>BV361 - IF(AH361&gt;1, K361*BQ361*100.0/(AJ361*CJ361), 0)</f>
        <v>0</v>
      </c>
      <c r="M361">
        <f>((S361-I361/2)*L361-K361)/(S361+I361/2)</f>
        <v>0</v>
      </c>
      <c r="N361">
        <f>M361*(CC361+CD361)/1000.0</f>
        <v>0</v>
      </c>
      <c r="O361">
        <f>(BV361 - IF(AH361&gt;1, K361*BQ361*100.0/(AJ361*CJ361), 0))*(CC361+CD361)/1000.0</f>
        <v>0</v>
      </c>
      <c r="P361">
        <f>2.0/((1/R361-1/Q361)+SIGN(R361)*SQRT((1/R361-1/Q361)*(1/R361-1/Q361) + 4*BR361/((BR361+1)*(BR361+1))*(2*1/R361*1/Q361-1/Q361*1/Q361)))</f>
        <v>0</v>
      </c>
      <c r="Q361">
        <f>IF(LEFT(BS361,1)&lt;&gt;"0",IF(LEFT(BS361,1)="1",3.0,BT361),$D$5+$E$5*(CJ361*CC361/($K$5*1000))+$F$5*(CJ361*CC361/($K$5*1000))*MAX(MIN(BQ361,$J$5),$I$5)*MAX(MIN(BQ361,$J$5),$I$5)+$G$5*MAX(MIN(BQ361,$J$5),$I$5)*(CJ361*CC361/($K$5*1000))+$H$5*(CJ361*CC361/($K$5*1000))*(CJ361*CC361/($K$5*1000)))</f>
        <v>0</v>
      </c>
      <c r="R361">
        <f>I361*(1000-(1000*0.61365*exp(17.502*V361/(240.97+V361))/(CC361+CD361)+BX361)/2)/(1000*0.61365*exp(17.502*V361/(240.97+V361))/(CC361+CD361)-BX361)</f>
        <v>0</v>
      </c>
      <c r="S361">
        <f>1/((BR361+1)/(P361/1.6)+1/(Q361/1.37)) + BR361/((BR361+1)/(P361/1.6) + BR361/(Q361/1.37))</f>
        <v>0</v>
      </c>
      <c r="T361">
        <f>(BM361*BP361)</f>
        <v>0</v>
      </c>
      <c r="U361">
        <f>(CE361+(T361+2*0.95*5.67E-8*(((CE361+$B$7)+273)^4-(CE361+273)^4)-44100*I361)/(1.84*29.3*Q361+8*0.95*5.67E-8*(CE361+273)^3))</f>
        <v>0</v>
      </c>
      <c r="V361">
        <f>($C$7*CF361+$D$7*CG361+$E$7*U361)</f>
        <v>0</v>
      </c>
      <c r="W361">
        <f>0.61365*exp(17.502*V361/(240.97+V361))</f>
        <v>0</v>
      </c>
      <c r="X361">
        <f>(Y361/Z361*100)</f>
        <v>0</v>
      </c>
      <c r="Y361">
        <f>BX361*(CC361+CD361)/1000</f>
        <v>0</v>
      </c>
      <c r="Z361">
        <f>0.61365*exp(17.502*CE361/(240.97+CE361))</f>
        <v>0</v>
      </c>
      <c r="AA361">
        <f>(W361-BX361*(CC361+CD361)/1000)</f>
        <v>0</v>
      </c>
      <c r="AB361">
        <f>(-I361*44100)</f>
        <v>0</v>
      </c>
      <c r="AC361">
        <f>2*29.3*Q361*0.92*(CE361-V361)</f>
        <v>0</v>
      </c>
      <c r="AD361">
        <f>2*0.95*5.67E-8*(((CE361+$B$7)+273)^4-(V361+273)^4)</f>
        <v>0</v>
      </c>
      <c r="AE361">
        <f>T361+AD361+AB361+AC361</f>
        <v>0</v>
      </c>
      <c r="AF361">
        <v>140</v>
      </c>
      <c r="AG361">
        <v>16</v>
      </c>
      <c r="AH361">
        <f>IF(AF361*$H$13&gt;=AJ361,1.0,(AJ361/(AJ361-AF361*$H$13)))</f>
        <v>0</v>
      </c>
      <c r="AI361">
        <f>(AH361-1)*100</f>
        <v>0</v>
      </c>
      <c r="AJ361">
        <f>MAX(0,($B$13+$C$13*CJ361)/(1+$D$13*CJ361)*CC361/(CE361+273)*$E$13)</f>
        <v>0</v>
      </c>
      <c r="AK361" t="s">
        <v>292</v>
      </c>
      <c r="AL361" t="s">
        <v>292</v>
      </c>
      <c r="AM361">
        <v>0</v>
      </c>
      <c r="AN361">
        <v>0</v>
      </c>
      <c r="AO361">
        <f>1-AM361/AN361</f>
        <v>0</v>
      </c>
      <c r="AP361">
        <v>0</v>
      </c>
      <c r="AQ361" t="s">
        <v>292</v>
      </c>
      <c r="AR361" t="s">
        <v>292</v>
      </c>
      <c r="AS361">
        <v>0</v>
      </c>
      <c r="AT361">
        <v>0</v>
      </c>
      <c r="AU361">
        <f>1-AS361/AT361</f>
        <v>0</v>
      </c>
      <c r="AV361">
        <v>0.5</v>
      </c>
      <c r="AW361">
        <f>BN361</f>
        <v>0</v>
      </c>
      <c r="AX361">
        <f>K361</f>
        <v>0</v>
      </c>
      <c r="AY361">
        <f>AU361*AV361*AW361</f>
        <v>0</v>
      </c>
      <c r="AZ361">
        <f>(AX361-AP361)/AW361</f>
        <v>0</v>
      </c>
      <c r="BA361">
        <f>(AN361-AT361)/AT361</f>
        <v>0</v>
      </c>
      <c r="BB361">
        <f>AM361/(AO361+AM361/AT361)</f>
        <v>0</v>
      </c>
      <c r="BC361" t="s">
        <v>292</v>
      </c>
      <c r="BD361">
        <v>0</v>
      </c>
      <c r="BE361">
        <f>IF(BD361&lt;&gt;0, BD361, BB361)</f>
        <v>0</v>
      </c>
      <c r="BF361">
        <f>1-BE361/AT361</f>
        <v>0</v>
      </c>
      <c r="BG361">
        <f>(AT361-AS361)/(AT361-BE361)</f>
        <v>0</v>
      </c>
      <c r="BH361">
        <f>(AN361-AT361)/(AN361-BE361)</f>
        <v>0</v>
      </c>
      <c r="BI361">
        <f>(AT361-AS361)/(AT361-AM361)</f>
        <v>0</v>
      </c>
      <c r="BJ361">
        <f>(AN361-AT361)/(AN361-AM361)</f>
        <v>0</v>
      </c>
      <c r="BK361">
        <f>(BG361*BE361/AS361)</f>
        <v>0</v>
      </c>
      <c r="BL361">
        <f>(1-BK361)</f>
        <v>0</v>
      </c>
      <c r="BM361">
        <f>$B$11*CK361+$C$11*CL361+$F$11*CM361*(1-CP361)</f>
        <v>0</v>
      </c>
      <c r="BN361">
        <f>BM361*BO361</f>
        <v>0</v>
      </c>
      <c r="BO361">
        <f>($B$11*$D$9+$C$11*$D$9+$F$11*((CZ361+CR361)/MAX(CZ361+CR361+DA361, 0.1)*$I$9+DA361/MAX(CZ361+CR361+DA361, 0.1)*$J$9))/($B$11+$C$11+$F$11)</f>
        <v>0</v>
      </c>
      <c r="BP361">
        <f>($B$11*$K$9+$C$11*$K$9+$F$11*((CZ361+CR361)/MAX(CZ361+CR361+DA361, 0.1)*$P$9+DA361/MAX(CZ361+CR361+DA361, 0.1)*$Q$9))/($B$11+$C$11+$F$11)</f>
        <v>0</v>
      </c>
      <c r="BQ361">
        <v>6</v>
      </c>
      <c r="BR361">
        <v>0.5</v>
      </c>
      <c r="BS361" t="s">
        <v>293</v>
      </c>
      <c r="BT361">
        <v>2</v>
      </c>
      <c r="BU361">
        <v>1626465877</v>
      </c>
      <c r="BV361">
        <v>395.699</v>
      </c>
      <c r="BW361">
        <v>420.023333333333</v>
      </c>
      <c r="BX361">
        <v>11.4145666666667</v>
      </c>
      <c r="BY361">
        <v>5.35713666666667</v>
      </c>
      <c r="BZ361">
        <v>394.149666666667</v>
      </c>
      <c r="CA361">
        <v>11.4531666666667</v>
      </c>
      <c r="CB361">
        <v>899.984666666667</v>
      </c>
      <c r="CC361">
        <v>100.764333333333</v>
      </c>
      <c r="CD361">
        <v>0.0994983666666667</v>
      </c>
      <c r="CE361">
        <v>25.7732333333333</v>
      </c>
      <c r="CF361">
        <v>23.9722</v>
      </c>
      <c r="CG361">
        <v>999.9</v>
      </c>
      <c r="CH361">
        <v>0</v>
      </c>
      <c r="CI361">
        <v>0</v>
      </c>
      <c r="CJ361">
        <v>10030</v>
      </c>
      <c r="CK361">
        <v>0</v>
      </c>
      <c r="CL361">
        <v>0.221023</v>
      </c>
      <c r="CM361">
        <v>1460.03333333333</v>
      </c>
      <c r="CN361">
        <v>0.972991</v>
      </c>
      <c r="CO361">
        <v>0.0270093</v>
      </c>
      <c r="CP361">
        <v>0</v>
      </c>
      <c r="CQ361">
        <v>876.229333333333</v>
      </c>
      <c r="CR361">
        <v>4.99999</v>
      </c>
      <c r="CS361">
        <v>12848.8666666667</v>
      </c>
      <c r="CT361">
        <v>12728.6</v>
      </c>
      <c r="CU361">
        <v>39.5</v>
      </c>
      <c r="CV361">
        <v>41.375</v>
      </c>
      <c r="CW361">
        <v>40.5</v>
      </c>
      <c r="CX361">
        <v>40.812</v>
      </c>
      <c r="CY361">
        <v>41.687</v>
      </c>
      <c r="CZ361">
        <v>1415.73333333333</v>
      </c>
      <c r="DA361">
        <v>39.3</v>
      </c>
      <c r="DB361">
        <v>0</v>
      </c>
      <c r="DC361">
        <v>1626465889.4</v>
      </c>
      <c r="DD361">
        <v>0</v>
      </c>
      <c r="DE361">
        <v>875.851230769231</v>
      </c>
      <c r="DF361">
        <v>3.95972649692088</v>
      </c>
      <c r="DG361">
        <v>56.4102564606442</v>
      </c>
      <c r="DH361">
        <v>12842.5153846154</v>
      </c>
      <c r="DI361">
        <v>15</v>
      </c>
      <c r="DJ361">
        <v>1626465084.6</v>
      </c>
      <c r="DK361" t="s">
        <v>294</v>
      </c>
      <c r="DL361">
        <v>1626465076.6</v>
      </c>
      <c r="DM361">
        <v>1626465084.6</v>
      </c>
      <c r="DN361">
        <v>8</v>
      </c>
      <c r="DO361">
        <v>0.212</v>
      </c>
      <c r="DP361">
        <v>0.013</v>
      </c>
      <c r="DQ361">
        <v>1.588</v>
      </c>
      <c r="DR361">
        <v>-0.074</v>
      </c>
      <c r="DS361">
        <v>420</v>
      </c>
      <c r="DT361">
        <v>3</v>
      </c>
      <c r="DU361">
        <v>0.13</v>
      </c>
      <c r="DV361">
        <v>0.03</v>
      </c>
      <c r="DW361">
        <v>-24.213387804878</v>
      </c>
      <c r="DX361">
        <v>-0.584964459930326</v>
      </c>
      <c r="DY361">
        <v>0.0681878831776925</v>
      </c>
      <c r="DZ361">
        <v>0</v>
      </c>
      <c r="EA361">
        <v>875.594205882353</v>
      </c>
      <c r="EB361">
        <v>4.26953106041153</v>
      </c>
      <c r="EC361">
        <v>0.460061107156797</v>
      </c>
      <c r="ED361">
        <v>1</v>
      </c>
      <c r="EE361">
        <v>5.99282341463415</v>
      </c>
      <c r="EF361">
        <v>0.361337979094069</v>
      </c>
      <c r="EG361">
        <v>0.0364345982455671</v>
      </c>
      <c r="EH361">
        <v>0</v>
      </c>
      <c r="EI361">
        <v>1</v>
      </c>
      <c r="EJ361">
        <v>3</v>
      </c>
      <c r="EK361" t="s">
        <v>427</v>
      </c>
      <c r="EL361">
        <v>100</v>
      </c>
      <c r="EM361">
        <v>100</v>
      </c>
      <c r="EN361">
        <v>1.549</v>
      </c>
      <c r="EO361">
        <v>-0.0384</v>
      </c>
      <c r="EP361">
        <v>0.796380875196005</v>
      </c>
      <c r="EQ361">
        <v>0.00225868272383977</v>
      </c>
      <c r="ER361">
        <v>-9.96746185667655e-07</v>
      </c>
      <c r="ES361">
        <v>2.83711317370827e-10</v>
      </c>
      <c r="ET361">
        <v>-0.071317122073674</v>
      </c>
      <c r="EU361">
        <v>-0.00217948432402501</v>
      </c>
      <c r="EV361">
        <v>0.000453263451741206</v>
      </c>
      <c r="EW361">
        <v>-1.16319206543697e-06</v>
      </c>
      <c r="EX361">
        <v>-2</v>
      </c>
      <c r="EY361">
        <v>2196</v>
      </c>
      <c r="EZ361">
        <v>1</v>
      </c>
      <c r="FA361">
        <v>25</v>
      </c>
      <c r="FB361">
        <v>13.4</v>
      </c>
      <c r="FC361">
        <v>13.2</v>
      </c>
      <c r="FD361">
        <v>18</v>
      </c>
      <c r="FE361">
        <v>822.318</v>
      </c>
      <c r="FF361">
        <v>434.267</v>
      </c>
      <c r="FG361">
        <v>29.9738</v>
      </c>
      <c r="FH361">
        <v>25.1685</v>
      </c>
      <c r="FI361">
        <v>30.0002</v>
      </c>
      <c r="FJ361">
        <v>25.3231</v>
      </c>
      <c r="FK361">
        <v>25.3673</v>
      </c>
      <c r="FL361">
        <v>25.0575</v>
      </c>
      <c r="FM361">
        <v>61.9026</v>
      </c>
      <c r="FN361">
        <v>0</v>
      </c>
      <c r="FO361">
        <v>30.04</v>
      </c>
      <c r="FP361">
        <v>420</v>
      </c>
      <c r="FQ361">
        <v>5.43086</v>
      </c>
      <c r="FR361">
        <v>101.472</v>
      </c>
      <c r="FS361">
        <v>101.918</v>
      </c>
    </row>
    <row r="362" spans="1:175">
      <c r="A362">
        <v>346</v>
      </c>
      <c r="B362">
        <v>1626465880</v>
      </c>
      <c r="C362">
        <v>690.400000095367</v>
      </c>
      <c r="D362" t="s">
        <v>986</v>
      </c>
      <c r="E362" t="s">
        <v>987</v>
      </c>
      <c r="F362">
        <v>1</v>
      </c>
      <c r="G362" t="s">
        <v>291</v>
      </c>
      <c r="H362">
        <v>1626465879</v>
      </c>
      <c r="I362">
        <f>(J362)/1000</f>
        <v>0</v>
      </c>
      <c r="J362">
        <f>1000*CB362*AH362*(BX362-BY362)/(100*BQ362*(1000-AH362*BX362))</f>
        <v>0</v>
      </c>
      <c r="K362">
        <f>CB362*AH362*(BW362-BV362*(1000-AH362*BY362)/(1000-AH362*BX362))/(100*BQ362)</f>
        <v>0</v>
      </c>
      <c r="L362">
        <f>BV362 - IF(AH362&gt;1, K362*BQ362*100.0/(AJ362*CJ362), 0)</f>
        <v>0</v>
      </c>
      <c r="M362">
        <f>((S362-I362/2)*L362-K362)/(S362+I362/2)</f>
        <v>0</v>
      </c>
      <c r="N362">
        <f>M362*(CC362+CD362)/1000.0</f>
        <v>0</v>
      </c>
      <c r="O362">
        <f>(BV362 - IF(AH362&gt;1, K362*BQ362*100.0/(AJ362*CJ362), 0))*(CC362+CD362)/1000.0</f>
        <v>0</v>
      </c>
      <c r="P362">
        <f>2.0/((1/R362-1/Q362)+SIGN(R362)*SQRT((1/R362-1/Q362)*(1/R362-1/Q362) + 4*BR362/((BR362+1)*(BR362+1))*(2*1/R362*1/Q362-1/Q362*1/Q362)))</f>
        <v>0</v>
      </c>
      <c r="Q362">
        <f>IF(LEFT(BS362,1)&lt;&gt;"0",IF(LEFT(BS362,1)="1",3.0,BT362),$D$5+$E$5*(CJ362*CC362/($K$5*1000))+$F$5*(CJ362*CC362/($K$5*1000))*MAX(MIN(BQ362,$J$5),$I$5)*MAX(MIN(BQ362,$J$5),$I$5)+$G$5*MAX(MIN(BQ362,$J$5),$I$5)*(CJ362*CC362/($K$5*1000))+$H$5*(CJ362*CC362/($K$5*1000))*(CJ362*CC362/($K$5*1000)))</f>
        <v>0</v>
      </c>
      <c r="R362">
        <f>I362*(1000-(1000*0.61365*exp(17.502*V362/(240.97+V362))/(CC362+CD362)+BX362)/2)/(1000*0.61365*exp(17.502*V362/(240.97+V362))/(CC362+CD362)-BX362)</f>
        <v>0</v>
      </c>
      <c r="S362">
        <f>1/((BR362+1)/(P362/1.6)+1/(Q362/1.37)) + BR362/((BR362+1)/(P362/1.6) + BR362/(Q362/1.37))</f>
        <v>0</v>
      </c>
      <c r="T362">
        <f>(BM362*BP362)</f>
        <v>0</v>
      </c>
      <c r="U362">
        <f>(CE362+(T362+2*0.95*5.67E-8*(((CE362+$B$7)+273)^4-(CE362+273)^4)-44100*I362)/(1.84*29.3*Q362+8*0.95*5.67E-8*(CE362+273)^3))</f>
        <v>0</v>
      </c>
      <c r="V362">
        <f>($C$7*CF362+$D$7*CG362+$E$7*U362)</f>
        <v>0</v>
      </c>
      <c r="W362">
        <f>0.61365*exp(17.502*V362/(240.97+V362))</f>
        <v>0</v>
      </c>
      <c r="X362">
        <f>(Y362/Z362*100)</f>
        <v>0</v>
      </c>
      <c r="Y362">
        <f>BX362*(CC362+CD362)/1000</f>
        <v>0</v>
      </c>
      <c r="Z362">
        <f>0.61365*exp(17.502*CE362/(240.97+CE362))</f>
        <v>0</v>
      </c>
      <c r="AA362">
        <f>(W362-BX362*(CC362+CD362)/1000)</f>
        <v>0</v>
      </c>
      <c r="AB362">
        <f>(-I362*44100)</f>
        <v>0</v>
      </c>
      <c r="AC362">
        <f>2*29.3*Q362*0.92*(CE362-V362)</f>
        <v>0</v>
      </c>
      <c r="AD362">
        <f>2*0.95*5.67E-8*(((CE362+$B$7)+273)^4-(V362+273)^4)</f>
        <v>0</v>
      </c>
      <c r="AE362">
        <f>T362+AD362+AB362+AC362</f>
        <v>0</v>
      </c>
      <c r="AF362">
        <v>141</v>
      </c>
      <c r="AG362">
        <v>16</v>
      </c>
      <c r="AH362">
        <f>IF(AF362*$H$13&gt;=AJ362,1.0,(AJ362/(AJ362-AF362*$H$13)))</f>
        <v>0</v>
      </c>
      <c r="AI362">
        <f>(AH362-1)*100</f>
        <v>0</v>
      </c>
      <c r="AJ362">
        <f>MAX(0,($B$13+$C$13*CJ362)/(1+$D$13*CJ362)*CC362/(CE362+273)*$E$13)</f>
        <v>0</v>
      </c>
      <c r="AK362" t="s">
        <v>292</v>
      </c>
      <c r="AL362" t="s">
        <v>292</v>
      </c>
      <c r="AM362">
        <v>0</v>
      </c>
      <c r="AN362">
        <v>0</v>
      </c>
      <c r="AO362">
        <f>1-AM362/AN362</f>
        <v>0</v>
      </c>
      <c r="AP362">
        <v>0</v>
      </c>
      <c r="AQ362" t="s">
        <v>292</v>
      </c>
      <c r="AR362" t="s">
        <v>292</v>
      </c>
      <c r="AS362">
        <v>0</v>
      </c>
      <c r="AT362">
        <v>0</v>
      </c>
      <c r="AU362">
        <f>1-AS362/AT362</f>
        <v>0</v>
      </c>
      <c r="AV362">
        <v>0.5</v>
      </c>
      <c r="AW362">
        <f>BN362</f>
        <v>0</v>
      </c>
      <c r="AX362">
        <f>K362</f>
        <v>0</v>
      </c>
      <c r="AY362">
        <f>AU362*AV362*AW362</f>
        <v>0</v>
      </c>
      <c r="AZ362">
        <f>(AX362-AP362)/AW362</f>
        <v>0</v>
      </c>
      <c r="BA362">
        <f>(AN362-AT362)/AT362</f>
        <v>0</v>
      </c>
      <c r="BB362">
        <f>AM362/(AO362+AM362/AT362)</f>
        <v>0</v>
      </c>
      <c r="BC362" t="s">
        <v>292</v>
      </c>
      <c r="BD362">
        <v>0</v>
      </c>
      <c r="BE362">
        <f>IF(BD362&lt;&gt;0, BD362, BB362)</f>
        <v>0</v>
      </c>
      <c r="BF362">
        <f>1-BE362/AT362</f>
        <v>0</v>
      </c>
      <c r="BG362">
        <f>(AT362-AS362)/(AT362-BE362)</f>
        <v>0</v>
      </c>
      <c r="BH362">
        <f>(AN362-AT362)/(AN362-BE362)</f>
        <v>0</v>
      </c>
      <c r="BI362">
        <f>(AT362-AS362)/(AT362-AM362)</f>
        <v>0</v>
      </c>
      <c r="BJ362">
        <f>(AN362-AT362)/(AN362-AM362)</f>
        <v>0</v>
      </c>
      <c r="BK362">
        <f>(BG362*BE362/AS362)</f>
        <v>0</v>
      </c>
      <c r="BL362">
        <f>(1-BK362)</f>
        <v>0</v>
      </c>
      <c r="BM362">
        <f>$B$11*CK362+$C$11*CL362+$F$11*CM362*(1-CP362)</f>
        <v>0</v>
      </c>
      <c r="BN362">
        <f>BM362*BO362</f>
        <v>0</v>
      </c>
      <c r="BO362">
        <f>($B$11*$D$9+$C$11*$D$9+$F$11*((CZ362+CR362)/MAX(CZ362+CR362+DA362, 0.1)*$I$9+DA362/MAX(CZ362+CR362+DA362, 0.1)*$J$9))/($B$11+$C$11+$F$11)</f>
        <v>0</v>
      </c>
      <c r="BP362">
        <f>($B$11*$K$9+$C$11*$K$9+$F$11*((CZ362+CR362)/MAX(CZ362+CR362+DA362, 0.1)*$P$9+DA362/MAX(CZ362+CR362+DA362, 0.1)*$Q$9))/($B$11+$C$11+$F$11)</f>
        <v>0</v>
      </c>
      <c r="BQ362">
        <v>6</v>
      </c>
      <c r="BR362">
        <v>0.5</v>
      </c>
      <c r="BS362" t="s">
        <v>293</v>
      </c>
      <c r="BT362">
        <v>2</v>
      </c>
      <c r="BU362">
        <v>1626465879</v>
      </c>
      <c r="BV362">
        <v>395.679333333333</v>
      </c>
      <c r="BW362">
        <v>419.997666666667</v>
      </c>
      <c r="BX362">
        <v>11.4419666666667</v>
      </c>
      <c r="BY362">
        <v>5.35998333333333</v>
      </c>
      <c r="BZ362">
        <v>394.13</v>
      </c>
      <c r="CA362">
        <v>11.4803333333333</v>
      </c>
      <c r="CB362">
        <v>899.983666666667</v>
      </c>
      <c r="CC362">
        <v>100.764</v>
      </c>
      <c r="CD362">
        <v>0.0999742666666667</v>
      </c>
      <c r="CE362">
        <v>25.8138666666667</v>
      </c>
      <c r="CF362">
        <v>24.0080333333333</v>
      </c>
      <c r="CG362">
        <v>999.9</v>
      </c>
      <c r="CH362">
        <v>0</v>
      </c>
      <c r="CI362">
        <v>0</v>
      </c>
      <c r="CJ362">
        <v>9978.54333333333</v>
      </c>
      <c r="CK362">
        <v>0</v>
      </c>
      <c r="CL362">
        <v>0.221023</v>
      </c>
      <c r="CM362">
        <v>1460.03333333333</v>
      </c>
      <c r="CN362">
        <v>0.972992333333333</v>
      </c>
      <c r="CO362">
        <v>0.0270077333333333</v>
      </c>
      <c r="CP362">
        <v>0</v>
      </c>
      <c r="CQ362">
        <v>876.372333333333</v>
      </c>
      <c r="CR362">
        <v>4.99999</v>
      </c>
      <c r="CS362">
        <v>12850.8</v>
      </c>
      <c r="CT362">
        <v>12728.6333333333</v>
      </c>
      <c r="CU362">
        <v>39.5</v>
      </c>
      <c r="CV362">
        <v>41.333</v>
      </c>
      <c r="CW362">
        <v>40.5</v>
      </c>
      <c r="CX362">
        <v>40.812</v>
      </c>
      <c r="CY362">
        <v>41.687</v>
      </c>
      <c r="CZ362">
        <v>1415.73333333333</v>
      </c>
      <c r="DA362">
        <v>39.3</v>
      </c>
      <c r="DB362">
        <v>0</v>
      </c>
      <c r="DC362">
        <v>1626465891.2</v>
      </c>
      <c r="DD362">
        <v>0</v>
      </c>
      <c r="DE362">
        <v>875.96052</v>
      </c>
      <c r="DF362">
        <v>3.38769230717179</v>
      </c>
      <c r="DG362">
        <v>54.8846154427335</v>
      </c>
      <c r="DH362">
        <v>12844.44</v>
      </c>
      <c r="DI362">
        <v>15</v>
      </c>
      <c r="DJ362">
        <v>1626465084.6</v>
      </c>
      <c r="DK362" t="s">
        <v>294</v>
      </c>
      <c r="DL362">
        <v>1626465076.6</v>
      </c>
      <c r="DM362">
        <v>1626465084.6</v>
      </c>
      <c r="DN362">
        <v>8</v>
      </c>
      <c r="DO362">
        <v>0.212</v>
      </c>
      <c r="DP362">
        <v>0.013</v>
      </c>
      <c r="DQ362">
        <v>1.588</v>
      </c>
      <c r="DR362">
        <v>-0.074</v>
      </c>
      <c r="DS362">
        <v>420</v>
      </c>
      <c r="DT362">
        <v>3</v>
      </c>
      <c r="DU362">
        <v>0.13</v>
      </c>
      <c r="DV362">
        <v>0.03</v>
      </c>
      <c r="DW362">
        <v>-24.2336804878049</v>
      </c>
      <c r="DX362">
        <v>-0.57206759581879</v>
      </c>
      <c r="DY362">
        <v>0.0671734566462888</v>
      </c>
      <c r="DZ362">
        <v>0</v>
      </c>
      <c r="EA362">
        <v>875.748411764706</v>
      </c>
      <c r="EB362">
        <v>3.89100882970329</v>
      </c>
      <c r="EC362">
        <v>0.437311311757436</v>
      </c>
      <c r="ED362">
        <v>1</v>
      </c>
      <c r="EE362">
        <v>6.00568707317073</v>
      </c>
      <c r="EF362">
        <v>0.388476376306629</v>
      </c>
      <c r="EG362">
        <v>0.0391195228687986</v>
      </c>
      <c r="EH362">
        <v>0</v>
      </c>
      <c r="EI362">
        <v>1</v>
      </c>
      <c r="EJ362">
        <v>3</v>
      </c>
      <c r="EK362" t="s">
        <v>427</v>
      </c>
      <c r="EL362">
        <v>100</v>
      </c>
      <c r="EM362">
        <v>100</v>
      </c>
      <c r="EN362">
        <v>1.549</v>
      </c>
      <c r="EO362">
        <v>-0.0383</v>
      </c>
      <c r="EP362">
        <v>0.796380875196005</v>
      </c>
      <c r="EQ362">
        <v>0.00225868272383977</v>
      </c>
      <c r="ER362">
        <v>-9.96746185667655e-07</v>
      </c>
      <c r="ES362">
        <v>2.83711317370827e-10</v>
      </c>
      <c r="ET362">
        <v>-0.071317122073674</v>
      </c>
      <c r="EU362">
        <v>-0.00217948432402501</v>
      </c>
      <c r="EV362">
        <v>0.000453263451741206</v>
      </c>
      <c r="EW362">
        <v>-1.16319206543697e-06</v>
      </c>
      <c r="EX362">
        <v>-2</v>
      </c>
      <c r="EY362">
        <v>2196</v>
      </c>
      <c r="EZ362">
        <v>1</v>
      </c>
      <c r="FA362">
        <v>25</v>
      </c>
      <c r="FB362">
        <v>13.4</v>
      </c>
      <c r="FC362">
        <v>13.3</v>
      </c>
      <c r="FD362">
        <v>18</v>
      </c>
      <c r="FE362">
        <v>822.116</v>
      </c>
      <c r="FF362">
        <v>434.251</v>
      </c>
      <c r="FG362">
        <v>30.0508</v>
      </c>
      <c r="FH362">
        <v>25.1688</v>
      </c>
      <c r="FI362">
        <v>30.0003</v>
      </c>
      <c r="FJ362">
        <v>25.322</v>
      </c>
      <c r="FK362">
        <v>25.3671</v>
      </c>
      <c r="FL362">
        <v>25.0596</v>
      </c>
      <c r="FM362">
        <v>61.9026</v>
      </c>
      <c r="FN362">
        <v>0</v>
      </c>
      <c r="FO362">
        <v>30.14</v>
      </c>
      <c r="FP362">
        <v>420</v>
      </c>
      <c r="FQ362">
        <v>5.42532</v>
      </c>
      <c r="FR362">
        <v>101.472</v>
      </c>
      <c r="FS362">
        <v>101.918</v>
      </c>
    </row>
    <row r="363" spans="1:175">
      <c r="A363">
        <v>347</v>
      </c>
      <c r="B363">
        <v>1626465882</v>
      </c>
      <c r="C363">
        <v>692.400000095367</v>
      </c>
      <c r="D363" t="s">
        <v>988</v>
      </c>
      <c r="E363" t="s">
        <v>989</v>
      </c>
      <c r="F363">
        <v>1</v>
      </c>
      <c r="G363" t="s">
        <v>291</v>
      </c>
      <c r="H363">
        <v>1626465881</v>
      </c>
      <c r="I363">
        <f>(J363)/1000</f>
        <v>0</v>
      </c>
      <c r="J363">
        <f>1000*CB363*AH363*(BX363-BY363)/(100*BQ363*(1000-AH363*BX363))</f>
        <v>0</v>
      </c>
      <c r="K363">
        <f>CB363*AH363*(BW363-BV363*(1000-AH363*BY363)/(1000-AH363*BX363))/(100*BQ363)</f>
        <v>0</v>
      </c>
      <c r="L363">
        <f>BV363 - IF(AH363&gt;1, K363*BQ363*100.0/(AJ363*CJ363), 0)</f>
        <v>0</v>
      </c>
      <c r="M363">
        <f>((S363-I363/2)*L363-K363)/(S363+I363/2)</f>
        <v>0</v>
      </c>
      <c r="N363">
        <f>M363*(CC363+CD363)/1000.0</f>
        <v>0</v>
      </c>
      <c r="O363">
        <f>(BV363 - IF(AH363&gt;1, K363*BQ363*100.0/(AJ363*CJ363), 0))*(CC363+CD363)/1000.0</f>
        <v>0</v>
      </c>
      <c r="P363">
        <f>2.0/((1/R363-1/Q363)+SIGN(R363)*SQRT((1/R363-1/Q363)*(1/R363-1/Q363) + 4*BR363/((BR363+1)*(BR363+1))*(2*1/R363*1/Q363-1/Q363*1/Q363)))</f>
        <v>0</v>
      </c>
      <c r="Q363">
        <f>IF(LEFT(BS363,1)&lt;&gt;"0",IF(LEFT(BS363,1)="1",3.0,BT363),$D$5+$E$5*(CJ363*CC363/($K$5*1000))+$F$5*(CJ363*CC363/($K$5*1000))*MAX(MIN(BQ363,$J$5),$I$5)*MAX(MIN(BQ363,$J$5),$I$5)+$G$5*MAX(MIN(BQ363,$J$5),$I$5)*(CJ363*CC363/($K$5*1000))+$H$5*(CJ363*CC363/($K$5*1000))*(CJ363*CC363/($K$5*1000)))</f>
        <v>0</v>
      </c>
      <c r="R363">
        <f>I363*(1000-(1000*0.61365*exp(17.502*V363/(240.97+V363))/(CC363+CD363)+BX363)/2)/(1000*0.61365*exp(17.502*V363/(240.97+V363))/(CC363+CD363)-BX363)</f>
        <v>0</v>
      </c>
      <c r="S363">
        <f>1/((BR363+1)/(P363/1.6)+1/(Q363/1.37)) + BR363/((BR363+1)/(P363/1.6) + BR363/(Q363/1.37))</f>
        <v>0</v>
      </c>
      <c r="T363">
        <f>(BM363*BP363)</f>
        <v>0</v>
      </c>
      <c r="U363">
        <f>(CE363+(T363+2*0.95*5.67E-8*(((CE363+$B$7)+273)^4-(CE363+273)^4)-44100*I363)/(1.84*29.3*Q363+8*0.95*5.67E-8*(CE363+273)^3))</f>
        <v>0</v>
      </c>
      <c r="V363">
        <f>($C$7*CF363+$D$7*CG363+$E$7*U363)</f>
        <v>0</v>
      </c>
      <c r="W363">
        <f>0.61365*exp(17.502*V363/(240.97+V363))</f>
        <v>0</v>
      </c>
      <c r="X363">
        <f>(Y363/Z363*100)</f>
        <v>0</v>
      </c>
      <c r="Y363">
        <f>BX363*(CC363+CD363)/1000</f>
        <v>0</v>
      </c>
      <c r="Z363">
        <f>0.61365*exp(17.502*CE363/(240.97+CE363))</f>
        <v>0</v>
      </c>
      <c r="AA363">
        <f>(W363-BX363*(CC363+CD363)/1000)</f>
        <v>0</v>
      </c>
      <c r="AB363">
        <f>(-I363*44100)</f>
        <v>0</v>
      </c>
      <c r="AC363">
        <f>2*29.3*Q363*0.92*(CE363-V363)</f>
        <v>0</v>
      </c>
      <c r="AD363">
        <f>2*0.95*5.67E-8*(((CE363+$B$7)+273)^4-(V363+273)^4)</f>
        <v>0</v>
      </c>
      <c r="AE363">
        <f>T363+AD363+AB363+AC363</f>
        <v>0</v>
      </c>
      <c r="AF363">
        <v>140</v>
      </c>
      <c r="AG363">
        <v>16</v>
      </c>
      <c r="AH363">
        <f>IF(AF363*$H$13&gt;=AJ363,1.0,(AJ363/(AJ363-AF363*$H$13)))</f>
        <v>0</v>
      </c>
      <c r="AI363">
        <f>(AH363-1)*100</f>
        <v>0</v>
      </c>
      <c r="AJ363">
        <f>MAX(0,($B$13+$C$13*CJ363)/(1+$D$13*CJ363)*CC363/(CE363+273)*$E$13)</f>
        <v>0</v>
      </c>
      <c r="AK363" t="s">
        <v>292</v>
      </c>
      <c r="AL363" t="s">
        <v>292</v>
      </c>
      <c r="AM363">
        <v>0</v>
      </c>
      <c r="AN363">
        <v>0</v>
      </c>
      <c r="AO363">
        <f>1-AM363/AN363</f>
        <v>0</v>
      </c>
      <c r="AP363">
        <v>0</v>
      </c>
      <c r="AQ363" t="s">
        <v>292</v>
      </c>
      <c r="AR363" t="s">
        <v>292</v>
      </c>
      <c r="AS363">
        <v>0</v>
      </c>
      <c r="AT363">
        <v>0</v>
      </c>
      <c r="AU363">
        <f>1-AS363/AT363</f>
        <v>0</v>
      </c>
      <c r="AV363">
        <v>0.5</v>
      </c>
      <c r="AW363">
        <f>BN363</f>
        <v>0</v>
      </c>
      <c r="AX363">
        <f>K363</f>
        <v>0</v>
      </c>
      <c r="AY363">
        <f>AU363*AV363*AW363</f>
        <v>0</v>
      </c>
      <c r="AZ363">
        <f>(AX363-AP363)/AW363</f>
        <v>0</v>
      </c>
      <c r="BA363">
        <f>(AN363-AT363)/AT363</f>
        <v>0</v>
      </c>
      <c r="BB363">
        <f>AM363/(AO363+AM363/AT363)</f>
        <v>0</v>
      </c>
      <c r="BC363" t="s">
        <v>292</v>
      </c>
      <c r="BD363">
        <v>0</v>
      </c>
      <c r="BE363">
        <f>IF(BD363&lt;&gt;0, BD363, BB363)</f>
        <v>0</v>
      </c>
      <c r="BF363">
        <f>1-BE363/AT363</f>
        <v>0</v>
      </c>
      <c r="BG363">
        <f>(AT363-AS363)/(AT363-BE363)</f>
        <v>0</v>
      </c>
      <c r="BH363">
        <f>(AN363-AT363)/(AN363-BE363)</f>
        <v>0</v>
      </c>
      <c r="BI363">
        <f>(AT363-AS363)/(AT363-AM363)</f>
        <v>0</v>
      </c>
      <c r="BJ363">
        <f>(AN363-AT363)/(AN363-AM363)</f>
        <v>0</v>
      </c>
      <c r="BK363">
        <f>(BG363*BE363/AS363)</f>
        <v>0</v>
      </c>
      <c r="BL363">
        <f>(1-BK363)</f>
        <v>0</v>
      </c>
      <c r="BM363">
        <f>$B$11*CK363+$C$11*CL363+$F$11*CM363*(1-CP363)</f>
        <v>0</v>
      </c>
      <c r="BN363">
        <f>BM363*BO363</f>
        <v>0</v>
      </c>
      <c r="BO363">
        <f>($B$11*$D$9+$C$11*$D$9+$F$11*((CZ363+CR363)/MAX(CZ363+CR363+DA363, 0.1)*$I$9+DA363/MAX(CZ363+CR363+DA363, 0.1)*$J$9))/($B$11+$C$11+$F$11)</f>
        <v>0</v>
      </c>
      <c r="BP363">
        <f>($B$11*$K$9+$C$11*$K$9+$F$11*((CZ363+CR363)/MAX(CZ363+CR363+DA363, 0.1)*$P$9+DA363/MAX(CZ363+CR363+DA363, 0.1)*$Q$9))/($B$11+$C$11+$F$11)</f>
        <v>0</v>
      </c>
      <c r="BQ363">
        <v>6</v>
      </c>
      <c r="BR363">
        <v>0.5</v>
      </c>
      <c r="BS363" t="s">
        <v>293</v>
      </c>
      <c r="BT363">
        <v>2</v>
      </c>
      <c r="BU363">
        <v>1626465881</v>
      </c>
      <c r="BV363">
        <v>395.668</v>
      </c>
      <c r="BW363">
        <v>419.984333333333</v>
      </c>
      <c r="BX363">
        <v>11.4660666666667</v>
      </c>
      <c r="BY363">
        <v>5.36186333333333</v>
      </c>
      <c r="BZ363">
        <v>394.119</v>
      </c>
      <c r="CA363">
        <v>11.5042333333333</v>
      </c>
      <c r="CB363">
        <v>900.017666666667</v>
      </c>
      <c r="CC363">
        <v>100.763666666667</v>
      </c>
      <c r="CD363">
        <v>0.100374</v>
      </c>
      <c r="CE363">
        <v>25.8548</v>
      </c>
      <c r="CF363">
        <v>24.0497</v>
      </c>
      <c r="CG363">
        <v>999.9</v>
      </c>
      <c r="CH363">
        <v>0</v>
      </c>
      <c r="CI363">
        <v>0</v>
      </c>
      <c r="CJ363">
        <v>9945.83333333333</v>
      </c>
      <c r="CK363">
        <v>0</v>
      </c>
      <c r="CL363">
        <v>0.221023</v>
      </c>
      <c r="CM363">
        <v>1459.94</v>
      </c>
      <c r="CN363">
        <v>0.972991</v>
      </c>
      <c r="CO363">
        <v>0.0270093</v>
      </c>
      <c r="CP363">
        <v>0</v>
      </c>
      <c r="CQ363">
        <v>876.135666666667</v>
      </c>
      <c r="CR363">
        <v>4.99999</v>
      </c>
      <c r="CS363">
        <v>12851.3666666667</v>
      </c>
      <c r="CT363">
        <v>12727.8</v>
      </c>
      <c r="CU363">
        <v>39.5</v>
      </c>
      <c r="CV363">
        <v>41.375</v>
      </c>
      <c r="CW363">
        <v>40.5</v>
      </c>
      <c r="CX363">
        <v>40.833</v>
      </c>
      <c r="CY363">
        <v>41.687</v>
      </c>
      <c r="CZ363">
        <v>1415.64</v>
      </c>
      <c r="DA363">
        <v>39.3</v>
      </c>
      <c r="DB363">
        <v>0</v>
      </c>
      <c r="DC363">
        <v>1626465893</v>
      </c>
      <c r="DD363">
        <v>0</v>
      </c>
      <c r="DE363">
        <v>875.985192307692</v>
      </c>
      <c r="DF363">
        <v>2.93117947825619</v>
      </c>
      <c r="DG363">
        <v>59.7777777295026</v>
      </c>
      <c r="DH363">
        <v>12845.6961538462</v>
      </c>
      <c r="DI363">
        <v>15</v>
      </c>
      <c r="DJ363">
        <v>1626465084.6</v>
      </c>
      <c r="DK363" t="s">
        <v>294</v>
      </c>
      <c r="DL363">
        <v>1626465076.6</v>
      </c>
      <c r="DM363">
        <v>1626465084.6</v>
      </c>
      <c r="DN363">
        <v>8</v>
      </c>
      <c r="DO363">
        <v>0.212</v>
      </c>
      <c r="DP363">
        <v>0.013</v>
      </c>
      <c r="DQ363">
        <v>1.588</v>
      </c>
      <c r="DR363">
        <v>-0.074</v>
      </c>
      <c r="DS363">
        <v>420</v>
      </c>
      <c r="DT363">
        <v>3</v>
      </c>
      <c r="DU363">
        <v>0.13</v>
      </c>
      <c r="DV363">
        <v>0.03</v>
      </c>
      <c r="DW363">
        <v>-24.2540951219512</v>
      </c>
      <c r="DX363">
        <v>-0.435194425087137</v>
      </c>
      <c r="DY363">
        <v>0.0535826871895071</v>
      </c>
      <c r="DZ363">
        <v>1</v>
      </c>
      <c r="EA363">
        <v>875.8302</v>
      </c>
      <c r="EB363">
        <v>3.32041197318283</v>
      </c>
      <c r="EC363">
        <v>0.392735956373458</v>
      </c>
      <c r="ED363">
        <v>1</v>
      </c>
      <c r="EE363">
        <v>6.02084609756098</v>
      </c>
      <c r="EF363">
        <v>0.4057143554007</v>
      </c>
      <c r="EG363">
        <v>0.0410124028163551</v>
      </c>
      <c r="EH363">
        <v>0</v>
      </c>
      <c r="EI363">
        <v>2</v>
      </c>
      <c r="EJ363">
        <v>3</v>
      </c>
      <c r="EK363" t="s">
        <v>354</v>
      </c>
      <c r="EL363">
        <v>100</v>
      </c>
      <c r="EM363">
        <v>100</v>
      </c>
      <c r="EN363">
        <v>1.549</v>
      </c>
      <c r="EO363">
        <v>-0.0381</v>
      </c>
      <c r="EP363">
        <v>0.796380875196005</v>
      </c>
      <c r="EQ363">
        <v>0.00225868272383977</v>
      </c>
      <c r="ER363">
        <v>-9.96746185667655e-07</v>
      </c>
      <c r="ES363">
        <v>2.83711317370827e-10</v>
      </c>
      <c r="ET363">
        <v>-0.071317122073674</v>
      </c>
      <c r="EU363">
        <v>-0.00217948432402501</v>
      </c>
      <c r="EV363">
        <v>0.000453263451741206</v>
      </c>
      <c r="EW363">
        <v>-1.16319206543697e-06</v>
      </c>
      <c r="EX363">
        <v>-2</v>
      </c>
      <c r="EY363">
        <v>2196</v>
      </c>
      <c r="EZ363">
        <v>1</v>
      </c>
      <c r="FA363">
        <v>25</v>
      </c>
      <c r="FB363">
        <v>13.4</v>
      </c>
      <c r="FC363">
        <v>13.3</v>
      </c>
      <c r="FD363">
        <v>18</v>
      </c>
      <c r="FE363">
        <v>822.219</v>
      </c>
      <c r="FF363">
        <v>434.138</v>
      </c>
      <c r="FG363">
        <v>30.1159</v>
      </c>
      <c r="FH363">
        <v>25.1698</v>
      </c>
      <c r="FI363">
        <v>30.0002</v>
      </c>
      <c r="FJ363">
        <v>25.3212</v>
      </c>
      <c r="FK363">
        <v>25.366</v>
      </c>
      <c r="FL363">
        <v>25.0579</v>
      </c>
      <c r="FM363">
        <v>61.9026</v>
      </c>
      <c r="FN363">
        <v>0</v>
      </c>
      <c r="FO363">
        <v>30.24</v>
      </c>
      <c r="FP363">
        <v>420</v>
      </c>
      <c r="FQ363">
        <v>5.46459</v>
      </c>
      <c r="FR363">
        <v>101.471</v>
      </c>
      <c r="FS363">
        <v>101.917</v>
      </c>
    </row>
    <row r="364" spans="1:175">
      <c r="A364">
        <v>348</v>
      </c>
      <c r="B364">
        <v>1626465884</v>
      </c>
      <c r="C364">
        <v>694.400000095367</v>
      </c>
      <c r="D364" t="s">
        <v>990</v>
      </c>
      <c r="E364" t="s">
        <v>991</v>
      </c>
      <c r="F364">
        <v>1</v>
      </c>
      <c r="G364" t="s">
        <v>291</v>
      </c>
      <c r="H364">
        <v>1626465883</v>
      </c>
      <c r="I364">
        <f>(J364)/1000</f>
        <v>0</v>
      </c>
      <c r="J364">
        <f>1000*CB364*AH364*(BX364-BY364)/(100*BQ364*(1000-AH364*BX364))</f>
        <v>0</v>
      </c>
      <c r="K364">
        <f>CB364*AH364*(BW364-BV364*(1000-AH364*BY364)/(1000-AH364*BX364))/(100*BQ364)</f>
        <v>0</v>
      </c>
      <c r="L364">
        <f>BV364 - IF(AH364&gt;1, K364*BQ364*100.0/(AJ364*CJ364), 0)</f>
        <v>0</v>
      </c>
      <c r="M364">
        <f>((S364-I364/2)*L364-K364)/(S364+I364/2)</f>
        <v>0</v>
      </c>
      <c r="N364">
        <f>M364*(CC364+CD364)/1000.0</f>
        <v>0</v>
      </c>
      <c r="O364">
        <f>(BV364 - IF(AH364&gt;1, K364*BQ364*100.0/(AJ364*CJ364), 0))*(CC364+CD364)/1000.0</f>
        <v>0</v>
      </c>
      <c r="P364">
        <f>2.0/((1/R364-1/Q364)+SIGN(R364)*SQRT((1/R364-1/Q364)*(1/R364-1/Q364) + 4*BR364/((BR364+1)*(BR364+1))*(2*1/R364*1/Q364-1/Q364*1/Q364)))</f>
        <v>0</v>
      </c>
      <c r="Q364">
        <f>IF(LEFT(BS364,1)&lt;&gt;"0",IF(LEFT(BS364,1)="1",3.0,BT364),$D$5+$E$5*(CJ364*CC364/($K$5*1000))+$F$5*(CJ364*CC364/($K$5*1000))*MAX(MIN(BQ364,$J$5),$I$5)*MAX(MIN(BQ364,$J$5),$I$5)+$G$5*MAX(MIN(BQ364,$J$5),$I$5)*(CJ364*CC364/($K$5*1000))+$H$5*(CJ364*CC364/($K$5*1000))*(CJ364*CC364/($K$5*1000)))</f>
        <v>0</v>
      </c>
      <c r="R364">
        <f>I364*(1000-(1000*0.61365*exp(17.502*V364/(240.97+V364))/(CC364+CD364)+BX364)/2)/(1000*0.61365*exp(17.502*V364/(240.97+V364))/(CC364+CD364)-BX364)</f>
        <v>0</v>
      </c>
      <c r="S364">
        <f>1/((BR364+1)/(P364/1.6)+1/(Q364/1.37)) + BR364/((BR364+1)/(P364/1.6) + BR364/(Q364/1.37))</f>
        <v>0</v>
      </c>
      <c r="T364">
        <f>(BM364*BP364)</f>
        <v>0</v>
      </c>
      <c r="U364">
        <f>(CE364+(T364+2*0.95*5.67E-8*(((CE364+$B$7)+273)^4-(CE364+273)^4)-44100*I364)/(1.84*29.3*Q364+8*0.95*5.67E-8*(CE364+273)^3))</f>
        <v>0</v>
      </c>
      <c r="V364">
        <f>($C$7*CF364+$D$7*CG364+$E$7*U364)</f>
        <v>0</v>
      </c>
      <c r="W364">
        <f>0.61365*exp(17.502*V364/(240.97+V364))</f>
        <v>0</v>
      </c>
      <c r="X364">
        <f>(Y364/Z364*100)</f>
        <v>0</v>
      </c>
      <c r="Y364">
        <f>BX364*(CC364+CD364)/1000</f>
        <v>0</v>
      </c>
      <c r="Z364">
        <f>0.61365*exp(17.502*CE364/(240.97+CE364))</f>
        <v>0</v>
      </c>
      <c r="AA364">
        <f>(W364-BX364*(CC364+CD364)/1000)</f>
        <v>0</v>
      </c>
      <c r="AB364">
        <f>(-I364*44100)</f>
        <v>0</v>
      </c>
      <c r="AC364">
        <f>2*29.3*Q364*0.92*(CE364-V364)</f>
        <v>0</v>
      </c>
      <c r="AD364">
        <f>2*0.95*5.67E-8*(((CE364+$B$7)+273)^4-(V364+273)^4)</f>
        <v>0</v>
      </c>
      <c r="AE364">
        <f>T364+AD364+AB364+AC364</f>
        <v>0</v>
      </c>
      <c r="AF364">
        <v>140</v>
      </c>
      <c r="AG364">
        <v>16</v>
      </c>
      <c r="AH364">
        <f>IF(AF364*$H$13&gt;=AJ364,1.0,(AJ364/(AJ364-AF364*$H$13)))</f>
        <v>0</v>
      </c>
      <c r="AI364">
        <f>(AH364-1)*100</f>
        <v>0</v>
      </c>
      <c r="AJ364">
        <f>MAX(0,($B$13+$C$13*CJ364)/(1+$D$13*CJ364)*CC364/(CE364+273)*$E$13)</f>
        <v>0</v>
      </c>
      <c r="AK364" t="s">
        <v>292</v>
      </c>
      <c r="AL364" t="s">
        <v>292</v>
      </c>
      <c r="AM364">
        <v>0</v>
      </c>
      <c r="AN364">
        <v>0</v>
      </c>
      <c r="AO364">
        <f>1-AM364/AN364</f>
        <v>0</v>
      </c>
      <c r="AP364">
        <v>0</v>
      </c>
      <c r="AQ364" t="s">
        <v>292</v>
      </c>
      <c r="AR364" t="s">
        <v>292</v>
      </c>
      <c r="AS364">
        <v>0</v>
      </c>
      <c r="AT364">
        <v>0</v>
      </c>
      <c r="AU364">
        <f>1-AS364/AT364</f>
        <v>0</v>
      </c>
      <c r="AV364">
        <v>0.5</v>
      </c>
      <c r="AW364">
        <f>BN364</f>
        <v>0</v>
      </c>
      <c r="AX364">
        <f>K364</f>
        <v>0</v>
      </c>
      <c r="AY364">
        <f>AU364*AV364*AW364</f>
        <v>0</v>
      </c>
      <c r="AZ364">
        <f>(AX364-AP364)/AW364</f>
        <v>0</v>
      </c>
      <c r="BA364">
        <f>(AN364-AT364)/AT364</f>
        <v>0</v>
      </c>
      <c r="BB364">
        <f>AM364/(AO364+AM364/AT364)</f>
        <v>0</v>
      </c>
      <c r="BC364" t="s">
        <v>292</v>
      </c>
      <c r="BD364">
        <v>0</v>
      </c>
      <c r="BE364">
        <f>IF(BD364&lt;&gt;0, BD364, BB364)</f>
        <v>0</v>
      </c>
      <c r="BF364">
        <f>1-BE364/AT364</f>
        <v>0</v>
      </c>
      <c r="BG364">
        <f>(AT364-AS364)/(AT364-BE364)</f>
        <v>0</v>
      </c>
      <c r="BH364">
        <f>(AN364-AT364)/(AN364-BE364)</f>
        <v>0</v>
      </c>
      <c r="BI364">
        <f>(AT364-AS364)/(AT364-AM364)</f>
        <v>0</v>
      </c>
      <c r="BJ364">
        <f>(AN364-AT364)/(AN364-AM364)</f>
        <v>0</v>
      </c>
      <c r="BK364">
        <f>(BG364*BE364/AS364)</f>
        <v>0</v>
      </c>
      <c r="BL364">
        <f>(1-BK364)</f>
        <v>0</v>
      </c>
      <c r="BM364">
        <f>$B$11*CK364+$C$11*CL364+$F$11*CM364*(1-CP364)</f>
        <v>0</v>
      </c>
      <c r="BN364">
        <f>BM364*BO364</f>
        <v>0</v>
      </c>
      <c r="BO364">
        <f>($B$11*$D$9+$C$11*$D$9+$F$11*((CZ364+CR364)/MAX(CZ364+CR364+DA364, 0.1)*$I$9+DA364/MAX(CZ364+CR364+DA364, 0.1)*$J$9))/($B$11+$C$11+$F$11)</f>
        <v>0</v>
      </c>
      <c r="BP364">
        <f>($B$11*$K$9+$C$11*$K$9+$F$11*((CZ364+CR364)/MAX(CZ364+CR364+DA364, 0.1)*$P$9+DA364/MAX(CZ364+CR364+DA364, 0.1)*$Q$9))/($B$11+$C$11+$F$11)</f>
        <v>0</v>
      </c>
      <c r="BQ364">
        <v>6</v>
      </c>
      <c r="BR364">
        <v>0.5</v>
      </c>
      <c r="BS364" t="s">
        <v>293</v>
      </c>
      <c r="BT364">
        <v>2</v>
      </c>
      <c r="BU364">
        <v>1626465883</v>
      </c>
      <c r="BV364">
        <v>395.665333333333</v>
      </c>
      <c r="BW364">
        <v>419.983666666667</v>
      </c>
      <c r="BX364">
        <v>11.4898666666667</v>
      </c>
      <c r="BY364">
        <v>5.36331</v>
      </c>
      <c r="BZ364">
        <v>394.116333333333</v>
      </c>
      <c r="CA364">
        <v>11.5278333333333</v>
      </c>
      <c r="CB364">
        <v>900.023</v>
      </c>
      <c r="CC364">
        <v>100.763333333333</v>
      </c>
      <c r="CD364">
        <v>0.0995522333333333</v>
      </c>
      <c r="CE364">
        <v>25.8959333333333</v>
      </c>
      <c r="CF364">
        <v>24.0865</v>
      </c>
      <c r="CG364">
        <v>999.9</v>
      </c>
      <c r="CH364">
        <v>0</v>
      </c>
      <c r="CI364">
        <v>0</v>
      </c>
      <c r="CJ364">
        <v>10014.9666666667</v>
      </c>
      <c r="CK364">
        <v>0</v>
      </c>
      <c r="CL364">
        <v>0.221023</v>
      </c>
      <c r="CM364">
        <v>1459.94666666667</v>
      </c>
      <c r="CN364">
        <v>0.972991</v>
      </c>
      <c r="CO364">
        <v>0.0270093</v>
      </c>
      <c r="CP364">
        <v>0</v>
      </c>
      <c r="CQ364">
        <v>876.581666666667</v>
      </c>
      <c r="CR364">
        <v>4.99999</v>
      </c>
      <c r="CS364">
        <v>12853.2666666667</v>
      </c>
      <c r="CT364">
        <v>12727.8333333333</v>
      </c>
      <c r="CU364">
        <v>39.5</v>
      </c>
      <c r="CV364">
        <v>41.375</v>
      </c>
      <c r="CW364">
        <v>40.5</v>
      </c>
      <c r="CX364">
        <v>40.812</v>
      </c>
      <c r="CY364">
        <v>41.687</v>
      </c>
      <c r="CZ364">
        <v>1415.64666666667</v>
      </c>
      <c r="DA364">
        <v>39.3</v>
      </c>
      <c r="DB364">
        <v>0</v>
      </c>
      <c r="DC364">
        <v>1626465895.4</v>
      </c>
      <c r="DD364">
        <v>0</v>
      </c>
      <c r="DE364">
        <v>876.134769230769</v>
      </c>
      <c r="DF364">
        <v>2.64683760085233</v>
      </c>
      <c r="DG364">
        <v>56.7076923383797</v>
      </c>
      <c r="DH364">
        <v>12847.9269230769</v>
      </c>
      <c r="DI364">
        <v>15</v>
      </c>
      <c r="DJ364">
        <v>1626465084.6</v>
      </c>
      <c r="DK364" t="s">
        <v>294</v>
      </c>
      <c r="DL364">
        <v>1626465076.6</v>
      </c>
      <c r="DM364">
        <v>1626465084.6</v>
      </c>
      <c r="DN364">
        <v>8</v>
      </c>
      <c r="DO364">
        <v>0.212</v>
      </c>
      <c r="DP364">
        <v>0.013</v>
      </c>
      <c r="DQ364">
        <v>1.588</v>
      </c>
      <c r="DR364">
        <v>-0.074</v>
      </c>
      <c r="DS364">
        <v>420</v>
      </c>
      <c r="DT364">
        <v>3</v>
      </c>
      <c r="DU364">
        <v>0.13</v>
      </c>
      <c r="DV364">
        <v>0.03</v>
      </c>
      <c r="DW364">
        <v>-24.2709243902439</v>
      </c>
      <c r="DX364">
        <v>-0.347195121951218</v>
      </c>
      <c r="DY364">
        <v>0.0445926154910825</v>
      </c>
      <c r="DZ364">
        <v>1</v>
      </c>
      <c r="EA364">
        <v>875.967666666667</v>
      </c>
      <c r="EB364">
        <v>3.27146021642304</v>
      </c>
      <c r="EC364">
        <v>0.386890530807211</v>
      </c>
      <c r="ED364">
        <v>1</v>
      </c>
      <c r="EE364">
        <v>6.03718951219512</v>
      </c>
      <c r="EF364">
        <v>0.425660278745656</v>
      </c>
      <c r="EG364">
        <v>0.0432693804851298</v>
      </c>
      <c r="EH364">
        <v>0</v>
      </c>
      <c r="EI364">
        <v>2</v>
      </c>
      <c r="EJ364">
        <v>3</v>
      </c>
      <c r="EK364" t="s">
        <v>354</v>
      </c>
      <c r="EL364">
        <v>100</v>
      </c>
      <c r="EM364">
        <v>100</v>
      </c>
      <c r="EN364">
        <v>1.549</v>
      </c>
      <c r="EO364">
        <v>-0.0379</v>
      </c>
      <c r="EP364">
        <v>0.796380875196005</v>
      </c>
      <c r="EQ364">
        <v>0.00225868272383977</v>
      </c>
      <c r="ER364">
        <v>-9.96746185667655e-07</v>
      </c>
      <c r="ES364">
        <v>2.83711317370827e-10</v>
      </c>
      <c r="ET364">
        <v>-0.071317122073674</v>
      </c>
      <c r="EU364">
        <v>-0.00217948432402501</v>
      </c>
      <c r="EV364">
        <v>0.000453263451741206</v>
      </c>
      <c r="EW364">
        <v>-1.16319206543697e-06</v>
      </c>
      <c r="EX364">
        <v>-2</v>
      </c>
      <c r="EY364">
        <v>2196</v>
      </c>
      <c r="EZ364">
        <v>1</v>
      </c>
      <c r="FA364">
        <v>25</v>
      </c>
      <c r="FB364">
        <v>13.5</v>
      </c>
      <c r="FC364">
        <v>13.3</v>
      </c>
      <c r="FD364">
        <v>18</v>
      </c>
      <c r="FE364">
        <v>822.428</v>
      </c>
      <c r="FF364">
        <v>434.085</v>
      </c>
      <c r="FG364">
        <v>30.177</v>
      </c>
      <c r="FH364">
        <v>25.1706</v>
      </c>
      <c r="FI364">
        <v>30.0002</v>
      </c>
      <c r="FJ364">
        <v>25.3212</v>
      </c>
      <c r="FK364">
        <v>25.3651</v>
      </c>
      <c r="FL364">
        <v>25.0589</v>
      </c>
      <c r="FM364">
        <v>61.609</v>
      </c>
      <c r="FN364">
        <v>0</v>
      </c>
      <c r="FO364">
        <v>30.24</v>
      </c>
      <c r="FP364">
        <v>420</v>
      </c>
      <c r="FQ364">
        <v>5.4647</v>
      </c>
      <c r="FR364">
        <v>101.472</v>
      </c>
      <c r="FS364">
        <v>101.917</v>
      </c>
    </row>
    <row r="365" spans="1:175">
      <c r="A365">
        <v>349</v>
      </c>
      <c r="B365">
        <v>1626465886</v>
      </c>
      <c r="C365">
        <v>696.400000095367</v>
      </c>
      <c r="D365" t="s">
        <v>992</v>
      </c>
      <c r="E365" t="s">
        <v>993</v>
      </c>
      <c r="F365">
        <v>1</v>
      </c>
      <c r="G365" t="s">
        <v>291</v>
      </c>
      <c r="H365">
        <v>1626465885</v>
      </c>
      <c r="I365">
        <f>(J365)/1000</f>
        <v>0</v>
      </c>
      <c r="J365">
        <f>1000*CB365*AH365*(BX365-BY365)/(100*BQ365*(1000-AH365*BX365))</f>
        <v>0</v>
      </c>
      <c r="K365">
        <f>CB365*AH365*(BW365-BV365*(1000-AH365*BY365)/(1000-AH365*BX365))/(100*BQ365)</f>
        <v>0</v>
      </c>
      <c r="L365">
        <f>BV365 - IF(AH365&gt;1, K365*BQ365*100.0/(AJ365*CJ365), 0)</f>
        <v>0</v>
      </c>
      <c r="M365">
        <f>((S365-I365/2)*L365-K365)/(S365+I365/2)</f>
        <v>0</v>
      </c>
      <c r="N365">
        <f>M365*(CC365+CD365)/1000.0</f>
        <v>0</v>
      </c>
      <c r="O365">
        <f>(BV365 - IF(AH365&gt;1, K365*BQ365*100.0/(AJ365*CJ365), 0))*(CC365+CD365)/1000.0</f>
        <v>0</v>
      </c>
      <c r="P365">
        <f>2.0/((1/R365-1/Q365)+SIGN(R365)*SQRT((1/R365-1/Q365)*(1/R365-1/Q365) + 4*BR365/((BR365+1)*(BR365+1))*(2*1/R365*1/Q365-1/Q365*1/Q365)))</f>
        <v>0</v>
      </c>
      <c r="Q365">
        <f>IF(LEFT(BS365,1)&lt;&gt;"0",IF(LEFT(BS365,1)="1",3.0,BT365),$D$5+$E$5*(CJ365*CC365/($K$5*1000))+$F$5*(CJ365*CC365/($K$5*1000))*MAX(MIN(BQ365,$J$5),$I$5)*MAX(MIN(BQ365,$J$5),$I$5)+$G$5*MAX(MIN(BQ365,$J$5),$I$5)*(CJ365*CC365/($K$5*1000))+$H$5*(CJ365*CC365/($K$5*1000))*(CJ365*CC365/($K$5*1000)))</f>
        <v>0</v>
      </c>
      <c r="R365">
        <f>I365*(1000-(1000*0.61365*exp(17.502*V365/(240.97+V365))/(CC365+CD365)+BX365)/2)/(1000*0.61365*exp(17.502*V365/(240.97+V365))/(CC365+CD365)-BX365)</f>
        <v>0</v>
      </c>
      <c r="S365">
        <f>1/((BR365+1)/(P365/1.6)+1/(Q365/1.37)) + BR365/((BR365+1)/(P365/1.6) + BR365/(Q365/1.37))</f>
        <v>0</v>
      </c>
      <c r="T365">
        <f>(BM365*BP365)</f>
        <v>0</v>
      </c>
      <c r="U365">
        <f>(CE365+(T365+2*0.95*5.67E-8*(((CE365+$B$7)+273)^4-(CE365+273)^4)-44100*I365)/(1.84*29.3*Q365+8*0.95*5.67E-8*(CE365+273)^3))</f>
        <v>0</v>
      </c>
      <c r="V365">
        <f>($C$7*CF365+$D$7*CG365+$E$7*U365)</f>
        <v>0</v>
      </c>
      <c r="W365">
        <f>0.61365*exp(17.502*V365/(240.97+V365))</f>
        <v>0</v>
      </c>
      <c r="X365">
        <f>(Y365/Z365*100)</f>
        <v>0</v>
      </c>
      <c r="Y365">
        <f>BX365*(CC365+CD365)/1000</f>
        <v>0</v>
      </c>
      <c r="Z365">
        <f>0.61365*exp(17.502*CE365/(240.97+CE365))</f>
        <v>0</v>
      </c>
      <c r="AA365">
        <f>(W365-BX365*(CC365+CD365)/1000)</f>
        <v>0</v>
      </c>
      <c r="AB365">
        <f>(-I365*44100)</f>
        <v>0</v>
      </c>
      <c r="AC365">
        <f>2*29.3*Q365*0.92*(CE365-V365)</f>
        <v>0</v>
      </c>
      <c r="AD365">
        <f>2*0.95*5.67E-8*(((CE365+$B$7)+273)^4-(V365+273)^4)</f>
        <v>0</v>
      </c>
      <c r="AE365">
        <f>T365+AD365+AB365+AC365</f>
        <v>0</v>
      </c>
      <c r="AF365">
        <v>140</v>
      </c>
      <c r="AG365">
        <v>16</v>
      </c>
      <c r="AH365">
        <f>IF(AF365*$H$13&gt;=AJ365,1.0,(AJ365/(AJ365-AF365*$H$13)))</f>
        <v>0</v>
      </c>
      <c r="AI365">
        <f>(AH365-1)*100</f>
        <v>0</v>
      </c>
      <c r="AJ365">
        <f>MAX(0,($B$13+$C$13*CJ365)/(1+$D$13*CJ365)*CC365/(CE365+273)*$E$13)</f>
        <v>0</v>
      </c>
      <c r="AK365" t="s">
        <v>292</v>
      </c>
      <c r="AL365" t="s">
        <v>292</v>
      </c>
      <c r="AM365">
        <v>0</v>
      </c>
      <c r="AN365">
        <v>0</v>
      </c>
      <c r="AO365">
        <f>1-AM365/AN365</f>
        <v>0</v>
      </c>
      <c r="AP365">
        <v>0</v>
      </c>
      <c r="AQ365" t="s">
        <v>292</v>
      </c>
      <c r="AR365" t="s">
        <v>292</v>
      </c>
      <c r="AS365">
        <v>0</v>
      </c>
      <c r="AT365">
        <v>0</v>
      </c>
      <c r="AU365">
        <f>1-AS365/AT365</f>
        <v>0</v>
      </c>
      <c r="AV365">
        <v>0.5</v>
      </c>
      <c r="AW365">
        <f>BN365</f>
        <v>0</v>
      </c>
      <c r="AX365">
        <f>K365</f>
        <v>0</v>
      </c>
      <c r="AY365">
        <f>AU365*AV365*AW365</f>
        <v>0</v>
      </c>
      <c r="AZ365">
        <f>(AX365-AP365)/AW365</f>
        <v>0</v>
      </c>
      <c r="BA365">
        <f>(AN365-AT365)/AT365</f>
        <v>0</v>
      </c>
      <c r="BB365">
        <f>AM365/(AO365+AM365/AT365)</f>
        <v>0</v>
      </c>
      <c r="BC365" t="s">
        <v>292</v>
      </c>
      <c r="BD365">
        <v>0</v>
      </c>
      <c r="BE365">
        <f>IF(BD365&lt;&gt;0, BD365, BB365)</f>
        <v>0</v>
      </c>
      <c r="BF365">
        <f>1-BE365/AT365</f>
        <v>0</v>
      </c>
      <c r="BG365">
        <f>(AT365-AS365)/(AT365-BE365)</f>
        <v>0</v>
      </c>
      <c r="BH365">
        <f>(AN365-AT365)/(AN365-BE365)</f>
        <v>0</v>
      </c>
      <c r="BI365">
        <f>(AT365-AS365)/(AT365-AM365)</f>
        <v>0</v>
      </c>
      <c r="BJ365">
        <f>(AN365-AT365)/(AN365-AM365)</f>
        <v>0</v>
      </c>
      <c r="BK365">
        <f>(BG365*BE365/AS365)</f>
        <v>0</v>
      </c>
      <c r="BL365">
        <f>(1-BK365)</f>
        <v>0</v>
      </c>
      <c r="BM365">
        <f>$B$11*CK365+$C$11*CL365+$F$11*CM365*(1-CP365)</f>
        <v>0</v>
      </c>
      <c r="BN365">
        <f>BM365*BO365</f>
        <v>0</v>
      </c>
      <c r="BO365">
        <f>($B$11*$D$9+$C$11*$D$9+$F$11*((CZ365+CR365)/MAX(CZ365+CR365+DA365, 0.1)*$I$9+DA365/MAX(CZ365+CR365+DA365, 0.1)*$J$9))/($B$11+$C$11+$F$11)</f>
        <v>0</v>
      </c>
      <c r="BP365">
        <f>($B$11*$K$9+$C$11*$K$9+$F$11*((CZ365+CR365)/MAX(CZ365+CR365+DA365, 0.1)*$P$9+DA365/MAX(CZ365+CR365+DA365, 0.1)*$Q$9))/($B$11+$C$11+$F$11)</f>
        <v>0</v>
      </c>
      <c r="BQ365">
        <v>6</v>
      </c>
      <c r="BR365">
        <v>0.5</v>
      </c>
      <c r="BS365" t="s">
        <v>293</v>
      </c>
      <c r="BT365">
        <v>2</v>
      </c>
      <c r="BU365">
        <v>1626465885</v>
      </c>
      <c r="BV365">
        <v>395.650666666667</v>
      </c>
      <c r="BW365">
        <v>419.980333333333</v>
      </c>
      <c r="BX365">
        <v>11.5094</v>
      </c>
      <c r="BY365">
        <v>5.36787</v>
      </c>
      <c r="BZ365">
        <v>394.101666666667</v>
      </c>
      <c r="CA365">
        <v>11.5472333333333</v>
      </c>
      <c r="CB365">
        <v>899.994333333333</v>
      </c>
      <c r="CC365">
        <v>100.765</v>
      </c>
      <c r="CD365">
        <v>0.1000604</v>
      </c>
      <c r="CE365">
        <v>25.9379</v>
      </c>
      <c r="CF365">
        <v>24.1169</v>
      </c>
      <c r="CG365">
        <v>999.9</v>
      </c>
      <c r="CH365">
        <v>0</v>
      </c>
      <c r="CI365">
        <v>0</v>
      </c>
      <c r="CJ365">
        <v>9981.87666666667</v>
      </c>
      <c r="CK365">
        <v>0</v>
      </c>
      <c r="CL365">
        <v>0.221023</v>
      </c>
      <c r="CM365">
        <v>1460.10666666667</v>
      </c>
      <c r="CN365">
        <v>0.972992333333333</v>
      </c>
      <c r="CO365">
        <v>0.0270077333333333</v>
      </c>
      <c r="CP365">
        <v>0</v>
      </c>
      <c r="CQ365">
        <v>876.814333333333</v>
      </c>
      <c r="CR365">
        <v>4.99999</v>
      </c>
      <c r="CS365">
        <v>12856.7333333333</v>
      </c>
      <c r="CT365">
        <v>12729.2</v>
      </c>
      <c r="CU365">
        <v>39.5</v>
      </c>
      <c r="CV365">
        <v>41.375</v>
      </c>
      <c r="CW365">
        <v>40.5</v>
      </c>
      <c r="CX365">
        <v>40.875</v>
      </c>
      <c r="CY365">
        <v>41.687</v>
      </c>
      <c r="CZ365">
        <v>1415.80666666667</v>
      </c>
      <c r="DA365">
        <v>39.3</v>
      </c>
      <c r="DB365">
        <v>0</v>
      </c>
      <c r="DC365">
        <v>1626465897.2</v>
      </c>
      <c r="DD365">
        <v>0</v>
      </c>
      <c r="DE365">
        <v>876.3</v>
      </c>
      <c r="DF365">
        <v>3.60130768396943</v>
      </c>
      <c r="DG365">
        <v>59.5153846191065</v>
      </c>
      <c r="DH365">
        <v>12850.012</v>
      </c>
      <c r="DI365">
        <v>15</v>
      </c>
      <c r="DJ365">
        <v>1626465084.6</v>
      </c>
      <c r="DK365" t="s">
        <v>294</v>
      </c>
      <c r="DL365">
        <v>1626465076.6</v>
      </c>
      <c r="DM365">
        <v>1626465084.6</v>
      </c>
      <c r="DN365">
        <v>8</v>
      </c>
      <c r="DO365">
        <v>0.212</v>
      </c>
      <c r="DP365">
        <v>0.013</v>
      </c>
      <c r="DQ365">
        <v>1.588</v>
      </c>
      <c r="DR365">
        <v>-0.074</v>
      </c>
      <c r="DS365">
        <v>420</v>
      </c>
      <c r="DT365">
        <v>3</v>
      </c>
      <c r="DU365">
        <v>0.13</v>
      </c>
      <c r="DV365">
        <v>0.03</v>
      </c>
      <c r="DW365">
        <v>-24.2826365853659</v>
      </c>
      <c r="DX365">
        <v>-0.321068989547093</v>
      </c>
      <c r="DY365">
        <v>0.0418212441994385</v>
      </c>
      <c r="DZ365">
        <v>1</v>
      </c>
      <c r="EA365">
        <v>876.070666666667</v>
      </c>
      <c r="EB365">
        <v>3.13030184076559</v>
      </c>
      <c r="EC365">
        <v>0.388240137080652</v>
      </c>
      <c r="ED365">
        <v>1</v>
      </c>
      <c r="EE365">
        <v>6.05303853658537</v>
      </c>
      <c r="EF365">
        <v>0.462255470383273</v>
      </c>
      <c r="EG365">
        <v>0.0470151925399199</v>
      </c>
      <c r="EH365">
        <v>0</v>
      </c>
      <c r="EI365">
        <v>2</v>
      </c>
      <c r="EJ365">
        <v>3</v>
      </c>
      <c r="EK365" t="s">
        <v>354</v>
      </c>
      <c r="EL365">
        <v>100</v>
      </c>
      <c r="EM365">
        <v>100</v>
      </c>
      <c r="EN365">
        <v>1.549</v>
      </c>
      <c r="EO365">
        <v>-0.0378</v>
      </c>
      <c r="EP365">
        <v>0.796380875196005</v>
      </c>
      <c r="EQ365">
        <v>0.00225868272383977</v>
      </c>
      <c r="ER365">
        <v>-9.96746185667655e-07</v>
      </c>
      <c r="ES365">
        <v>2.83711317370827e-10</v>
      </c>
      <c r="ET365">
        <v>-0.071317122073674</v>
      </c>
      <c r="EU365">
        <v>-0.00217948432402501</v>
      </c>
      <c r="EV365">
        <v>0.000453263451741206</v>
      </c>
      <c r="EW365">
        <v>-1.16319206543697e-06</v>
      </c>
      <c r="EX365">
        <v>-2</v>
      </c>
      <c r="EY365">
        <v>2196</v>
      </c>
      <c r="EZ365">
        <v>1</v>
      </c>
      <c r="FA365">
        <v>25</v>
      </c>
      <c r="FB365">
        <v>13.5</v>
      </c>
      <c r="FC365">
        <v>13.4</v>
      </c>
      <c r="FD365">
        <v>18</v>
      </c>
      <c r="FE365">
        <v>822.359</v>
      </c>
      <c r="FF365">
        <v>434.339</v>
      </c>
      <c r="FG365">
        <v>30.2453</v>
      </c>
      <c r="FH365">
        <v>25.1706</v>
      </c>
      <c r="FI365">
        <v>30.0003</v>
      </c>
      <c r="FJ365">
        <v>25.3212</v>
      </c>
      <c r="FK365">
        <v>25.3651</v>
      </c>
      <c r="FL365">
        <v>25.0591</v>
      </c>
      <c r="FM365">
        <v>61.609</v>
      </c>
      <c r="FN365">
        <v>0</v>
      </c>
      <c r="FO365">
        <v>30.34</v>
      </c>
      <c r="FP365">
        <v>420</v>
      </c>
      <c r="FQ365">
        <v>5.50739</v>
      </c>
      <c r="FR365">
        <v>101.474</v>
      </c>
      <c r="FS365">
        <v>101.916</v>
      </c>
    </row>
    <row r="366" spans="1:175">
      <c r="A366">
        <v>350</v>
      </c>
      <c r="B366">
        <v>1626465888</v>
      </c>
      <c r="C366">
        <v>698.400000095367</v>
      </c>
      <c r="D366" t="s">
        <v>994</v>
      </c>
      <c r="E366" t="s">
        <v>995</v>
      </c>
      <c r="F366">
        <v>1</v>
      </c>
      <c r="G366" t="s">
        <v>291</v>
      </c>
      <c r="H366">
        <v>1626465887</v>
      </c>
      <c r="I366">
        <f>(J366)/1000</f>
        <v>0</v>
      </c>
      <c r="J366">
        <f>1000*CB366*AH366*(BX366-BY366)/(100*BQ366*(1000-AH366*BX366))</f>
        <v>0</v>
      </c>
      <c r="K366">
        <f>CB366*AH366*(BW366-BV366*(1000-AH366*BY366)/(1000-AH366*BX366))/(100*BQ366)</f>
        <v>0</v>
      </c>
      <c r="L366">
        <f>BV366 - IF(AH366&gt;1, K366*BQ366*100.0/(AJ366*CJ366), 0)</f>
        <v>0</v>
      </c>
      <c r="M366">
        <f>((S366-I366/2)*L366-K366)/(S366+I366/2)</f>
        <v>0</v>
      </c>
      <c r="N366">
        <f>M366*(CC366+CD366)/1000.0</f>
        <v>0</v>
      </c>
      <c r="O366">
        <f>(BV366 - IF(AH366&gt;1, K366*BQ366*100.0/(AJ366*CJ366), 0))*(CC366+CD366)/1000.0</f>
        <v>0</v>
      </c>
      <c r="P366">
        <f>2.0/((1/R366-1/Q366)+SIGN(R366)*SQRT((1/R366-1/Q366)*(1/R366-1/Q366) + 4*BR366/((BR366+1)*(BR366+1))*(2*1/R366*1/Q366-1/Q366*1/Q366)))</f>
        <v>0</v>
      </c>
      <c r="Q366">
        <f>IF(LEFT(BS366,1)&lt;&gt;"0",IF(LEFT(BS366,1)="1",3.0,BT366),$D$5+$E$5*(CJ366*CC366/($K$5*1000))+$F$5*(CJ366*CC366/($K$5*1000))*MAX(MIN(BQ366,$J$5),$I$5)*MAX(MIN(BQ366,$J$5),$I$5)+$G$5*MAX(MIN(BQ366,$J$5),$I$5)*(CJ366*CC366/($K$5*1000))+$H$5*(CJ366*CC366/($K$5*1000))*(CJ366*CC366/($K$5*1000)))</f>
        <v>0</v>
      </c>
      <c r="R366">
        <f>I366*(1000-(1000*0.61365*exp(17.502*V366/(240.97+V366))/(CC366+CD366)+BX366)/2)/(1000*0.61365*exp(17.502*V366/(240.97+V366))/(CC366+CD366)-BX366)</f>
        <v>0</v>
      </c>
      <c r="S366">
        <f>1/((BR366+1)/(P366/1.6)+1/(Q366/1.37)) + BR366/((BR366+1)/(P366/1.6) + BR366/(Q366/1.37))</f>
        <v>0</v>
      </c>
      <c r="T366">
        <f>(BM366*BP366)</f>
        <v>0</v>
      </c>
      <c r="U366">
        <f>(CE366+(T366+2*0.95*5.67E-8*(((CE366+$B$7)+273)^4-(CE366+273)^4)-44100*I366)/(1.84*29.3*Q366+8*0.95*5.67E-8*(CE366+273)^3))</f>
        <v>0</v>
      </c>
      <c r="V366">
        <f>($C$7*CF366+$D$7*CG366+$E$7*U366)</f>
        <v>0</v>
      </c>
      <c r="W366">
        <f>0.61365*exp(17.502*V366/(240.97+V366))</f>
        <v>0</v>
      </c>
      <c r="X366">
        <f>(Y366/Z366*100)</f>
        <v>0</v>
      </c>
      <c r="Y366">
        <f>BX366*(CC366+CD366)/1000</f>
        <v>0</v>
      </c>
      <c r="Z366">
        <f>0.61365*exp(17.502*CE366/(240.97+CE366))</f>
        <v>0</v>
      </c>
      <c r="AA366">
        <f>(W366-BX366*(CC366+CD366)/1000)</f>
        <v>0</v>
      </c>
      <c r="AB366">
        <f>(-I366*44100)</f>
        <v>0</v>
      </c>
      <c r="AC366">
        <f>2*29.3*Q366*0.92*(CE366-V366)</f>
        <v>0</v>
      </c>
      <c r="AD366">
        <f>2*0.95*5.67E-8*(((CE366+$B$7)+273)^4-(V366+273)^4)</f>
        <v>0</v>
      </c>
      <c r="AE366">
        <f>T366+AD366+AB366+AC366</f>
        <v>0</v>
      </c>
      <c r="AF366">
        <v>140</v>
      </c>
      <c r="AG366">
        <v>16</v>
      </c>
      <c r="AH366">
        <f>IF(AF366*$H$13&gt;=AJ366,1.0,(AJ366/(AJ366-AF366*$H$13)))</f>
        <v>0</v>
      </c>
      <c r="AI366">
        <f>(AH366-1)*100</f>
        <v>0</v>
      </c>
      <c r="AJ366">
        <f>MAX(0,($B$13+$C$13*CJ366)/(1+$D$13*CJ366)*CC366/(CE366+273)*$E$13)</f>
        <v>0</v>
      </c>
      <c r="AK366" t="s">
        <v>292</v>
      </c>
      <c r="AL366" t="s">
        <v>292</v>
      </c>
      <c r="AM366">
        <v>0</v>
      </c>
      <c r="AN366">
        <v>0</v>
      </c>
      <c r="AO366">
        <f>1-AM366/AN366</f>
        <v>0</v>
      </c>
      <c r="AP366">
        <v>0</v>
      </c>
      <c r="AQ366" t="s">
        <v>292</v>
      </c>
      <c r="AR366" t="s">
        <v>292</v>
      </c>
      <c r="AS366">
        <v>0</v>
      </c>
      <c r="AT366">
        <v>0</v>
      </c>
      <c r="AU366">
        <f>1-AS366/AT366</f>
        <v>0</v>
      </c>
      <c r="AV366">
        <v>0.5</v>
      </c>
      <c r="AW366">
        <f>BN366</f>
        <v>0</v>
      </c>
      <c r="AX366">
        <f>K366</f>
        <v>0</v>
      </c>
      <c r="AY366">
        <f>AU366*AV366*AW366</f>
        <v>0</v>
      </c>
      <c r="AZ366">
        <f>(AX366-AP366)/AW366</f>
        <v>0</v>
      </c>
      <c r="BA366">
        <f>(AN366-AT366)/AT366</f>
        <v>0</v>
      </c>
      <c r="BB366">
        <f>AM366/(AO366+AM366/AT366)</f>
        <v>0</v>
      </c>
      <c r="BC366" t="s">
        <v>292</v>
      </c>
      <c r="BD366">
        <v>0</v>
      </c>
      <c r="BE366">
        <f>IF(BD366&lt;&gt;0, BD366, BB366)</f>
        <v>0</v>
      </c>
      <c r="BF366">
        <f>1-BE366/AT366</f>
        <v>0</v>
      </c>
      <c r="BG366">
        <f>(AT366-AS366)/(AT366-BE366)</f>
        <v>0</v>
      </c>
      <c r="BH366">
        <f>(AN366-AT366)/(AN366-BE366)</f>
        <v>0</v>
      </c>
      <c r="BI366">
        <f>(AT366-AS366)/(AT366-AM366)</f>
        <v>0</v>
      </c>
      <c r="BJ366">
        <f>(AN366-AT366)/(AN366-AM366)</f>
        <v>0</v>
      </c>
      <c r="BK366">
        <f>(BG366*BE366/AS366)</f>
        <v>0</v>
      </c>
      <c r="BL366">
        <f>(1-BK366)</f>
        <v>0</v>
      </c>
      <c r="BM366">
        <f>$B$11*CK366+$C$11*CL366+$F$11*CM366*(1-CP366)</f>
        <v>0</v>
      </c>
      <c r="BN366">
        <f>BM366*BO366</f>
        <v>0</v>
      </c>
      <c r="BO366">
        <f>($B$11*$D$9+$C$11*$D$9+$F$11*((CZ366+CR366)/MAX(CZ366+CR366+DA366, 0.1)*$I$9+DA366/MAX(CZ366+CR366+DA366, 0.1)*$J$9))/($B$11+$C$11+$F$11)</f>
        <v>0</v>
      </c>
      <c r="BP366">
        <f>($B$11*$K$9+$C$11*$K$9+$F$11*((CZ366+CR366)/MAX(CZ366+CR366+DA366, 0.1)*$P$9+DA366/MAX(CZ366+CR366+DA366, 0.1)*$Q$9))/($B$11+$C$11+$F$11)</f>
        <v>0</v>
      </c>
      <c r="BQ366">
        <v>6</v>
      </c>
      <c r="BR366">
        <v>0.5</v>
      </c>
      <c r="BS366" t="s">
        <v>293</v>
      </c>
      <c r="BT366">
        <v>2</v>
      </c>
      <c r="BU366">
        <v>1626465887</v>
      </c>
      <c r="BV366">
        <v>395.616333333333</v>
      </c>
      <c r="BW366">
        <v>419.996333333333</v>
      </c>
      <c r="BX366">
        <v>11.5327</v>
      </c>
      <c r="BY366">
        <v>5.38185333333333</v>
      </c>
      <c r="BZ366">
        <v>394.067333333333</v>
      </c>
      <c r="CA366">
        <v>11.5703666666667</v>
      </c>
      <c r="CB366">
        <v>899.992666666667</v>
      </c>
      <c r="CC366">
        <v>100.765</v>
      </c>
      <c r="CD366">
        <v>0.100207</v>
      </c>
      <c r="CE366">
        <v>25.9806</v>
      </c>
      <c r="CF366">
        <v>24.1558333333333</v>
      </c>
      <c r="CG366">
        <v>999.9</v>
      </c>
      <c r="CH366">
        <v>0</v>
      </c>
      <c r="CI366">
        <v>0</v>
      </c>
      <c r="CJ366">
        <v>9975.62666666667</v>
      </c>
      <c r="CK366">
        <v>0</v>
      </c>
      <c r="CL366">
        <v>0.221023</v>
      </c>
      <c r="CM366">
        <v>1459.93333333333</v>
      </c>
      <c r="CN366">
        <v>0.972991</v>
      </c>
      <c r="CO366">
        <v>0.0270093</v>
      </c>
      <c r="CP366">
        <v>0</v>
      </c>
      <c r="CQ366">
        <v>876.736666666667</v>
      </c>
      <c r="CR366">
        <v>4.99999</v>
      </c>
      <c r="CS366">
        <v>12856.7</v>
      </c>
      <c r="CT366">
        <v>12727.7</v>
      </c>
      <c r="CU366">
        <v>39.5</v>
      </c>
      <c r="CV366">
        <v>41.375</v>
      </c>
      <c r="CW366">
        <v>40.5413333333333</v>
      </c>
      <c r="CX366">
        <v>40.833</v>
      </c>
      <c r="CY366">
        <v>41.687</v>
      </c>
      <c r="CZ366">
        <v>1415.63333333333</v>
      </c>
      <c r="DA366">
        <v>39.3</v>
      </c>
      <c r="DB366">
        <v>0</v>
      </c>
      <c r="DC366">
        <v>1626465899</v>
      </c>
      <c r="DD366">
        <v>0</v>
      </c>
      <c r="DE366">
        <v>876.396346153846</v>
      </c>
      <c r="DF366">
        <v>3.4239658069007</v>
      </c>
      <c r="DG366">
        <v>55.1418802686837</v>
      </c>
      <c r="DH366">
        <v>12851.35</v>
      </c>
      <c r="DI366">
        <v>15</v>
      </c>
      <c r="DJ366">
        <v>1626465084.6</v>
      </c>
      <c r="DK366" t="s">
        <v>294</v>
      </c>
      <c r="DL366">
        <v>1626465076.6</v>
      </c>
      <c r="DM366">
        <v>1626465084.6</v>
      </c>
      <c r="DN366">
        <v>8</v>
      </c>
      <c r="DO366">
        <v>0.212</v>
      </c>
      <c r="DP366">
        <v>0.013</v>
      </c>
      <c r="DQ366">
        <v>1.588</v>
      </c>
      <c r="DR366">
        <v>-0.074</v>
      </c>
      <c r="DS366">
        <v>420</v>
      </c>
      <c r="DT366">
        <v>3</v>
      </c>
      <c r="DU366">
        <v>0.13</v>
      </c>
      <c r="DV366">
        <v>0.03</v>
      </c>
      <c r="DW366">
        <v>-24.294256097561</v>
      </c>
      <c r="DX366">
        <v>-0.361421602787448</v>
      </c>
      <c r="DY366">
        <v>0.0451332285182246</v>
      </c>
      <c r="DZ366">
        <v>1</v>
      </c>
      <c r="EA366">
        <v>876.177114285714</v>
      </c>
      <c r="EB366">
        <v>3.71802087738107</v>
      </c>
      <c r="EC366">
        <v>0.448446191798722</v>
      </c>
      <c r="ED366">
        <v>1</v>
      </c>
      <c r="EE366">
        <v>6.06786682926829</v>
      </c>
      <c r="EF366">
        <v>0.499448153310113</v>
      </c>
      <c r="EG366">
        <v>0.0503228594440875</v>
      </c>
      <c r="EH366">
        <v>0</v>
      </c>
      <c r="EI366">
        <v>2</v>
      </c>
      <c r="EJ366">
        <v>3</v>
      </c>
      <c r="EK366" t="s">
        <v>354</v>
      </c>
      <c r="EL366">
        <v>100</v>
      </c>
      <c r="EM366">
        <v>100</v>
      </c>
      <c r="EN366">
        <v>1.549</v>
      </c>
      <c r="EO366">
        <v>-0.0376</v>
      </c>
      <c r="EP366">
        <v>0.796380875196005</v>
      </c>
      <c r="EQ366">
        <v>0.00225868272383977</v>
      </c>
      <c r="ER366">
        <v>-9.96746185667655e-07</v>
      </c>
      <c r="ES366">
        <v>2.83711317370827e-10</v>
      </c>
      <c r="ET366">
        <v>-0.071317122073674</v>
      </c>
      <c r="EU366">
        <v>-0.00217948432402501</v>
      </c>
      <c r="EV366">
        <v>0.000453263451741206</v>
      </c>
      <c r="EW366">
        <v>-1.16319206543697e-06</v>
      </c>
      <c r="EX366">
        <v>-2</v>
      </c>
      <c r="EY366">
        <v>2196</v>
      </c>
      <c r="EZ366">
        <v>1</v>
      </c>
      <c r="FA366">
        <v>25</v>
      </c>
      <c r="FB366">
        <v>13.5</v>
      </c>
      <c r="FC366">
        <v>13.4</v>
      </c>
      <c r="FD366">
        <v>18</v>
      </c>
      <c r="FE366">
        <v>822.614</v>
      </c>
      <c r="FF366">
        <v>434.532</v>
      </c>
      <c r="FG366">
        <v>30.3131</v>
      </c>
      <c r="FH366">
        <v>25.1714</v>
      </c>
      <c r="FI366">
        <v>30.0003</v>
      </c>
      <c r="FJ366">
        <v>25.3212</v>
      </c>
      <c r="FK366">
        <v>25.365</v>
      </c>
      <c r="FL366">
        <v>25.0599</v>
      </c>
      <c r="FM366">
        <v>61.315</v>
      </c>
      <c r="FN366">
        <v>0</v>
      </c>
      <c r="FO366">
        <v>30.44</v>
      </c>
      <c r="FP366">
        <v>420</v>
      </c>
      <c r="FQ366">
        <v>5.5103</v>
      </c>
      <c r="FR366">
        <v>101.474</v>
      </c>
      <c r="FS366">
        <v>101.917</v>
      </c>
    </row>
    <row r="367" spans="1:175">
      <c r="A367">
        <v>351</v>
      </c>
      <c r="B367">
        <v>1626465890</v>
      </c>
      <c r="C367">
        <v>700.400000095367</v>
      </c>
      <c r="D367" t="s">
        <v>996</v>
      </c>
      <c r="E367" t="s">
        <v>997</v>
      </c>
      <c r="F367">
        <v>1</v>
      </c>
      <c r="G367" t="s">
        <v>291</v>
      </c>
      <c r="H367">
        <v>1626465889</v>
      </c>
      <c r="I367">
        <f>(J367)/1000</f>
        <v>0</v>
      </c>
      <c r="J367">
        <f>1000*CB367*AH367*(BX367-BY367)/(100*BQ367*(1000-AH367*BX367))</f>
        <v>0</v>
      </c>
      <c r="K367">
        <f>CB367*AH367*(BW367-BV367*(1000-AH367*BY367)/(1000-AH367*BX367))/(100*BQ367)</f>
        <v>0</v>
      </c>
      <c r="L367">
        <f>BV367 - IF(AH367&gt;1, K367*BQ367*100.0/(AJ367*CJ367), 0)</f>
        <v>0</v>
      </c>
      <c r="M367">
        <f>((S367-I367/2)*L367-K367)/(S367+I367/2)</f>
        <v>0</v>
      </c>
      <c r="N367">
        <f>M367*(CC367+CD367)/1000.0</f>
        <v>0</v>
      </c>
      <c r="O367">
        <f>(BV367 - IF(AH367&gt;1, K367*BQ367*100.0/(AJ367*CJ367), 0))*(CC367+CD367)/1000.0</f>
        <v>0</v>
      </c>
      <c r="P367">
        <f>2.0/((1/R367-1/Q367)+SIGN(R367)*SQRT((1/R367-1/Q367)*(1/R367-1/Q367) + 4*BR367/((BR367+1)*(BR367+1))*(2*1/R367*1/Q367-1/Q367*1/Q367)))</f>
        <v>0</v>
      </c>
      <c r="Q367">
        <f>IF(LEFT(BS367,1)&lt;&gt;"0",IF(LEFT(BS367,1)="1",3.0,BT367),$D$5+$E$5*(CJ367*CC367/($K$5*1000))+$F$5*(CJ367*CC367/($K$5*1000))*MAX(MIN(BQ367,$J$5),$I$5)*MAX(MIN(BQ367,$J$5),$I$5)+$G$5*MAX(MIN(BQ367,$J$5),$I$5)*(CJ367*CC367/($K$5*1000))+$H$5*(CJ367*CC367/($K$5*1000))*(CJ367*CC367/($K$5*1000)))</f>
        <v>0</v>
      </c>
      <c r="R367">
        <f>I367*(1000-(1000*0.61365*exp(17.502*V367/(240.97+V367))/(CC367+CD367)+BX367)/2)/(1000*0.61365*exp(17.502*V367/(240.97+V367))/(CC367+CD367)-BX367)</f>
        <v>0</v>
      </c>
      <c r="S367">
        <f>1/((BR367+1)/(P367/1.6)+1/(Q367/1.37)) + BR367/((BR367+1)/(P367/1.6) + BR367/(Q367/1.37))</f>
        <v>0</v>
      </c>
      <c r="T367">
        <f>(BM367*BP367)</f>
        <v>0</v>
      </c>
      <c r="U367">
        <f>(CE367+(T367+2*0.95*5.67E-8*(((CE367+$B$7)+273)^4-(CE367+273)^4)-44100*I367)/(1.84*29.3*Q367+8*0.95*5.67E-8*(CE367+273)^3))</f>
        <v>0</v>
      </c>
      <c r="V367">
        <f>($C$7*CF367+$D$7*CG367+$E$7*U367)</f>
        <v>0</v>
      </c>
      <c r="W367">
        <f>0.61365*exp(17.502*V367/(240.97+V367))</f>
        <v>0</v>
      </c>
      <c r="X367">
        <f>(Y367/Z367*100)</f>
        <v>0</v>
      </c>
      <c r="Y367">
        <f>BX367*(CC367+CD367)/1000</f>
        <v>0</v>
      </c>
      <c r="Z367">
        <f>0.61365*exp(17.502*CE367/(240.97+CE367))</f>
        <v>0</v>
      </c>
      <c r="AA367">
        <f>(W367-BX367*(CC367+CD367)/1000)</f>
        <v>0</v>
      </c>
      <c r="AB367">
        <f>(-I367*44100)</f>
        <v>0</v>
      </c>
      <c r="AC367">
        <f>2*29.3*Q367*0.92*(CE367-V367)</f>
        <v>0</v>
      </c>
      <c r="AD367">
        <f>2*0.95*5.67E-8*(((CE367+$B$7)+273)^4-(V367+273)^4)</f>
        <v>0</v>
      </c>
      <c r="AE367">
        <f>T367+AD367+AB367+AC367</f>
        <v>0</v>
      </c>
      <c r="AF367">
        <v>140</v>
      </c>
      <c r="AG367">
        <v>16</v>
      </c>
      <c r="AH367">
        <f>IF(AF367*$H$13&gt;=AJ367,1.0,(AJ367/(AJ367-AF367*$H$13)))</f>
        <v>0</v>
      </c>
      <c r="AI367">
        <f>(AH367-1)*100</f>
        <v>0</v>
      </c>
      <c r="AJ367">
        <f>MAX(0,($B$13+$C$13*CJ367)/(1+$D$13*CJ367)*CC367/(CE367+273)*$E$13)</f>
        <v>0</v>
      </c>
      <c r="AK367" t="s">
        <v>292</v>
      </c>
      <c r="AL367" t="s">
        <v>292</v>
      </c>
      <c r="AM367">
        <v>0</v>
      </c>
      <c r="AN367">
        <v>0</v>
      </c>
      <c r="AO367">
        <f>1-AM367/AN367</f>
        <v>0</v>
      </c>
      <c r="AP367">
        <v>0</v>
      </c>
      <c r="AQ367" t="s">
        <v>292</v>
      </c>
      <c r="AR367" t="s">
        <v>292</v>
      </c>
      <c r="AS367">
        <v>0</v>
      </c>
      <c r="AT367">
        <v>0</v>
      </c>
      <c r="AU367">
        <f>1-AS367/AT367</f>
        <v>0</v>
      </c>
      <c r="AV367">
        <v>0.5</v>
      </c>
      <c r="AW367">
        <f>BN367</f>
        <v>0</v>
      </c>
      <c r="AX367">
        <f>K367</f>
        <v>0</v>
      </c>
      <c r="AY367">
        <f>AU367*AV367*AW367</f>
        <v>0</v>
      </c>
      <c r="AZ367">
        <f>(AX367-AP367)/AW367</f>
        <v>0</v>
      </c>
      <c r="BA367">
        <f>(AN367-AT367)/AT367</f>
        <v>0</v>
      </c>
      <c r="BB367">
        <f>AM367/(AO367+AM367/AT367)</f>
        <v>0</v>
      </c>
      <c r="BC367" t="s">
        <v>292</v>
      </c>
      <c r="BD367">
        <v>0</v>
      </c>
      <c r="BE367">
        <f>IF(BD367&lt;&gt;0, BD367, BB367)</f>
        <v>0</v>
      </c>
      <c r="BF367">
        <f>1-BE367/AT367</f>
        <v>0</v>
      </c>
      <c r="BG367">
        <f>(AT367-AS367)/(AT367-BE367)</f>
        <v>0</v>
      </c>
      <c r="BH367">
        <f>(AN367-AT367)/(AN367-BE367)</f>
        <v>0</v>
      </c>
      <c r="BI367">
        <f>(AT367-AS367)/(AT367-AM367)</f>
        <v>0</v>
      </c>
      <c r="BJ367">
        <f>(AN367-AT367)/(AN367-AM367)</f>
        <v>0</v>
      </c>
      <c r="BK367">
        <f>(BG367*BE367/AS367)</f>
        <v>0</v>
      </c>
      <c r="BL367">
        <f>(1-BK367)</f>
        <v>0</v>
      </c>
      <c r="BM367">
        <f>$B$11*CK367+$C$11*CL367+$F$11*CM367*(1-CP367)</f>
        <v>0</v>
      </c>
      <c r="BN367">
        <f>BM367*BO367</f>
        <v>0</v>
      </c>
      <c r="BO367">
        <f>($B$11*$D$9+$C$11*$D$9+$F$11*((CZ367+CR367)/MAX(CZ367+CR367+DA367, 0.1)*$I$9+DA367/MAX(CZ367+CR367+DA367, 0.1)*$J$9))/($B$11+$C$11+$F$11)</f>
        <v>0</v>
      </c>
      <c r="BP367">
        <f>($B$11*$K$9+$C$11*$K$9+$F$11*((CZ367+CR367)/MAX(CZ367+CR367+DA367, 0.1)*$P$9+DA367/MAX(CZ367+CR367+DA367, 0.1)*$Q$9))/($B$11+$C$11+$F$11)</f>
        <v>0</v>
      </c>
      <c r="BQ367">
        <v>6</v>
      </c>
      <c r="BR367">
        <v>0.5</v>
      </c>
      <c r="BS367" t="s">
        <v>293</v>
      </c>
      <c r="BT367">
        <v>2</v>
      </c>
      <c r="BU367">
        <v>1626465889</v>
      </c>
      <c r="BV367">
        <v>395.586666666667</v>
      </c>
      <c r="BW367">
        <v>419.969</v>
      </c>
      <c r="BX367">
        <v>11.5613333333333</v>
      </c>
      <c r="BY367">
        <v>5.40116666666667</v>
      </c>
      <c r="BZ367">
        <v>394.037666666667</v>
      </c>
      <c r="CA367">
        <v>11.5987666666667</v>
      </c>
      <c r="CB367">
        <v>899.994666666667</v>
      </c>
      <c r="CC367">
        <v>100.763333333333</v>
      </c>
      <c r="CD367">
        <v>0.0994658</v>
      </c>
      <c r="CE367">
        <v>26.0236333333333</v>
      </c>
      <c r="CF367">
        <v>24.197</v>
      </c>
      <c r="CG367">
        <v>999.9</v>
      </c>
      <c r="CH367">
        <v>0</v>
      </c>
      <c r="CI367">
        <v>0</v>
      </c>
      <c r="CJ367">
        <v>10026.2333333333</v>
      </c>
      <c r="CK367">
        <v>0</v>
      </c>
      <c r="CL367">
        <v>0.221023</v>
      </c>
      <c r="CM367">
        <v>1460.01666666667</v>
      </c>
      <c r="CN367">
        <v>0.972992333333333</v>
      </c>
      <c r="CO367">
        <v>0.0270077333333333</v>
      </c>
      <c r="CP367">
        <v>0</v>
      </c>
      <c r="CQ367">
        <v>876.803666666667</v>
      </c>
      <c r="CR367">
        <v>4.99999</v>
      </c>
      <c r="CS367">
        <v>12859.8666666667</v>
      </c>
      <c r="CT367">
        <v>12728.4333333333</v>
      </c>
      <c r="CU367">
        <v>39.5</v>
      </c>
      <c r="CV367">
        <v>41.375</v>
      </c>
      <c r="CW367">
        <v>40.5</v>
      </c>
      <c r="CX367">
        <v>40.875</v>
      </c>
      <c r="CY367">
        <v>41.687</v>
      </c>
      <c r="CZ367">
        <v>1415.71666666667</v>
      </c>
      <c r="DA367">
        <v>39.3</v>
      </c>
      <c r="DB367">
        <v>0</v>
      </c>
      <c r="DC367">
        <v>1626465901.4</v>
      </c>
      <c r="DD367">
        <v>0</v>
      </c>
      <c r="DE367">
        <v>876.510076923077</v>
      </c>
      <c r="DF367">
        <v>3.43446153305939</v>
      </c>
      <c r="DG367">
        <v>54.9230768762619</v>
      </c>
      <c r="DH367">
        <v>12853.6576923077</v>
      </c>
      <c r="DI367">
        <v>15</v>
      </c>
      <c r="DJ367">
        <v>1626465084.6</v>
      </c>
      <c r="DK367" t="s">
        <v>294</v>
      </c>
      <c r="DL367">
        <v>1626465076.6</v>
      </c>
      <c r="DM367">
        <v>1626465084.6</v>
      </c>
      <c r="DN367">
        <v>8</v>
      </c>
      <c r="DO367">
        <v>0.212</v>
      </c>
      <c r="DP367">
        <v>0.013</v>
      </c>
      <c r="DQ367">
        <v>1.588</v>
      </c>
      <c r="DR367">
        <v>-0.074</v>
      </c>
      <c r="DS367">
        <v>420</v>
      </c>
      <c r="DT367">
        <v>3</v>
      </c>
      <c r="DU367">
        <v>0.13</v>
      </c>
      <c r="DV367">
        <v>0.03</v>
      </c>
      <c r="DW367">
        <v>-24.3054512195122</v>
      </c>
      <c r="DX367">
        <v>-0.454271080139405</v>
      </c>
      <c r="DY367">
        <v>0.051481017680691</v>
      </c>
      <c r="DZ367">
        <v>1</v>
      </c>
      <c r="EA367">
        <v>876.318</v>
      </c>
      <c r="EB367">
        <v>3.31559033429585</v>
      </c>
      <c r="EC367">
        <v>0.408109982205481</v>
      </c>
      <c r="ED367">
        <v>1</v>
      </c>
      <c r="EE367">
        <v>6.0825943902439</v>
      </c>
      <c r="EF367">
        <v>0.522565923344963</v>
      </c>
      <c r="EG367">
        <v>0.0522583794213918</v>
      </c>
      <c r="EH367">
        <v>0</v>
      </c>
      <c r="EI367">
        <v>2</v>
      </c>
      <c r="EJ367">
        <v>3</v>
      </c>
      <c r="EK367" t="s">
        <v>354</v>
      </c>
      <c r="EL367">
        <v>100</v>
      </c>
      <c r="EM367">
        <v>100</v>
      </c>
      <c r="EN367">
        <v>1.549</v>
      </c>
      <c r="EO367">
        <v>-0.0373</v>
      </c>
      <c r="EP367">
        <v>0.796380875196005</v>
      </c>
      <c r="EQ367">
        <v>0.00225868272383977</v>
      </c>
      <c r="ER367">
        <v>-9.96746185667655e-07</v>
      </c>
      <c r="ES367">
        <v>2.83711317370827e-10</v>
      </c>
      <c r="ET367">
        <v>-0.071317122073674</v>
      </c>
      <c r="EU367">
        <v>-0.00217948432402501</v>
      </c>
      <c r="EV367">
        <v>0.000453263451741206</v>
      </c>
      <c r="EW367">
        <v>-1.16319206543697e-06</v>
      </c>
      <c r="EX367">
        <v>-2</v>
      </c>
      <c r="EY367">
        <v>2196</v>
      </c>
      <c r="EZ367">
        <v>1</v>
      </c>
      <c r="FA367">
        <v>25</v>
      </c>
      <c r="FB367">
        <v>13.6</v>
      </c>
      <c r="FC367">
        <v>13.4</v>
      </c>
      <c r="FD367">
        <v>18</v>
      </c>
      <c r="FE367">
        <v>822.812</v>
      </c>
      <c r="FF367">
        <v>434.468</v>
      </c>
      <c r="FG367">
        <v>30.378</v>
      </c>
      <c r="FH367">
        <v>25.1724</v>
      </c>
      <c r="FI367">
        <v>30.0002</v>
      </c>
      <c r="FJ367">
        <v>25.3204</v>
      </c>
      <c r="FK367">
        <v>25.3645</v>
      </c>
      <c r="FL367">
        <v>25.0615</v>
      </c>
      <c r="FM367">
        <v>61.315</v>
      </c>
      <c r="FN367">
        <v>0</v>
      </c>
      <c r="FO367">
        <v>30.44</v>
      </c>
      <c r="FP367">
        <v>420</v>
      </c>
      <c r="FQ367">
        <v>5.49906</v>
      </c>
      <c r="FR367">
        <v>101.473</v>
      </c>
      <c r="FS367">
        <v>101.917</v>
      </c>
    </row>
    <row r="368" spans="1:175">
      <c r="A368">
        <v>352</v>
      </c>
      <c r="B368">
        <v>1626465892</v>
      </c>
      <c r="C368">
        <v>702.400000095367</v>
      </c>
      <c r="D368" t="s">
        <v>998</v>
      </c>
      <c r="E368" t="s">
        <v>999</v>
      </c>
      <c r="F368">
        <v>1</v>
      </c>
      <c r="G368" t="s">
        <v>291</v>
      </c>
      <c r="H368">
        <v>1626465891</v>
      </c>
      <c r="I368">
        <f>(J368)/1000</f>
        <v>0</v>
      </c>
      <c r="J368">
        <f>1000*CB368*AH368*(BX368-BY368)/(100*BQ368*(1000-AH368*BX368))</f>
        <v>0</v>
      </c>
      <c r="K368">
        <f>CB368*AH368*(BW368-BV368*(1000-AH368*BY368)/(1000-AH368*BX368))/(100*BQ368)</f>
        <v>0</v>
      </c>
      <c r="L368">
        <f>BV368 - IF(AH368&gt;1, K368*BQ368*100.0/(AJ368*CJ368), 0)</f>
        <v>0</v>
      </c>
      <c r="M368">
        <f>((S368-I368/2)*L368-K368)/(S368+I368/2)</f>
        <v>0</v>
      </c>
      <c r="N368">
        <f>M368*(CC368+CD368)/1000.0</f>
        <v>0</v>
      </c>
      <c r="O368">
        <f>(BV368 - IF(AH368&gt;1, K368*BQ368*100.0/(AJ368*CJ368), 0))*(CC368+CD368)/1000.0</f>
        <v>0</v>
      </c>
      <c r="P368">
        <f>2.0/((1/R368-1/Q368)+SIGN(R368)*SQRT((1/R368-1/Q368)*(1/R368-1/Q368) + 4*BR368/((BR368+1)*(BR368+1))*(2*1/R368*1/Q368-1/Q368*1/Q368)))</f>
        <v>0</v>
      </c>
      <c r="Q368">
        <f>IF(LEFT(BS368,1)&lt;&gt;"0",IF(LEFT(BS368,1)="1",3.0,BT368),$D$5+$E$5*(CJ368*CC368/($K$5*1000))+$F$5*(CJ368*CC368/($K$5*1000))*MAX(MIN(BQ368,$J$5),$I$5)*MAX(MIN(BQ368,$J$5),$I$5)+$G$5*MAX(MIN(BQ368,$J$5),$I$5)*(CJ368*CC368/($K$5*1000))+$H$5*(CJ368*CC368/($K$5*1000))*(CJ368*CC368/($K$5*1000)))</f>
        <v>0</v>
      </c>
      <c r="R368">
        <f>I368*(1000-(1000*0.61365*exp(17.502*V368/(240.97+V368))/(CC368+CD368)+BX368)/2)/(1000*0.61365*exp(17.502*V368/(240.97+V368))/(CC368+CD368)-BX368)</f>
        <v>0</v>
      </c>
      <c r="S368">
        <f>1/((BR368+1)/(P368/1.6)+1/(Q368/1.37)) + BR368/((BR368+1)/(P368/1.6) + BR368/(Q368/1.37))</f>
        <v>0</v>
      </c>
      <c r="T368">
        <f>(BM368*BP368)</f>
        <v>0</v>
      </c>
      <c r="U368">
        <f>(CE368+(T368+2*0.95*5.67E-8*(((CE368+$B$7)+273)^4-(CE368+273)^4)-44100*I368)/(1.84*29.3*Q368+8*0.95*5.67E-8*(CE368+273)^3))</f>
        <v>0</v>
      </c>
      <c r="V368">
        <f>($C$7*CF368+$D$7*CG368+$E$7*U368)</f>
        <v>0</v>
      </c>
      <c r="W368">
        <f>0.61365*exp(17.502*V368/(240.97+V368))</f>
        <v>0</v>
      </c>
      <c r="X368">
        <f>(Y368/Z368*100)</f>
        <v>0</v>
      </c>
      <c r="Y368">
        <f>BX368*(CC368+CD368)/1000</f>
        <v>0</v>
      </c>
      <c r="Z368">
        <f>0.61365*exp(17.502*CE368/(240.97+CE368))</f>
        <v>0</v>
      </c>
      <c r="AA368">
        <f>(W368-BX368*(CC368+CD368)/1000)</f>
        <v>0</v>
      </c>
      <c r="AB368">
        <f>(-I368*44100)</f>
        <v>0</v>
      </c>
      <c r="AC368">
        <f>2*29.3*Q368*0.92*(CE368-V368)</f>
        <v>0</v>
      </c>
      <c r="AD368">
        <f>2*0.95*5.67E-8*(((CE368+$B$7)+273)^4-(V368+273)^4)</f>
        <v>0</v>
      </c>
      <c r="AE368">
        <f>T368+AD368+AB368+AC368</f>
        <v>0</v>
      </c>
      <c r="AF368">
        <v>140</v>
      </c>
      <c r="AG368">
        <v>16</v>
      </c>
      <c r="AH368">
        <f>IF(AF368*$H$13&gt;=AJ368,1.0,(AJ368/(AJ368-AF368*$H$13)))</f>
        <v>0</v>
      </c>
      <c r="AI368">
        <f>(AH368-1)*100</f>
        <v>0</v>
      </c>
      <c r="AJ368">
        <f>MAX(0,($B$13+$C$13*CJ368)/(1+$D$13*CJ368)*CC368/(CE368+273)*$E$13)</f>
        <v>0</v>
      </c>
      <c r="AK368" t="s">
        <v>292</v>
      </c>
      <c r="AL368" t="s">
        <v>292</v>
      </c>
      <c r="AM368">
        <v>0</v>
      </c>
      <c r="AN368">
        <v>0</v>
      </c>
      <c r="AO368">
        <f>1-AM368/AN368</f>
        <v>0</v>
      </c>
      <c r="AP368">
        <v>0</v>
      </c>
      <c r="AQ368" t="s">
        <v>292</v>
      </c>
      <c r="AR368" t="s">
        <v>292</v>
      </c>
      <c r="AS368">
        <v>0</v>
      </c>
      <c r="AT368">
        <v>0</v>
      </c>
      <c r="AU368">
        <f>1-AS368/AT368</f>
        <v>0</v>
      </c>
      <c r="AV368">
        <v>0.5</v>
      </c>
      <c r="AW368">
        <f>BN368</f>
        <v>0</v>
      </c>
      <c r="AX368">
        <f>K368</f>
        <v>0</v>
      </c>
      <c r="AY368">
        <f>AU368*AV368*AW368</f>
        <v>0</v>
      </c>
      <c r="AZ368">
        <f>(AX368-AP368)/AW368</f>
        <v>0</v>
      </c>
      <c r="BA368">
        <f>(AN368-AT368)/AT368</f>
        <v>0</v>
      </c>
      <c r="BB368">
        <f>AM368/(AO368+AM368/AT368)</f>
        <v>0</v>
      </c>
      <c r="BC368" t="s">
        <v>292</v>
      </c>
      <c r="BD368">
        <v>0</v>
      </c>
      <c r="BE368">
        <f>IF(BD368&lt;&gt;0, BD368, BB368)</f>
        <v>0</v>
      </c>
      <c r="BF368">
        <f>1-BE368/AT368</f>
        <v>0</v>
      </c>
      <c r="BG368">
        <f>(AT368-AS368)/(AT368-BE368)</f>
        <v>0</v>
      </c>
      <c r="BH368">
        <f>(AN368-AT368)/(AN368-BE368)</f>
        <v>0</v>
      </c>
      <c r="BI368">
        <f>(AT368-AS368)/(AT368-AM368)</f>
        <v>0</v>
      </c>
      <c r="BJ368">
        <f>(AN368-AT368)/(AN368-AM368)</f>
        <v>0</v>
      </c>
      <c r="BK368">
        <f>(BG368*BE368/AS368)</f>
        <v>0</v>
      </c>
      <c r="BL368">
        <f>(1-BK368)</f>
        <v>0</v>
      </c>
      <c r="BM368">
        <f>$B$11*CK368+$C$11*CL368+$F$11*CM368*(1-CP368)</f>
        <v>0</v>
      </c>
      <c r="BN368">
        <f>BM368*BO368</f>
        <v>0</v>
      </c>
      <c r="BO368">
        <f>($B$11*$D$9+$C$11*$D$9+$F$11*((CZ368+CR368)/MAX(CZ368+CR368+DA368, 0.1)*$I$9+DA368/MAX(CZ368+CR368+DA368, 0.1)*$J$9))/($B$11+$C$11+$F$11)</f>
        <v>0</v>
      </c>
      <c r="BP368">
        <f>($B$11*$K$9+$C$11*$K$9+$F$11*((CZ368+CR368)/MAX(CZ368+CR368+DA368, 0.1)*$P$9+DA368/MAX(CZ368+CR368+DA368, 0.1)*$Q$9))/($B$11+$C$11+$F$11)</f>
        <v>0</v>
      </c>
      <c r="BQ368">
        <v>6</v>
      </c>
      <c r="BR368">
        <v>0.5</v>
      </c>
      <c r="BS368" t="s">
        <v>293</v>
      </c>
      <c r="BT368">
        <v>2</v>
      </c>
      <c r="BU368">
        <v>1626465891</v>
      </c>
      <c r="BV368">
        <v>395.581333333333</v>
      </c>
      <c r="BW368">
        <v>419.942666666667</v>
      </c>
      <c r="BX368">
        <v>11.5914666666667</v>
      </c>
      <c r="BY368">
        <v>5.43337</v>
      </c>
      <c r="BZ368">
        <v>394.032333333333</v>
      </c>
      <c r="CA368">
        <v>11.6287</v>
      </c>
      <c r="CB368">
        <v>900.019666666667</v>
      </c>
      <c r="CC368">
        <v>100.763</v>
      </c>
      <c r="CD368">
        <v>0.100136933333333</v>
      </c>
      <c r="CE368">
        <v>26.067</v>
      </c>
      <c r="CF368">
        <v>24.2348</v>
      </c>
      <c r="CG368">
        <v>999.9</v>
      </c>
      <c r="CH368">
        <v>0</v>
      </c>
      <c r="CI368">
        <v>0</v>
      </c>
      <c r="CJ368">
        <v>9973.96</v>
      </c>
      <c r="CK368">
        <v>0</v>
      </c>
      <c r="CL368">
        <v>0.221023</v>
      </c>
      <c r="CM368">
        <v>1460.01</v>
      </c>
      <c r="CN368">
        <v>0.972992333333333</v>
      </c>
      <c r="CO368">
        <v>0.0270077333333333</v>
      </c>
      <c r="CP368">
        <v>0</v>
      </c>
      <c r="CQ368">
        <v>876.935</v>
      </c>
      <c r="CR368">
        <v>4.99999</v>
      </c>
      <c r="CS368">
        <v>12861.9666666667</v>
      </c>
      <c r="CT368">
        <v>12728.4</v>
      </c>
      <c r="CU368">
        <v>39.5</v>
      </c>
      <c r="CV368">
        <v>41.375</v>
      </c>
      <c r="CW368">
        <v>40.5206666666667</v>
      </c>
      <c r="CX368">
        <v>40.875</v>
      </c>
      <c r="CY368">
        <v>41.687</v>
      </c>
      <c r="CZ368">
        <v>1415.71</v>
      </c>
      <c r="DA368">
        <v>39.3</v>
      </c>
      <c r="DB368">
        <v>0</v>
      </c>
      <c r="DC368">
        <v>1626465903.2</v>
      </c>
      <c r="DD368">
        <v>0</v>
      </c>
      <c r="DE368">
        <v>876.59884</v>
      </c>
      <c r="DF368">
        <v>3.75061537806657</v>
      </c>
      <c r="DG368">
        <v>54.65384607439</v>
      </c>
      <c r="DH368">
        <v>12855.804</v>
      </c>
      <c r="DI368">
        <v>15</v>
      </c>
      <c r="DJ368">
        <v>1626465084.6</v>
      </c>
      <c r="DK368" t="s">
        <v>294</v>
      </c>
      <c r="DL368">
        <v>1626465076.6</v>
      </c>
      <c r="DM368">
        <v>1626465084.6</v>
      </c>
      <c r="DN368">
        <v>8</v>
      </c>
      <c r="DO368">
        <v>0.212</v>
      </c>
      <c r="DP368">
        <v>0.013</v>
      </c>
      <c r="DQ368">
        <v>1.588</v>
      </c>
      <c r="DR368">
        <v>-0.074</v>
      </c>
      <c r="DS368">
        <v>420</v>
      </c>
      <c r="DT368">
        <v>3</v>
      </c>
      <c r="DU368">
        <v>0.13</v>
      </c>
      <c r="DV368">
        <v>0.03</v>
      </c>
      <c r="DW368">
        <v>-24.315256097561</v>
      </c>
      <c r="DX368">
        <v>-0.454584668989523</v>
      </c>
      <c r="DY368">
        <v>0.051484693670371</v>
      </c>
      <c r="DZ368">
        <v>1</v>
      </c>
      <c r="EA368">
        <v>876.428909090909</v>
      </c>
      <c r="EB368">
        <v>3.38978847332723</v>
      </c>
      <c r="EC368">
        <v>0.414663526513232</v>
      </c>
      <c r="ED368">
        <v>1</v>
      </c>
      <c r="EE368">
        <v>6.09658756097561</v>
      </c>
      <c r="EF368">
        <v>0.514835331010458</v>
      </c>
      <c r="EG368">
        <v>0.0516727436658206</v>
      </c>
      <c r="EH368">
        <v>0</v>
      </c>
      <c r="EI368">
        <v>2</v>
      </c>
      <c r="EJ368">
        <v>3</v>
      </c>
      <c r="EK368" t="s">
        <v>354</v>
      </c>
      <c r="EL368">
        <v>100</v>
      </c>
      <c r="EM368">
        <v>100</v>
      </c>
      <c r="EN368">
        <v>1.549</v>
      </c>
      <c r="EO368">
        <v>-0.037</v>
      </c>
      <c r="EP368">
        <v>0.796380875196005</v>
      </c>
      <c r="EQ368">
        <v>0.00225868272383977</v>
      </c>
      <c r="ER368">
        <v>-9.96746185667655e-07</v>
      </c>
      <c r="ES368">
        <v>2.83711317370827e-10</v>
      </c>
      <c r="ET368">
        <v>-0.071317122073674</v>
      </c>
      <c r="EU368">
        <v>-0.00217948432402501</v>
      </c>
      <c r="EV368">
        <v>0.000453263451741206</v>
      </c>
      <c r="EW368">
        <v>-1.16319206543697e-06</v>
      </c>
      <c r="EX368">
        <v>-2</v>
      </c>
      <c r="EY368">
        <v>2196</v>
      </c>
      <c r="EZ368">
        <v>1</v>
      </c>
      <c r="FA368">
        <v>25</v>
      </c>
      <c r="FB368">
        <v>13.6</v>
      </c>
      <c r="FC368">
        <v>13.5</v>
      </c>
      <c r="FD368">
        <v>18</v>
      </c>
      <c r="FE368">
        <v>822.563</v>
      </c>
      <c r="FF368">
        <v>434.491</v>
      </c>
      <c r="FG368">
        <v>30.4459</v>
      </c>
      <c r="FH368">
        <v>25.1727</v>
      </c>
      <c r="FI368">
        <v>30.0002</v>
      </c>
      <c r="FJ368">
        <v>25.3193</v>
      </c>
      <c r="FK368">
        <v>25.3636</v>
      </c>
      <c r="FL368">
        <v>25.0619</v>
      </c>
      <c r="FM368">
        <v>61.315</v>
      </c>
      <c r="FN368">
        <v>0</v>
      </c>
      <c r="FO368">
        <v>30.54</v>
      </c>
      <c r="FP368">
        <v>420</v>
      </c>
      <c r="FQ368">
        <v>5.53024</v>
      </c>
      <c r="FR368">
        <v>101.473</v>
      </c>
      <c r="FS368">
        <v>101.917</v>
      </c>
    </row>
    <row r="369" spans="1:175">
      <c r="A369">
        <v>353</v>
      </c>
      <c r="B369">
        <v>1626465894</v>
      </c>
      <c r="C369">
        <v>704.400000095367</v>
      </c>
      <c r="D369" t="s">
        <v>1000</v>
      </c>
      <c r="E369" t="s">
        <v>1001</v>
      </c>
      <c r="F369">
        <v>1</v>
      </c>
      <c r="G369" t="s">
        <v>291</v>
      </c>
      <c r="H369">
        <v>1626465893</v>
      </c>
      <c r="I369">
        <f>(J369)/1000</f>
        <v>0</v>
      </c>
      <c r="J369">
        <f>1000*CB369*AH369*(BX369-BY369)/(100*BQ369*(1000-AH369*BX369))</f>
        <v>0</v>
      </c>
      <c r="K369">
        <f>CB369*AH369*(BW369-BV369*(1000-AH369*BY369)/(1000-AH369*BX369))/(100*BQ369)</f>
        <v>0</v>
      </c>
      <c r="L369">
        <f>BV369 - IF(AH369&gt;1, K369*BQ369*100.0/(AJ369*CJ369), 0)</f>
        <v>0</v>
      </c>
      <c r="M369">
        <f>((S369-I369/2)*L369-K369)/(S369+I369/2)</f>
        <v>0</v>
      </c>
      <c r="N369">
        <f>M369*(CC369+CD369)/1000.0</f>
        <v>0</v>
      </c>
      <c r="O369">
        <f>(BV369 - IF(AH369&gt;1, K369*BQ369*100.0/(AJ369*CJ369), 0))*(CC369+CD369)/1000.0</f>
        <v>0</v>
      </c>
      <c r="P369">
        <f>2.0/((1/R369-1/Q369)+SIGN(R369)*SQRT((1/R369-1/Q369)*(1/R369-1/Q369) + 4*BR369/((BR369+1)*(BR369+1))*(2*1/R369*1/Q369-1/Q369*1/Q369)))</f>
        <v>0</v>
      </c>
      <c r="Q369">
        <f>IF(LEFT(BS369,1)&lt;&gt;"0",IF(LEFT(BS369,1)="1",3.0,BT369),$D$5+$E$5*(CJ369*CC369/($K$5*1000))+$F$5*(CJ369*CC369/($K$5*1000))*MAX(MIN(BQ369,$J$5),$I$5)*MAX(MIN(BQ369,$J$5),$I$5)+$G$5*MAX(MIN(BQ369,$J$5),$I$5)*(CJ369*CC369/($K$5*1000))+$H$5*(CJ369*CC369/($K$5*1000))*(CJ369*CC369/($K$5*1000)))</f>
        <v>0</v>
      </c>
      <c r="R369">
        <f>I369*(1000-(1000*0.61365*exp(17.502*V369/(240.97+V369))/(CC369+CD369)+BX369)/2)/(1000*0.61365*exp(17.502*V369/(240.97+V369))/(CC369+CD369)-BX369)</f>
        <v>0</v>
      </c>
      <c r="S369">
        <f>1/((BR369+1)/(P369/1.6)+1/(Q369/1.37)) + BR369/((BR369+1)/(P369/1.6) + BR369/(Q369/1.37))</f>
        <v>0</v>
      </c>
      <c r="T369">
        <f>(BM369*BP369)</f>
        <v>0</v>
      </c>
      <c r="U369">
        <f>(CE369+(T369+2*0.95*5.67E-8*(((CE369+$B$7)+273)^4-(CE369+273)^4)-44100*I369)/(1.84*29.3*Q369+8*0.95*5.67E-8*(CE369+273)^3))</f>
        <v>0</v>
      </c>
      <c r="V369">
        <f>($C$7*CF369+$D$7*CG369+$E$7*U369)</f>
        <v>0</v>
      </c>
      <c r="W369">
        <f>0.61365*exp(17.502*V369/(240.97+V369))</f>
        <v>0</v>
      </c>
      <c r="X369">
        <f>(Y369/Z369*100)</f>
        <v>0</v>
      </c>
      <c r="Y369">
        <f>BX369*(CC369+CD369)/1000</f>
        <v>0</v>
      </c>
      <c r="Z369">
        <f>0.61365*exp(17.502*CE369/(240.97+CE369))</f>
        <v>0</v>
      </c>
      <c r="AA369">
        <f>(W369-BX369*(CC369+CD369)/1000)</f>
        <v>0</v>
      </c>
      <c r="AB369">
        <f>(-I369*44100)</f>
        <v>0</v>
      </c>
      <c r="AC369">
        <f>2*29.3*Q369*0.92*(CE369-V369)</f>
        <v>0</v>
      </c>
      <c r="AD369">
        <f>2*0.95*5.67E-8*(((CE369+$B$7)+273)^4-(V369+273)^4)</f>
        <v>0</v>
      </c>
      <c r="AE369">
        <f>T369+AD369+AB369+AC369</f>
        <v>0</v>
      </c>
      <c r="AF369">
        <v>140</v>
      </c>
      <c r="AG369">
        <v>16</v>
      </c>
      <c r="AH369">
        <f>IF(AF369*$H$13&gt;=AJ369,1.0,(AJ369/(AJ369-AF369*$H$13)))</f>
        <v>0</v>
      </c>
      <c r="AI369">
        <f>(AH369-1)*100</f>
        <v>0</v>
      </c>
      <c r="AJ369">
        <f>MAX(0,($B$13+$C$13*CJ369)/(1+$D$13*CJ369)*CC369/(CE369+273)*$E$13)</f>
        <v>0</v>
      </c>
      <c r="AK369" t="s">
        <v>292</v>
      </c>
      <c r="AL369" t="s">
        <v>292</v>
      </c>
      <c r="AM369">
        <v>0</v>
      </c>
      <c r="AN369">
        <v>0</v>
      </c>
      <c r="AO369">
        <f>1-AM369/AN369</f>
        <v>0</v>
      </c>
      <c r="AP369">
        <v>0</v>
      </c>
      <c r="AQ369" t="s">
        <v>292</v>
      </c>
      <c r="AR369" t="s">
        <v>292</v>
      </c>
      <c r="AS369">
        <v>0</v>
      </c>
      <c r="AT369">
        <v>0</v>
      </c>
      <c r="AU369">
        <f>1-AS369/AT369</f>
        <v>0</v>
      </c>
      <c r="AV369">
        <v>0.5</v>
      </c>
      <c r="AW369">
        <f>BN369</f>
        <v>0</v>
      </c>
      <c r="AX369">
        <f>K369</f>
        <v>0</v>
      </c>
      <c r="AY369">
        <f>AU369*AV369*AW369</f>
        <v>0</v>
      </c>
      <c r="AZ369">
        <f>(AX369-AP369)/AW369</f>
        <v>0</v>
      </c>
      <c r="BA369">
        <f>(AN369-AT369)/AT369</f>
        <v>0</v>
      </c>
      <c r="BB369">
        <f>AM369/(AO369+AM369/AT369)</f>
        <v>0</v>
      </c>
      <c r="BC369" t="s">
        <v>292</v>
      </c>
      <c r="BD369">
        <v>0</v>
      </c>
      <c r="BE369">
        <f>IF(BD369&lt;&gt;0, BD369, BB369)</f>
        <v>0</v>
      </c>
      <c r="BF369">
        <f>1-BE369/AT369</f>
        <v>0</v>
      </c>
      <c r="BG369">
        <f>(AT369-AS369)/(AT369-BE369)</f>
        <v>0</v>
      </c>
      <c r="BH369">
        <f>(AN369-AT369)/(AN369-BE369)</f>
        <v>0</v>
      </c>
      <c r="BI369">
        <f>(AT369-AS369)/(AT369-AM369)</f>
        <v>0</v>
      </c>
      <c r="BJ369">
        <f>(AN369-AT369)/(AN369-AM369)</f>
        <v>0</v>
      </c>
      <c r="BK369">
        <f>(BG369*BE369/AS369)</f>
        <v>0</v>
      </c>
      <c r="BL369">
        <f>(1-BK369)</f>
        <v>0</v>
      </c>
      <c r="BM369">
        <f>$B$11*CK369+$C$11*CL369+$F$11*CM369*(1-CP369)</f>
        <v>0</v>
      </c>
      <c r="BN369">
        <f>BM369*BO369</f>
        <v>0</v>
      </c>
      <c r="BO369">
        <f>($B$11*$D$9+$C$11*$D$9+$F$11*((CZ369+CR369)/MAX(CZ369+CR369+DA369, 0.1)*$I$9+DA369/MAX(CZ369+CR369+DA369, 0.1)*$J$9))/($B$11+$C$11+$F$11)</f>
        <v>0</v>
      </c>
      <c r="BP369">
        <f>($B$11*$K$9+$C$11*$K$9+$F$11*((CZ369+CR369)/MAX(CZ369+CR369+DA369, 0.1)*$P$9+DA369/MAX(CZ369+CR369+DA369, 0.1)*$Q$9))/($B$11+$C$11+$F$11)</f>
        <v>0</v>
      </c>
      <c r="BQ369">
        <v>6</v>
      </c>
      <c r="BR369">
        <v>0.5</v>
      </c>
      <c r="BS369" t="s">
        <v>293</v>
      </c>
      <c r="BT369">
        <v>2</v>
      </c>
      <c r="BU369">
        <v>1626465893</v>
      </c>
      <c r="BV369">
        <v>395.545333333333</v>
      </c>
      <c r="BW369">
        <v>419.962666666667</v>
      </c>
      <c r="BX369">
        <v>11.6273666666667</v>
      </c>
      <c r="BY369">
        <v>5.46232666666667</v>
      </c>
      <c r="BZ369">
        <v>393.996333333333</v>
      </c>
      <c r="CA369">
        <v>11.6643</v>
      </c>
      <c r="CB369">
        <v>899.988333333333</v>
      </c>
      <c r="CC369">
        <v>100.763333333333</v>
      </c>
      <c r="CD369">
        <v>0.1002413</v>
      </c>
      <c r="CE369">
        <v>26.1082666666667</v>
      </c>
      <c r="CF369">
        <v>24.2733333333333</v>
      </c>
      <c r="CG369">
        <v>999.9</v>
      </c>
      <c r="CH369">
        <v>0</v>
      </c>
      <c r="CI369">
        <v>0</v>
      </c>
      <c r="CJ369">
        <v>9980.61666666667</v>
      </c>
      <c r="CK369">
        <v>0</v>
      </c>
      <c r="CL369">
        <v>0.221023</v>
      </c>
      <c r="CM369">
        <v>1459.93</v>
      </c>
      <c r="CN369">
        <v>0.972991</v>
      </c>
      <c r="CO369">
        <v>0.0270093</v>
      </c>
      <c r="CP369">
        <v>0</v>
      </c>
      <c r="CQ369">
        <v>877.006333333333</v>
      </c>
      <c r="CR369">
        <v>4.99999</v>
      </c>
      <c r="CS369">
        <v>12862.4333333333</v>
      </c>
      <c r="CT369">
        <v>12727.7</v>
      </c>
      <c r="CU369">
        <v>39.5</v>
      </c>
      <c r="CV369">
        <v>41.375</v>
      </c>
      <c r="CW369">
        <v>40.562</v>
      </c>
      <c r="CX369">
        <v>40.875</v>
      </c>
      <c r="CY369">
        <v>41.708</v>
      </c>
      <c r="CZ369">
        <v>1415.63</v>
      </c>
      <c r="DA369">
        <v>39.3</v>
      </c>
      <c r="DB369">
        <v>0</v>
      </c>
      <c r="DC369">
        <v>1626465905</v>
      </c>
      <c r="DD369">
        <v>0</v>
      </c>
      <c r="DE369">
        <v>876.663461538462</v>
      </c>
      <c r="DF369">
        <v>3.63781194853645</v>
      </c>
      <c r="DG369">
        <v>58.7076921362602</v>
      </c>
      <c r="DH369">
        <v>12857.0307692308</v>
      </c>
      <c r="DI369">
        <v>15</v>
      </c>
      <c r="DJ369">
        <v>1626465084.6</v>
      </c>
      <c r="DK369" t="s">
        <v>294</v>
      </c>
      <c r="DL369">
        <v>1626465076.6</v>
      </c>
      <c r="DM369">
        <v>1626465084.6</v>
      </c>
      <c r="DN369">
        <v>8</v>
      </c>
      <c r="DO369">
        <v>0.212</v>
      </c>
      <c r="DP369">
        <v>0.013</v>
      </c>
      <c r="DQ369">
        <v>1.588</v>
      </c>
      <c r="DR369">
        <v>-0.074</v>
      </c>
      <c r="DS369">
        <v>420</v>
      </c>
      <c r="DT369">
        <v>3</v>
      </c>
      <c r="DU369">
        <v>0.13</v>
      </c>
      <c r="DV369">
        <v>0.03</v>
      </c>
      <c r="DW369">
        <v>-24.3319463414634</v>
      </c>
      <c r="DX369">
        <v>-0.398968641114985</v>
      </c>
      <c r="DY369">
        <v>0.0460251421087137</v>
      </c>
      <c r="DZ369">
        <v>1</v>
      </c>
      <c r="EA369">
        <v>876.523971428571</v>
      </c>
      <c r="EB369">
        <v>3.08423469670844</v>
      </c>
      <c r="EC369">
        <v>0.391598663773758</v>
      </c>
      <c r="ED369">
        <v>1</v>
      </c>
      <c r="EE369">
        <v>6.11016365853659</v>
      </c>
      <c r="EF369">
        <v>0.473069895470382</v>
      </c>
      <c r="EG369">
        <v>0.0483568260753177</v>
      </c>
      <c r="EH369">
        <v>0</v>
      </c>
      <c r="EI369">
        <v>2</v>
      </c>
      <c r="EJ369">
        <v>3</v>
      </c>
      <c r="EK369" t="s">
        <v>354</v>
      </c>
      <c r="EL369">
        <v>100</v>
      </c>
      <c r="EM369">
        <v>100</v>
      </c>
      <c r="EN369">
        <v>1.549</v>
      </c>
      <c r="EO369">
        <v>-0.0368</v>
      </c>
      <c r="EP369">
        <v>0.796380875196005</v>
      </c>
      <c r="EQ369">
        <v>0.00225868272383977</v>
      </c>
      <c r="ER369">
        <v>-9.96746185667655e-07</v>
      </c>
      <c r="ES369">
        <v>2.83711317370827e-10</v>
      </c>
      <c r="ET369">
        <v>-0.071317122073674</v>
      </c>
      <c r="EU369">
        <v>-0.00217948432402501</v>
      </c>
      <c r="EV369">
        <v>0.000453263451741206</v>
      </c>
      <c r="EW369">
        <v>-1.16319206543697e-06</v>
      </c>
      <c r="EX369">
        <v>-2</v>
      </c>
      <c r="EY369">
        <v>2196</v>
      </c>
      <c r="EZ369">
        <v>1</v>
      </c>
      <c r="FA369">
        <v>25</v>
      </c>
      <c r="FB369">
        <v>13.6</v>
      </c>
      <c r="FC369">
        <v>13.5</v>
      </c>
      <c r="FD369">
        <v>18</v>
      </c>
      <c r="FE369">
        <v>822.488</v>
      </c>
      <c r="FF369">
        <v>434.442</v>
      </c>
      <c r="FG369">
        <v>30.5066</v>
      </c>
      <c r="FH369">
        <v>25.1735</v>
      </c>
      <c r="FI369">
        <v>30.0001</v>
      </c>
      <c r="FJ369">
        <v>25.3191</v>
      </c>
      <c r="FK369">
        <v>25.3631</v>
      </c>
      <c r="FL369">
        <v>25.0626</v>
      </c>
      <c r="FM369">
        <v>61.315</v>
      </c>
      <c r="FN369">
        <v>0</v>
      </c>
      <c r="FO369">
        <v>30.64</v>
      </c>
      <c r="FP369">
        <v>420</v>
      </c>
      <c r="FQ369">
        <v>5.52421</v>
      </c>
      <c r="FR369">
        <v>101.472</v>
      </c>
      <c r="FS369">
        <v>101.917</v>
      </c>
    </row>
    <row r="370" spans="1:175">
      <c r="A370">
        <v>354</v>
      </c>
      <c r="B370">
        <v>1626465896</v>
      </c>
      <c r="C370">
        <v>706.400000095367</v>
      </c>
      <c r="D370" t="s">
        <v>1002</v>
      </c>
      <c r="E370" t="s">
        <v>1003</v>
      </c>
      <c r="F370">
        <v>1</v>
      </c>
      <c r="G370" t="s">
        <v>291</v>
      </c>
      <c r="H370">
        <v>1626465895</v>
      </c>
      <c r="I370">
        <f>(J370)/1000</f>
        <v>0</v>
      </c>
      <c r="J370">
        <f>1000*CB370*AH370*(BX370-BY370)/(100*BQ370*(1000-AH370*BX370))</f>
        <v>0</v>
      </c>
      <c r="K370">
        <f>CB370*AH370*(BW370-BV370*(1000-AH370*BY370)/(1000-AH370*BX370))/(100*BQ370)</f>
        <v>0</v>
      </c>
      <c r="L370">
        <f>BV370 - IF(AH370&gt;1, K370*BQ370*100.0/(AJ370*CJ370), 0)</f>
        <v>0</v>
      </c>
      <c r="M370">
        <f>((S370-I370/2)*L370-K370)/(S370+I370/2)</f>
        <v>0</v>
      </c>
      <c r="N370">
        <f>M370*(CC370+CD370)/1000.0</f>
        <v>0</v>
      </c>
      <c r="O370">
        <f>(BV370 - IF(AH370&gt;1, K370*BQ370*100.0/(AJ370*CJ370), 0))*(CC370+CD370)/1000.0</f>
        <v>0</v>
      </c>
      <c r="P370">
        <f>2.0/((1/R370-1/Q370)+SIGN(R370)*SQRT((1/R370-1/Q370)*(1/R370-1/Q370) + 4*BR370/((BR370+1)*(BR370+1))*(2*1/R370*1/Q370-1/Q370*1/Q370)))</f>
        <v>0</v>
      </c>
      <c r="Q370">
        <f>IF(LEFT(BS370,1)&lt;&gt;"0",IF(LEFT(BS370,1)="1",3.0,BT370),$D$5+$E$5*(CJ370*CC370/($K$5*1000))+$F$5*(CJ370*CC370/($K$5*1000))*MAX(MIN(BQ370,$J$5),$I$5)*MAX(MIN(BQ370,$J$5),$I$5)+$G$5*MAX(MIN(BQ370,$J$5),$I$5)*(CJ370*CC370/($K$5*1000))+$H$5*(CJ370*CC370/($K$5*1000))*(CJ370*CC370/($K$5*1000)))</f>
        <v>0</v>
      </c>
      <c r="R370">
        <f>I370*(1000-(1000*0.61365*exp(17.502*V370/(240.97+V370))/(CC370+CD370)+BX370)/2)/(1000*0.61365*exp(17.502*V370/(240.97+V370))/(CC370+CD370)-BX370)</f>
        <v>0</v>
      </c>
      <c r="S370">
        <f>1/((BR370+1)/(P370/1.6)+1/(Q370/1.37)) + BR370/((BR370+1)/(P370/1.6) + BR370/(Q370/1.37))</f>
        <v>0</v>
      </c>
      <c r="T370">
        <f>(BM370*BP370)</f>
        <v>0</v>
      </c>
      <c r="U370">
        <f>(CE370+(T370+2*0.95*5.67E-8*(((CE370+$B$7)+273)^4-(CE370+273)^4)-44100*I370)/(1.84*29.3*Q370+8*0.95*5.67E-8*(CE370+273)^3))</f>
        <v>0</v>
      </c>
      <c r="V370">
        <f>($C$7*CF370+$D$7*CG370+$E$7*U370)</f>
        <v>0</v>
      </c>
      <c r="W370">
        <f>0.61365*exp(17.502*V370/(240.97+V370))</f>
        <v>0</v>
      </c>
      <c r="X370">
        <f>(Y370/Z370*100)</f>
        <v>0</v>
      </c>
      <c r="Y370">
        <f>BX370*(CC370+CD370)/1000</f>
        <v>0</v>
      </c>
      <c r="Z370">
        <f>0.61365*exp(17.502*CE370/(240.97+CE370))</f>
        <v>0</v>
      </c>
      <c r="AA370">
        <f>(W370-BX370*(CC370+CD370)/1000)</f>
        <v>0</v>
      </c>
      <c r="AB370">
        <f>(-I370*44100)</f>
        <v>0</v>
      </c>
      <c r="AC370">
        <f>2*29.3*Q370*0.92*(CE370-V370)</f>
        <v>0</v>
      </c>
      <c r="AD370">
        <f>2*0.95*5.67E-8*(((CE370+$B$7)+273)^4-(V370+273)^4)</f>
        <v>0</v>
      </c>
      <c r="AE370">
        <f>T370+AD370+AB370+AC370</f>
        <v>0</v>
      </c>
      <c r="AF370">
        <v>140</v>
      </c>
      <c r="AG370">
        <v>16</v>
      </c>
      <c r="AH370">
        <f>IF(AF370*$H$13&gt;=AJ370,1.0,(AJ370/(AJ370-AF370*$H$13)))</f>
        <v>0</v>
      </c>
      <c r="AI370">
        <f>(AH370-1)*100</f>
        <v>0</v>
      </c>
      <c r="AJ370">
        <f>MAX(0,($B$13+$C$13*CJ370)/(1+$D$13*CJ370)*CC370/(CE370+273)*$E$13)</f>
        <v>0</v>
      </c>
      <c r="AK370" t="s">
        <v>292</v>
      </c>
      <c r="AL370" t="s">
        <v>292</v>
      </c>
      <c r="AM370">
        <v>0</v>
      </c>
      <c r="AN370">
        <v>0</v>
      </c>
      <c r="AO370">
        <f>1-AM370/AN370</f>
        <v>0</v>
      </c>
      <c r="AP370">
        <v>0</v>
      </c>
      <c r="AQ370" t="s">
        <v>292</v>
      </c>
      <c r="AR370" t="s">
        <v>292</v>
      </c>
      <c r="AS370">
        <v>0</v>
      </c>
      <c r="AT370">
        <v>0</v>
      </c>
      <c r="AU370">
        <f>1-AS370/AT370</f>
        <v>0</v>
      </c>
      <c r="AV370">
        <v>0.5</v>
      </c>
      <c r="AW370">
        <f>BN370</f>
        <v>0</v>
      </c>
      <c r="AX370">
        <f>K370</f>
        <v>0</v>
      </c>
      <c r="AY370">
        <f>AU370*AV370*AW370</f>
        <v>0</v>
      </c>
      <c r="AZ370">
        <f>(AX370-AP370)/AW370</f>
        <v>0</v>
      </c>
      <c r="BA370">
        <f>(AN370-AT370)/AT370</f>
        <v>0</v>
      </c>
      <c r="BB370">
        <f>AM370/(AO370+AM370/AT370)</f>
        <v>0</v>
      </c>
      <c r="BC370" t="s">
        <v>292</v>
      </c>
      <c r="BD370">
        <v>0</v>
      </c>
      <c r="BE370">
        <f>IF(BD370&lt;&gt;0, BD370, BB370)</f>
        <v>0</v>
      </c>
      <c r="BF370">
        <f>1-BE370/AT370</f>
        <v>0</v>
      </c>
      <c r="BG370">
        <f>(AT370-AS370)/(AT370-BE370)</f>
        <v>0</v>
      </c>
      <c r="BH370">
        <f>(AN370-AT370)/(AN370-BE370)</f>
        <v>0</v>
      </c>
      <c r="BI370">
        <f>(AT370-AS370)/(AT370-AM370)</f>
        <v>0</v>
      </c>
      <c r="BJ370">
        <f>(AN370-AT370)/(AN370-AM370)</f>
        <v>0</v>
      </c>
      <c r="BK370">
        <f>(BG370*BE370/AS370)</f>
        <v>0</v>
      </c>
      <c r="BL370">
        <f>(1-BK370)</f>
        <v>0</v>
      </c>
      <c r="BM370">
        <f>$B$11*CK370+$C$11*CL370+$F$11*CM370*(1-CP370)</f>
        <v>0</v>
      </c>
      <c r="BN370">
        <f>BM370*BO370</f>
        <v>0</v>
      </c>
      <c r="BO370">
        <f>($B$11*$D$9+$C$11*$D$9+$F$11*((CZ370+CR370)/MAX(CZ370+CR370+DA370, 0.1)*$I$9+DA370/MAX(CZ370+CR370+DA370, 0.1)*$J$9))/($B$11+$C$11+$F$11)</f>
        <v>0</v>
      </c>
      <c r="BP370">
        <f>($B$11*$K$9+$C$11*$K$9+$F$11*((CZ370+CR370)/MAX(CZ370+CR370+DA370, 0.1)*$P$9+DA370/MAX(CZ370+CR370+DA370, 0.1)*$Q$9))/($B$11+$C$11+$F$11)</f>
        <v>0</v>
      </c>
      <c r="BQ370">
        <v>6</v>
      </c>
      <c r="BR370">
        <v>0.5</v>
      </c>
      <c r="BS370" t="s">
        <v>293</v>
      </c>
      <c r="BT370">
        <v>2</v>
      </c>
      <c r="BU370">
        <v>1626465895</v>
      </c>
      <c r="BV370">
        <v>395.518333333333</v>
      </c>
      <c r="BW370">
        <v>419.962333333333</v>
      </c>
      <c r="BX370">
        <v>11.6618666666667</v>
      </c>
      <c r="BY370">
        <v>5.47037</v>
      </c>
      <c r="BZ370">
        <v>393.969666666667</v>
      </c>
      <c r="CA370">
        <v>11.6985333333333</v>
      </c>
      <c r="CB370">
        <v>899.979666666667</v>
      </c>
      <c r="CC370">
        <v>100.764333333333</v>
      </c>
      <c r="CD370">
        <v>0.0999476666666667</v>
      </c>
      <c r="CE370">
        <v>26.1481</v>
      </c>
      <c r="CF370">
        <v>24.3085333333333</v>
      </c>
      <c r="CG370">
        <v>999.9</v>
      </c>
      <c r="CH370">
        <v>0</v>
      </c>
      <c r="CI370">
        <v>0</v>
      </c>
      <c r="CJ370">
        <v>10008.7333333333</v>
      </c>
      <c r="CK370">
        <v>0</v>
      </c>
      <c r="CL370">
        <v>0.221023</v>
      </c>
      <c r="CM370">
        <v>1459.92333333333</v>
      </c>
      <c r="CN370">
        <v>0.972991</v>
      </c>
      <c r="CO370">
        <v>0.0270093</v>
      </c>
      <c r="CP370">
        <v>0</v>
      </c>
      <c r="CQ370">
        <v>877.065666666667</v>
      </c>
      <c r="CR370">
        <v>4.99999</v>
      </c>
      <c r="CS370">
        <v>12863.9333333333</v>
      </c>
      <c r="CT370">
        <v>12727.6333333333</v>
      </c>
      <c r="CU370">
        <v>39.5</v>
      </c>
      <c r="CV370">
        <v>41.375</v>
      </c>
      <c r="CW370">
        <v>40.5413333333333</v>
      </c>
      <c r="CX370">
        <v>40.875</v>
      </c>
      <c r="CY370">
        <v>41.75</v>
      </c>
      <c r="CZ370">
        <v>1415.62333333333</v>
      </c>
      <c r="DA370">
        <v>39.3</v>
      </c>
      <c r="DB370">
        <v>0</v>
      </c>
      <c r="DC370">
        <v>1626465907.4</v>
      </c>
      <c r="DD370">
        <v>0</v>
      </c>
      <c r="DE370">
        <v>876.799461538461</v>
      </c>
      <c r="DF370">
        <v>2.88252990548096</v>
      </c>
      <c r="DG370">
        <v>52.5059828075925</v>
      </c>
      <c r="DH370">
        <v>12859.1538461538</v>
      </c>
      <c r="DI370">
        <v>15</v>
      </c>
      <c r="DJ370">
        <v>1626465084.6</v>
      </c>
      <c r="DK370" t="s">
        <v>294</v>
      </c>
      <c r="DL370">
        <v>1626465076.6</v>
      </c>
      <c r="DM370">
        <v>1626465084.6</v>
      </c>
      <c r="DN370">
        <v>8</v>
      </c>
      <c r="DO370">
        <v>0.212</v>
      </c>
      <c r="DP370">
        <v>0.013</v>
      </c>
      <c r="DQ370">
        <v>1.588</v>
      </c>
      <c r="DR370">
        <v>-0.074</v>
      </c>
      <c r="DS370">
        <v>420</v>
      </c>
      <c r="DT370">
        <v>3</v>
      </c>
      <c r="DU370">
        <v>0.13</v>
      </c>
      <c r="DV370">
        <v>0.03</v>
      </c>
      <c r="DW370">
        <v>-24.3520487804878</v>
      </c>
      <c r="DX370">
        <v>-0.3714522648084</v>
      </c>
      <c r="DY370">
        <v>0.0418465321694682</v>
      </c>
      <c r="DZ370">
        <v>1</v>
      </c>
      <c r="EA370">
        <v>876.629848484849</v>
      </c>
      <c r="EB370">
        <v>2.962848139921</v>
      </c>
      <c r="EC370">
        <v>0.384186517297871</v>
      </c>
      <c r="ED370">
        <v>1</v>
      </c>
      <c r="EE370">
        <v>6.12540243902439</v>
      </c>
      <c r="EF370">
        <v>0.42104425087108</v>
      </c>
      <c r="EG370">
        <v>0.0433238068829558</v>
      </c>
      <c r="EH370">
        <v>0</v>
      </c>
      <c r="EI370">
        <v>2</v>
      </c>
      <c r="EJ370">
        <v>3</v>
      </c>
      <c r="EK370" t="s">
        <v>354</v>
      </c>
      <c r="EL370">
        <v>100</v>
      </c>
      <c r="EM370">
        <v>100</v>
      </c>
      <c r="EN370">
        <v>1.549</v>
      </c>
      <c r="EO370">
        <v>-0.0365</v>
      </c>
      <c r="EP370">
        <v>0.796380875196005</v>
      </c>
      <c r="EQ370">
        <v>0.00225868272383977</v>
      </c>
      <c r="ER370">
        <v>-9.96746185667655e-07</v>
      </c>
      <c r="ES370">
        <v>2.83711317370827e-10</v>
      </c>
      <c r="ET370">
        <v>-0.071317122073674</v>
      </c>
      <c r="EU370">
        <v>-0.00217948432402501</v>
      </c>
      <c r="EV370">
        <v>0.000453263451741206</v>
      </c>
      <c r="EW370">
        <v>-1.16319206543697e-06</v>
      </c>
      <c r="EX370">
        <v>-2</v>
      </c>
      <c r="EY370">
        <v>2196</v>
      </c>
      <c r="EZ370">
        <v>1</v>
      </c>
      <c r="FA370">
        <v>25</v>
      </c>
      <c r="FB370">
        <v>13.7</v>
      </c>
      <c r="FC370">
        <v>13.5</v>
      </c>
      <c r="FD370">
        <v>18</v>
      </c>
      <c r="FE370">
        <v>822.442</v>
      </c>
      <c r="FF370">
        <v>434.472</v>
      </c>
      <c r="FG370">
        <v>30.5684</v>
      </c>
      <c r="FH370">
        <v>25.1746</v>
      </c>
      <c r="FI370">
        <v>30.0001</v>
      </c>
      <c r="FJ370">
        <v>25.3191</v>
      </c>
      <c r="FK370">
        <v>25.3631</v>
      </c>
      <c r="FL370">
        <v>25.0617</v>
      </c>
      <c r="FM370">
        <v>61.315</v>
      </c>
      <c r="FN370">
        <v>0</v>
      </c>
      <c r="FO370">
        <v>30.64</v>
      </c>
      <c r="FP370">
        <v>420</v>
      </c>
      <c r="FQ370">
        <v>5.56549</v>
      </c>
      <c r="FR370">
        <v>101.472</v>
      </c>
      <c r="FS370">
        <v>101.917</v>
      </c>
    </row>
    <row r="371" spans="1:175">
      <c r="A371">
        <v>355</v>
      </c>
      <c r="B371">
        <v>1626465898</v>
      </c>
      <c r="C371">
        <v>708.400000095367</v>
      </c>
      <c r="D371" t="s">
        <v>1004</v>
      </c>
      <c r="E371" t="s">
        <v>1005</v>
      </c>
      <c r="F371">
        <v>1</v>
      </c>
      <c r="G371" t="s">
        <v>291</v>
      </c>
      <c r="H371">
        <v>1626465897</v>
      </c>
      <c r="I371">
        <f>(J371)/1000</f>
        <v>0</v>
      </c>
      <c r="J371">
        <f>1000*CB371*AH371*(BX371-BY371)/(100*BQ371*(1000-AH371*BX371))</f>
        <v>0</v>
      </c>
      <c r="K371">
        <f>CB371*AH371*(BW371-BV371*(1000-AH371*BY371)/(1000-AH371*BX371))/(100*BQ371)</f>
        <v>0</v>
      </c>
      <c r="L371">
        <f>BV371 - IF(AH371&gt;1, K371*BQ371*100.0/(AJ371*CJ371), 0)</f>
        <v>0</v>
      </c>
      <c r="M371">
        <f>((S371-I371/2)*L371-K371)/(S371+I371/2)</f>
        <v>0</v>
      </c>
      <c r="N371">
        <f>M371*(CC371+CD371)/1000.0</f>
        <v>0</v>
      </c>
      <c r="O371">
        <f>(BV371 - IF(AH371&gt;1, K371*BQ371*100.0/(AJ371*CJ371), 0))*(CC371+CD371)/1000.0</f>
        <v>0</v>
      </c>
      <c r="P371">
        <f>2.0/((1/R371-1/Q371)+SIGN(R371)*SQRT((1/R371-1/Q371)*(1/R371-1/Q371) + 4*BR371/((BR371+1)*(BR371+1))*(2*1/R371*1/Q371-1/Q371*1/Q371)))</f>
        <v>0</v>
      </c>
      <c r="Q371">
        <f>IF(LEFT(BS371,1)&lt;&gt;"0",IF(LEFT(BS371,1)="1",3.0,BT371),$D$5+$E$5*(CJ371*CC371/($K$5*1000))+$F$5*(CJ371*CC371/($K$5*1000))*MAX(MIN(BQ371,$J$5),$I$5)*MAX(MIN(BQ371,$J$5),$I$5)+$G$5*MAX(MIN(BQ371,$J$5),$I$5)*(CJ371*CC371/($K$5*1000))+$H$5*(CJ371*CC371/($K$5*1000))*(CJ371*CC371/($K$5*1000)))</f>
        <v>0</v>
      </c>
      <c r="R371">
        <f>I371*(1000-(1000*0.61365*exp(17.502*V371/(240.97+V371))/(CC371+CD371)+BX371)/2)/(1000*0.61365*exp(17.502*V371/(240.97+V371))/(CC371+CD371)-BX371)</f>
        <v>0</v>
      </c>
      <c r="S371">
        <f>1/((BR371+1)/(P371/1.6)+1/(Q371/1.37)) + BR371/((BR371+1)/(P371/1.6) + BR371/(Q371/1.37))</f>
        <v>0</v>
      </c>
      <c r="T371">
        <f>(BM371*BP371)</f>
        <v>0</v>
      </c>
      <c r="U371">
        <f>(CE371+(T371+2*0.95*5.67E-8*(((CE371+$B$7)+273)^4-(CE371+273)^4)-44100*I371)/(1.84*29.3*Q371+8*0.95*5.67E-8*(CE371+273)^3))</f>
        <v>0</v>
      </c>
      <c r="V371">
        <f>($C$7*CF371+$D$7*CG371+$E$7*U371)</f>
        <v>0</v>
      </c>
      <c r="W371">
        <f>0.61365*exp(17.502*V371/(240.97+V371))</f>
        <v>0</v>
      </c>
      <c r="X371">
        <f>(Y371/Z371*100)</f>
        <v>0</v>
      </c>
      <c r="Y371">
        <f>BX371*(CC371+CD371)/1000</f>
        <v>0</v>
      </c>
      <c r="Z371">
        <f>0.61365*exp(17.502*CE371/(240.97+CE371))</f>
        <v>0</v>
      </c>
      <c r="AA371">
        <f>(W371-BX371*(CC371+CD371)/1000)</f>
        <v>0</v>
      </c>
      <c r="AB371">
        <f>(-I371*44100)</f>
        <v>0</v>
      </c>
      <c r="AC371">
        <f>2*29.3*Q371*0.92*(CE371-V371)</f>
        <v>0</v>
      </c>
      <c r="AD371">
        <f>2*0.95*5.67E-8*(((CE371+$B$7)+273)^4-(V371+273)^4)</f>
        <v>0</v>
      </c>
      <c r="AE371">
        <f>T371+AD371+AB371+AC371</f>
        <v>0</v>
      </c>
      <c r="AF371">
        <v>140</v>
      </c>
      <c r="AG371">
        <v>16</v>
      </c>
      <c r="AH371">
        <f>IF(AF371*$H$13&gt;=AJ371,1.0,(AJ371/(AJ371-AF371*$H$13)))</f>
        <v>0</v>
      </c>
      <c r="AI371">
        <f>(AH371-1)*100</f>
        <v>0</v>
      </c>
      <c r="AJ371">
        <f>MAX(0,($B$13+$C$13*CJ371)/(1+$D$13*CJ371)*CC371/(CE371+273)*$E$13)</f>
        <v>0</v>
      </c>
      <c r="AK371" t="s">
        <v>292</v>
      </c>
      <c r="AL371" t="s">
        <v>292</v>
      </c>
      <c r="AM371">
        <v>0</v>
      </c>
      <c r="AN371">
        <v>0</v>
      </c>
      <c r="AO371">
        <f>1-AM371/AN371</f>
        <v>0</v>
      </c>
      <c r="AP371">
        <v>0</v>
      </c>
      <c r="AQ371" t="s">
        <v>292</v>
      </c>
      <c r="AR371" t="s">
        <v>292</v>
      </c>
      <c r="AS371">
        <v>0</v>
      </c>
      <c r="AT371">
        <v>0</v>
      </c>
      <c r="AU371">
        <f>1-AS371/AT371</f>
        <v>0</v>
      </c>
      <c r="AV371">
        <v>0.5</v>
      </c>
      <c r="AW371">
        <f>BN371</f>
        <v>0</v>
      </c>
      <c r="AX371">
        <f>K371</f>
        <v>0</v>
      </c>
      <c r="AY371">
        <f>AU371*AV371*AW371</f>
        <v>0</v>
      </c>
      <c r="AZ371">
        <f>(AX371-AP371)/AW371</f>
        <v>0</v>
      </c>
      <c r="BA371">
        <f>(AN371-AT371)/AT371</f>
        <v>0</v>
      </c>
      <c r="BB371">
        <f>AM371/(AO371+AM371/AT371)</f>
        <v>0</v>
      </c>
      <c r="BC371" t="s">
        <v>292</v>
      </c>
      <c r="BD371">
        <v>0</v>
      </c>
      <c r="BE371">
        <f>IF(BD371&lt;&gt;0, BD371, BB371)</f>
        <v>0</v>
      </c>
      <c r="BF371">
        <f>1-BE371/AT371</f>
        <v>0</v>
      </c>
      <c r="BG371">
        <f>(AT371-AS371)/(AT371-BE371)</f>
        <v>0</v>
      </c>
      <c r="BH371">
        <f>(AN371-AT371)/(AN371-BE371)</f>
        <v>0</v>
      </c>
      <c r="BI371">
        <f>(AT371-AS371)/(AT371-AM371)</f>
        <v>0</v>
      </c>
      <c r="BJ371">
        <f>(AN371-AT371)/(AN371-AM371)</f>
        <v>0</v>
      </c>
      <c r="BK371">
        <f>(BG371*BE371/AS371)</f>
        <v>0</v>
      </c>
      <c r="BL371">
        <f>(1-BK371)</f>
        <v>0</v>
      </c>
      <c r="BM371">
        <f>$B$11*CK371+$C$11*CL371+$F$11*CM371*(1-CP371)</f>
        <v>0</v>
      </c>
      <c r="BN371">
        <f>BM371*BO371</f>
        <v>0</v>
      </c>
      <c r="BO371">
        <f>($B$11*$D$9+$C$11*$D$9+$F$11*((CZ371+CR371)/MAX(CZ371+CR371+DA371, 0.1)*$I$9+DA371/MAX(CZ371+CR371+DA371, 0.1)*$J$9))/($B$11+$C$11+$F$11)</f>
        <v>0</v>
      </c>
      <c r="BP371">
        <f>($B$11*$K$9+$C$11*$K$9+$F$11*((CZ371+CR371)/MAX(CZ371+CR371+DA371, 0.1)*$P$9+DA371/MAX(CZ371+CR371+DA371, 0.1)*$Q$9))/($B$11+$C$11+$F$11)</f>
        <v>0</v>
      </c>
      <c r="BQ371">
        <v>6</v>
      </c>
      <c r="BR371">
        <v>0.5</v>
      </c>
      <c r="BS371" t="s">
        <v>293</v>
      </c>
      <c r="BT371">
        <v>2</v>
      </c>
      <c r="BU371">
        <v>1626465897</v>
      </c>
      <c r="BV371">
        <v>395.523333333333</v>
      </c>
      <c r="BW371">
        <v>420.003333333333</v>
      </c>
      <c r="BX371">
        <v>11.6917666666667</v>
      </c>
      <c r="BY371">
        <v>5.47374666666667</v>
      </c>
      <c r="BZ371">
        <v>393.974666666667</v>
      </c>
      <c r="CA371">
        <v>11.7281666666667</v>
      </c>
      <c r="CB371">
        <v>900.002333333333</v>
      </c>
      <c r="CC371">
        <v>100.764</v>
      </c>
      <c r="CD371">
        <v>0.100142766666667</v>
      </c>
      <c r="CE371">
        <v>26.1913</v>
      </c>
      <c r="CF371">
        <v>24.3468666666667</v>
      </c>
      <c r="CG371">
        <v>999.9</v>
      </c>
      <c r="CH371">
        <v>0</v>
      </c>
      <c r="CI371">
        <v>0</v>
      </c>
      <c r="CJ371">
        <v>10003.7666666667</v>
      </c>
      <c r="CK371">
        <v>0</v>
      </c>
      <c r="CL371">
        <v>0.221023</v>
      </c>
      <c r="CM371">
        <v>1460.09</v>
      </c>
      <c r="CN371">
        <v>0.972992333333333</v>
      </c>
      <c r="CO371">
        <v>0.0270077333333333</v>
      </c>
      <c r="CP371">
        <v>0</v>
      </c>
      <c r="CQ371">
        <v>877.12</v>
      </c>
      <c r="CR371">
        <v>4.99999</v>
      </c>
      <c r="CS371">
        <v>12867.1333333333</v>
      </c>
      <c r="CT371">
        <v>12729.1</v>
      </c>
      <c r="CU371">
        <v>39.5413333333333</v>
      </c>
      <c r="CV371">
        <v>41.375</v>
      </c>
      <c r="CW371">
        <v>40.562</v>
      </c>
      <c r="CX371">
        <v>40.875</v>
      </c>
      <c r="CY371">
        <v>41.75</v>
      </c>
      <c r="CZ371">
        <v>1415.79</v>
      </c>
      <c r="DA371">
        <v>39.3</v>
      </c>
      <c r="DB371">
        <v>0</v>
      </c>
      <c r="DC371">
        <v>1626465909.2</v>
      </c>
      <c r="DD371">
        <v>0</v>
      </c>
      <c r="DE371">
        <v>876.92296</v>
      </c>
      <c r="DF371">
        <v>2.55115384279328</v>
      </c>
      <c r="DG371">
        <v>53.6538460193371</v>
      </c>
      <c r="DH371">
        <v>12861.168</v>
      </c>
      <c r="DI371">
        <v>15</v>
      </c>
      <c r="DJ371">
        <v>1626465084.6</v>
      </c>
      <c r="DK371" t="s">
        <v>294</v>
      </c>
      <c r="DL371">
        <v>1626465076.6</v>
      </c>
      <c r="DM371">
        <v>1626465084.6</v>
      </c>
      <c r="DN371">
        <v>8</v>
      </c>
      <c r="DO371">
        <v>0.212</v>
      </c>
      <c r="DP371">
        <v>0.013</v>
      </c>
      <c r="DQ371">
        <v>1.588</v>
      </c>
      <c r="DR371">
        <v>-0.074</v>
      </c>
      <c r="DS371">
        <v>420</v>
      </c>
      <c r="DT371">
        <v>3</v>
      </c>
      <c r="DU371">
        <v>0.13</v>
      </c>
      <c r="DV371">
        <v>0.03</v>
      </c>
      <c r="DW371">
        <v>-24.3673170731707</v>
      </c>
      <c r="DX371">
        <v>-0.462177700348461</v>
      </c>
      <c r="DY371">
        <v>0.0505165411327719</v>
      </c>
      <c r="DZ371">
        <v>1</v>
      </c>
      <c r="EA371">
        <v>876.704606060606</v>
      </c>
      <c r="EB371">
        <v>3.12358987214805</v>
      </c>
      <c r="EC371">
        <v>0.393507378498766</v>
      </c>
      <c r="ED371">
        <v>1</v>
      </c>
      <c r="EE371">
        <v>6.14161219512195</v>
      </c>
      <c r="EF371">
        <v>0.390490662020907</v>
      </c>
      <c r="EG371">
        <v>0.0398498640639231</v>
      </c>
      <c r="EH371">
        <v>0</v>
      </c>
      <c r="EI371">
        <v>2</v>
      </c>
      <c r="EJ371">
        <v>3</v>
      </c>
      <c r="EK371" t="s">
        <v>354</v>
      </c>
      <c r="EL371">
        <v>100</v>
      </c>
      <c r="EM371">
        <v>100</v>
      </c>
      <c r="EN371">
        <v>1.549</v>
      </c>
      <c r="EO371">
        <v>-0.0363</v>
      </c>
      <c r="EP371">
        <v>0.796380875196005</v>
      </c>
      <c r="EQ371">
        <v>0.00225868272383977</v>
      </c>
      <c r="ER371">
        <v>-9.96746185667655e-07</v>
      </c>
      <c r="ES371">
        <v>2.83711317370827e-10</v>
      </c>
      <c r="ET371">
        <v>-0.071317122073674</v>
      </c>
      <c r="EU371">
        <v>-0.00217948432402501</v>
      </c>
      <c r="EV371">
        <v>0.000453263451741206</v>
      </c>
      <c r="EW371">
        <v>-1.16319206543697e-06</v>
      </c>
      <c r="EX371">
        <v>-2</v>
      </c>
      <c r="EY371">
        <v>2196</v>
      </c>
      <c r="EZ371">
        <v>1</v>
      </c>
      <c r="FA371">
        <v>25</v>
      </c>
      <c r="FB371">
        <v>13.7</v>
      </c>
      <c r="FC371">
        <v>13.6</v>
      </c>
      <c r="FD371">
        <v>18</v>
      </c>
      <c r="FE371">
        <v>822.558</v>
      </c>
      <c r="FF371">
        <v>434.621</v>
      </c>
      <c r="FG371">
        <v>30.6421</v>
      </c>
      <c r="FH371">
        <v>25.1751</v>
      </c>
      <c r="FI371">
        <v>30.0002</v>
      </c>
      <c r="FJ371">
        <v>25.3191</v>
      </c>
      <c r="FK371">
        <v>25.3631</v>
      </c>
      <c r="FL371">
        <v>25.0603</v>
      </c>
      <c r="FM371">
        <v>61.0205</v>
      </c>
      <c r="FN371">
        <v>0</v>
      </c>
      <c r="FO371">
        <v>30.74</v>
      </c>
      <c r="FP371">
        <v>420</v>
      </c>
      <c r="FQ371">
        <v>5.56651</v>
      </c>
      <c r="FR371">
        <v>101.473</v>
      </c>
      <c r="FS371">
        <v>101.917</v>
      </c>
    </row>
    <row r="372" spans="1:175">
      <c r="A372">
        <v>356</v>
      </c>
      <c r="B372">
        <v>1626465900</v>
      </c>
      <c r="C372">
        <v>710.400000095367</v>
      </c>
      <c r="D372" t="s">
        <v>1006</v>
      </c>
      <c r="E372" t="s">
        <v>1007</v>
      </c>
      <c r="F372">
        <v>1</v>
      </c>
      <c r="G372" t="s">
        <v>291</v>
      </c>
      <c r="H372">
        <v>1626465899</v>
      </c>
      <c r="I372">
        <f>(J372)/1000</f>
        <v>0</v>
      </c>
      <c r="J372">
        <f>1000*CB372*AH372*(BX372-BY372)/(100*BQ372*(1000-AH372*BX372))</f>
        <v>0</v>
      </c>
      <c r="K372">
        <f>CB372*AH372*(BW372-BV372*(1000-AH372*BY372)/(1000-AH372*BX372))/(100*BQ372)</f>
        <v>0</v>
      </c>
      <c r="L372">
        <f>BV372 - IF(AH372&gt;1, K372*BQ372*100.0/(AJ372*CJ372), 0)</f>
        <v>0</v>
      </c>
      <c r="M372">
        <f>((S372-I372/2)*L372-K372)/(S372+I372/2)</f>
        <v>0</v>
      </c>
      <c r="N372">
        <f>M372*(CC372+CD372)/1000.0</f>
        <v>0</v>
      </c>
      <c r="O372">
        <f>(BV372 - IF(AH372&gt;1, K372*BQ372*100.0/(AJ372*CJ372), 0))*(CC372+CD372)/1000.0</f>
        <v>0</v>
      </c>
      <c r="P372">
        <f>2.0/((1/R372-1/Q372)+SIGN(R372)*SQRT((1/R372-1/Q372)*(1/R372-1/Q372) + 4*BR372/((BR372+1)*(BR372+1))*(2*1/R372*1/Q372-1/Q372*1/Q372)))</f>
        <v>0</v>
      </c>
      <c r="Q372">
        <f>IF(LEFT(BS372,1)&lt;&gt;"0",IF(LEFT(BS372,1)="1",3.0,BT372),$D$5+$E$5*(CJ372*CC372/($K$5*1000))+$F$5*(CJ372*CC372/($K$5*1000))*MAX(MIN(BQ372,$J$5),$I$5)*MAX(MIN(BQ372,$J$5),$I$5)+$G$5*MAX(MIN(BQ372,$J$5),$I$5)*(CJ372*CC372/($K$5*1000))+$H$5*(CJ372*CC372/($K$5*1000))*(CJ372*CC372/($K$5*1000)))</f>
        <v>0</v>
      </c>
      <c r="R372">
        <f>I372*(1000-(1000*0.61365*exp(17.502*V372/(240.97+V372))/(CC372+CD372)+BX372)/2)/(1000*0.61365*exp(17.502*V372/(240.97+V372))/(CC372+CD372)-BX372)</f>
        <v>0</v>
      </c>
      <c r="S372">
        <f>1/((BR372+1)/(P372/1.6)+1/(Q372/1.37)) + BR372/((BR372+1)/(P372/1.6) + BR372/(Q372/1.37))</f>
        <v>0</v>
      </c>
      <c r="T372">
        <f>(BM372*BP372)</f>
        <v>0</v>
      </c>
      <c r="U372">
        <f>(CE372+(T372+2*0.95*5.67E-8*(((CE372+$B$7)+273)^4-(CE372+273)^4)-44100*I372)/(1.84*29.3*Q372+8*0.95*5.67E-8*(CE372+273)^3))</f>
        <v>0</v>
      </c>
      <c r="V372">
        <f>($C$7*CF372+$D$7*CG372+$E$7*U372)</f>
        <v>0</v>
      </c>
      <c r="W372">
        <f>0.61365*exp(17.502*V372/(240.97+V372))</f>
        <v>0</v>
      </c>
      <c r="X372">
        <f>(Y372/Z372*100)</f>
        <v>0</v>
      </c>
      <c r="Y372">
        <f>BX372*(CC372+CD372)/1000</f>
        <v>0</v>
      </c>
      <c r="Z372">
        <f>0.61365*exp(17.502*CE372/(240.97+CE372))</f>
        <v>0</v>
      </c>
      <c r="AA372">
        <f>(W372-BX372*(CC372+CD372)/1000)</f>
        <v>0</v>
      </c>
      <c r="AB372">
        <f>(-I372*44100)</f>
        <v>0</v>
      </c>
      <c r="AC372">
        <f>2*29.3*Q372*0.92*(CE372-V372)</f>
        <v>0</v>
      </c>
      <c r="AD372">
        <f>2*0.95*5.67E-8*(((CE372+$B$7)+273)^4-(V372+273)^4)</f>
        <v>0</v>
      </c>
      <c r="AE372">
        <f>T372+AD372+AB372+AC372</f>
        <v>0</v>
      </c>
      <c r="AF372">
        <v>140</v>
      </c>
      <c r="AG372">
        <v>16</v>
      </c>
      <c r="AH372">
        <f>IF(AF372*$H$13&gt;=AJ372,1.0,(AJ372/(AJ372-AF372*$H$13)))</f>
        <v>0</v>
      </c>
      <c r="AI372">
        <f>(AH372-1)*100</f>
        <v>0</v>
      </c>
      <c r="AJ372">
        <f>MAX(0,($B$13+$C$13*CJ372)/(1+$D$13*CJ372)*CC372/(CE372+273)*$E$13)</f>
        <v>0</v>
      </c>
      <c r="AK372" t="s">
        <v>292</v>
      </c>
      <c r="AL372" t="s">
        <v>292</v>
      </c>
      <c r="AM372">
        <v>0</v>
      </c>
      <c r="AN372">
        <v>0</v>
      </c>
      <c r="AO372">
        <f>1-AM372/AN372</f>
        <v>0</v>
      </c>
      <c r="AP372">
        <v>0</v>
      </c>
      <c r="AQ372" t="s">
        <v>292</v>
      </c>
      <c r="AR372" t="s">
        <v>292</v>
      </c>
      <c r="AS372">
        <v>0</v>
      </c>
      <c r="AT372">
        <v>0</v>
      </c>
      <c r="AU372">
        <f>1-AS372/AT372</f>
        <v>0</v>
      </c>
      <c r="AV372">
        <v>0.5</v>
      </c>
      <c r="AW372">
        <f>BN372</f>
        <v>0</v>
      </c>
      <c r="AX372">
        <f>K372</f>
        <v>0</v>
      </c>
      <c r="AY372">
        <f>AU372*AV372*AW372</f>
        <v>0</v>
      </c>
      <c r="AZ372">
        <f>(AX372-AP372)/AW372</f>
        <v>0</v>
      </c>
      <c r="BA372">
        <f>(AN372-AT372)/AT372</f>
        <v>0</v>
      </c>
      <c r="BB372">
        <f>AM372/(AO372+AM372/AT372)</f>
        <v>0</v>
      </c>
      <c r="BC372" t="s">
        <v>292</v>
      </c>
      <c r="BD372">
        <v>0</v>
      </c>
      <c r="BE372">
        <f>IF(BD372&lt;&gt;0, BD372, BB372)</f>
        <v>0</v>
      </c>
      <c r="BF372">
        <f>1-BE372/AT372</f>
        <v>0</v>
      </c>
      <c r="BG372">
        <f>(AT372-AS372)/(AT372-BE372)</f>
        <v>0</v>
      </c>
      <c r="BH372">
        <f>(AN372-AT372)/(AN372-BE372)</f>
        <v>0</v>
      </c>
      <c r="BI372">
        <f>(AT372-AS372)/(AT372-AM372)</f>
        <v>0</v>
      </c>
      <c r="BJ372">
        <f>(AN372-AT372)/(AN372-AM372)</f>
        <v>0</v>
      </c>
      <c r="BK372">
        <f>(BG372*BE372/AS372)</f>
        <v>0</v>
      </c>
      <c r="BL372">
        <f>(1-BK372)</f>
        <v>0</v>
      </c>
      <c r="BM372">
        <f>$B$11*CK372+$C$11*CL372+$F$11*CM372*(1-CP372)</f>
        <v>0</v>
      </c>
      <c r="BN372">
        <f>BM372*BO372</f>
        <v>0</v>
      </c>
      <c r="BO372">
        <f>($B$11*$D$9+$C$11*$D$9+$F$11*((CZ372+CR372)/MAX(CZ372+CR372+DA372, 0.1)*$I$9+DA372/MAX(CZ372+CR372+DA372, 0.1)*$J$9))/($B$11+$C$11+$F$11)</f>
        <v>0</v>
      </c>
      <c r="BP372">
        <f>($B$11*$K$9+$C$11*$K$9+$F$11*((CZ372+CR372)/MAX(CZ372+CR372+DA372, 0.1)*$P$9+DA372/MAX(CZ372+CR372+DA372, 0.1)*$Q$9))/($B$11+$C$11+$F$11)</f>
        <v>0</v>
      </c>
      <c r="BQ372">
        <v>6</v>
      </c>
      <c r="BR372">
        <v>0.5</v>
      </c>
      <c r="BS372" t="s">
        <v>293</v>
      </c>
      <c r="BT372">
        <v>2</v>
      </c>
      <c r="BU372">
        <v>1626465899</v>
      </c>
      <c r="BV372">
        <v>395.513333333333</v>
      </c>
      <c r="BW372">
        <v>420.004333333333</v>
      </c>
      <c r="BX372">
        <v>11.7177666666667</v>
      </c>
      <c r="BY372">
        <v>5.47643666666667</v>
      </c>
      <c r="BZ372">
        <v>393.964333333333</v>
      </c>
      <c r="CA372">
        <v>11.7539666666667</v>
      </c>
      <c r="CB372">
        <v>900.019</v>
      </c>
      <c r="CC372">
        <v>100.763666666667</v>
      </c>
      <c r="CD372">
        <v>0.100013866666667</v>
      </c>
      <c r="CE372">
        <v>26.2382</v>
      </c>
      <c r="CF372">
        <v>24.3853333333333</v>
      </c>
      <c r="CG372">
        <v>999.9</v>
      </c>
      <c r="CH372">
        <v>0</v>
      </c>
      <c r="CI372">
        <v>0</v>
      </c>
      <c r="CJ372">
        <v>10031.0333333333</v>
      </c>
      <c r="CK372">
        <v>0</v>
      </c>
      <c r="CL372">
        <v>0.221023</v>
      </c>
      <c r="CM372">
        <v>1460.08666666667</v>
      </c>
      <c r="CN372">
        <v>0.972991</v>
      </c>
      <c r="CO372">
        <v>0.0270093</v>
      </c>
      <c r="CP372">
        <v>0</v>
      </c>
      <c r="CQ372">
        <v>877.224</v>
      </c>
      <c r="CR372">
        <v>4.99999</v>
      </c>
      <c r="CS372">
        <v>12870.0666666667</v>
      </c>
      <c r="CT372">
        <v>12729.0666666667</v>
      </c>
      <c r="CU372">
        <v>39.5206666666667</v>
      </c>
      <c r="CV372">
        <v>41.375</v>
      </c>
      <c r="CW372">
        <v>40.562</v>
      </c>
      <c r="CX372">
        <v>40.875</v>
      </c>
      <c r="CY372">
        <v>41.75</v>
      </c>
      <c r="CZ372">
        <v>1415.78666666667</v>
      </c>
      <c r="DA372">
        <v>39.3</v>
      </c>
      <c r="DB372">
        <v>0</v>
      </c>
      <c r="DC372">
        <v>1626465911</v>
      </c>
      <c r="DD372">
        <v>0</v>
      </c>
      <c r="DE372">
        <v>877.002961538462</v>
      </c>
      <c r="DF372">
        <v>1.66943589537</v>
      </c>
      <c r="DG372">
        <v>56.9264955604238</v>
      </c>
      <c r="DH372">
        <v>12862.7423076923</v>
      </c>
      <c r="DI372">
        <v>15</v>
      </c>
      <c r="DJ372">
        <v>1626465084.6</v>
      </c>
      <c r="DK372" t="s">
        <v>294</v>
      </c>
      <c r="DL372">
        <v>1626465076.6</v>
      </c>
      <c r="DM372">
        <v>1626465084.6</v>
      </c>
      <c r="DN372">
        <v>8</v>
      </c>
      <c r="DO372">
        <v>0.212</v>
      </c>
      <c r="DP372">
        <v>0.013</v>
      </c>
      <c r="DQ372">
        <v>1.588</v>
      </c>
      <c r="DR372">
        <v>-0.074</v>
      </c>
      <c r="DS372">
        <v>420</v>
      </c>
      <c r="DT372">
        <v>3</v>
      </c>
      <c r="DU372">
        <v>0.13</v>
      </c>
      <c r="DV372">
        <v>0.03</v>
      </c>
      <c r="DW372">
        <v>-24.3843097560976</v>
      </c>
      <c r="DX372">
        <v>-0.592400696864176</v>
      </c>
      <c r="DY372">
        <v>0.0623172559779668</v>
      </c>
      <c r="DZ372">
        <v>0</v>
      </c>
      <c r="EA372">
        <v>876.792685714286</v>
      </c>
      <c r="EB372">
        <v>3.21651858345986</v>
      </c>
      <c r="EC372">
        <v>0.403699518484342</v>
      </c>
      <c r="ED372">
        <v>1</v>
      </c>
      <c r="EE372">
        <v>6.15789634146341</v>
      </c>
      <c r="EF372">
        <v>0.391763623693389</v>
      </c>
      <c r="EG372">
        <v>0.0399965191629434</v>
      </c>
      <c r="EH372">
        <v>0</v>
      </c>
      <c r="EI372">
        <v>1</v>
      </c>
      <c r="EJ372">
        <v>3</v>
      </c>
      <c r="EK372" t="s">
        <v>427</v>
      </c>
      <c r="EL372">
        <v>100</v>
      </c>
      <c r="EM372">
        <v>100</v>
      </c>
      <c r="EN372">
        <v>1.549</v>
      </c>
      <c r="EO372">
        <v>-0.0361</v>
      </c>
      <c r="EP372">
        <v>0.796380875196005</v>
      </c>
      <c r="EQ372">
        <v>0.00225868272383977</v>
      </c>
      <c r="ER372">
        <v>-9.96746185667655e-07</v>
      </c>
      <c r="ES372">
        <v>2.83711317370827e-10</v>
      </c>
      <c r="ET372">
        <v>-0.071317122073674</v>
      </c>
      <c r="EU372">
        <v>-0.00217948432402501</v>
      </c>
      <c r="EV372">
        <v>0.000453263451741206</v>
      </c>
      <c r="EW372">
        <v>-1.16319206543697e-06</v>
      </c>
      <c r="EX372">
        <v>-2</v>
      </c>
      <c r="EY372">
        <v>2196</v>
      </c>
      <c r="EZ372">
        <v>1</v>
      </c>
      <c r="FA372">
        <v>25</v>
      </c>
      <c r="FB372">
        <v>13.7</v>
      </c>
      <c r="FC372">
        <v>13.6</v>
      </c>
      <c r="FD372">
        <v>18</v>
      </c>
      <c r="FE372">
        <v>823.069</v>
      </c>
      <c r="FF372">
        <v>434.496</v>
      </c>
      <c r="FG372">
        <v>30.712</v>
      </c>
      <c r="FH372">
        <v>25.1762</v>
      </c>
      <c r="FI372">
        <v>30.0002</v>
      </c>
      <c r="FJ372">
        <v>25.3191</v>
      </c>
      <c r="FK372">
        <v>25.3623</v>
      </c>
      <c r="FL372">
        <v>25.0639</v>
      </c>
      <c r="FM372">
        <v>61.0205</v>
      </c>
      <c r="FN372">
        <v>0</v>
      </c>
      <c r="FO372">
        <v>30.84</v>
      </c>
      <c r="FP372">
        <v>420</v>
      </c>
      <c r="FQ372">
        <v>5.60728</v>
      </c>
      <c r="FR372">
        <v>101.472</v>
      </c>
      <c r="FS372">
        <v>101.918</v>
      </c>
    </row>
    <row r="373" spans="1:175">
      <c r="A373">
        <v>357</v>
      </c>
      <c r="B373">
        <v>1626465902</v>
      </c>
      <c r="C373">
        <v>712.400000095367</v>
      </c>
      <c r="D373" t="s">
        <v>1008</v>
      </c>
      <c r="E373" t="s">
        <v>1009</v>
      </c>
      <c r="F373">
        <v>1</v>
      </c>
      <c r="G373" t="s">
        <v>291</v>
      </c>
      <c r="H373">
        <v>1626465901</v>
      </c>
      <c r="I373">
        <f>(J373)/1000</f>
        <v>0</v>
      </c>
      <c r="J373">
        <f>1000*CB373*AH373*(BX373-BY373)/(100*BQ373*(1000-AH373*BX373))</f>
        <v>0</v>
      </c>
      <c r="K373">
        <f>CB373*AH373*(BW373-BV373*(1000-AH373*BY373)/(1000-AH373*BX373))/(100*BQ373)</f>
        <v>0</v>
      </c>
      <c r="L373">
        <f>BV373 - IF(AH373&gt;1, K373*BQ373*100.0/(AJ373*CJ373), 0)</f>
        <v>0</v>
      </c>
      <c r="M373">
        <f>((S373-I373/2)*L373-K373)/(S373+I373/2)</f>
        <v>0</v>
      </c>
      <c r="N373">
        <f>M373*(CC373+CD373)/1000.0</f>
        <v>0</v>
      </c>
      <c r="O373">
        <f>(BV373 - IF(AH373&gt;1, K373*BQ373*100.0/(AJ373*CJ373), 0))*(CC373+CD373)/1000.0</f>
        <v>0</v>
      </c>
      <c r="P373">
        <f>2.0/((1/R373-1/Q373)+SIGN(R373)*SQRT((1/R373-1/Q373)*(1/R373-1/Q373) + 4*BR373/((BR373+1)*(BR373+1))*(2*1/R373*1/Q373-1/Q373*1/Q373)))</f>
        <v>0</v>
      </c>
      <c r="Q373">
        <f>IF(LEFT(BS373,1)&lt;&gt;"0",IF(LEFT(BS373,1)="1",3.0,BT373),$D$5+$E$5*(CJ373*CC373/($K$5*1000))+$F$5*(CJ373*CC373/($K$5*1000))*MAX(MIN(BQ373,$J$5),$I$5)*MAX(MIN(BQ373,$J$5),$I$5)+$G$5*MAX(MIN(BQ373,$J$5),$I$5)*(CJ373*CC373/($K$5*1000))+$H$5*(CJ373*CC373/($K$5*1000))*(CJ373*CC373/($K$5*1000)))</f>
        <v>0</v>
      </c>
      <c r="R373">
        <f>I373*(1000-(1000*0.61365*exp(17.502*V373/(240.97+V373))/(CC373+CD373)+BX373)/2)/(1000*0.61365*exp(17.502*V373/(240.97+V373))/(CC373+CD373)-BX373)</f>
        <v>0</v>
      </c>
      <c r="S373">
        <f>1/((BR373+1)/(P373/1.6)+1/(Q373/1.37)) + BR373/((BR373+1)/(P373/1.6) + BR373/(Q373/1.37))</f>
        <v>0</v>
      </c>
      <c r="T373">
        <f>(BM373*BP373)</f>
        <v>0</v>
      </c>
      <c r="U373">
        <f>(CE373+(T373+2*0.95*5.67E-8*(((CE373+$B$7)+273)^4-(CE373+273)^4)-44100*I373)/(1.84*29.3*Q373+8*0.95*5.67E-8*(CE373+273)^3))</f>
        <v>0</v>
      </c>
      <c r="V373">
        <f>($C$7*CF373+$D$7*CG373+$E$7*U373)</f>
        <v>0</v>
      </c>
      <c r="W373">
        <f>0.61365*exp(17.502*V373/(240.97+V373))</f>
        <v>0</v>
      </c>
      <c r="X373">
        <f>(Y373/Z373*100)</f>
        <v>0</v>
      </c>
      <c r="Y373">
        <f>BX373*(CC373+CD373)/1000</f>
        <v>0</v>
      </c>
      <c r="Z373">
        <f>0.61365*exp(17.502*CE373/(240.97+CE373))</f>
        <v>0</v>
      </c>
      <c r="AA373">
        <f>(W373-BX373*(CC373+CD373)/1000)</f>
        <v>0</v>
      </c>
      <c r="AB373">
        <f>(-I373*44100)</f>
        <v>0</v>
      </c>
      <c r="AC373">
        <f>2*29.3*Q373*0.92*(CE373-V373)</f>
        <v>0</v>
      </c>
      <c r="AD373">
        <f>2*0.95*5.67E-8*(((CE373+$B$7)+273)^4-(V373+273)^4)</f>
        <v>0</v>
      </c>
      <c r="AE373">
        <f>T373+AD373+AB373+AC373</f>
        <v>0</v>
      </c>
      <c r="AF373">
        <v>140</v>
      </c>
      <c r="AG373">
        <v>16</v>
      </c>
      <c r="AH373">
        <f>IF(AF373*$H$13&gt;=AJ373,1.0,(AJ373/(AJ373-AF373*$H$13)))</f>
        <v>0</v>
      </c>
      <c r="AI373">
        <f>(AH373-1)*100</f>
        <v>0</v>
      </c>
      <c r="AJ373">
        <f>MAX(0,($B$13+$C$13*CJ373)/(1+$D$13*CJ373)*CC373/(CE373+273)*$E$13)</f>
        <v>0</v>
      </c>
      <c r="AK373" t="s">
        <v>292</v>
      </c>
      <c r="AL373" t="s">
        <v>292</v>
      </c>
      <c r="AM373">
        <v>0</v>
      </c>
      <c r="AN373">
        <v>0</v>
      </c>
      <c r="AO373">
        <f>1-AM373/AN373</f>
        <v>0</v>
      </c>
      <c r="AP373">
        <v>0</v>
      </c>
      <c r="AQ373" t="s">
        <v>292</v>
      </c>
      <c r="AR373" t="s">
        <v>292</v>
      </c>
      <c r="AS373">
        <v>0</v>
      </c>
      <c r="AT373">
        <v>0</v>
      </c>
      <c r="AU373">
        <f>1-AS373/AT373</f>
        <v>0</v>
      </c>
      <c r="AV373">
        <v>0.5</v>
      </c>
      <c r="AW373">
        <f>BN373</f>
        <v>0</v>
      </c>
      <c r="AX373">
        <f>K373</f>
        <v>0</v>
      </c>
      <c r="AY373">
        <f>AU373*AV373*AW373</f>
        <v>0</v>
      </c>
      <c r="AZ373">
        <f>(AX373-AP373)/AW373</f>
        <v>0</v>
      </c>
      <c r="BA373">
        <f>(AN373-AT373)/AT373</f>
        <v>0</v>
      </c>
      <c r="BB373">
        <f>AM373/(AO373+AM373/AT373)</f>
        <v>0</v>
      </c>
      <c r="BC373" t="s">
        <v>292</v>
      </c>
      <c r="BD373">
        <v>0</v>
      </c>
      <c r="BE373">
        <f>IF(BD373&lt;&gt;0, BD373, BB373)</f>
        <v>0</v>
      </c>
      <c r="BF373">
        <f>1-BE373/AT373</f>
        <v>0</v>
      </c>
      <c r="BG373">
        <f>(AT373-AS373)/(AT373-BE373)</f>
        <v>0</v>
      </c>
      <c r="BH373">
        <f>(AN373-AT373)/(AN373-BE373)</f>
        <v>0</v>
      </c>
      <c r="BI373">
        <f>(AT373-AS373)/(AT373-AM373)</f>
        <v>0</v>
      </c>
      <c r="BJ373">
        <f>(AN373-AT373)/(AN373-AM373)</f>
        <v>0</v>
      </c>
      <c r="BK373">
        <f>(BG373*BE373/AS373)</f>
        <v>0</v>
      </c>
      <c r="BL373">
        <f>(1-BK373)</f>
        <v>0</v>
      </c>
      <c r="BM373">
        <f>$B$11*CK373+$C$11*CL373+$F$11*CM373*(1-CP373)</f>
        <v>0</v>
      </c>
      <c r="BN373">
        <f>BM373*BO373</f>
        <v>0</v>
      </c>
      <c r="BO373">
        <f>($B$11*$D$9+$C$11*$D$9+$F$11*((CZ373+CR373)/MAX(CZ373+CR373+DA373, 0.1)*$I$9+DA373/MAX(CZ373+CR373+DA373, 0.1)*$J$9))/($B$11+$C$11+$F$11)</f>
        <v>0</v>
      </c>
      <c r="BP373">
        <f>($B$11*$K$9+$C$11*$K$9+$F$11*((CZ373+CR373)/MAX(CZ373+CR373+DA373, 0.1)*$P$9+DA373/MAX(CZ373+CR373+DA373, 0.1)*$Q$9))/($B$11+$C$11+$F$11)</f>
        <v>0</v>
      </c>
      <c r="BQ373">
        <v>6</v>
      </c>
      <c r="BR373">
        <v>0.5</v>
      </c>
      <c r="BS373" t="s">
        <v>293</v>
      </c>
      <c r="BT373">
        <v>2</v>
      </c>
      <c r="BU373">
        <v>1626465901</v>
      </c>
      <c r="BV373">
        <v>395.487</v>
      </c>
      <c r="BW373">
        <v>419.948666666667</v>
      </c>
      <c r="BX373">
        <v>11.7428333333333</v>
      </c>
      <c r="BY373">
        <v>5.48958</v>
      </c>
      <c r="BZ373">
        <v>393.938</v>
      </c>
      <c r="CA373">
        <v>11.7788666666667</v>
      </c>
      <c r="CB373">
        <v>900.028333333333</v>
      </c>
      <c r="CC373">
        <v>100.764</v>
      </c>
      <c r="CD373">
        <v>0.0996589</v>
      </c>
      <c r="CE373">
        <v>26.2806</v>
      </c>
      <c r="CF373">
        <v>24.4202</v>
      </c>
      <c r="CG373">
        <v>999.9</v>
      </c>
      <c r="CH373">
        <v>0</v>
      </c>
      <c r="CI373">
        <v>0</v>
      </c>
      <c r="CJ373">
        <v>10016.2666666667</v>
      </c>
      <c r="CK373">
        <v>0</v>
      </c>
      <c r="CL373">
        <v>0.221023</v>
      </c>
      <c r="CM373">
        <v>1460</v>
      </c>
      <c r="CN373">
        <v>0.972991</v>
      </c>
      <c r="CO373">
        <v>0.0270093</v>
      </c>
      <c r="CP373">
        <v>0</v>
      </c>
      <c r="CQ373">
        <v>877.544</v>
      </c>
      <c r="CR373">
        <v>4.99999</v>
      </c>
      <c r="CS373">
        <v>12871.5333333333</v>
      </c>
      <c r="CT373">
        <v>12728.3333333333</v>
      </c>
      <c r="CU373">
        <v>39.562</v>
      </c>
      <c r="CV373">
        <v>41.375</v>
      </c>
      <c r="CW373">
        <v>40.562</v>
      </c>
      <c r="CX373">
        <v>40.875</v>
      </c>
      <c r="CY373">
        <v>41.75</v>
      </c>
      <c r="CZ373">
        <v>1415.7</v>
      </c>
      <c r="DA373">
        <v>39.3</v>
      </c>
      <c r="DB373">
        <v>0</v>
      </c>
      <c r="DC373">
        <v>1626465913.4</v>
      </c>
      <c r="DD373">
        <v>0</v>
      </c>
      <c r="DE373">
        <v>877.100653846154</v>
      </c>
      <c r="DF373">
        <v>3.1584615411395</v>
      </c>
      <c r="DG373">
        <v>62.5435896885491</v>
      </c>
      <c r="DH373">
        <v>12865.1153846154</v>
      </c>
      <c r="DI373">
        <v>15</v>
      </c>
      <c r="DJ373">
        <v>1626465084.6</v>
      </c>
      <c r="DK373" t="s">
        <v>294</v>
      </c>
      <c r="DL373">
        <v>1626465076.6</v>
      </c>
      <c r="DM373">
        <v>1626465084.6</v>
      </c>
      <c r="DN373">
        <v>8</v>
      </c>
      <c r="DO373">
        <v>0.212</v>
      </c>
      <c r="DP373">
        <v>0.013</v>
      </c>
      <c r="DQ373">
        <v>1.588</v>
      </c>
      <c r="DR373">
        <v>-0.074</v>
      </c>
      <c r="DS373">
        <v>420</v>
      </c>
      <c r="DT373">
        <v>3</v>
      </c>
      <c r="DU373">
        <v>0.13</v>
      </c>
      <c r="DV373">
        <v>0.03</v>
      </c>
      <c r="DW373">
        <v>-24.4000317073171</v>
      </c>
      <c r="DX373">
        <v>-0.575504529616759</v>
      </c>
      <c r="DY373">
        <v>0.0610586061492559</v>
      </c>
      <c r="DZ373">
        <v>0</v>
      </c>
      <c r="EA373">
        <v>876.941181818182</v>
      </c>
      <c r="EB373">
        <v>2.76142736415085</v>
      </c>
      <c r="EC373">
        <v>0.354854340970756</v>
      </c>
      <c r="ED373">
        <v>1</v>
      </c>
      <c r="EE373">
        <v>6.17350536585366</v>
      </c>
      <c r="EF373">
        <v>0.406779512195126</v>
      </c>
      <c r="EG373">
        <v>0.0416706253851331</v>
      </c>
      <c r="EH373">
        <v>0</v>
      </c>
      <c r="EI373">
        <v>1</v>
      </c>
      <c r="EJ373">
        <v>3</v>
      </c>
      <c r="EK373" t="s">
        <v>427</v>
      </c>
      <c r="EL373">
        <v>100</v>
      </c>
      <c r="EM373">
        <v>100</v>
      </c>
      <c r="EN373">
        <v>1.549</v>
      </c>
      <c r="EO373">
        <v>-0.0359</v>
      </c>
      <c r="EP373">
        <v>0.796380875196005</v>
      </c>
      <c r="EQ373">
        <v>0.00225868272383977</v>
      </c>
      <c r="ER373">
        <v>-9.96746185667655e-07</v>
      </c>
      <c r="ES373">
        <v>2.83711317370827e-10</v>
      </c>
      <c r="ET373">
        <v>-0.071317122073674</v>
      </c>
      <c r="EU373">
        <v>-0.00217948432402501</v>
      </c>
      <c r="EV373">
        <v>0.000453263451741206</v>
      </c>
      <c r="EW373">
        <v>-1.16319206543697e-06</v>
      </c>
      <c r="EX373">
        <v>-2</v>
      </c>
      <c r="EY373">
        <v>2196</v>
      </c>
      <c r="EZ373">
        <v>1</v>
      </c>
      <c r="FA373">
        <v>25</v>
      </c>
      <c r="FB373">
        <v>13.8</v>
      </c>
      <c r="FC373">
        <v>13.6</v>
      </c>
      <c r="FD373">
        <v>18</v>
      </c>
      <c r="FE373">
        <v>823.348</v>
      </c>
      <c r="FF373">
        <v>434.517</v>
      </c>
      <c r="FG373">
        <v>30.7779</v>
      </c>
      <c r="FH373">
        <v>25.177</v>
      </c>
      <c r="FI373">
        <v>30.0002</v>
      </c>
      <c r="FJ373">
        <v>25.3191</v>
      </c>
      <c r="FK373">
        <v>25.3612</v>
      </c>
      <c r="FL373">
        <v>25.0639</v>
      </c>
      <c r="FM373">
        <v>60.7295</v>
      </c>
      <c r="FN373">
        <v>0</v>
      </c>
      <c r="FO373">
        <v>30.84</v>
      </c>
      <c r="FP373">
        <v>420</v>
      </c>
      <c r="FQ373">
        <v>5.61274</v>
      </c>
      <c r="FR373">
        <v>101.471</v>
      </c>
      <c r="FS373">
        <v>101.919</v>
      </c>
    </row>
    <row r="374" spans="1:175">
      <c r="A374">
        <v>358</v>
      </c>
      <c r="B374">
        <v>1626465904</v>
      </c>
      <c r="C374">
        <v>714.400000095367</v>
      </c>
      <c r="D374" t="s">
        <v>1010</v>
      </c>
      <c r="E374" t="s">
        <v>1011</v>
      </c>
      <c r="F374">
        <v>1</v>
      </c>
      <c r="G374" t="s">
        <v>291</v>
      </c>
      <c r="H374">
        <v>1626465903</v>
      </c>
      <c r="I374">
        <f>(J374)/1000</f>
        <v>0</v>
      </c>
      <c r="J374">
        <f>1000*CB374*AH374*(BX374-BY374)/(100*BQ374*(1000-AH374*BX374))</f>
        <v>0</v>
      </c>
      <c r="K374">
        <f>CB374*AH374*(BW374-BV374*(1000-AH374*BY374)/(1000-AH374*BX374))/(100*BQ374)</f>
        <v>0</v>
      </c>
      <c r="L374">
        <f>BV374 - IF(AH374&gt;1, K374*BQ374*100.0/(AJ374*CJ374), 0)</f>
        <v>0</v>
      </c>
      <c r="M374">
        <f>((S374-I374/2)*L374-K374)/(S374+I374/2)</f>
        <v>0</v>
      </c>
      <c r="N374">
        <f>M374*(CC374+CD374)/1000.0</f>
        <v>0</v>
      </c>
      <c r="O374">
        <f>(BV374 - IF(AH374&gt;1, K374*BQ374*100.0/(AJ374*CJ374), 0))*(CC374+CD374)/1000.0</f>
        <v>0</v>
      </c>
      <c r="P374">
        <f>2.0/((1/R374-1/Q374)+SIGN(R374)*SQRT((1/R374-1/Q374)*(1/R374-1/Q374) + 4*BR374/((BR374+1)*(BR374+1))*(2*1/R374*1/Q374-1/Q374*1/Q374)))</f>
        <v>0</v>
      </c>
      <c r="Q374">
        <f>IF(LEFT(BS374,1)&lt;&gt;"0",IF(LEFT(BS374,1)="1",3.0,BT374),$D$5+$E$5*(CJ374*CC374/($K$5*1000))+$F$5*(CJ374*CC374/($K$5*1000))*MAX(MIN(BQ374,$J$5),$I$5)*MAX(MIN(BQ374,$J$5),$I$5)+$G$5*MAX(MIN(BQ374,$J$5),$I$5)*(CJ374*CC374/($K$5*1000))+$H$5*(CJ374*CC374/($K$5*1000))*(CJ374*CC374/($K$5*1000)))</f>
        <v>0</v>
      </c>
      <c r="R374">
        <f>I374*(1000-(1000*0.61365*exp(17.502*V374/(240.97+V374))/(CC374+CD374)+BX374)/2)/(1000*0.61365*exp(17.502*V374/(240.97+V374))/(CC374+CD374)-BX374)</f>
        <v>0</v>
      </c>
      <c r="S374">
        <f>1/((BR374+1)/(P374/1.6)+1/(Q374/1.37)) + BR374/((BR374+1)/(P374/1.6) + BR374/(Q374/1.37))</f>
        <v>0</v>
      </c>
      <c r="T374">
        <f>(BM374*BP374)</f>
        <v>0</v>
      </c>
      <c r="U374">
        <f>(CE374+(T374+2*0.95*5.67E-8*(((CE374+$B$7)+273)^4-(CE374+273)^4)-44100*I374)/(1.84*29.3*Q374+8*0.95*5.67E-8*(CE374+273)^3))</f>
        <v>0</v>
      </c>
      <c r="V374">
        <f>($C$7*CF374+$D$7*CG374+$E$7*U374)</f>
        <v>0</v>
      </c>
      <c r="W374">
        <f>0.61365*exp(17.502*V374/(240.97+V374))</f>
        <v>0</v>
      </c>
      <c r="X374">
        <f>(Y374/Z374*100)</f>
        <v>0</v>
      </c>
      <c r="Y374">
        <f>BX374*(CC374+CD374)/1000</f>
        <v>0</v>
      </c>
      <c r="Z374">
        <f>0.61365*exp(17.502*CE374/(240.97+CE374))</f>
        <v>0</v>
      </c>
      <c r="AA374">
        <f>(W374-BX374*(CC374+CD374)/1000)</f>
        <v>0</v>
      </c>
      <c r="AB374">
        <f>(-I374*44100)</f>
        <v>0</v>
      </c>
      <c r="AC374">
        <f>2*29.3*Q374*0.92*(CE374-V374)</f>
        <v>0</v>
      </c>
      <c r="AD374">
        <f>2*0.95*5.67E-8*(((CE374+$B$7)+273)^4-(V374+273)^4)</f>
        <v>0</v>
      </c>
      <c r="AE374">
        <f>T374+AD374+AB374+AC374</f>
        <v>0</v>
      </c>
      <c r="AF374">
        <v>140</v>
      </c>
      <c r="AG374">
        <v>16</v>
      </c>
      <c r="AH374">
        <f>IF(AF374*$H$13&gt;=AJ374,1.0,(AJ374/(AJ374-AF374*$H$13)))</f>
        <v>0</v>
      </c>
      <c r="AI374">
        <f>(AH374-1)*100</f>
        <v>0</v>
      </c>
      <c r="AJ374">
        <f>MAX(0,($B$13+$C$13*CJ374)/(1+$D$13*CJ374)*CC374/(CE374+273)*$E$13)</f>
        <v>0</v>
      </c>
      <c r="AK374" t="s">
        <v>292</v>
      </c>
      <c r="AL374" t="s">
        <v>292</v>
      </c>
      <c r="AM374">
        <v>0</v>
      </c>
      <c r="AN374">
        <v>0</v>
      </c>
      <c r="AO374">
        <f>1-AM374/AN374</f>
        <v>0</v>
      </c>
      <c r="AP374">
        <v>0</v>
      </c>
      <c r="AQ374" t="s">
        <v>292</v>
      </c>
      <c r="AR374" t="s">
        <v>292</v>
      </c>
      <c r="AS374">
        <v>0</v>
      </c>
      <c r="AT374">
        <v>0</v>
      </c>
      <c r="AU374">
        <f>1-AS374/AT374</f>
        <v>0</v>
      </c>
      <c r="AV374">
        <v>0.5</v>
      </c>
      <c r="AW374">
        <f>BN374</f>
        <v>0</v>
      </c>
      <c r="AX374">
        <f>K374</f>
        <v>0</v>
      </c>
      <c r="AY374">
        <f>AU374*AV374*AW374</f>
        <v>0</v>
      </c>
      <c r="AZ374">
        <f>(AX374-AP374)/AW374</f>
        <v>0</v>
      </c>
      <c r="BA374">
        <f>(AN374-AT374)/AT374</f>
        <v>0</v>
      </c>
      <c r="BB374">
        <f>AM374/(AO374+AM374/AT374)</f>
        <v>0</v>
      </c>
      <c r="BC374" t="s">
        <v>292</v>
      </c>
      <c r="BD374">
        <v>0</v>
      </c>
      <c r="BE374">
        <f>IF(BD374&lt;&gt;0, BD374, BB374)</f>
        <v>0</v>
      </c>
      <c r="BF374">
        <f>1-BE374/AT374</f>
        <v>0</v>
      </c>
      <c r="BG374">
        <f>(AT374-AS374)/(AT374-BE374)</f>
        <v>0</v>
      </c>
      <c r="BH374">
        <f>(AN374-AT374)/(AN374-BE374)</f>
        <v>0</v>
      </c>
      <c r="BI374">
        <f>(AT374-AS374)/(AT374-AM374)</f>
        <v>0</v>
      </c>
      <c r="BJ374">
        <f>(AN374-AT374)/(AN374-AM374)</f>
        <v>0</v>
      </c>
      <c r="BK374">
        <f>(BG374*BE374/AS374)</f>
        <v>0</v>
      </c>
      <c r="BL374">
        <f>(1-BK374)</f>
        <v>0</v>
      </c>
      <c r="BM374">
        <f>$B$11*CK374+$C$11*CL374+$F$11*CM374*(1-CP374)</f>
        <v>0</v>
      </c>
      <c r="BN374">
        <f>BM374*BO374</f>
        <v>0</v>
      </c>
      <c r="BO374">
        <f>($B$11*$D$9+$C$11*$D$9+$F$11*((CZ374+CR374)/MAX(CZ374+CR374+DA374, 0.1)*$I$9+DA374/MAX(CZ374+CR374+DA374, 0.1)*$J$9))/($B$11+$C$11+$F$11)</f>
        <v>0</v>
      </c>
      <c r="BP374">
        <f>($B$11*$K$9+$C$11*$K$9+$F$11*((CZ374+CR374)/MAX(CZ374+CR374+DA374, 0.1)*$P$9+DA374/MAX(CZ374+CR374+DA374, 0.1)*$Q$9))/($B$11+$C$11+$F$11)</f>
        <v>0</v>
      </c>
      <c r="BQ374">
        <v>6</v>
      </c>
      <c r="BR374">
        <v>0.5</v>
      </c>
      <c r="BS374" t="s">
        <v>293</v>
      </c>
      <c r="BT374">
        <v>2</v>
      </c>
      <c r="BU374">
        <v>1626465903</v>
      </c>
      <c r="BV374">
        <v>395.468</v>
      </c>
      <c r="BW374">
        <v>419.928</v>
      </c>
      <c r="BX374">
        <v>11.766</v>
      </c>
      <c r="BY374">
        <v>5.50910666666667</v>
      </c>
      <c r="BZ374">
        <v>393.919333333333</v>
      </c>
      <c r="CA374">
        <v>11.8018333333333</v>
      </c>
      <c r="CB374">
        <v>900.037666666667</v>
      </c>
      <c r="CC374">
        <v>100.764</v>
      </c>
      <c r="CD374">
        <v>0.10033</v>
      </c>
      <c r="CE374">
        <v>26.3207333333333</v>
      </c>
      <c r="CF374">
        <v>24.4582333333333</v>
      </c>
      <c r="CG374">
        <v>999.9</v>
      </c>
      <c r="CH374">
        <v>0</v>
      </c>
      <c r="CI374">
        <v>0</v>
      </c>
      <c r="CJ374">
        <v>9970.21</v>
      </c>
      <c r="CK374">
        <v>0</v>
      </c>
      <c r="CL374">
        <v>0.221023</v>
      </c>
      <c r="CM374">
        <v>1460.00333333333</v>
      </c>
      <c r="CN374">
        <v>0.972992333333333</v>
      </c>
      <c r="CO374">
        <v>0.0270077333333333</v>
      </c>
      <c r="CP374">
        <v>0</v>
      </c>
      <c r="CQ374">
        <v>877.76</v>
      </c>
      <c r="CR374">
        <v>4.99999</v>
      </c>
      <c r="CS374">
        <v>12873.4</v>
      </c>
      <c r="CT374">
        <v>12728.3333333333</v>
      </c>
      <c r="CU374">
        <v>39.562</v>
      </c>
      <c r="CV374">
        <v>41.375</v>
      </c>
      <c r="CW374">
        <v>40.562</v>
      </c>
      <c r="CX374">
        <v>40.875</v>
      </c>
      <c r="CY374">
        <v>41.75</v>
      </c>
      <c r="CZ374">
        <v>1415.70333333333</v>
      </c>
      <c r="DA374">
        <v>39.3</v>
      </c>
      <c r="DB374">
        <v>0</v>
      </c>
      <c r="DC374">
        <v>1626465915.2</v>
      </c>
      <c r="DD374">
        <v>0</v>
      </c>
      <c r="DE374">
        <v>877.24584</v>
      </c>
      <c r="DF374">
        <v>3.89961538617337</v>
      </c>
      <c r="DG374">
        <v>63.3461538431195</v>
      </c>
      <c r="DH374">
        <v>12867.208</v>
      </c>
      <c r="DI374">
        <v>15</v>
      </c>
      <c r="DJ374">
        <v>1626465084.6</v>
      </c>
      <c r="DK374" t="s">
        <v>294</v>
      </c>
      <c r="DL374">
        <v>1626465076.6</v>
      </c>
      <c r="DM374">
        <v>1626465084.6</v>
      </c>
      <c r="DN374">
        <v>8</v>
      </c>
      <c r="DO374">
        <v>0.212</v>
      </c>
      <c r="DP374">
        <v>0.013</v>
      </c>
      <c r="DQ374">
        <v>1.588</v>
      </c>
      <c r="DR374">
        <v>-0.074</v>
      </c>
      <c r="DS374">
        <v>420</v>
      </c>
      <c r="DT374">
        <v>3</v>
      </c>
      <c r="DU374">
        <v>0.13</v>
      </c>
      <c r="DV374">
        <v>0.03</v>
      </c>
      <c r="DW374">
        <v>-24.4125609756098</v>
      </c>
      <c r="DX374">
        <v>-0.515533797909402</v>
      </c>
      <c r="DY374">
        <v>0.0574966080783172</v>
      </c>
      <c r="DZ374">
        <v>0</v>
      </c>
      <c r="EA374">
        <v>877.044575757576</v>
      </c>
      <c r="EB374">
        <v>2.89440107747087</v>
      </c>
      <c r="EC374">
        <v>0.350051081147181</v>
      </c>
      <c r="ED374">
        <v>1</v>
      </c>
      <c r="EE374">
        <v>6.18746292682927</v>
      </c>
      <c r="EF374">
        <v>0.420131916376312</v>
      </c>
      <c r="EG374">
        <v>0.0429560123418331</v>
      </c>
      <c r="EH374">
        <v>0</v>
      </c>
      <c r="EI374">
        <v>1</v>
      </c>
      <c r="EJ374">
        <v>3</v>
      </c>
      <c r="EK374" t="s">
        <v>427</v>
      </c>
      <c r="EL374">
        <v>100</v>
      </c>
      <c r="EM374">
        <v>100</v>
      </c>
      <c r="EN374">
        <v>1.549</v>
      </c>
      <c r="EO374">
        <v>-0.0357</v>
      </c>
      <c r="EP374">
        <v>0.796380875196005</v>
      </c>
      <c r="EQ374">
        <v>0.00225868272383977</v>
      </c>
      <c r="ER374">
        <v>-9.96746185667655e-07</v>
      </c>
      <c r="ES374">
        <v>2.83711317370827e-10</v>
      </c>
      <c r="ET374">
        <v>-0.071317122073674</v>
      </c>
      <c r="EU374">
        <v>-0.00217948432402501</v>
      </c>
      <c r="EV374">
        <v>0.000453263451741206</v>
      </c>
      <c r="EW374">
        <v>-1.16319206543697e-06</v>
      </c>
      <c r="EX374">
        <v>-2</v>
      </c>
      <c r="EY374">
        <v>2196</v>
      </c>
      <c r="EZ374">
        <v>1</v>
      </c>
      <c r="FA374">
        <v>25</v>
      </c>
      <c r="FB374">
        <v>13.8</v>
      </c>
      <c r="FC374">
        <v>13.7</v>
      </c>
      <c r="FD374">
        <v>18</v>
      </c>
      <c r="FE374">
        <v>823.337</v>
      </c>
      <c r="FF374">
        <v>434.722</v>
      </c>
      <c r="FG374">
        <v>30.8467</v>
      </c>
      <c r="FH374">
        <v>25.1777</v>
      </c>
      <c r="FI374">
        <v>30.0003</v>
      </c>
      <c r="FJ374">
        <v>25.3183</v>
      </c>
      <c r="FK374">
        <v>25.3609</v>
      </c>
      <c r="FL374">
        <v>25.0659</v>
      </c>
      <c r="FM374">
        <v>60.7295</v>
      </c>
      <c r="FN374">
        <v>0</v>
      </c>
      <c r="FO374">
        <v>30.95</v>
      </c>
      <c r="FP374">
        <v>420</v>
      </c>
      <c r="FQ374">
        <v>5.65389</v>
      </c>
      <c r="FR374">
        <v>101.47</v>
      </c>
      <c r="FS374">
        <v>101.918</v>
      </c>
    </row>
    <row r="375" spans="1:175">
      <c r="A375">
        <v>359</v>
      </c>
      <c r="B375">
        <v>1626465906</v>
      </c>
      <c r="C375">
        <v>716.400000095367</v>
      </c>
      <c r="D375" t="s">
        <v>1012</v>
      </c>
      <c r="E375" t="s">
        <v>1013</v>
      </c>
      <c r="F375">
        <v>1</v>
      </c>
      <c r="G375" t="s">
        <v>291</v>
      </c>
      <c r="H375">
        <v>1626465905</v>
      </c>
      <c r="I375">
        <f>(J375)/1000</f>
        <v>0</v>
      </c>
      <c r="J375">
        <f>1000*CB375*AH375*(BX375-BY375)/(100*BQ375*(1000-AH375*BX375))</f>
        <v>0</v>
      </c>
      <c r="K375">
        <f>CB375*AH375*(BW375-BV375*(1000-AH375*BY375)/(1000-AH375*BX375))/(100*BQ375)</f>
        <v>0</v>
      </c>
      <c r="L375">
        <f>BV375 - IF(AH375&gt;1, K375*BQ375*100.0/(AJ375*CJ375), 0)</f>
        <v>0</v>
      </c>
      <c r="M375">
        <f>((S375-I375/2)*L375-K375)/(S375+I375/2)</f>
        <v>0</v>
      </c>
      <c r="N375">
        <f>M375*(CC375+CD375)/1000.0</f>
        <v>0</v>
      </c>
      <c r="O375">
        <f>(BV375 - IF(AH375&gt;1, K375*BQ375*100.0/(AJ375*CJ375), 0))*(CC375+CD375)/1000.0</f>
        <v>0</v>
      </c>
      <c r="P375">
        <f>2.0/((1/R375-1/Q375)+SIGN(R375)*SQRT((1/R375-1/Q375)*(1/R375-1/Q375) + 4*BR375/((BR375+1)*(BR375+1))*(2*1/R375*1/Q375-1/Q375*1/Q375)))</f>
        <v>0</v>
      </c>
      <c r="Q375">
        <f>IF(LEFT(BS375,1)&lt;&gt;"0",IF(LEFT(BS375,1)="1",3.0,BT375),$D$5+$E$5*(CJ375*CC375/($K$5*1000))+$F$5*(CJ375*CC375/($K$5*1000))*MAX(MIN(BQ375,$J$5),$I$5)*MAX(MIN(BQ375,$J$5),$I$5)+$G$5*MAX(MIN(BQ375,$J$5),$I$5)*(CJ375*CC375/($K$5*1000))+$H$5*(CJ375*CC375/($K$5*1000))*(CJ375*CC375/($K$5*1000)))</f>
        <v>0</v>
      </c>
      <c r="R375">
        <f>I375*(1000-(1000*0.61365*exp(17.502*V375/(240.97+V375))/(CC375+CD375)+BX375)/2)/(1000*0.61365*exp(17.502*V375/(240.97+V375))/(CC375+CD375)-BX375)</f>
        <v>0</v>
      </c>
      <c r="S375">
        <f>1/((BR375+1)/(P375/1.6)+1/(Q375/1.37)) + BR375/((BR375+1)/(P375/1.6) + BR375/(Q375/1.37))</f>
        <v>0</v>
      </c>
      <c r="T375">
        <f>(BM375*BP375)</f>
        <v>0</v>
      </c>
      <c r="U375">
        <f>(CE375+(T375+2*0.95*5.67E-8*(((CE375+$B$7)+273)^4-(CE375+273)^4)-44100*I375)/(1.84*29.3*Q375+8*0.95*5.67E-8*(CE375+273)^3))</f>
        <v>0</v>
      </c>
      <c r="V375">
        <f>($C$7*CF375+$D$7*CG375+$E$7*U375)</f>
        <v>0</v>
      </c>
      <c r="W375">
        <f>0.61365*exp(17.502*V375/(240.97+V375))</f>
        <v>0</v>
      </c>
      <c r="X375">
        <f>(Y375/Z375*100)</f>
        <v>0</v>
      </c>
      <c r="Y375">
        <f>BX375*(CC375+CD375)/1000</f>
        <v>0</v>
      </c>
      <c r="Z375">
        <f>0.61365*exp(17.502*CE375/(240.97+CE375))</f>
        <v>0</v>
      </c>
      <c r="AA375">
        <f>(W375-BX375*(CC375+CD375)/1000)</f>
        <v>0</v>
      </c>
      <c r="AB375">
        <f>(-I375*44100)</f>
        <v>0</v>
      </c>
      <c r="AC375">
        <f>2*29.3*Q375*0.92*(CE375-V375)</f>
        <v>0</v>
      </c>
      <c r="AD375">
        <f>2*0.95*5.67E-8*(((CE375+$B$7)+273)^4-(V375+273)^4)</f>
        <v>0</v>
      </c>
      <c r="AE375">
        <f>T375+AD375+AB375+AC375</f>
        <v>0</v>
      </c>
      <c r="AF375">
        <v>140</v>
      </c>
      <c r="AG375">
        <v>16</v>
      </c>
      <c r="AH375">
        <f>IF(AF375*$H$13&gt;=AJ375,1.0,(AJ375/(AJ375-AF375*$H$13)))</f>
        <v>0</v>
      </c>
      <c r="AI375">
        <f>(AH375-1)*100</f>
        <v>0</v>
      </c>
      <c r="AJ375">
        <f>MAX(0,($B$13+$C$13*CJ375)/(1+$D$13*CJ375)*CC375/(CE375+273)*$E$13)</f>
        <v>0</v>
      </c>
      <c r="AK375" t="s">
        <v>292</v>
      </c>
      <c r="AL375" t="s">
        <v>292</v>
      </c>
      <c r="AM375">
        <v>0</v>
      </c>
      <c r="AN375">
        <v>0</v>
      </c>
      <c r="AO375">
        <f>1-AM375/AN375</f>
        <v>0</v>
      </c>
      <c r="AP375">
        <v>0</v>
      </c>
      <c r="AQ375" t="s">
        <v>292</v>
      </c>
      <c r="AR375" t="s">
        <v>292</v>
      </c>
      <c r="AS375">
        <v>0</v>
      </c>
      <c r="AT375">
        <v>0</v>
      </c>
      <c r="AU375">
        <f>1-AS375/AT375</f>
        <v>0</v>
      </c>
      <c r="AV375">
        <v>0.5</v>
      </c>
      <c r="AW375">
        <f>BN375</f>
        <v>0</v>
      </c>
      <c r="AX375">
        <f>K375</f>
        <v>0</v>
      </c>
      <c r="AY375">
        <f>AU375*AV375*AW375</f>
        <v>0</v>
      </c>
      <c r="AZ375">
        <f>(AX375-AP375)/AW375</f>
        <v>0</v>
      </c>
      <c r="BA375">
        <f>(AN375-AT375)/AT375</f>
        <v>0</v>
      </c>
      <c r="BB375">
        <f>AM375/(AO375+AM375/AT375)</f>
        <v>0</v>
      </c>
      <c r="BC375" t="s">
        <v>292</v>
      </c>
      <c r="BD375">
        <v>0</v>
      </c>
      <c r="BE375">
        <f>IF(BD375&lt;&gt;0, BD375, BB375)</f>
        <v>0</v>
      </c>
      <c r="BF375">
        <f>1-BE375/AT375</f>
        <v>0</v>
      </c>
      <c r="BG375">
        <f>(AT375-AS375)/(AT375-BE375)</f>
        <v>0</v>
      </c>
      <c r="BH375">
        <f>(AN375-AT375)/(AN375-BE375)</f>
        <v>0</v>
      </c>
      <c r="BI375">
        <f>(AT375-AS375)/(AT375-AM375)</f>
        <v>0</v>
      </c>
      <c r="BJ375">
        <f>(AN375-AT375)/(AN375-AM375)</f>
        <v>0</v>
      </c>
      <c r="BK375">
        <f>(BG375*BE375/AS375)</f>
        <v>0</v>
      </c>
      <c r="BL375">
        <f>(1-BK375)</f>
        <v>0</v>
      </c>
      <c r="BM375">
        <f>$B$11*CK375+$C$11*CL375+$F$11*CM375*(1-CP375)</f>
        <v>0</v>
      </c>
      <c r="BN375">
        <f>BM375*BO375</f>
        <v>0</v>
      </c>
      <c r="BO375">
        <f>($B$11*$D$9+$C$11*$D$9+$F$11*((CZ375+CR375)/MAX(CZ375+CR375+DA375, 0.1)*$I$9+DA375/MAX(CZ375+CR375+DA375, 0.1)*$J$9))/($B$11+$C$11+$F$11)</f>
        <v>0</v>
      </c>
      <c r="BP375">
        <f>($B$11*$K$9+$C$11*$K$9+$F$11*((CZ375+CR375)/MAX(CZ375+CR375+DA375, 0.1)*$P$9+DA375/MAX(CZ375+CR375+DA375, 0.1)*$Q$9))/($B$11+$C$11+$F$11)</f>
        <v>0</v>
      </c>
      <c r="BQ375">
        <v>6</v>
      </c>
      <c r="BR375">
        <v>0.5</v>
      </c>
      <c r="BS375" t="s">
        <v>293</v>
      </c>
      <c r="BT375">
        <v>2</v>
      </c>
      <c r="BU375">
        <v>1626465905</v>
      </c>
      <c r="BV375">
        <v>395.48</v>
      </c>
      <c r="BW375">
        <v>419.94</v>
      </c>
      <c r="BX375">
        <v>11.7929666666667</v>
      </c>
      <c r="BY375">
        <v>5.54104333333333</v>
      </c>
      <c r="BZ375">
        <v>393.931</v>
      </c>
      <c r="CA375">
        <v>11.8285333333333</v>
      </c>
      <c r="CB375">
        <v>899.978</v>
      </c>
      <c r="CC375">
        <v>100.764666666667</v>
      </c>
      <c r="CD375">
        <v>0.100308333333333</v>
      </c>
      <c r="CE375">
        <v>26.3630666666667</v>
      </c>
      <c r="CF375">
        <v>24.4934333333333</v>
      </c>
      <c r="CG375">
        <v>999.9</v>
      </c>
      <c r="CH375">
        <v>0</v>
      </c>
      <c r="CI375">
        <v>0</v>
      </c>
      <c r="CJ375">
        <v>9983.75</v>
      </c>
      <c r="CK375">
        <v>0</v>
      </c>
      <c r="CL375">
        <v>0.221023</v>
      </c>
      <c r="CM375">
        <v>1460.16333333333</v>
      </c>
      <c r="CN375">
        <v>0.972995</v>
      </c>
      <c r="CO375">
        <v>0.0270046</v>
      </c>
      <c r="CP375">
        <v>0</v>
      </c>
      <c r="CQ375">
        <v>877.563666666667</v>
      </c>
      <c r="CR375">
        <v>4.99999</v>
      </c>
      <c r="CS375">
        <v>12876.5333333333</v>
      </c>
      <c r="CT375">
        <v>12729.7333333333</v>
      </c>
      <c r="CU375">
        <v>39.562</v>
      </c>
      <c r="CV375">
        <v>41.375</v>
      </c>
      <c r="CW375">
        <v>40.562</v>
      </c>
      <c r="CX375">
        <v>40.875</v>
      </c>
      <c r="CY375">
        <v>41.75</v>
      </c>
      <c r="CZ375">
        <v>1415.86333333333</v>
      </c>
      <c r="DA375">
        <v>39.3</v>
      </c>
      <c r="DB375">
        <v>0</v>
      </c>
      <c r="DC375">
        <v>1626465917</v>
      </c>
      <c r="DD375">
        <v>0</v>
      </c>
      <c r="DE375">
        <v>877.311615384615</v>
      </c>
      <c r="DF375">
        <v>4.06338461242293</v>
      </c>
      <c r="DG375">
        <v>61.9794870904719</v>
      </c>
      <c r="DH375">
        <v>12868.7423076923</v>
      </c>
      <c r="DI375">
        <v>15</v>
      </c>
      <c r="DJ375">
        <v>1626465084.6</v>
      </c>
      <c r="DK375" t="s">
        <v>294</v>
      </c>
      <c r="DL375">
        <v>1626465076.6</v>
      </c>
      <c r="DM375">
        <v>1626465084.6</v>
      </c>
      <c r="DN375">
        <v>8</v>
      </c>
      <c r="DO375">
        <v>0.212</v>
      </c>
      <c r="DP375">
        <v>0.013</v>
      </c>
      <c r="DQ375">
        <v>1.588</v>
      </c>
      <c r="DR375">
        <v>-0.074</v>
      </c>
      <c r="DS375">
        <v>420</v>
      </c>
      <c r="DT375">
        <v>3</v>
      </c>
      <c r="DU375">
        <v>0.13</v>
      </c>
      <c r="DV375">
        <v>0.03</v>
      </c>
      <c r="DW375">
        <v>-24.4260414634146</v>
      </c>
      <c r="DX375">
        <v>-0.428220209059239</v>
      </c>
      <c r="DY375">
        <v>0.0511522356072002</v>
      </c>
      <c r="DZ375">
        <v>1</v>
      </c>
      <c r="EA375">
        <v>877.1692</v>
      </c>
      <c r="EB375">
        <v>2.85226614481421</v>
      </c>
      <c r="EC375">
        <v>0.36190131251489</v>
      </c>
      <c r="ED375">
        <v>1</v>
      </c>
      <c r="EE375">
        <v>6.1991787804878</v>
      </c>
      <c r="EF375">
        <v>0.420063554006971</v>
      </c>
      <c r="EG375">
        <v>0.042978715276349</v>
      </c>
      <c r="EH375">
        <v>0</v>
      </c>
      <c r="EI375">
        <v>2</v>
      </c>
      <c r="EJ375">
        <v>3</v>
      </c>
      <c r="EK375" t="s">
        <v>354</v>
      </c>
      <c r="EL375">
        <v>100</v>
      </c>
      <c r="EM375">
        <v>100</v>
      </c>
      <c r="EN375">
        <v>1.549</v>
      </c>
      <c r="EO375">
        <v>-0.0354</v>
      </c>
      <c r="EP375">
        <v>0.796380875196005</v>
      </c>
      <c r="EQ375">
        <v>0.00225868272383977</v>
      </c>
      <c r="ER375">
        <v>-9.96746185667655e-07</v>
      </c>
      <c r="ES375">
        <v>2.83711317370827e-10</v>
      </c>
      <c r="ET375">
        <v>-0.071317122073674</v>
      </c>
      <c r="EU375">
        <v>-0.00217948432402501</v>
      </c>
      <c r="EV375">
        <v>0.000453263451741206</v>
      </c>
      <c r="EW375">
        <v>-1.16319206543697e-06</v>
      </c>
      <c r="EX375">
        <v>-2</v>
      </c>
      <c r="EY375">
        <v>2196</v>
      </c>
      <c r="EZ375">
        <v>1</v>
      </c>
      <c r="FA375">
        <v>25</v>
      </c>
      <c r="FB375">
        <v>13.8</v>
      </c>
      <c r="FC375">
        <v>13.7</v>
      </c>
      <c r="FD375">
        <v>18</v>
      </c>
      <c r="FE375">
        <v>823.344</v>
      </c>
      <c r="FF375">
        <v>434.603</v>
      </c>
      <c r="FG375">
        <v>30.9166</v>
      </c>
      <c r="FH375">
        <v>25.1788</v>
      </c>
      <c r="FI375">
        <v>30.0003</v>
      </c>
      <c r="FJ375">
        <v>25.3172</v>
      </c>
      <c r="FK375">
        <v>25.3609</v>
      </c>
      <c r="FL375">
        <v>25.0654</v>
      </c>
      <c r="FM375">
        <v>60.7295</v>
      </c>
      <c r="FN375">
        <v>0</v>
      </c>
      <c r="FO375">
        <v>31.05</v>
      </c>
      <c r="FP375">
        <v>420</v>
      </c>
      <c r="FQ375">
        <v>5.64288</v>
      </c>
      <c r="FR375">
        <v>101.47</v>
      </c>
      <c r="FS375">
        <v>101.918</v>
      </c>
    </row>
    <row r="376" spans="1:175">
      <c r="A376">
        <v>360</v>
      </c>
      <c r="B376">
        <v>1626465908</v>
      </c>
      <c r="C376">
        <v>718.400000095367</v>
      </c>
      <c r="D376" t="s">
        <v>1014</v>
      </c>
      <c r="E376" t="s">
        <v>1015</v>
      </c>
      <c r="F376">
        <v>1</v>
      </c>
      <c r="G376" t="s">
        <v>291</v>
      </c>
      <c r="H376">
        <v>1626465907</v>
      </c>
      <c r="I376">
        <f>(J376)/1000</f>
        <v>0</v>
      </c>
      <c r="J376">
        <f>1000*CB376*AH376*(BX376-BY376)/(100*BQ376*(1000-AH376*BX376))</f>
        <v>0</v>
      </c>
      <c r="K376">
        <f>CB376*AH376*(BW376-BV376*(1000-AH376*BY376)/(1000-AH376*BX376))/(100*BQ376)</f>
        <v>0</v>
      </c>
      <c r="L376">
        <f>BV376 - IF(AH376&gt;1, K376*BQ376*100.0/(AJ376*CJ376), 0)</f>
        <v>0</v>
      </c>
      <c r="M376">
        <f>((S376-I376/2)*L376-K376)/(S376+I376/2)</f>
        <v>0</v>
      </c>
      <c r="N376">
        <f>M376*(CC376+CD376)/1000.0</f>
        <v>0</v>
      </c>
      <c r="O376">
        <f>(BV376 - IF(AH376&gt;1, K376*BQ376*100.0/(AJ376*CJ376), 0))*(CC376+CD376)/1000.0</f>
        <v>0</v>
      </c>
      <c r="P376">
        <f>2.0/((1/R376-1/Q376)+SIGN(R376)*SQRT((1/R376-1/Q376)*(1/R376-1/Q376) + 4*BR376/((BR376+1)*(BR376+1))*(2*1/R376*1/Q376-1/Q376*1/Q376)))</f>
        <v>0</v>
      </c>
      <c r="Q376">
        <f>IF(LEFT(BS376,1)&lt;&gt;"0",IF(LEFT(BS376,1)="1",3.0,BT376),$D$5+$E$5*(CJ376*CC376/($K$5*1000))+$F$5*(CJ376*CC376/($K$5*1000))*MAX(MIN(BQ376,$J$5),$I$5)*MAX(MIN(BQ376,$J$5),$I$5)+$G$5*MAX(MIN(BQ376,$J$5),$I$5)*(CJ376*CC376/($K$5*1000))+$H$5*(CJ376*CC376/($K$5*1000))*(CJ376*CC376/($K$5*1000)))</f>
        <v>0</v>
      </c>
      <c r="R376">
        <f>I376*(1000-(1000*0.61365*exp(17.502*V376/(240.97+V376))/(CC376+CD376)+BX376)/2)/(1000*0.61365*exp(17.502*V376/(240.97+V376))/(CC376+CD376)-BX376)</f>
        <v>0</v>
      </c>
      <c r="S376">
        <f>1/((BR376+1)/(P376/1.6)+1/(Q376/1.37)) + BR376/((BR376+1)/(P376/1.6) + BR376/(Q376/1.37))</f>
        <v>0</v>
      </c>
      <c r="T376">
        <f>(BM376*BP376)</f>
        <v>0</v>
      </c>
      <c r="U376">
        <f>(CE376+(T376+2*0.95*5.67E-8*(((CE376+$B$7)+273)^4-(CE376+273)^4)-44100*I376)/(1.84*29.3*Q376+8*0.95*5.67E-8*(CE376+273)^3))</f>
        <v>0</v>
      </c>
      <c r="V376">
        <f>($C$7*CF376+$D$7*CG376+$E$7*U376)</f>
        <v>0</v>
      </c>
      <c r="W376">
        <f>0.61365*exp(17.502*V376/(240.97+V376))</f>
        <v>0</v>
      </c>
      <c r="X376">
        <f>(Y376/Z376*100)</f>
        <v>0</v>
      </c>
      <c r="Y376">
        <f>BX376*(CC376+CD376)/1000</f>
        <v>0</v>
      </c>
      <c r="Z376">
        <f>0.61365*exp(17.502*CE376/(240.97+CE376))</f>
        <v>0</v>
      </c>
      <c r="AA376">
        <f>(W376-BX376*(CC376+CD376)/1000)</f>
        <v>0</v>
      </c>
      <c r="AB376">
        <f>(-I376*44100)</f>
        <v>0</v>
      </c>
      <c r="AC376">
        <f>2*29.3*Q376*0.92*(CE376-V376)</f>
        <v>0</v>
      </c>
      <c r="AD376">
        <f>2*0.95*5.67E-8*(((CE376+$B$7)+273)^4-(V376+273)^4)</f>
        <v>0</v>
      </c>
      <c r="AE376">
        <f>T376+AD376+AB376+AC376</f>
        <v>0</v>
      </c>
      <c r="AF376">
        <v>139</v>
      </c>
      <c r="AG376">
        <v>15</v>
      </c>
      <c r="AH376">
        <f>IF(AF376*$H$13&gt;=AJ376,1.0,(AJ376/(AJ376-AF376*$H$13)))</f>
        <v>0</v>
      </c>
      <c r="AI376">
        <f>(AH376-1)*100</f>
        <v>0</v>
      </c>
      <c r="AJ376">
        <f>MAX(0,($B$13+$C$13*CJ376)/(1+$D$13*CJ376)*CC376/(CE376+273)*$E$13)</f>
        <v>0</v>
      </c>
      <c r="AK376" t="s">
        <v>292</v>
      </c>
      <c r="AL376" t="s">
        <v>292</v>
      </c>
      <c r="AM376">
        <v>0</v>
      </c>
      <c r="AN376">
        <v>0</v>
      </c>
      <c r="AO376">
        <f>1-AM376/AN376</f>
        <v>0</v>
      </c>
      <c r="AP376">
        <v>0</v>
      </c>
      <c r="AQ376" t="s">
        <v>292</v>
      </c>
      <c r="AR376" t="s">
        <v>292</v>
      </c>
      <c r="AS376">
        <v>0</v>
      </c>
      <c r="AT376">
        <v>0</v>
      </c>
      <c r="AU376">
        <f>1-AS376/AT376</f>
        <v>0</v>
      </c>
      <c r="AV376">
        <v>0.5</v>
      </c>
      <c r="AW376">
        <f>BN376</f>
        <v>0</v>
      </c>
      <c r="AX376">
        <f>K376</f>
        <v>0</v>
      </c>
      <c r="AY376">
        <f>AU376*AV376*AW376</f>
        <v>0</v>
      </c>
      <c r="AZ376">
        <f>(AX376-AP376)/AW376</f>
        <v>0</v>
      </c>
      <c r="BA376">
        <f>(AN376-AT376)/AT376</f>
        <v>0</v>
      </c>
      <c r="BB376">
        <f>AM376/(AO376+AM376/AT376)</f>
        <v>0</v>
      </c>
      <c r="BC376" t="s">
        <v>292</v>
      </c>
      <c r="BD376">
        <v>0</v>
      </c>
      <c r="BE376">
        <f>IF(BD376&lt;&gt;0, BD376, BB376)</f>
        <v>0</v>
      </c>
      <c r="BF376">
        <f>1-BE376/AT376</f>
        <v>0</v>
      </c>
      <c r="BG376">
        <f>(AT376-AS376)/(AT376-BE376)</f>
        <v>0</v>
      </c>
      <c r="BH376">
        <f>(AN376-AT376)/(AN376-BE376)</f>
        <v>0</v>
      </c>
      <c r="BI376">
        <f>(AT376-AS376)/(AT376-AM376)</f>
        <v>0</v>
      </c>
      <c r="BJ376">
        <f>(AN376-AT376)/(AN376-AM376)</f>
        <v>0</v>
      </c>
      <c r="BK376">
        <f>(BG376*BE376/AS376)</f>
        <v>0</v>
      </c>
      <c r="BL376">
        <f>(1-BK376)</f>
        <v>0</v>
      </c>
      <c r="BM376">
        <f>$B$11*CK376+$C$11*CL376+$F$11*CM376*(1-CP376)</f>
        <v>0</v>
      </c>
      <c r="BN376">
        <f>BM376*BO376</f>
        <v>0</v>
      </c>
      <c r="BO376">
        <f>($B$11*$D$9+$C$11*$D$9+$F$11*((CZ376+CR376)/MAX(CZ376+CR376+DA376, 0.1)*$I$9+DA376/MAX(CZ376+CR376+DA376, 0.1)*$J$9))/($B$11+$C$11+$F$11)</f>
        <v>0</v>
      </c>
      <c r="BP376">
        <f>($B$11*$K$9+$C$11*$K$9+$F$11*((CZ376+CR376)/MAX(CZ376+CR376+DA376, 0.1)*$P$9+DA376/MAX(CZ376+CR376+DA376, 0.1)*$Q$9))/($B$11+$C$11+$F$11)</f>
        <v>0</v>
      </c>
      <c r="BQ376">
        <v>6</v>
      </c>
      <c r="BR376">
        <v>0.5</v>
      </c>
      <c r="BS376" t="s">
        <v>293</v>
      </c>
      <c r="BT376">
        <v>2</v>
      </c>
      <c r="BU376">
        <v>1626465907</v>
      </c>
      <c r="BV376">
        <v>395.455</v>
      </c>
      <c r="BW376">
        <v>419.953666666667</v>
      </c>
      <c r="BX376">
        <v>11.8328666666667</v>
      </c>
      <c r="BY376">
        <v>5.57451</v>
      </c>
      <c r="BZ376">
        <v>393.906</v>
      </c>
      <c r="CA376">
        <v>11.8681666666667</v>
      </c>
      <c r="CB376">
        <v>899.934666666667</v>
      </c>
      <c r="CC376">
        <v>100.764</v>
      </c>
      <c r="CD376">
        <v>0.100207333333333</v>
      </c>
      <c r="CE376">
        <v>26.4045666666667</v>
      </c>
      <c r="CF376">
        <v>24.5345</v>
      </c>
      <c r="CG376">
        <v>999.9</v>
      </c>
      <c r="CH376">
        <v>0</v>
      </c>
      <c r="CI376">
        <v>0</v>
      </c>
      <c r="CJ376">
        <v>9963.75</v>
      </c>
      <c r="CK376">
        <v>0</v>
      </c>
      <c r="CL376">
        <v>0.221023</v>
      </c>
      <c r="CM376">
        <v>1459.90666666667</v>
      </c>
      <c r="CN376">
        <v>0.972991</v>
      </c>
      <c r="CO376">
        <v>0.0270093</v>
      </c>
      <c r="CP376">
        <v>0</v>
      </c>
      <c r="CQ376">
        <v>878.132333333333</v>
      </c>
      <c r="CR376">
        <v>4.99999</v>
      </c>
      <c r="CS376">
        <v>12874.9333333333</v>
      </c>
      <c r="CT376">
        <v>12727.5</v>
      </c>
      <c r="CU376">
        <v>39.562</v>
      </c>
      <c r="CV376">
        <v>41.375</v>
      </c>
      <c r="CW376">
        <v>40.562</v>
      </c>
      <c r="CX376">
        <v>40.875</v>
      </c>
      <c r="CY376">
        <v>41.75</v>
      </c>
      <c r="CZ376">
        <v>1415.60666666667</v>
      </c>
      <c r="DA376">
        <v>39.3</v>
      </c>
      <c r="DB376">
        <v>0</v>
      </c>
      <c r="DC376">
        <v>1626465919.4</v>
      </c>
      <c r="DD376">
        <v>0</v>
      </c>
      <c r="DE376">
        <v>877.486653846154</v>
      </c>
      <c r="DF376">
        <v>4.79285470121932</v>
      </c>
      <c r="DG376">
        <v>56.116239339208</v>
      </c>
      <c r="DH376">
        <v>12870.6923076923</v>
      </c>
      <c r="DI376">
        <v>15</v>
      </c>
      <c r="DJ376">
        <v>1626465084.6</v>
      </c>
      <c r="DK376" t="s">
        <v>294</v>
      </c>
      <c r="DL376">
        <v>1626465076.6</v>
      </c>
      <c r="DM376">
        <v>1626465084.6</v>
      </c>
      <c r="DN376">
        <v>8</v>
      </c>
      <c r="DO376">
        <v>0.212</v>
      </c>
      <c r="DP376">
        <v>0.013</v>
      </c>
      <c r="DQ376">
        <v>1.588</v>
      </c>
      <c r="DR376">
        <v>-0.074</v>
      </c>
      <c r="DS376">
        <v>420</v>
      </c>
      <c r="DT376">
        <v>3</v>
      </c>
      <c r="DU376">
        <v>0.13</v>
      </c>
      <c r="DV376">
        <v>0.03</v>
      </c>
      <c r="DW376">
        <v>-24.4399780487805</v>
      </c>
      <c r="DX376">
        <v>-0.373887804878031</v>
      </c>
      <c r="DY376">
        <v>0.0465974850791857</v>
      </c>
      <c r="DZ376">
        <v>1</v>
      </c>
      <c r="EA376">
        <v>877.282090909091</v>
      </c>
      <c r="EB376">
        <v>3.78571452717106</v>
      </c>
      <c r="EC376">
        <v>0.411923747256358</v>
      </c>
      <c r="ED376">
        <v>1</v>
      </c>
      <c r="EE376">
        <v>6.20983243902439</v>
      </c>
      <c r="EF376">
        <v>0.403692125435541</v>
      </c>
      <c r="EG376">
        <v>0.0417801135902253</v>
      </c>
      <c r="EH376">
        <v>0</v>
      </c>
      <c r="EI376">
        <v>2</v>
      </c>
      <c r="EJ376">
        <v>3</v>
      </c>
      <c r="EK376" t="s">
        <v>354</v>
      </c>
      <c r="EL376">
        <v>100</v>
      </c>
      <c r="EM376">
        <v>100</v>
      </c>
      <c r="EN376">
        <v>1.549</v>
      </c>
      <c r="EO376">
        <v>-0.0351</v>
      </c>
      <c r="EP376">
        <v>0.796380875196005</v>
      </c>
      <c r="EQ376">
        <v>0.00225868272383977</v>
      </c>
      <c r="ER376">
        <v>-9.96746185667655e-07</v>
      </c>
      <c r="ES376">
        <v>2.83711317370827e-10</v>
      </c>
      <c r="ET376">
        <v>-0.071317122073674</v>
      </c>
      <c r="EU376">
        <v>-0.00217948432402501</v>
      </c>
      <c r="EV376">
        <v>0.000453263451741206</v>
      </c>
      <c r="EW376">
        <v>-1.16319206543697e-06</v>
      </c>
      <c r="EX376">
        <v>-2</v>
      </c>
      <c r="EY376">
        <v>2196</v>
      </c>
      <c r="EZ376">
        <v>1</v>
      </c>
      <c r="FA376">
        <v>25</v>
      </c>
      <c r="FB376">
        <v>13.9</v>
      </c>
      <c r="FC376">
        <v>13.7</v>
      </c>
      <c r="FD376">
        <v>18</v>
      </c>
      <c r="FE376">
        <v>823.874</v>
      </c>
      <c r="FF376">
        <v>434.453</v>
      </c>
      <c r="FG376">
        <v>30.9858</v>
      </c>
      <c r="FH376">
        <v>25.1798</v>
      </c>
      <c r="FI376">
        <v>30.0003</v>
      </c>
      <c r="FJ376">
        <v>25.3169</v>
      </c>
      <c r="FK376">
        <v>25.3609</v>
      </c>
      <c r="FL376">
        <v>25.067</v>
      </c>
      <c r="FM376">
        <v>60.7295</v>
      </c>
      <c r="FN376">
        <v>0</v>
      </c>
      <c r="FO376">
        <v>31.05</v>
      </c>
      <c r="FP376">
        <v>420</v>
      </c>
      <c r="FQ376">
        <v>5.62541</v>
      </c>
      <c r="FR376">
        <v>101.471</v>
      </c>
      <c r="FS376">
        <v>101.916</v>
      </c>
    </row>
    <row r="377" spans="1:175">
      <c r="A377">
        <v>361</v>
      </c>
      <c r="B377">
        <v>1626465910</v>
      </c>
      <c r="C377">
        <v>720.400000095367</v>
      </c>
      <c r="D377" t="s">
        <v>1016</v>
      </c>
      <c r="E377" t="s">
        <v>1017</v>
      </c>
      <c r="F377">
        <v>1</v>
      </c>
      <c r="G377" t="s">
        <v>291</v>
      </c>
      <c r="H377">
        <v>1626465909</v>
      </c>
      <c r="I377">
        <f>(J377)/1000</f>
        <v>0</v>
      </c>
      <c r="J377">
        <f>1000*CB377*AH377*(BX377-BY377)/(100*BQ377*(1000-AH377*BX377))</f>
        <v>0</v>
      </c>
      <c r="K377">
        <f>CB377*AH377*(BW377-BV377*(1000-AH377*BY377)/(1000-AH377*BX377))/(100*BQ377)</f>
        <v>0</v>
      </c>
      <c r="L377">
        <f>BV377 - IF(AH377&gt;1, K377*BQ377*100.0/(AJ377*CJ377), 0)</f>
        <v>0</v>
      </c>
      <c r="M377">
        <f>((S377-I377/2)*L377-K377)/(S377+I377/2)</f>
        <v>0</v>
      </c>
      <c r="N377">
        <f>M377*(CC377+CD377)/1000.0</f>
        <v>0</v>
      </c>
      <c r="O377">
        <f>(BV377 - IF(AH377&gt;1, K377*BQ377*100.0/(AJ377*CJ377), 0))*(CC377+CD377)/1000.0</f>
        <v>0</v>
      </c>
      <c r="P377">
        <f>2.0/((1/R377-1/Q377)+SIGN(R377)*SQRT((1/R377-1/Q377)*(1/R377-1/Q377) + 4*BR377/((BR377+1)*(BR377+1))*(2*1/R377*1/Q377-1/Q377*1/Q377)))</f>
        <v>0</v>
      </c>
      <c r="Q377">
        <f>IF(LEFT(BS377,1)&lt;&gt;"0",IF(LEFT(BS377,1)="1",3.0,BT377),$D$5+$E$5*(CJ377*CC377/($K$5*1000))+$F$5*(CJ377*CC377/($K$5*1000))*MAX(MIN(BQ377,$J$5),$I$5)*MAX(MIN(BQ377,$J$5),$I$5)+$G$5*MAX(MIN(BQ377,$J$5),$I$5)*(CJ377*CC377/($K$5*1000))+$H$5*(CJ377*CC377/($K$5*1000))*(CJ377*CC377/($K$5*1000)))</f>
        <v>0</v>
      </c>
      <c r="R377">
        <f>I377*(1000-(1000*0.61365*exp(17.502*V377/(240.97+V377))/(CC377+CD377)+BX377)/2)/(1000*0.61365*exp(17.502*V377/(240.97+V377))/(CC377+CD377)-BX377)</f>
        <v>0</v>
      </c>
      <c r="S377">
        <f>1/((BR377+1)/(P377/1.6)+1/(Q377/1.37)) + BR377/((BR377+1)/(P377/1.6) + BR377/(Q377/1.37))</f>
        <v>0</v>
      </c>
      <c r="T377">
        <f>(BM377*BP377)</f>
        <v>0</v>
      </c>
      <c r="U377">
        <f>(CE377+(T377+2*0.95*5.67E-8*(((CE377+$B$7)+273)^4-(CE377+273)^4)-44100*I377)/(1.84*29.3*Q377+8*0.95*5.67E-8*(CE377+273)^3))</f>
        <v>0</v>
      </c>
      <c r="V377">
        <f>($C$7*CF377+$D$7*CG377+$E$7*U377)</f>
        <v>0</v>
      </c>
      <c r="W377">
        <f>0.61365*exp(17.502*V377/(240.97+V377))</f>
        <v>0</v>
      </c>
      <c r="X377">
        <f>(Y377/Z377*100)</f>
        <v>0</v>
      </c>
      <c r="Y377">
        <f>BX377*(CC377+CD377)/1000</f>
        <v>0</v>
      </c>
      <c r="Z377">
        <f>0.61365*exp(17.502*CE377/(240.97+CE377))</f>
        <v>0</v>
      </c>
      <c r="AA377">
        <f>(W377-BX377*(CC377+CD377)/1000)</f>
        <v>0</v>
      </c>
      <c r="AB377">
        <f>(-I377*44100)</f>
        <v>0</v>
      </c>
      <c r="AC377">
        <f>2*29.3*Q377*0.92*(CE377-V377)</f>
        <v>0</v>
      </c>
      <c r="AD377">
        <f>2*0.95*5.67E-8*(((CE377+$B$7)+273)^4-(V377+273)^4)</f>
        <v>0</v>
      </c>
      <c r="AE377">
        <f>T377+AD377+AB377+AC377</f>
        <v>0</v>
      </c>
      <c r="AF377">
        <v>138</v>
      </c>
      <c r="AG377">
        <v>15</v>
      </c>
      <c r="AH377">
        <f>IF(AF377*$H$13&gt;=AJ377,1.0,(AJ377/(AJ377-AF377*$H$13)))</f>
        <v>0</v>
      </c>
      <c r="AI377">
        <f>(AH377-1)*100</f>
        <v>0</v>
      </c>
      <c r="AJ377">
        <f>MAX(0,($B$13+$C$13*CJ377)/(1+$D$13*CJ377)*CC377/(CE377+273)*$E$13)</f>
        <v>0</v>
      </c>
      <c r="AK377" t="s">
        <v>292</v>
      </c>
      <c r="AL377" t="s">
        <v>292</v>
      </c>
      <c r="AM377">
        <v>0</v>
      </c>
      <c r="AN377">
        <v>0</v>
      </c>
      <c r="AO377">
        <f>1-AM377/AN377</f>
        <v>0</v>
      </c>
      <c r="AP377">
        <v>0</v>
      </c>
      <c r="AQ377" t="s">
        <v>292</v>
      </c>
      <c r="AR377" t="s">
        <v>292</v>
      </c>
      <c r="AS377">
        <v>0</v>
      </c>
      <c r="AT377">
        <v>0</v>
      </c>
      <c r="AU377">
        <f>1-AS377/AT377</f>
        <v>0</v>
      </c>
      <c r="AV377">
        <v>0.5</v>
      </c>
      <c r="AW377">
        <f>BN377</f>
        <v>0</v>
      </c>
      <c r="AX377">
        <f>K377</f>
        <v>0</v>
      </c>
      <c r="AY377">
        <f>AU377*AV377*AW377</f>
        <v>0</v>
      </c>
      <c r="AZ377">
        <f>(AX377-AP377)/AW377</f>
        <v>0</v>
      </c>
      <c r="BA377">
        <f>(AN377-AT377)/AT377</f>
        <v>0</v>
      </c>
      <c r="BB377">
        <f>AM377/(AO377+AM377/AT377)</f>
        <v>0</v>
      </c>
      <c r="BC377" t="s">
        <v>292</v>
      </c>
      <c r="BD377">
        <v>0</v>
      </c>
      <c r="BE377">
        <f>IF(BD377&lt;&gt;0, BD377, BB377)</f>
        <v>0</v>
      </c>
      <c r="BF377">
        <f>1-BE377/AT377</f>
        <v>0</v>
      </c>
      <c r="BG377">
        <f>(AT377-AS377)/(AT377-BE377)</f>
        <v>0</v>
      </c>
      <c r="BH377">
        <f>(AN377-AT377)/(AN377-BE377)</f>
        <v>0</v>
      </c>
      <c r="BI377">
        <f>(AT377-AS377)/(AT377-AM377)</f>
        <v>0</v>
      </c>
      <c r="BJ377">
        <f>(AN377-AT377)/(AN377-AM377)</f>
        <v>0</v>
      </c>
      <c r="BK377">
        <f>(BG377*BE377/AS377)</f>
        <v>0</v>
      </c>
      <c r="BL377">
        <f>(1-BK377)</f>
        <v>0</v>
      </c>
      <c r="BM377">
        <f>$B$11*CK377+$C$11*CL377+$F$11*CM377*(1-CP377)</f>
        <v>0</v>
      </c>
      <c r="BN377">
        <f>BM377*BO377</f>
        <v>0</v>
      </c>
      <c r="BO377">
        <f>($B$11*$D$9+$C$11*$D$9+$F$11*((CZ377+CR377)/MAX(CZ377+CR377+DA377, 0.1)*$I$9+DA377/MAX(CZ377+CR377+DA377, 0.1)*$J$9))/($B$11+$C$11+$F$11)</f>
        <v>0</v>
      </c>
      <c r="BP377">
        <f>($B$11*$K$9+$C$11*$K$9+$F$11*((CZ377+CR377)/MAX(CZ377+CR377+DA377, 0.1)*$P$9+DA377/MAX(CZ377+CR377+DA377, 0.1)*$Q$9))/($B$11+$C$11+$F$11)</f>
        <v>0</v>
      </c>
      <c r="BQ377">
        <v>6</v>
      </c>
      <c r="BR377">
        <v>0.5</v>
      </c>
      <c r="BS377" t="s">
        <v>293</v>
      </c>
      <c r="BT377">
        <v>2</v>
      </c>
      <c r="BU377">
        <v>1626465909</v>
      </c>
      <c r="BV377">
        <v>395.412</v>
      </c>
      <c r="BW377">
        <v>419.957666666667</v>
      </c>
      <c r="BX377">
        <v>11.873</v>
      </c>
      <c r="BY377">
        <v>5.58602666666667</v>
      </c>
      <c r="BZ377">
        <v>393.863333333333</v>
      </c>
      <c r="CA377">
        <v>11.9079333333333</v>
      </c>
      <c r="CB377">
        <v>900.012333333333</v>
      </c>
      <c r="CC377">
        <v>100.764</v>
      </c>
      <c r="CD377">
        <v>0.100912666666667</v>
      </c>
      <c r="CE377">
        <v>26.4459</v>
      </c>
      <c r="CF377">
        <v>24.5728</v>
      </c>
      <c r="CG377">
        <v>999.9</v>
      </c>
      <c r="CH377">
        <v>0</v>
      </c>
      <c r="CI377">
        <v>0</v>
      </c>
      <c r="CJ377">
        <v>9958.75</v>
      </c>
      <c r="CK377">
        <v>0</v>
      </c>
      <c r="CL377">
        <v>0.221023</v>
      </c>
      <c r="CM377">
        <v>1460.07666666667</v>
      </c>
      <c r="CN377">
        <v>0.972992333333333</v>
      </c>
      <c r="CO377">
        <v>0.0270077333333333</v>
      </c>
      <c r="CP377">
        <v>0</v>
      </c>
      <c r="CQ377">
        <v>878.078666666667</v>
      </c>
      <c r="CR377">
        <v>4.99999</v>
      </c>
      <c r="CS377">
        <v>12879</v>
      </c>
      <c r="CT377">
        <v>12728.9666666667</v>
      </c>
      <c r="CU377">
        <v>39.562</v>
      </c>
      <c r="CV377">
        <v>41.375</v>
      </c>
      <c r="CW377">
        <v>40.562</v>
      </c>
      <c r="CX377">
        <v>40.875</v>
      </c>
      <c r="CY377">
        <v>41.75</v>
      </c>
      <c r="CZ377">
        <v>1415.77666666667</v>
      </c>
      <c r="DA377">
        <v>39.3</v>
      </c>
      <c r="DB377">
        <v>0</v>
      </c>
      <c r="DC377">
        <v>1626465921.2</v>
      </c>
      <c r="DD377">
        <v>0</v>
      </c>
      <c r="DE377">
        <v>877.63496</v>
      </c>
      <c r="DF377">
        <v>4.52669229638939</v>
      </c>
      <c r="DG377">
        <v>56.861538471336</v>
      </c>
      <c r="DH377">
        <v>12872.876</v>
      </c>
      <c r="DI377">
        <v>15</v>
      </c>
      <c r="DJ377">
        <v>1626465084.6</v>
      </c>
      <c r="DK377" t="s">
        <v>294</v>
      </c>
      <c r="DL377">
        <v>1626465076.6</v>
      </c>
      <c r="DM377">
        <v>1626465084.6</v>
      </c>
      <c r="DN377">
        <v>8</v>
      </c>
      <c r="DO377">
        <v>0.212</v>
      </c>
      <c r="DP377">
        <v>0.013</v>
      </c>
      <c r="DQ377">
        <v>1.588</v>
      </c>
      <c r="DR377">
        <v>-0.074</v>
      </c>
      <c r="DS377">
        <v>420</v>
      </c>
      <c r="DT377">
        <v>3</v>
      </c>
      <c r="DU377">
        <v>0.13</v>
      </c>
      <c r="DV377">
        <v>0.03</v>
      </c>
      <c r="DW377">
        <v>-24.4535756097561</v>
      </c>
      <c r="DX377">
        <v>-0.412902439024392</v>
      </c>
      <c r="DY377">
        <v>0.0499717860909132</v>
      </c>
      <c r="DZ377">
        <v>1</v>
      </c>
      <c r="EA377">
        <v>877.408636363636</v>
      </c>
      <c r="EB377">
        <v>4.05182833412872</v>
      </c>
      <c r="EC377">
        <v>0.434273954743542</v>
      </c>
      <c r="ED377">
        <v>1</v>
      </c>
      <c r="EE377">
        <v>6.22152829268293</v>
      </c>
      <c r="EF377">
        <v>0.401361742160272</v>
      </c>
      <c r="EG377">
        <v>0.0416282010943706</v>
      </c>
      <c r="EH377">
        <v>0</v>
      </c>
      <c r="EI377">
        <v>2</v>
      </c>
      <c r="EJ377">
        <v>3</v>
      </c>
      <c r="EK377" t="s">
        <v>354</v>
      </c>
      <c r="EL377">
        <v>100</v>
      </c>
      <c r="EM377">
        <v>100</v>
      </c>
      <c r="EN377">
        <v>1.549</v>
      </c>
      <c r="EO377">
        <v>-0.0348</v>
      </c>
      <c r="EP377">
        <v>0.796380875196005</v>
      </c>
      <c r="EQ377">
        <v>0.00225868272383977</v>
      </c>
      <c r="ER377">
        <v>-9.96746185667655e-07</v>
      </c>
      <c r="ES377">
        <v>2.83711317370827e-10</v>
      </c>
      <c r="ET377">
        <v>-0.071317122073674</v>
      </c>
      <c r="EU377">
        <v>-0.00217948432402501</v>
      </c>
      <c r="EV377">
        <v>0.000453263451741206</v>
      </c>
      <c r="EW377">
        <v>-1.16319206543697e-06</v>
      </c>
      <c r="EX377">
        <v>-2</v>
      </c>
      <c r="EY377">
        <v>2196</v>
      </c>
      <c r="EZ377">
        <v>1</v>
      </c>
      <c r="FA377">
        <v>25</v>
      </c>
      <c r="FB377">
        <v>13.9</v>
      </c>
      <c r="FC377">
        <v>13.8</v>
      </c>
      <c r="FD377">
        <v>18</v>
      </c>
      <c r="FE377">
        <v>824.828</v>
      </c>
      <c r="FF377">
        <v>434.498</v>
      </c>
      <c r="FG377">
        <v>31.0558</v>
      </c>
      <c r="FH377">
        <v>25.1809</v>
      </c>
      <c r="FI377">
        <v>30.0004</v>
      </c>
      <c r="FJ377">
        <v>25.3169</v>
      </c>
      <c r="FK377">
        <v>25.3609</v>
      </c>
      <c r="FL377">
        <v>25.0654</v>
      </c>
      <c r="FM377">
        <v>60.7295</v>
      </c>
      <c r="FN377">
        <v>0</v>
      </c>
      <c r="FO377">
        <v>31.15</v>
      </c>
      <c r="FP377">
        <v>420</v>
      </c>
      <c r="FQ377">
        <v>5.66187</v>
      </c>
      <c r="FR377">
        <v>101.471</v>
      </c>
      <c r="FS377">
        <v>101.916</v>
      </c>
    </row>
    <row r="378" spans="1:175">
      <c r="A378">
        <v>362</v>
      </c>
      <c r="B378">
        <v>1626465912</v>
      </c>
      <c r="C378">
        <v>722.400000095367</v>
      </c>
      <c r="D378" t="s">
        <v>1018</v>
      </c>
      <c r="E378" t="s">
        <v>1019</v>
      </c>
      <c r="F378">
        <v>1</v>
      </c>
      <c r="G378" t="s">
        <v>291</v>
      </c>
      <c r="H378">
        <v>1626465911</v>
      </c>
      <c r="I378">
        <f>(J378)/1000</f>
        <v>0</v>
      </c>
      <c r="J378">
        <f>1000*CB378*AH378*(BX378-BY378)/(100*BQ378*(1000-AH378*BX378))</f>
        <v>0</v>
      </c>
      <c r="K378">
        <f>CB378*AH378*(BW378-BV378*(1000-AH378*BY378)/(1000-AH378*BX378))/(100*BQ378)</f>
        <v>0</v>
      </c>
      <c r="L378">
        <f>BV378 - IF(AH378&gt;1, K378*BQ378*100.0/(AJ378*CJ378), 0)</f>
        <v>0</v>
      </c>
      <c r="M378">
        <f>((S378-I378/2)*L378-K378)/(S378+I378/2)</f>
        <v>0</v>
      </c>
      <c r="N378">
        <f>M378*(CC378+CD378)/1000.0</f>
        <v>0</v>
      </c>
      <c r="O378">
        <f>(BV378 - IF(AH378&gt;1, K378*BQ378*100.0/(AJ378*CJ378), 0))*(CC378+CD378)/1000.0</f>
        <v>0</v>
      </c>
      <c r="P378">
        <f>2.0/((1/R378-1/Q378)+SIGN(R378)*SQRT((1/R378-1/Q378)*(1/R378-1/Q378) + 4*BR378/((BR378+1)*(BR378+1))*(2*1/R378*1/Q378-1/Q378*1/Q378)))</f>
        <v>0</v>
      </c>
      <c r="Q378">
        <f>IF(LEFT(BS378,1)&lt;&gt;"0",IF(LEFT(BS378,1)="1",3.0,BT378),$D$5+$E$5*(CJ378*CC378/($K$5*1000))+$F$5*(CJ378*CC378/($K$5*1000))*MAX(MIN(BQ378,$J$5),$I$5)*MAX(MIN(BQ378,$J$5),$I$5)+$G$5*MAX(MIN(BQ378,$J$5),$I$5)*(CJ378*CC378/($K$5*1000))+$H$5*(CJ378*CC378/($K$5*1000))*(CJ378*CC378/($K$5*1000)))</f>
        <v>0</v>
      </c>
      <c r="R378">
        <f>I378*(1000-(1000*0.61365*exp(17.502*V378/(240.97+V378))/(CC378+CD378)+BX378)/2)/(1000*0.61365*exp(17.502*V378/(240.97+V378))/(CC378+CD378)-BX378)</f>
        <v>0</v>
      </c>
      <c r="S378">
        <f>1/((BR378+1)/(P378/1.6)+1/(Q378/1.37)) + BR378/((BR378+1)/(P378/1.6) + BR378/(Q378/1.37))</f>
        <v>0</v>
      </c>
      <c r="T378">
        <f>(BM378*BP378)</f>
        <v>0</v>
      </c>
      <c r="U378">
        <f>(CE378+(T378+2*0.95*5.67E-8*(((CE378+$B$7)+273)^4-(CE378+273)^4)-44100*I378)/(1.84*29.3*Q378+8*0.95*5.67E-8*(CE378+273)^3))</f>
        <v>0</v>
      </c>
      <c r="V378">
        <f>($C$7*CF378+$D$7*CG378+$E$7*U378)</f>
        <v>0</v>
      </c>
      <c r="W378">
        <f>0.61365*exp(17.502*V378/(240.97+V378))</f>
        <v>0</v>
      </c>
      <c r="X378">
        <f>(Y378/Z378*100)</f>
        <v>0</v>
      </c>
      <c r="Y378">
        <f>BX378*(CC378+CD378)/1000</f>
        <v>0</v>
      </c>
      <c r="Z378">
        <f>0.61365*exp(17.502*CE378/(240.97+CE378))</f>
        <v>0</v>
      </c>
      <c r="AA378">
        <f>(W378-BX378*(CC378+CD378)/1000)</f>
        <v>0</v>
      </c>
      <c r="AB378">
        <f>(-I378*44100)</f>
        <v>0</v>
      </c>
      <c r="AC378">
        <f>2*29.3*Q378*0.92*(CE378-V378)</f>
        <v>0</v>
      </c>
      <c r="AD378">
        <f>2*0.95*5.67E-8*(((CE378+$B$7)+273)^4-(V378+273)^4)</f>
        <v>0</v>
      </c>
      <c r="AE378">
        <f>T378+AD378+AB378+AC378</f>
        <v>0</v>
      </c>
      <c r="AF378">
        <v>138</v>
      </c>
      <c r="AG378">
        <v>15</v>
      </c>
      <c r="AH378">
        <f>IF(AF378*$H$13&gt;=AJ378,1.0,(AJ378/(AJ378-AF378*$H$13)))</f>
        <v>0</v>
      </c>
      <c r="AI378">
        <f>(AH378-1)*100</f>
        <v>0</v>
      </c>
      <c r="AJ378">
        <f>MAX(0,($B$13+$C$13*CJ378)/(1+$D$13*CJ378)*CC378/(CE378+273)*$E$13)</f>
        <v>0</v>
      </c>
      <c r="AK378" t="s">
        <v>292</v>
      </c>
      <c r="AL378" t="s">
        <v>292</v>
      </c>
      <c r="AM378">
        <v>0</v>
      </c>
      <c r="AN378">
        <v>0</v>
      </c>
      <c r="AO378">
        <f>1-AM378/AN378</f>
        <v>0</v>
      </c>
      <c r="AP378">
        <v>0</v>
      </c>
      <c r="AQ378" t="s">
        <v>292</v>
      </c>
      <c r="AR378" t="s">
        <v>292</v>
      </c>
      <c r="AS378">
        <v>0</v>
      </c>
      <c r="AT378">
        <v>0</v>
      </c>
      <c r="AU378">
        <f>1-AS378/AT378</f>
        <v>0</v>
      </c>
      <c r="AV378">
        <v>0.5</v>
      </c>
      <c r="AW378">
        <f>BN378</f>
        <v>0</v>
      </c>
      <c r="AX378">
        <f>K378</f>
        <v>0</v>
      </c>
      <c r="AY378">
        <f>AU378*AV378*AW378</f>
        <v>0</v>
      </c>
      <c r="AZ378">
        <f>(AX378-AP378)/AW378</f>
        <v>0</v>
      </c>
      <c r="BA378">
        <f>(AN378-AT378)/AT378</f>
        <v>0</v>
      </c>
      <c r="BB378">
        <f>AM378/(AO378+AM378/AT378)</f>
        <v>0</v>
      </c>
      <c r="BC378" t="s">
        <v>292</v>
      </c>
      <c r="BD378">
        <v>0</v>
      </c>
      <c r="BE378">
        <f>IF(BD378&lt;&gt;0, BD378, BB378)</f>
        <v>0</v>
      </c>
      <c r="BF378">
        <f>1-BE378/AT378</f>
        <v>0</v>
      </c>
      <c r="BG378">
        <f>(AT378-AS378)/(AT378-BE378)</f>
        <v>0</v>
      </c>
      <c r="BH378">
        <f>(AN378-AT378)/(AN378-BE378)</f>
        <v>0</v>
      </c>
      <c r="BI378">
        <f>(AT378-AS378)/(AT378-AM378)</f>
        <v>0</v>
      </c>
      <c r="BJ378">
        <f>(AN378-AT378)/(AN378-AM378)</f>
        <v>0</v>
      </c>
      <c r="BK378">
        <f>(BG378*BE378/AS378)</f>
        <v>0</v>
      </c>
      <c r="BL378">
        <f>(1-BK378)</f>
        <v>0</v>
      </c>
      <c r="BM378">
        <f>$B$11*CK378+$C$11*CL378+$F$11*CM378*(1-CP378)</f>
        <v>0</v>
      </c>
      <c r="BN378">
        <f>BM378*BO378</f>
        <v>0</v>
      </c>
      <c r="BO378">
        <f>($B$11*$D$9+$C$11*$D$9+$F$11*((CZ378+CR378)/MAX(CZ378+CR378+DA378, 0.1)*$I$9+DA378/MAX(CZ378+CR378+DA378, 0.1)*$J$9))/($B$11+$C$11+$F$11)</f>
        <v>0</v>
      </c>
      <c r="BP378">
        <f>($B$11*$K$9+$C$11*$K$9+$F$11*((CZ378+CR378)/MAX(CZ378+CR378+DA378, 0.1)*$P$9+DA378/MAX(CZ378+CR378+DA378, 0.1)*$Q$9))/($B$11+$C$11+$F$11)</f>
        <v>0</v>
      </c>
      <c r="BQ378">
        <v>6</v>
      </c>
      <c r="BR378">
        <v>0.5</v>
      </c>
      <c r="BS378" t="s">
        <v>293</v>
      </c>
      <c r="BT378">
        <v>2</v>
      </c>
      <c r="BU378">
        <v>1626465911</v>
      </c>
      <c r="BV378">
        <v>395.413</v>
      </c>
      <c r="BW378">
        <v>419.980333333333</v>
      </c>
      <c r="BX378">
        <v>11.9059333333333</v>
      </c>
      <c r="BY378">
        <v>5.59025333333333</v>
      </c>
      <c r="BZ378">
        <v>393.864333333333</v>
      </c>
      <c r="CA378">
        <v>11.9406333333333</v>
      </c>
      <c r="CB378">
        <v>900.019666666667</v>
      </c>
      <c r="CC378">
        <v>100.764</v>
      </c>
      <c r="CD378">
        <v>0.100375333333333</v>
      </c>
      <c r="CE378">
        <v>26.4877</v>
      </c>
      <c r="CF378">
        <v>24.6021333333333</v>
      </c>
      <c r="CG378">
        <v>999.9</v>
      </c>
      <c r="CH378">
        <v>0</v>
      </c>
      <c r="CI378">
        <v>0</v>
      </c>
      <c r="CJ378">
        <v>9991.25</v>
      </c>
      <c r="CK378">
        <v>0</v>
      </c>
      <c r="CL378">
        <v>0.221023</v>
      </c>
      <c r="CM378">
        <v>1460.07666666667</v>
      </c>
      <c r="CN378">
        <v>0.972991</v>
      </c>
      <c r="CO378">
        <v>0.0270093</v>
      </c>
      <c r="CP378">
        <v>0</v>
      </c>
      <c r="CQ378">
        <v>878.232333333333</v>
      </c>
      <c r="CR378">
        <v>4.99999</v>
      </c>
      <c r="CS378">
        <v>12881.7</v>
      </c>
      <c r="CT378">
        <v>12728.9666666667</v>
      </c>
      <c r="CU378">
        <v>39.562</v>
      </c>
      <c r="CV378">
        <v>41.375</v>
      </c>
      <c r="CW378">
        <v>40.562</v>
      </c>
      <c r="CX378">
        <v>40.875</v>
      </c>
      <c r="CY378">
        <v>41.812</v>
      </c>
      <c r="CZ378">
        <v>1415.77666666667</v>
      </c>
      <c r="DA378">
        <v>39.3</v>
      </c>
      <c r="DB378">
        <v>0</v>
      </c>
      <c r="DC378">
        <v>1626465923</v>
      </c>
      <c r="DD378">
        <v>0</v>
      </c>
      <c r="DE378">
        <v>877.741692307692</v>
      </c>
      <c r="DF378">
        <v>4.46475212202252</v>
      </c>
      <c r="DG378">
        <v>56.006837575875</v>
      </c>
      <c r="DH378">
        <v>12874.5846153846</v>
      </c>
      <c r="DI378">
        <v>15</v>
      </c>
      <c r="DJ378">
        <v>1626465084.6</v>
      </c>
      <c r="DK378" t="s">
        <v>294</v>
      </c>
      <c r="DL378">
        <v>1626465076.6</v>
      </c>
      <c r="DM378">
        <v>1626465084.6</v>
      </c>
      <c r="DN378">
        <v>8</v>
      </c>
      <c r="DO378">
        <v>0.212</v>
      </c>
      <c r="DP378">
        <v>0.013</v>
      </c>
      <c r="DQ378">
        <v>1.588</v>
      </c>
      <c r="DR378">
        <v>-0.074</v>
      </c>
      <c r="DS378">
        <v>420</v>
      </c>
      <c r="DT378">
        <v>3</v>
      </c>
      <c r="DU378">
        <v>0.13</v>
      </c>
      <c r="DV378">
        <v>0.03</v>
      </c>
      <c r="DW378">
        <v>-24.4722292682927</v>
      </c>
      <c r="DX378">
        <v>-0.401763763066214</v>
      </c>
      <c r="DY378">
        <v>0.048466771337225</v>
      </c>
      <c r="DZ378">
        <v>1</v>
      </c>
      <c r="EA378">
        <v>877.5138</v>
      </c>
      <c r="EB378">
        <v>4.28085322896363</v>
      </c>
      <c r="EC378">
        <v>0.470652058319096</v>
      </c>
      <c r="ED378">
        <v>1</v>
      </c>
      <c r="EE378">
        <v>6.23574048780488</v>
      </c>
      <c r="EF378">
        <v>0.415861463414637</v>
      </c>
      <c r="EG378">
        <v>0.0430364851424996</v>
      </c>
      <c r="EH378">
        <v>0</v>
      </c>
      <c r="EI378">
        <v>2</v>
      </c>
      <c r="EJ378">
        <v>3</v>
      </c>
      <c r="EK378" t="s">
        <v>354</v>
      </c>
      <c r="EL378">
        <v>100</v>
      </c>
      <c r="EM378">
        <v>100</v>
      </c>
      <c r="EN378">
        <v>1.549</v>
      </c>
      <c r="EO378">
        <v>-0.0346</v>
      </c>
      <c r="EP378">
        <v>0.796380875196005</v>
      </c>
      <c r="EQ378">
        <v>0.00225868272383977</v>
      </c>
      <c r="ER378">
        <v>-9.96746185667655e-07</v>
      </c>
      <c r="ES378">
        <v>2.83711317370827e-10</v>
      </c>
      <c r="ET378">
        <v>-0.071317122073674</v>
      </c>
      <c r="EU378">
        <v>-0.00217948432402501</v>
      </c>
      <c r="EV378">
        <v>0.000453263451741206</v>
      </c>
      <c r="EW378">
        <v>-1.16319206543697e-06</v>
      </c>
      <c r="EX378">
        <v>-2</v>
      </c>
      <c r="EY378">
        <v>2196</v>
      </c>
      <c r="EZ378">
        <v>1</v>
      </c>
      <c r="FA378">
        <v>25</v>
      </c>
      <c r="FB378">
        <v>13.9</v>
      </c>
      <c r="FC378">
        <v>13.8</v>
      </c>
      <c r="FD378">
        <v>18</v>
      </c>
      <c r="FE378">
        <v>825.526</v>
      </c>
      <c r="FF378">
        <v>434.453</v>
      </c>
      <c r="FG378">
        <v>31.1165</v>
      </c>
      <c r="FH378">
        <v>25.1814</v>
      </c>
      <c r="FI378">
        <v>30.0002</v>
      </c>
      <c r="FJ378">
        <v>25.3169</v>
      </c>
      <c r="FK378">
        <v>25.3609</v>
      </c>
      <c r="FL378">
        <v>25.0664</v>
      </c>
      <c r="FM378">
        <v>60.7295</v>
      </c>
      <c r="FN378">
        <v>0</v>
      </c>
      <c r="FO378">
        <v>31.25</v>
      </c>
      <c r="FP378">
        <v>420</v>
      </c>
      <c r="FQ378">
        <v>5.6605</v>
      </c>
      <c r="FR378">
        <v>101.472</v>
      </c>
      <c r="FS378">
        <v>101.917</v>
      </c>
    </row>
    <row r="379" spans="1:175">
      <c r="A379">
        <v>363</v>
      </c>
      <c r="B379">
        <v>1626465914</v>
      </c>
      <c r="C379">
        <v>724.400000095367</v>
      </c>
      <c r="D379" t="s">
        <v>1020</v>
      </c>
      <c r="E379" t="s">
        <v>1021</v>
      </c>
      <c r="F379">
        <v>1</v>
      </c>
      <c r="G379" t="s">
        <v>291</v>
      </c>
      <c r="H379">
        <v>1626465913</v>
      </c>
      <c r="I379">
        <f>(J379)/1000</f>
        <v>0</v>
      </c>
      <c r="J379">
        <f>1000*CB379*AH379*(BX379-BY379)/(100*BQ379*(1000-AH379*BX379))</f>
        <v>0</v>
      </c>
      <c r="K379">
        <f>CB379*AH379*(BW379-BV379*(1000-AH379*BY379)/(1000-AH379*BX379))/(100*BQ379)</f>
        <v>0</v>
      </c>
      <c r="L379">
        <f>BV379 - IF(AH379&gt;1, K379*BQ379*100.0/(AJ379*CJ379), 0)</f>
        <v>0</v>
      </c>
      <c r="M379">
        <f>((S379-I379/2)*L379-K379)/(S379+I379/2)</f>
        <v>0</v>
      </c>
      <c r="N379">
        <f>M379*(CC379+CD379)/1000.0</f>
        <v>0</v>
      </c>
      <c r="O379">
        <f>(BV379 - IF(AH379&gt;1, K379*BQ379*100.0/(AJ379*CJ379), 0))*(CC379+CD379)/1000.0</f>
        <v>0</v>
      </c>
      <c r="P379">
        <f>2.0/((1/R379-1/Q379)+SIGN(R379)*SQRT((1/R379-1/Q379)*(1/R379-1/Q379) + 4*BR379/((BR379+1)*(BR379+1))*(2*1/R379*1/Q379-1/Q379*1/Q379)))</f>
        <v>0</v>
      </c>
      <c r="Q379">
        <f>IF(LEFT(BS379,1)&lt;&gt;"0",IF(LEFT(BS379,1)="1",3.0,BT379),$D$5+$E$5*(CJ379*CC379/($K$5*1000))+$F$5*(CJ379*CC379/($K$5*1000))*MAX(MIN(BQ379,$J$5),$I$5)*MAX(MIN(BQ379,$J$5),$I$5)+$G$5*MAX(MIN(BQ379,$J$5),$I$5)*(CJ379*CC379/($K$5*1000))+$H$5*(CJ379*CC379/($K$5*1000))*(CJ379*CC379/($K$5*1000)))</f>
        <v>0</v>
      </c>
      <c r="R379">
        <f>I379*(1000-(1000*0.61365*exp(17.502*V379/(240.97+V379))/(CC379+CD379)+BX379)/2)/(1000*0.61365*exp(17.502*V379/(240.97+V379))/(CC379+CD379)-BX379)</f>
        <v>0</v>
      </c>
      <c r="S379">
        <f>1/((BR379+1)/(P379/1.6)+1/(Q379/1.37)) + BR379/((BR379+1)/(P379/1.6) + BR379/(Q379/1.37))</f>
        <v>0</v>
      </c>
      <c r="T379">
        <f>(BM379*BP379)</f>
        <v>0</v>
      </c>
      <c r="U379">
        <f>(CE379+(T379+2*0.95*5.67E-8*(((CE379+$B$7)+273)^4-(CE379+273)^4)-44100*I379)/(1.84*29.3*Q379+8*0.95*5.67E-8*(CE379+273)^3))</f>
        <v>0</v>
      </c>
      <c r="V379">
        <f>($C$7*CF379+$D$7*CG379+$E$7*U379)</f>
        <v>0</v>
      </c>
      <c r="W379">
        <f>0.61365*exp(17.502*V379/(240.97+V379))</f>
        <v>0</v>
      </c>
      <c r="X379">
        <f>(Y379/Z379*100)</f>
        <v>0</v>
      </c>
      <c r="Y379">
        <f>BX379*(CC379+CD379)/1000</f>
        <v>0</v>
      </c>
      <c r="Z379">
        <f>0.61365*exp(17.502*CE379/(240.97+CE379))</f>
        <v>0</v>
      </c>
      <c r="AA379">
        <f>(W379-BX379*(CC379+CD379)/1000)</f>
        <v>0</v>
      </c>
      <c r="AB379">
        <f>(-I379*44100)</f>
        <v>0</v>
      </c>
      <c r="AC379">
        <f>2*29.3*Q379*0.92*(CE379-V379)</f>
        <v>0</v>
      </c>
      <c r="AD379">
        <f>2*0.95*5.67E-8*(((CE379+$B$7)+273)^4-(V379+273)^4)</f>
        <v>0</v>
      </c>
      <c r="AE379">
        <f>T379+AD379+AB379+AC379</f>
        <v>0</v>
      </c>
      <c r="AF379">
        <v>138</v>
      </c>
      <c r="AG379">
        <v>15</v>
      </c>
      <c r="AH379">
        <f>IF(AF379*$H$13&gt;=AJ379,1.0,(AJ379/(AJ379-AF379*$H$13)))</f>
        <v>0</v>
      </c>
      <c r="AI379">
        <f>(AH379-1)*100</f>
        <v>0</v>
      </c>
      <c r="AJ379">
        <f>MAX(0,($B$13+$C$13*CJ379)/(1+$D$13*CJ379)*CC379/(CE379+273)*$E$13)</f>
        <v>0</v>
      </c>
      <c r="AK379" t="s">
        <v>292</v>
      </c>
      <c r="AL379" t="s">
        <v>292</v>
      </c>
      <c r="AM379">
        <v>0</v>
      </c>
      <c r="AN379">
        <v>0</v>
      </c>
      <c r="AO379">
        <f>1-AM379/AN379</f>
        <v>0</v>
      </c>
      <c r="AP379">
        <v>0</v>
      </c>
      <c r="AQ379" t="s">
        <v>292</v>
      </c>
      <c r="AR379" t="s">
        <v>292</v>
      </c>
      <c r="AS379">
        <v>0</v>
      </c>
      <c r="AT379">
        <v>0</v>
      </c>
      <c r="AU379">
        <f>1-AS379/AT379</f>
        <v>0</v>
      </c>
      <c r="AV379">
        <v>0.5</v>
      </c>
      <c r="AW379">
        <f>BN379</f>
        <v>0</v>
      </c>
      <c r="AX379">
        <f>K379</f>
        <v>0</v>
      </c>
      <c r="AY379">
        <f>AU379*AV379*AW379</f>
        <v>0</v>
      </c>
      <c r="AZ379">
        <f>(AX379-AP379)/AW379</f>
        <v>0</v>
      </c>
      <c r="BA379">
        <f>(AN379-AT379)/AT379</f>
        <v>0</v>
      </c>
      <c r="BB379">
        <f>AM379/(AO379+AM379/AT379)</f>
        <v>0</v>
      </c>
      <c r="BC379" t="s">
        <v>292</v>
      </c>
      <c r="BD379">
        <v>0</v>
      </c>
      <c r="BE379">
        <f>IF(BD379&lt;&gt;0, BD379, BB379)</f>
        <v>0</v>
      </c>
      <c r="BF379">
        <f>1-BE379/AT379</f>
        <v>0</v>
      </c>
      <c r="BG379">
        <f>(AT379-AS379)/(AT379-BE379)</f>
        <v>0</v>
      </c>
      <c r="BH379">
        <f>(AN379-AT379)/(AN379-BE379)</f>
        <v>0</v>
      </c>
      <c r="BI379">
        <f>(AT379-AS379)/(AT379-AM379)</f>
        <v>0</v>
      </c>
      <c r="BJ379">
        <f>(AN379-AT379)/(AN379-AM379)</f>
        <v>0</v>
      </c>
      <c r="BK379">
        <f>(BG379*BE379/AS379)</f>
        <v>0</v>
      </c>
      <c r="BL379">
        <f>(1-BK379)</f>
        <v>0</v>
      </c>
      <c r="BM379">
        <f>$B$11*CK379+$C$11*CL379+$F$11*CM379*(1-CP379)</f>
        <v>0</v>
      </c>
      <c r="BN379">
        <f>BM379*BO379</f>
        <v>0</v>
      </c>
      <c r="BO379">
        <f>($B$11*$D$9+$C$11*$D$9+$F$11*((CZ379+CR379)/MAX(CZ379+CR379+DA379, 0.1)*$I$9+DA379/MAX(CZ379+CR379+DA379, 0.1)*$J$9))/($B$11+$C$11+$F$11)</f>
        <v>0</v>
      </c>
      <c r="BP379">
        <f>($B$11*$K$9+$C$11*$K$9+$F$11*((CZ379+CR379)/MAX(CZ379+CR379+DA379, 0.1)*$P$9+DA379/MAX(CZ379+CR379+DA379, 0.1)*$Q$9))/($B$11+$C$11+$F$11)</f>
        <v>0</v>
      </c>
      <c r="BQ379">
        <v>6</v>
      </c>
      <c r="BR379">
        <v>0.5</v>
      </c>
      <c r="BS379" t="s">
        <v>293</v>
      </c>
      <c r="BT379">
        <v>2</v>
      </c>
      <c r="BU379">
        <v>1626465913</v>
      </c>
      <c r="BV379">
        <v>395.414</v>
      </c>
      <c r="BW379">
        <v>419.995</v>
      </c>
      <c r="BX379">
        <v>11.9319666666667</v>
      </c>
      <c r="BY379">
        <v>5.59292666666667</v>
      </c>
      <c r="BZ379">
        <v>393.865666666667</v>
      </c>
      <c r="CA379">
        <v>11.9665</v>
      </c>
      <c r="CB379">
        <v>899.992</v>
      </c>
      <c r="CC379">
        <v>100.764666666667</v>
      </c>
      <c r="CD379">
        <v>0.0997752333333333</v>
      </c>
      <c r="CE379">
        <v>26.5277</v>
      </c>
      <c r="CF379">
        <v>24.6327666666667</v>
      </c>
      <c r="CG379">
        <v>999.9</v>
      </c>
      <c r="CH379">
        <v>0</v>
      </c>
      <c r="CI379">
        <v>0</v>
      </c>
      <c r="CJ379">
        <v>10002.5</v>
      </c>
      <c r="CK379">
        <v>0</v>
      </c>
      <c r="CL379">
        <v>0.221023</v>
      </c>
      <c r="CM379">
        <v>1459.99333333333</v>
      </c>
      <c r="CN379">
        <v>0.972992333333333</v>
      </c>
      <c r="CO379">
        <v>0.0270077333333333</v>
      </c>
      <c r="CP379">
        <v>0</v>
      </c>
      <c r="CQ379">
        <v>878.511333333333</v>
      </c>
      <c r="CR379">
        <v>4.99999</v>
      </c>
      <c r="CS379">
        <v>12882.9666666667</v>
      </c>
      <c r="CT379">
        <v>12728.2333333333</v>
      </c>
      <c r="CU379">
        <v>39.562</v>
      </c>
      <c r="CV379">
        <v>41.375</v>
      </c>
      <c r="CW379">
        <v>40.562</v>
      </c>
      <c r="CX379">
        <v>40.875</v>
      </c>
      <c r="CY379">
        <v>41.812</v>
      </c>
      <c r="CZ379">
        <v>1415.69333333333</v>
      </c>
      <c r="DA379">
        <v>39.3</v>
      </c>
      <c r="DB379">
        <v>0</v>
      </c>
      <c r="DC379">
        <v>1626465925.4</v>
      </c>
      <c r="DD379">
        <v>0</v>
      </c>
      <c r="DE379">
        <v>877.918923076923</v>
      </c>
      <c r="DF379">
        <v>4.32533331624489</v>
      </c>
      <c r="DG379">
        <v>53.6752137454412</v>
      </c>
      <c r="DH379">
        <v>12876.9384615385</v>
      </c>
      <c r="DI379">
        <v>15</v>
      </c>
      <c r="DJ379">
        <v>1626465084.6</v>
      </c>
      <c r="DK379" t="s">
        <v>294</v>
      </c>
      <c r="DL379">
        <v>1626465076.6</v>
      </c>
      <c r="DM379">
        <v>1626465084.6</v>
      </c>
      <c r="DN379">
        <v>8</v>
      </c>
      <c r="DO379">
        <v>0.212</v>
      </c>
      <c r="DP379">
        <v>0.013</v>
      </c>
      <c r="DQ379">
        <v>1.588</v>
      </c>
      <c r="DR379">
        <v>-0.074</v>
      </c>
      <c r="DS379">
        <v>420</v>
      </c>
      <c r="DT379">
        <v>3</v>
      </c>
      <c r="DU379">
        <v>0.13</v>
      </c>
      <c r="DV379">
        <v>0.03</v>
      </c>
      <c r="DW379">
        <v>-24.4928243902439</v>
      </c>
      <c r="DX379">
        <v>-0.396144250871093</v>
      </c>
      <c r="DY379">
        <v>0.0477696392021779</v>
      </c>
      <c r="DZ379">
        <v>1</v>
      </c>
      <c r="EA379">
        <v>877.681424242424</v>
      </c>
      <c r="EB379">
        <v>4.67333727710779</v>
      </c>
      <c r="EC379">
        <v>0.483996245308691</v>
      </c>
      <c r="ED379">
        <v>1</v>
      </c>
      <c r="EE379">
        <v>6.2525343902439</v>
      </c>
      <c r="EF379">
        <v>0.419376167247383</v>
      </c>
      <c r="EG379">
        <v>0.0434226688605118</v>
      </c>
      <c r="EH379">
        <v>0</v>
      </c>
      <c r="EI379">
        <v>2</v>
      </c>
      <c r="EJ379">
        <v>3</v>
      </c>
      <c r="EK379" t="s">
        <v>354</v>
      </c>
      <c r="EL379">
        <v>100</v>
      </c>
      <c r="EM379">
        <v>100</v>
      </c>
      <c r="EN379">
        <v>1.549</v>
      </c>
      <c r="EO379">
        <v>-0.0344</v>
      </c>
      <c r="EP379">
        <v>0.796380875196005</v>
      </c>
      <c r="EQ379">
        <v>0.00225868272383977</v>
      </c>
      <c r="ER379">
        <v>-9.96746185667655e-07</v>
      </c>
      <c r="ES379">
        <v>2.83711317370827e-10</v>
      </c>
      <c r="ET379">
        <v>-0.071317122073674</v>
      </c>
      <c r="EU379">
        <v>-0.00217948432402501</v>
      </c>
      <c r="EV379">
        <v>0.000453263451741206</v>
      </c>
      <c r="EW379">
        <v>-1.16319206543697e-06</v>
      </c>
      <c r="EX379">
        <v>-2</v>
      </c>
      <c r="EY379">
        <v>2196</v>
      </c>
      <c r="EZ379">
        <v>1</v>
      </c>
      <c r="FA379">
        <v>25</v>
      </c>
      <c r="FB379">
        <v>14</v>
      </c>
      <c r="FC379">
        <v>13.8</v>
      </c>
      <c r="FD379">
        <v>18</v>
      </c>
      <c r="FE379">
        <v>825.62</v>
      </c>
      <c r="FF379">
        <v>434.633</v>
      </c>
      <c r="FG379">
        <v>31.1802</v>
      </c>
      <c r="FH379">
        <v>25.1825</v>
      </c>
      <c r="FI379">
        <v>30.0001</v>
      </c>
      <c r="FJ379">
        <v>25.3169</v>
      </c>
      <c r="FK379">
        <v>25.3609</v>
      </c>
      <c r="FL379">
        <v>25.0683</v>
      </c>
      <c r="FM379">
        <v>60.3946</v>
      </c>
      <c r="FN379">
        <v>0</v>
      </c>
      <c r="FO379">
        <v>31.25</v>
      </c>
      <c r="FP379">
        <v>420</v>
      </c>
      <c r="FQ379">
        <v>5.70824</v>
      </c>
      <c r="FR379">
        <v>101.471</v>
      </c>
      <c r="FS379">
        <v>101.917</v>
      </c>
    </row>
    <row r="380" spans="1:175">
      <c r="A380">
        <v>364</v>
      </c>
      <c r="B380">
        <v>1626465916</v>
      </c>
      <c r="C380">
        <v>726.400000095367</v>
      </c>
      <c r="D380" t="s">
        <v>1022</v>
      </c>
      <c r="E380" t="s">
        <v>1023</v>
      </c>
      <c r="F380">
        <v>1</v>
      </c>
      <c r="G380" t="s">
        <v>291</v>
      </c>
      <c r="H380">
        <v>1626465915</v>
      </c>
      <c r="I380">
        <f>(J380)/1000</f>
        <v>0</v>
      </c>
      <c r="J380">
        <f>1000*CB380*AH380*(BX380-BY380)/(100*BQ380*(1000-AH380*BX380))</f>
        <v>0</v>
      </c>
      <c r="K380">
        <f>CB380*AH380*(BW380-BV380*(1000-AH380*BY380)/(1000-AH380*BX380))/(100*BQ380)</f>
        <v>0</v>
      </c>
      <c r="L380">
        <f>BV380 - IF(AH380&gt;1, K380*BQ380*100.0/(AJ380*CJ380), 0)</f>
        <v>0</v>
      </c>
      <c r="M380">
        <f>((S380-I380/2)*L380-K380)/(S380+I380/2)</f>
        <v>0</v>
      </c>
      <c r="N380">
        <f>M380*(CC380+CD380)/1000.0</f>
        <v>0</v>
      </c>
      <c r="O380">
        <f>(BV380 - IF(AH380&gt;1, K380*BQ380*100.0/(AJ380*CJ380), 0))*(CC380+CD380)/1000.0</f>
        <v>0</v>
      </c>
      <c r="P380">
        <f>2.0/((1/R380-1/Q380)+SIGN(R380)*SQRT((1/R380-1/Q380)*(1/R380-1/Q380) + 4*BR380/((BR380+1)*(BR380+1))*(2*1/R380*1/Q380-1/Q380*1/Q380)))</f>
        <v>0</v>
      </c>
      <c r="Q380">
        <f>IF(LEFT(BS380,1)&lt;&gt;"0",IF(LEFT(BS380,1)="1",3.0,BT380),$D$5+$E$5*(CJ380*CC380/($K$5*1000))+$F$5*(CJ380*CC380/($K$5*1000))*MAX(MIN(BQ380,$J$5),$I$5)*MAX(MIN(BQ380,$J$5),$I$5)+$G$5*MAX(MIN(BQ380,$J$5),$I$5)*(CJ380*CC380/($K$5*1000))+$H$5*(CJ380*CC380/($K$5*1000))*(CJ380*CC380/($K$5*1000)))</f>
        <v>0</v>
      </c>
      <c r="R380">
        <f>I380*(1000-(1000*0.61365*exp(17.502*V380/(240.97+V380))/(CC380+CD380)+BX380)/2)/(1000*0.61365*exp(17.502*V380/(240.97+V380))/(CC380+CD380)-BX380)</f>
        <v>0</v>
      </c>
      <c r="S380">
        <f>1/((BR380+1)/(P380/1.6)+1/(Q380/1.37)) + BR380/((BR380+1)/(P380/1.6) + BR380/(Q380/1.37))</f>
        <v>0</v>
      </c>
      <c r="T380">
        <f>(BM380*BP380)</f>
        <v>0</v>
      </c>
      <c r="U380">
        <f>(CE380+(T380+2*0.95*5.67E-8*(((CE380+$B$7)+273)^4-(CE380+273)^4)-44100*I380)/(1.84*29.3*Q380+8*0.95*5.67E-8*(CE380+273)^3))</f>
        <v>0</v>
      </c>
      <c r="V380">
        <f>($C$7*CF380+$D$7*CG380+$E$7*U380)</f>
        <v>0</v>
      </c>
      <c r="W380">
        <f>0.61365*exp(17.502*V380/(240.97+V380))</f>
        <v>0</v>
      </c>
      <c r="X380">
        <f>(Y380/Z380*100)</f>
        <v>0</v>
      </c>
      <c r="Y380">
        <f>BX380*(CC380+CD380)/1000</f>
        <v>0</v>
      </c>
      <c r="Z380">
        <f>0.61365*exp(17.502*CE380/(240.97+CE380))</f>
        <v>0</v>
      </c>
      <c r="AA380">
        <f>(W380-BX380*(CC380+CD380)/1000)</f>
        <v>0</v>
      </c>
      <c r="AB380">
        <f>(-I380*44100)</f>
        <v>0</v>
      </c>
      <c r="AC380">
        <f>2*29.3*Q380*0.92*(CE380-V380)</f>
        <v>0</v>
      </c>
      <c r="AD380">
        <f>2*0.95*5.67E-8*(((CE380+$B$7)+273)^4-(V380+273)^4)</f>
        <v>0</v>
      </c>
      <c r="AE380">
        <f>T380+AD380+AB380+AC380</f>
        <v>0</v>
      </c>
      <c r="AF380">
        <v>138</v>
      </c>
      <c r="AG380">
        <v>15</v>
      </c>
      <c r="AH380">
        <f>IF(AF380*$H$13&gt;=AJ380,1.0,(AJ380/(AJ380-AF380*$H$13)))</f>
        <v>0</v>
      </c>
      <c r="AI380">
        <f>(AH380-1)*100</f>
        <v>0</v>
      </c>
      <c r="AJ380">
        <f>MAX(0,($B$13+$C$13*CJ380)/(1+$D$13*CJ380)*CC380/(CE380+273)*$E$13)</f>
        <v>0</v>
      </c>
      <c r="AK380" t="s">
        <v>292</v>
      </c>
      <c r="AL380" t="s">
        <v>292</v>
      </c>
      <c r="AM380">
        <v>0</v>
      </c>
      <c r="AN380">
        <v>0</v>
      </c>
      <c r="AO380">
        <f>1-AM380/AN380</f>
        <v>0</v>
      </c>
      <c r="AP380">
        <v>0</v>
      </c>
      <c r="AQ380" t="s">
        <v>292</v>
      </c>
      <c r="AR380" t="s">
        <v>292</v>
      </c>
      <c r="AS380">
        <v>0</v>
      </c>
      <c r="AT380">
        <v>0</v>
      </c>
      <c r="AU380">
        <f>1-AS380/AT380</f>
        <v>0</v>
      </c>
      <c r="AV380">
        <v>0.5</v>
      </c>
      <c r="AW380">
        <f>BN380</f>
        <v>0</v>
      </c>
      <c r="AX380">
        <f>K380</f>
        <v>0</v>
      </c>
      <c r="AY380">
        <f>AU380*AV380*AW380</f>
        <v>0</v>
      </c>
      <c r="AZ380">
        <f>(AX380-AP380)/AW380</f>
        <v>0</v>
      </c>
      <c r="BA380">
        <f>(AN380-AT380)/AT380</f>
        <v>0</v>
      </c>
      <c r="BB380">
        <f>AM380/(AO380+AM380/AT380)</f>
        <v>0</v>
      </c>
      <c r="BC380" t="s">
        <v>292</v>
      </c>
      <c r="BD380">
        <v>0</v>
      </c>
      <c r="BE380">
        <f>IF(BD380&lt;&gt;0, BD380, BB380)</f>
        <v>0</v>
      </c>
      <c r="BF380">
        <f>1-BE380/AT380</f>
        <v>0</v>
      </c>
      <c r="BG380">
        <f>(AT380-AS380)/(AT380-BE380)</f>
        <v>0</v>
      </c>
      <c r="BH380">
        <f>(AN380-AT380)/(AN380-BE380)</f>
        <v>0</v>
      </c>
      <c r="BI380">
        <f>(AT380-AS380)/(AT380-AM380)</f>
        <v>0</v>
      </c>
      <c r="BJ380">
        <f>(AN380-AT380)/(AN380-AM380)</f>
        <v>0</v>
      </c>
      <c r="BK380">
        <f>(BG380*BE380/AS380)</f>
        <v>0</v>
      </c>
      <c r="BL380">
        <f>(1-BK380)</f>
        <v>0</v>
      </c>
      <c r="BM380">
        <f>$B$11*CK380+$C$11*CL380+$F$11*CM380*(1-CP380)</f>
        <v>0</v>
      </c>
      <c r="BN380">
        <f>BM380*BO380</f>
        <v>0</v>
      </c>
      <c r="BO380">
        <f>($B$11*$D$9+$C$11*$D$9+$F$11*((CZ380+CR380)/MAX(CZ380+CR380+DA380, 0.1)*$I$9+DA380/MAX(CZ380+CR380+DA380, 0.1)*$J$9))/($B$11+$C$11+$F$11)</f>
        <v>0</v>
      </c>
      <c r="BP380">
        <f>($B$11*$K$9+$C$11*$K$9+$F$11*((CZ380+CR380)/MAX(CZ380+CR380+DA380, 0.1)*$P$9+DA380/MAX(CZ380+CR380+DA380, 0.1)*$Q$9))/($B$11+$C$11+$F$11)</f>
        <v>0</v>
      </c>
      <c r="BQ380">
        <v>6</v>
      </c>
      <c r="BR380">
        <v>0.5</v>
      </c>
      <c r="BS380" t="s">
        <v>293</v>
      </c>
      <c r="BT380">
        <v>2</v>
      </c>
      <c r="BU380">
        <v>1626465915</v>
      </c>
      <c r="BV380">
        <v>395.409</v>
      </c>
      <c r="BW380">
        <v>419.955</v>
      </c>
      <c r="BX380">
        <v>11.9520333333333</v>
      </c>
      <c r="BY380">
        <v>5.59543</v>
      </c>
      <c r="BZ380">
        <v>393.86</v>
      </c>
      <c r="CA380">
        <v>11.9863666666667</v>
      </c>
      <c r="CB380">
        <v>900.002666666667</v>
      </c>
      <c r="CC380">
        <v>100.763333333333</v>
      </c>
      <c r="CD380">
        <v>0.099612</v>
      </c>
      <c r="CE380">
        <v>26.5696333333333</v>
      </c>
      <c r="CF380">
        <v>24.6588</v>
      </c>
      <c r="CG380">
        <v>999.9</v>
      </c>
      <c r="CH380">
        <v>0</v>
      </c>
      <c r="CI380">
        <v>0</v>
      </c>
      <c r="CJ380">
        <v>10025.6333333333</v>
      </c>
      <c r="CK380">
        <v>0</v>
      </c>
      <c r="CL380">
        <v>0.221023</v>
      </c>
      <c r="CM380">
        <v>1459.98666666667</v>
      </c>
      <c r="CN380">
        <v>0.972992333333333</v>
      </c>
      <c r="CO380">
        <v>0.0270077333333333</v>
      </c>
      <c r="CP380">
        <v>0</v>
      </c>
      <c r="CQ380">
        <v>878.550333333333</v>
      </c>
      <c r="CR380">
        <v>4.99999</v>
      </c>
      <c r="CS380">
        <v>12884.4666666667</v>
      </c>
      <c r="CT380">
        <v>12728.2333333333</v>
      </c>
      <c r="CU380">
        <v>39.562</v>
      </c>
      <c r="CV380">
        <v>41.375</v>
      </c>
      <c r="CW380">
        <v>40.562</v>
      </c>
      <c r="CX380">
        <v>40.875</v>
      </c>
      <c r="CY380">
        <v>41.812</v>
      </c>
      <c r="CZ380">
        <v>1415.68666666667</v>
      </c>
      <c r="DA380">
        <v>39.3</v>
      </c>
      <c r="DB380">
        <v>0</v>
      </c>
      <c r="DC380">
        <v>1626465927.2</v>
      </c>
      <c r="DD380">
        <v>0</v>
      </c>
      <c r="DE380">
        <v>878.0864</v>
      </c>
      <c r="DF380">
        <v>3.89876920562586</v>
      </c>
      <c r="DG380">
        <v>55.076923110539</v>
      </c>
      <c r="DH380">
        <v>12878.84</v>
      </c>
      <c r="DI380">
        <v>15</v>
      </c>
      <c r="DJ380">
        <v>1626465084.6</v>
      </c>
      <c r="DK380" t="s">
        <v>294</v>
      </c>
      <c r="DL380">
        <v>1626465076.6</v>
      </c>
      <c r="DM380">
        <v>1626465084.6</v>
      </c>
      <c r="DN380">
        <v>8</v>
      </c>
      <c r="DO380">
        <v>0.212</v>
      </c>
      <c r="DP380">
        <v>0.013</v>
      </c>
      <c r="DQ380">
        <v>1.588</v>
      </c>
      <c r="DR380">
        <v>-0.074</v>
      </c>
      <c r="DS380">
        <v>420</v>
      </c>
      <c r="DT380">
        <v>3</v>
      </c>
      <c r="DU380">
        <v>0.13</v>
      </c>
      <c r="DV380">
        <v>0.03</v>
      </c>
      <c r="DW380">
        <v>-24.504743902439</v>
      </c>
      <c r="DX380">
        <v>-0.378886411149799</v>
      </c>
      <c r="DY380">
        <v>0.0466561163678147</v>
      </c>
      <c r="DZ380">
        <v>1</v>
      </c>
      <c r="EA380">
        <v>877.816484848485</v>
      </c>
      <c r="EB380">
        <v>4.54225791969526</v>
      </c>
      <c r="EC380">
        <v>0.474722829577374</v>
      </c>
      <c r="ED380">
        <v>1</v>
      </c>
      <c r="EE380">
        <v>6.26975170731707</v>
      </c>
      <c r="EF380">
        <v>0.422256585365854</v>
      </c>
      <c r="EG380">
        <v>0.0437460245386793</v>
      </c>
      <c r="EH380">
        <v>0</v>
      </c>
      <c r="EI380">
        <v>2</v>
      </c>
      <c r="EJ380">
        <v>3</v>
      </c>
      <c r="EK380" t="s">
        <v>354</v>
      </c>
      <c r="EL380">
        <v>100</v>
      </c>
      <c r="EM380">
        <v>100</v>
      </c>
      <c r="EN380">
        <v>1.548</v>
      </c>
      <c r="EO380">
        <v>-0.0342</v>
      </c>
      <c r="EP380">
        <v>0.796380875196005</v>
      </c>
      <c r="EQ380">
        <v>0.00225868272383977</v>
      </c>
      <c r="ER380">
        <v>-9.96746185667655e-07</v>
      </c>
      <c r="ES380">
        <v>2.83711317370827e-10</v>
      </c>
      <c r="ET380">
        <v>-0.071317122073674</v>
      </c>
      <c r="EU380">
        <v>-0.00217948432402501</v>
      </c>
      <c r="EV380">
        <v>0.000453263451741206</v>
      </c>
      <c r="EW380">
        <v>-1.16319206543697e-06</v>
      </c>
      <c r="EX380">
        <v>-2</v>
      </c>
      <c r="EY380">
        <v>2196</v>
      </c>
      <c r="EZ380">
        <v>1</v>
      </c>
      <c r="FA380">
        <v>25</v>
      </c>
      <c r="FB380">
        <v>14</v>
      </c>
      <c r="FC380">
        <v>13.9</v>
      </c>
      <c r="FD380">
        <v>18</v>
      </c>
      <c r="FE380">
        <v>825.503</v>
      </c>
      <c r="FF380">
        <v>434.747</v>
      </c>
      <c r="FG380">
        <v>31.2541</v>
      </c>
      <c r="FH380">
        <v>25.1841</v>
      </c>
      <c r="FI380">
        <v>30.0002</v>
      </c>
      <c r="FJ380">
        <v>25.3169</v>
      </c>
      <c r="FK380">
        <v>25.3602</v>
      </c>
      <c r="FL380">
        <v>25.0705</v>
      </c>
      <c r="FM380">
        <v>60.3946</v>
      </c>
      <c r="FN380">
        <v>0</v>
      </c>
      <c r="FO380">
        <v>31.35</v>
      </c>
      <c r="FP380">
        <v>420</v>
      </c>
      <c r="FQ380">
        <v>5.70302</v>
      </c>
      <c r="FR380">
        <v>101.47</v>
      </c>
      <c r="FS380">
        <v>101.916</v>
      </c>
    </row>
    <row r="381" spans="1:175">
      <c r="A381">
        <v>365</v>
      </c>
      <c r="B381">
        <v>1626465918</v>
      </c>
      <c r="C381">
        <v>728.400000095367</v>
      </c>
      <c r="D381" t="s">
        <v>1024</v>
      </c>
      <c r="E381" t="s">
        <v>1025</v>
      </c>
      <c r="F381">
        <v>1</v>
      </c>
      <c r="G381" t="s">
        <v>291</v>
      </c>
      <c r="H381">
        <v>1626465917</v>
      </c>
      <c r="I381">
        <f>(J381)/1000</f>
        <v>0</v>
      </c>
      <c r="J381">
        <f>1000*CB381*AH381*(BX381-BY381)/(100*BQ381*(1000-AH381*BX381))</f>
        <v>0</v>
      </c>
      <c r="K381">
        <f>CB381*AH381*(BW381-BV381*(1000-AH381*BY381)/(1000-AH381*BX381))/(100*BQ381)</f>
        <v>0</v>
      </c>
      <c r="L381">
        <f>BV381 - IF(AH381&gt;1, K381*BQ381*100.0/(AJ381*CJ381), 0)</f>
        <v>0</v>
      </c>
      <c r="M381">
        <f>((S381-I381/2)*L381-K381)/(S381+I381/2)</f>
        <v>0</v>
      </c>
      <c r="N381">
        <f>M381*(CC381+CD381)/1000.0</f>
        <v>0</v>
      </c>
      <c r="O381">
        <f>(BV381 - IF(AH381&gt;1, K381*BQ381*100.0/(AJ381*CJ381), 0))*(CC381+CD381)/1000.0</f>
        <v>0</v>
      </c>
      <c r="P381">
        <f>2.0/((1/R381-1/Q381)+SIGN(R381)*SQRT((1/R381-1/Q381)*(1/R381-1/Q381) + 4*BR381/((BR381+1)*(BR381+1))*(2*1/R381*1/Q381-1/Q381*1/Q381)))</f>
        <v>0</v>
      </c>
      <c r="Q381">
        <f>IF(LEFT(BS381,1)&lt;&gt;"0",IF(LEFT(BS381,1)="1",3.0,BT381),$D$5+$E$5*(CJ381*CC381/($K$5*1000))+$F$5*(CJ381*CC381/($K$5*1000))*MAX(MIN(BQ381,$J$5),$I$5)*MAX(MIN(BQ381,$J$5),$I$5)+$G$5*MAX(MIN(BQ381,$J$5),$I$5)*(CJ381*CC381/($K$5*1000))+$H$5*(CJ381*CC381/($K$5*1000))*(CJ381*CC381/($K$5*1000)))</f>
        <v>0</v>
      </c>
      <c r="R381">
        <f>I381*(1000-(1000*0.61365*exp(17.502*V381/(240.97+V381))/(CC381+CD381)+BX381)/2)/(1000*0.61365*exp(17.502*V381/(240.97+V381))/(CC381+CD381)-BX381)</f>
        <v>0</v>
      </c>
      <c r="S381">
        <f>1/((BR381+1)/(P381/1.6)+1/(Q381/1.37)) + BR381/((BR381+1)/(P381/1.6) + BR381/(Q381/1.37))</f>
        <v>0</v>
      </c>
      <c r="T381">
        <f>(BM381*BP381)</f>
        <v>0</v>
      </c>
      <c r="U381">
        <f>(CE381+(T381+2*0.95*5.67E-8*(((CE381+$B$7)+273)^4-(CE381+273)^4)-44100*I381)/(1.84*29.3*Q381+8*0.95*5.67E-8*(CE381+273)^3))</f>
        <v>0</v>
      </c>
      <c r="V381">
        <f>($C$7*CF381+$D$7*CG381+$E$7*U381)</f>
        <v>0</v>
      </c>
      <c r="W381">
        <f>0.61365*exp(17.502*V381/(240.97+V381))</f>
        <v>0</v>
      </c>
      <c r="X381">
        <f>(Y381/Z381*100)</f>
        <v>0</v>
      </c>
      <c r="Y381">
        <f>BX381*(CC381+CD381)/1000</f>
        <v>0</v>
      </c>
      <c r="Z381">
        <f>0.61365*exp(17.502*CE381/(240.97+CE381))</f>
        <v>0</v>
      </c>
      <c r="AA381">
        <f>(W381-BX381*(CC381+CD381)/1000)</f>
        <v>0</v>
      </c>
      <c r="AB381">
        <f>(-I381*44100)</f>
        <v>0</v>
      </c>
      <c r="AC381">
        <f>2*29.3*Q381*0.92*(CE381-V381)</f>
        <v>0</v>
      </c>
      <c r="AD381">
        <f>2*0.95*5.67E-8*(((CE381+$B$7)+273)^4-(V381+273)^4)</f>
        <v>0</v>
      </c>
      <c r="AE381">
        <f>T381+AD381+AB381+AC381</f>
        <v>0</v>
      </c>
      <c r="AF381">
        <v>137</v>
      </c>
      <c r="AG381">
        <v>15</v>
      </c>
      <c r="AH381">
        <f>IF(AF381*$H$13&gt;=AJ381,1.0,(AJ381/(AJ381-AF381*$H$13)))</f>
        <v>0</v>
      </c>
      <c r="AI381">
        <f>(AH381-1)*100</f>
        <v>0</v>
      </c>
      <c r="AJ381">
        <f>MAX(0,($B$13+$C$13*CJ381)/(1+$D$13*CJ381)*CC381/(CE381+273)*$E$13)</f>
        <v>0</v>
      </c>
      <c r="AK381" t="s">
        <v>292</v>
      </c>
      <c r="AL381" t="s">
        <v>292</v>
      </c>
      <c r="AM381">
        <v>0</v>
      </c>
      <c r="AN381">
        <v>0</v>
      </c>
      <c r="AO381">
        <f>1-AM381/AN381</f>
        <v>0</v>
      </c>
      <c r="AP381">
        <v>0</v>
      </c>
      <c r="AQ381" t="s">
        <v>292</v>
      </c>
      <c r="AR381" t="s">
        <v>292</v>
      </c>
      <c r="AS381">
        <v>0</v>
      </c>
      <c r="AT381">
        <v>0</v>
      </c>
      <c r="AU381">
        <f>1-AS381/AT381</f>
        <v>0</v>
      </c>
      <c r="AV381">
        <v>0.5</v>
      </c>
      <c r="AW381">
        <f>BN381</f>
        <v>0</v>
      </c>
      <c r="AX381">
        <f>K381</f>
        <v>0</v>
      </c>
      <c r="AY381">
        <f>AU381*AV381*AW381</f>
        <v>0</v>
      </c>
      <c r="AZ381">
        <f>(AX381-AP381)/AW381</f>
        <v>0</v>
      </c>
      <c r="BA381">
        <f>(AN381-AT381)/AT381</f>
        <v>0</v>
      </c>
      <c r="BB381">
        <f>AM381/(AO381+AM381/AT381)</f>
        <v>0</v>
      </c>
      <c r="BC381" t="s">
        <v>292</v>
      </c>
      <c r="BD381">
        <v>0</v>
      </c>
      <c r="BE381">
        <f>IF(BD381&lt;&gt;0, BD381, BB381)</f>
        <v>0</v>
      </c>
      <c r="BF381">
        <f>1-BE381/AT381</f>
        <v>0</v>
      </c>
      <c r="BG381">
        <f>(AT381-AS381)/(AT381-BE381)</f>
        <v>0</v>
      </c>
      <c r="BH381">
        <f>(AN381-AT381)/(AN381-BE381)</f>
        <v>0</v>
      </c>
      <c r="BI381">
        <f>(AT381-AS381)/(AT381-AM381)</f>
        <v>0</v>
      </c>
      <c r="BJ381">
        <f>(AN381-AT381)/(AN381-AM381)</f>
        <v>0</v>
      </c>
      <c r="BK381">
        <f>(BG381*BE381/AS381)</f>
        <v>0</v>
      </c>
      <c r="BL381">
        <f>(1-BK381)</f>
        <v>0</v>
      </c>
      <c r="BM381">
        <f>$B$11*CK381+$C$11*CL381+$F$11*CM381*(1-CP381)</f>
        <v>0</v>
      </c>
      <c r="BN381">
        <f>BM381*BO381</f>
        <v>0</v>
      </c>
      <c r="BO381">
        <f>($B$11*$D$9+$C$11*$D$9+$F$11*((CZ381+CR381)/MAX(CZ381+CR381+DA381, 0.1)*$I$9+DA381/MAX(CZ381+CR381+DA381, 0.1)*$J$9))/($B$11+$C$11+$F$11)</f>
        <v>0</v>
      </c>
      <c r="BP381">
        <f>($B$11*$K$9+$C$11*$K$9+$F$11*((CZ381+CR381)/MAX(CZ381+CR381+DA381, 0.1)*$P$9+DA381/MAX(CZ381+CR381+DA381, 0.1)*$Q$9))/($B$11+$C$11+$F$11)</f>
        <v>0</v>
      </c>
      <c r="BQ381">
        <v>6</v>
      </c>
      <c r="BR381">
        <v>0.5</v>
      </c>
      <c r="BS381" t="s">
        <v>293</v>
      </c>
      <c r="BT381">
        <v>2</v>
      </c>
      <c r="BU381">
        <v>1626465917</v>
      </c>
      <c r="BV381">
        <v>395.390333333333</v>
      </c>
      <c r="BW381">
        <v>419.926666666667</v>
      </c>
      <c r="BX381">
        <v>11.9744333333333</v>
      </c>
      <c r="BY381">
        <v>5.60652</v>
      </c>
      <c r="BZ381">
        <v>393.842</v>
      </c>
      <c r="CA381">
        <v>12.0086</v>
      </c>
      <c r="CB381">
        <v>900.001</v>
      </c>
      <c r="CC381">
        <v>100.764</v>
      </c>
      <c r="CD381">
        <v>0.100189266666667</v>
      </c>
      <c r="CE381">
        <v>26.6136</v>
      </c>
      <c r="CF381">
        <v>24.6924333333333</v>
      </c>
      <c r="CG381">
        <v>999.9</v>
      </c>
      <c r="CH381">
        <v>0</v>
      </c>
      <c r="CI381">
        <v>0</v>
      </c>
      <c r="CJ381">
        <v>9999.36666666667</v>
      </c>
      <c r="CK381">
        <v>0</v>
      </c>
      <c r="CL381">
        <v>0.221023</v>
      </c>
      <c r="CM381">
        <v>1459.91</v>
      </c>
      <c r="CN381">
        <v>0.972991</v>
      </c>
      <c r="CO381">
        <v>0.0270093</v>
      </c>
      <c r="CP381">
        <v>0</v>
      </c>
      <c r="CQ381">
        <v>878.479333333333</v>
      </c>
      <c r="CR381">
        <v>4.99999</v>
      </c>
      <c r="CS381">
        <v>12886.0333333333</v>
      </c>
      <c r="CT381">
        <v>12727.5</v>
      </c>
      <c r="CU381">
        <v>39.562</v>
      </c>
      <c r="CV381">
        <v>41.375</v>
      </c>
      <c r="CW381">
        <v>40.562</v>
      </c>
      <c r="CX381">
        <v>40.875</v>
      </c>
      <c r="CY381">
        <v>41.812</v>
      </c>
      <c r="CZ381">
        <v>1415.61</v>
      </c>
      <c r="DA381">
        <v>39.3</v>
      </c>
      <c r="DB381">
        <v>0</v>
      </c>
      <c r="DC381">
        <v>1626465929</v>
      </c>
      <c r="DD381">
        <v>0</v>
      </c>
      <c r="DE381">
        <v>878.165038461539</v>
      </c>
      <c r="DF381">
        <v>3.52905980260322</v>
      </c>
      <c r="DG381">
        <v>59.7128204424284</v>
      </c>
      <c r="DH381">
        <v>12880.1461538462</v>
      </c>
      <c r="DI381">
        <v>15</v>
      </c>
      <c r="DJ381">
        <v>1626465084.6</v>
      </c>
      <c r="DK381" t="s">
        <v>294</v>
      </c>
      <c r="DL381">
        <v>1626465076.6</v>
      </c>
      <c r="DM381">
        <v>1626465084.6</v>
      </c>
      <c r="DN381">
        <v>8</v>
      </c>
      <c r="DO381">
        <v>0.212</v>
      </c>
      <c r="DP381">
        <v>0.013</v>
      </c>
      <c r="DQ381">
        <v>1.588</v>
      </c>
      <c r="DR381">
        <v>-0.074</v>
      </c>
      <c r="DS381">
        <v>420</v>
      </c>
      <c r="DT381">
        <v>3</v>
      </c>
      <c r="DU381">
        <v>0.13</v>
      </c>
      <c r="DV381">
        <v>0.03</v>
      </c>
      <c r="DW381">
        <v>-24.5114073170732</v>
      </c>
      <c r="DX381">
        <v>-0.319059930313604</v>
      </c>
      <c r="DY381">
        <v>0.0441231944437828</v>
      </c>
      <c r="DZ381">
        <v>1</v>
      </c>
      <c r="EA381">
        <v>877.927857142857</v>
      </c>
      <c r="EB381">
        <v>4.21505283757339</v>
      </c>
      <c r="EC381">
        <v>0.475637145182704</v>
      </c>
      <c r="ED381">
        <v>1</v>
      </c>
      <c r="EE381">
        <v>6.28567073170732</v>
      </c>
      <c r="EF381">
        <v>0.43913853658539</v>
      </c>
      <c r="EG381">
        <v>0.0454979752103882</v>
      </c>
      <c r="EH381">
        <v>0</v>
      </c>
      <c r="EI381">
        <v>2</v>
      </c>
      <c r="EJ381">
        <v>3</v>
      </c>
      <c r="EK381" t="s">
        <v>354</v>
      </c>
      <c r="EL381">
        <v>100</v>
      </c>
      <c r="EM381">
        <v>100</v>
      </c>
      <c r="EN381">
        <v>1.549</v>
      </c>
      <c r="EO381">
        <v>-0.034</v>
      </c>
      <c r="EP381">
        <v>0.796380875196005</v>
      </c>
      <c r="EQ381">
        <v>0.00225868272383977</v>
      </c>
      <c r="ER381">
        <v>-9.96746185667655e-07</v>
      </c>
      <c r="ES381">
        <v>2.83711317370827e-10</v>
      </c>
      <c r="ET381">
        <v>-0.071317122073674</v>
      </c>
      <c r="EU381">
        <v>-0.00217948432402501</v>
      </c>
      <c r="EV381">
        <v>0.000453263451741206</v>
      </c>
      <c r="EW381">
        <v>-1.16319206543697e-06</v>
      </c>
      <c r="EX381">
        <v>-2</v>
      </c>
      <c r="EY381">
        <v>2196</v>
      </c>
      <c r="EZ381">
        <v>1</v>
      </c>
      <c r="FA381">
        <v>25</v>
      </c>
      <c r="FB381">
        <v>14</v>
      </c>
      <c r="FC381">
        <v>13.9</v>
      </c>
      <c r="FD381">
        <v>18</v>
      </c>
      <c r="FE381">
        <v>825.783</v>
      </c>
      <c r="FF381">
        <v>434.53</v>
      </c>
      <c r="FG381">
        <v>31.3258</v>
      </c>
      <c r="FH381">
        <v>25.1851</v>
      </c>
      <c r="FI381">
        <v>30.0002</v>
      </c>
      <c r="FJ381">
        <v>25.3169</v>
      </c>
      <c r="FK381">
        <v>25.3592</v>
      </c>
      <c r="FL381">
        <v>25.0686</v>
      </c>
      <c r="FM381">
        <v>60.1106</v>
      </c>
      <c r="FN381">
        <v>0</v>
      </c>
      <c r="FO381">
        <v>31.45</v>
      </c>
      <c r="FP381">
        <v>420</v>
      </c>
      <c r="FQ381">
        <v>5.7521</v>
      </c>
      <c r="FR381">
        <v>101.471</v>
      </c>
      <c r="FS381">
        <v>101.916</v>
      </c>
    </row>
    <row r="382" spans="1:175">
      <c r="A382">
        <v>366</v>
      </c>
      <c r="B382">
        <v>1626465920</v>
      </c>
      <c r="C382">
        <v>730.400000095367</v>
      </c>
      <c r="D382" t="s">
        <v>1026</v>
      </c>
      <c r="E382" t="s">
        <v>1027</v>
      </c>
      <c r="F382">
        <v>1</v>
      </c>
      <c r="G382" t="s">
        <v>291</v>
      </c>
      <c r="H382">
        <v>1626465919</v>
      </c>
      <c r="I382">
        <f>(J382)/1000</f>
        <v>0</v>
      </c>
      <c r="J382">
        <f>1000*CB382*AH382*(BX382-BY382)/(100*BQ382*(1000-AH382*BX382))</f>
        <v>0</v>
      </c>
      <c r="K382">
        <f>CB382*AH382*(BW382-BV382*(1000-AH382*BY382)/(1000-AH382*BX382))/(100*BQ382)</f>
        <v>0</v>
      </c>
      <c r="L382">
        <f>BV382 - IF(AH382&gt;1, K382*BQ382*100.0/(AJ382*CJ382), 0)</f>
        <v>0</v>
      </c>
      <c r="M382">
        <f>((S382-I382/2)*L382-K382)/(S382+I382/2)</f>
        <v>0</v>
      </c>
      <c r="N382">
        <f>M382*(CC382+CD382)/1000.0</f>
        <v>0</v>
      </c>
      <c r="O382">
        <f>(BV382 - IF(AH382&gt;1, K382*BQ382*100.0/(AJ382*CJ382), 0))*(CC382+CD382)/1000.0</f>
        <v>0</v>
      </c>
      <c r="P382">
        <f>2.0/((1/R382-1/Q382)+SIGN(R382)*SQRT((1/R382-1/Q382)*(1/R382-1/Q382) + 4*BR382/((BR382+1)*(BR382+1))*(2*1/R382*1/Q382-1/Q382*1/Q382)))</f>
        <v>0</v>
      </c>
      <c r="Q382">
        <f>IF(LEFT(BS382,1)&lt;&gt;"0",IF(LEFT(BS382,1)="1",3.0,BT382),$D$5+$E$5*(CJ382*CC382/($K$5*1000))+$F$5*(CJ382*CC382/($K$5*1000))*MAX(MIN(BQ382,$J$5),$I$5)*MAX(MIN(BQ382,$J$5),$I$5)+$G$5*MAX(MIN(BQ382,$J$5),$I$5)*(CJ382*CC382/($K$5*1000))+$H$5*(CJ382*CC382/($K$5*1000))*(CJ382*CC382/($K$5*1000)))</f>
        <v>0</v>
      </c>
      <c r="R382">
        <f>I382*(1000-(1000*0.61365*exp(17.502*V382/(240.97+V382))/(CC382+CD382)+BX382)/2)/(1000*0.61365*exp(17.502*V382/(240.97+V382))/(CC382+CD382)-BX382)</f>
        <v>0</v>
      </c>
      <c r="S382">
        <f>1/((BR382+1)/(P382/1.6)+1/(Q382/1.37)) + BR382/((BR382+1)/(P382/1.6) + BR382/(Q382/1.37))</f>
        <v>0</v>
      </c>
      <c r="T382">
        <f>(BM382*BP382)</f>
        <v>0</v>
      </c>
      <c r="U382">
        <f>(CE382+(T382+2*0.95*5.67E-8*(((CE382+$B$7)+273)^4-(CE382+273)^4)-44100*I382)/(1.84*29.3*Q382+8*0.95*5.67E-8*(CE382+273)^3))</f>
        <v>0</v>
      </c>
      <c r="V382">
        <f>($C$7*CF382+$D$7*CG382+$E$7*U382)</f>
        <v>0</v>
      </c>
      <c r="W382">
        <f>0.61365*exp(17.502*V382/(240.97+V382))</f>
        <v>0</v>
      </c>
      <c r="X382">
        <f>(Y382/Z382*100)</f>
        <v>0</v>
      </c>
      <c r="Y382">
        <f>BX382*(CC382+CD382)/1000</f>
        <v>0</v>
      </c>
      <c r="Z382">
        <f>0.61365*exp(17.502*CE382/(240.97+CE382))</f>
        <v>0</v>
      </c>
      <c r="AA382">
        <f>(W382-BX382*(CC382+CD382)/1000)</f>
        <v>0</v>
      </c>
      <c r="AB382">
        <f>(-I382*44100)</f>
        <v>0</v>
      </c>
      <c r="AC382">
        <f>2*29.3*Q382*0.92*(CE382-V382)</f>
        <v>0</v>
      </c>
      <c r="AD382">
        <f>2*0.95*5.67E-8*(((CE382+$B$7)+273)^4-(V382+273)^4)</f>
        <v>0</v>
      </c>
      <c r="AE382">
        <f>T382+AD382+AB382+AC382</f>
        <v>0</v>
      </c>
      <c r="AF382">
        <v>137</v>
      </c>
      <c r="AG382">
        <v>15</v>
      </c>
      <c r="AH382">
        <f>IF(AF382*$H$13&gt;=AJ382,1.0,(AJ382/(AJ382-AF382*$H$13)))</f>
        <v>0</v>
      </c>
      <c r="AI382">
        <f>(AH382-1)*100</f>
        <v>0</v>
      </c>
      <c r="AJ382">
        <f>MAX(0,($B$13+$C$13*CJ382)/(1+$D$13*CJ382)*CC382/(CE382+273)*$E$13)</f>
        <v>0</v>
      </c>
      <c r="AK382" t="s">
        <v>292</v>
      </c>
      <c r="AL382" t="s">
        <v>292</v>
      </c>
      <c r="AM382">
        <v>0</v>
      </c>
      <c r="AN382">
        <v>0</v>
      </c>
      <c r="AO382">
        <f>1-AM382/AN382</f>
        <v>0</v>
      </c>
      <c r="AP382">
        <v>0</v>
      </c>
      <c r="AQ382" t="s">
        <v>292</v>
      </c>
      <c r="AR382" t="s">
        <v>292</v>
      </c>
      <c r="AS382">
        <v>0</v>
      </c>
      <c r="AT382">
        <v>0</v>
      </c>
      <c r="AU382">
        <f>1-AS382/AT382</f>
        <v>0</v>
      </c>
      <c r="AV382">
        <v>0.5</v>
      </c>
      <c r="AW382">
        <f>BN382</f>
        <v>0</v>
      </c>
      <c r="AX382">
        <f>K382</f>
        <v>0</v>
      </c>
      <c r="AY382">
        <f>AU382*AV382*AW382</f>
        <v>0</v>
      </c>
      <c r="AZ382">
        <f>(AX382-AP382)/AW382</f>
        <v>0</v>
      </c>
      <c r="BA382">
        <f>(AN382-AT382)/AT382</f>
        <v>0</v>
      </c>
      <c r="BB382">
        <f>AM382/(AO382+AM382/AT382)</f>
        <v>0</v>
      </c>
      <c r="BC382" t="s">
        <v>292</v>
      </c>
      <c r="BD382">
        <v>0</v>
      </c>
      <c r="BE382">
        <f>IF(BD382&lt;&gt;0, BD382, BB382)</f>
        <v>0</v>
      </c>
      <c r="BF382">
        <f>1-BE382/AT382</f>
        <v>0</v>
      </c>
      <c r="BG382">
        <f>(AT382-AS382)/(AT382-BE382)</f>
        <v>0</v>
      </c>
      <c r="BH382">
        <f>(AN382-AT382)/(AN382-BE382)</f>
        <v>0</v>
      </c>
      <c r="BI382">
        <f>(AT382-AS382)/(AT382-AM382)</f>
        <v>0</v>
      </c>
      <c r="BJ382">
        <f>(AN382-AT382)/(AN382-AM382)</f>
        <v>0</v>
      </c>
      <c r="BK382">
        <f>(BG382*BE382/AS382)</f>
        <v>0</v>
      </c>
      <c r="BL382">
        <f>(1-BK382)</f>
        <v>0</v>
      </c>
      <c r="BM382">
        <f>$B$11*CK382+$C$11*CL382+$F$11*CM382*(1-CP382)</f>
        <v>0</v>
      </c>
      <c r="BN382">
        <f>BM382*BO382</f>
        <v>0</v>
      </c>
      <c r="BO382">
        <f>($B$11*$D$9+$C$11*$D$9+$F$11*((CZ382+CR382)/MAX(CZ382+CR382+DA382, 0.1)*$I$9+DA382/MAX(CZ382+CR382+DA382, 0.1)*$J$9))/($B$11+$C$11+$F$11)</f>
        <v>0</v>
      </c>
      <c r="BP382">
        <f>($B$11*$K$9+$C$11*$K$9+$F$11*((CZ382+CR382)/MAX(CZ382+CR382+DA382, 0.1)*$P$9+DA382/MAX(CZ382+CR382+DA382, 0.1)*$Q$9))/($B$11+$C$11+$F$11)</f>
        <v>0</v>
      </c>
      <c r="BQ382">
        <v>6</v>
      </c>
      <c r="BR382">
        <v>0.5</v>
      </c>
      <c r="BS382" t="s">
        <v>293</v>
      </c>
      <c r="BT382">
        <v>2</v>
      </c>
      <c r="BU382">
        <v>1626465919</v>
      </c>
      <c r="BV382">
        <v>395.385333333333</v>
      </c>
      <c r="BW382">
        <v>419.979333333333</v>
      </c>
      <c r="BX382">
        <v>11.9994666666667</v>
      </c>
      <c r="BY382">
        <v>5.62353</v>
      </c>
      <c r="BZ382">
        <v>393.836666666667</v>
      </c>
      <c r="CA382">
        <v>12.0334</v>
      </c>
      <c r="CB382">
        <v>899.997</v>
      </c>
      <c r="CC382">
        <v>100.764333333333</v>
      </c>
      <c r="CD382">
        <v>0.100290666666667</v>
      </c>
      <c r="CE382">
        <v>26.6564</v>
      </c>
      <c r="CF382">
        <v>24.7395666666667</v>
      </c>
      <c r="CG382">
        <v>999.9</v>
      </c>
      <c r="CH382">
        <v>0</v>
      </c>
      <c r="CI382">
        <v>0</v>
      </c>
      <c r="CJ382">
        <v>9985</v>
      </c>
      <c r="CK382">
        <v>0</v>
      </c>
      <c r="CL382">
        <v>0.221023</v>
      </c>
      <c r="CM382">
        <v>1459.91333333333</v>
      </c>
      <c r="CN382">
        <v>0.972991</v>
      </c>
      <c r="CO382">
        <v>0.0270093</v>
      </c>
      <c r="CP382">
        <v>0</v>
      </c>
      <c r="CQ382">
        <v>878.658333333333</v>
      </c>
      <c r="CR382">
        <v>4.99999</v>
      </c>
      <c r="CS382">
        <v>12887.5</v>
      </c>
      <c r="CT382">
        <v>12727.5333333333</v>
      </c>
      <c r="CU382">
        <v>39.562</v>
      </c>
      <c r="CV382">
        <v>41.3956666666667</v>
      </c>
      <c r="CW382">
        <v>40.562</v>
      </c>
      <c r="CX382">
        <v>40.875</v>
      </c>
      <c r="CY382">
        <v>41.812</v>
      </c>
      <c r="CZ382">
        <v>1415.61333333333</v>
      </c>
      <c r="DA382">
        <v>39.3</v>
      </c>
      <c r="DB382">
        <v>0</v>
      </c>
      <c r="DC382">
        <v>1626465931.4</v>
      </c>
      <c r="DD382">
        <v>0</v>
      </c>
      <c r="DE382">
        <v>878.320038461538</v>
      </c>
      <c r="DF382">
        <v>3.57870083603405</v>
      </c>
      <c r="DG382">
        <v>61.8461538835251</v>
      </c>
      <c r="DH382">
        <v>12882.3076923077</v>
      </c>
      <c r="DI382">
        <v>15</v>
      </c>
      <c r="DJ382">
        <v>1626465084.6</v>
      </c>
      <c r="DK382" t="s">
        <v>294</v>
      </c>
      <c r="DL382">
        <v>1626465076.6</v>
      </c>
      <c r="DM382">
        <v>1626465084.6</v>
      </c>
      <c r="DN382">
        <v>8</v>
      </c>
      <c r="DO382">
        <v>0.212</v>
      </c>
      <c r="DP382">
        <v>0.013</v>
      </c>
      <c r="DQ382">
        <v>1.588</v>
      </c>
      <c r="DR382">
        <v>-0.074</v>
      </c>
      <c r="DS382">
        <v>420</v>
      </c>
      <c r="DT382">
        <v>3</v>
      </c>
      <c r="DU382">
        <v>0.13</v>
      </c>
      <c r="DV382">
        <v>0.03</v>
      </c>
      <c r="DW382">
        <v>-24.5192243902439</v>
      </c>
      <c r="DX382">
        <v>-0.405648083623666</v>
      </c>
      <c r="DY382">
        <v>0.0482550276945204</v>
      </c>
      <c r="DZ382">
        <v>1</v>
      </c>
      <c r="EA382">
        <v>878.088060606061</v>
      </c>
      <c r="EB382">
        <v>3.79700414096124</v>
      </c>
      <c r="EC382">
        <v>0.420738451786555</v>
      </c>
      <c r="ED382">
        <v>1</v>
      </c>
      <c r="EE382">
        <v>6.29991756097561</v>
      </c>
      <c r="EF382">
        <v>0.465585365853649</v>
      </c>
      <c r="EG382">
        <v>0.047846905997811</v>
      </c>
      <c r="EH382">
        <v>0</v>
      </c>
      <c r="EI382">
        <v>2</v>
      </c>
      <c r="EJ382">
        <v>3</v>
      </c>
      <c r="EK382" t="s">
        <v>354</v>
      </c>
      <c r="EL382">
        <v>100</v>
      </c>
      <c r="EM382">
        <v>100</v>
      </c>
      <c r="EN382">
        <v>1.548</v>
      </c>
      <c r="EO382">
        <v>-0.0338</v>
      </c>
      <c r="EP382">
        <v>0.796380875196005</v>
      </c>
      <c r="EQ382">
        <v>0.00225868272383977</v>
      </c>
      <c r="ER382">
        <v>-9.96746185667655e-07</v>
      </c>
      <c r="ES382">
        <v>2.83711317370827e-10</v>
      </c>
      <c r="ET382">
        <v>-0.071317122073674</v>
      </c>
      <c r="EU382">
        <v>-0.00217948432402501</v>
      </c>
      <c r="EV382">
        <v>0.000453263451741206</v>
      </c>
      <c r="EW382">
        <v>-1.16319206543697e-06</v>
      </c>
      <c r="EX382">
        <v>-2</v>
      </c>
      <c r="EY382">
        <v>2196</v>
      </c>
      <c r="EZ382">
        <v>1</v>
      </c>
      <c r="FA382">
        <v>25</v>
      </c>
      <c r="FB382">
        <v>14.1</v>
      </c>
      <c r="FC382">
        <v>13.9</v>
      </c>
      <c r="FD382">
        <v>18</v>
      </c>
      <c r="FE382">
        <v>825.969</v>
      </c>
      <c r="FF382">
        <v>434.571</v>
      </c>
      <c r="FG382">
        <v>31.3878</v>
      </c>
      <c r="FH382">
        <v>25.1862</v>
      </c>
      <c r="FI382">
        <v>30.0003</v>
      </c>
      <c r="FJ382">
        <v>25.3169</v>
      </c>
      <c r="FK382">
        <v>25.3588</v>
      </c>
      <c r="FL382">
        <v>25.07</v>
      </c>
      <c r="FM382">
        <v>60.1106</v>
      </c>
      <c r="FN382">
        <v>0</v>
      </c>
      <c r="FO382">
        <v>31.45</v>
      </c>
      <c r="FP382">
        <v>420</v>
      </c>
      <c r="FQ382">
        <v>5.7499</v>
      </c>
      <c r="FR382">
        <v>101.472</v>
      </c>
      <c r="FS382">
        <v>101.917</v>
      </c>
    </row>
    <row r="383" spans="1:175">
      <c r="A383">
        <v>367</v>
      </c>
      <c r="B383">
        <v>1626465922</v>
      </c>
      <c r="C383">
        <v>732.400000095367</v>
      </c>
      <c r="D383" t="s">
        <v>1028</v>
      </c>
      <c r="E383" t="s">
        <v>1029</v>
      </c>
      <c r="F383">
        <v>1</v>
      </c>
      <c r="G383" t="s">
        <v>291</v>
      </c>
      <c r="H383">
        <v>1626465921</v>
      </c>
      <c r="I383">
        <f>(J383)/1000</f>
        <v>0</v>
      </c>
      <c r="J383">
        <f>1000*CB383*AH383*(BX383-BY383)/(100*BQ383*(1000-AH383*BX383))</f>
        <v>0</v>
      </c>
      <c r="K383">
        <f>CB383*AH383*(BW383-BV383*(1000-AH383*BY383)/(1000-AH383*BX383))/(100*BQ383)</f>
        <v>0</v>
      </c>
      <c r="L383">
        <f>BV383 - IF(AH383&gt;1, K383*BQ383*100.0/(AJ383*CJ383), 0)</f>
        <v>0</v>
      </c>
      <c r="M383">
        <f>((S383-I383/2)*L383-K383)/(S383+I383/2)</f>
        <v>0</v>
      </c>
      <c r="N383">
        <f>M383*(CC383+CD383)/1000.0</f>
        <v>0</v>
      </c>
      <c r="O383">
        <f>(BV383 - IF(AH383&gt;1, K383*BQ383*100.0/(AJ383*CJ383), 0))*(CC383+CD383)/1000.0</f>
        <v>0</v>
      </c>
      <c r="P383">
        <f>2.0/((1/R383-1/Q383)+SIGN(R383)*SQRT((1/R383-1/Q383)*(1/R383-1/Q383) + 4*BR383/((BR383+1)*(BR383+1))*(2*1/R383*1/Q383-1/Q383*1/Q383)))</f>
        <v>0</v>
      </c>
      <c r="Q383">
        <f>IF(LEFT(BS383,1)&lt;&gt;"0",IF(LEFT(BS383,1)="1",3.0,BT383),$D$5+$E$5*(CJ383*CC383/($K$5*1000))+$F$5*(CJ383*CC383/($K$5*1000))*MAX(MIN(BQ383,$J$5),$I$5)*MAX(MIN(BQ383,$J$5),$I$5)+$G$5*MAX(MIN(BQ383,$J$5),$I$5)*(CJ383*CC383/($K$5*1000))+$H$5*(CJ383*CC383/($K$5*1000))*(CJ383*CC383/($K$5*1000)))</f>
        <v>0</v>
      </c>
      <c r="R383">
        <f>I383*(1000-(1000*0.61365*exp(17.502*V383/(240.97+V383))/(CC383+CD383)+BX383)/2)/(1000*0.61365*exp(17.502*V383/(240.97+V383))/(CC383+CD383)-BX383)</f>
        <v>0</v>
      </c>
      <c r="S383">
        <f>1/((BR383+1)/(P383/1.6)+1/(Q383/1.37)) + BR383/((BR383+1)/(P383/1.6) + BR383/(Q383/1.37))</f>
        <v>0</v>
      </c>
      <c r="T383">
        <f>(BM383*BP383)</f>
        <v>0</v>
      </c>
      <c r="U383">
        <f>(CE383+(T383+2*0.95*5.67E-8*(((CE383+$B$7)+273)^4-(CE383+273)^4)-44100*I383)/(1.84*29.3*Q383+8*0.95*5.67E-8*(CE383+273)^3))</f>
        <v>0</v>
      </c>
      <c r="V383">
        <f>($C$7*CF383+$D$7*CG383+$E$7*U383)</f>
        <v>0</v>
      </c>
      <c r="W383">
        <f>0.61365*exp(17.502*V383/(240.97+V383))</f>
        <v>0</v>
      </c>
      <c r="X383">
        <f>(Y383/Z383*100)</f>
        <v>0</v>
      </c>
      <c r="Y383">
        <f>BX383*(CC383+CD383)/1000</f>
        <v>0</v>
      </c>
      <c r="Z383">
        <f>0.61365*exp(17.502*CE383/(240.97+CE383))</f>
        <v>0</v>
      </c>
      <c r="AA383">
        <f>(W383-BX383*(CC383+CD383)/1000)</f>
        <v>0</v>
      </c>
      <c r="AB383">
        <f>(-I383*44100)</f>
        <v>0</v>
      </c>
      <c r="AC383">
        <f>2*29.3*Q383*0.92*(CE383-V383)</f>
        <v>0</v>
      </c>
      <c r="AD383">
        <f>2*0.95*5.67E-8*(((CE383+$B$7)+273)^4-(V383+273)^4)</f>
        <v>0</v>
      </c>
      <c r="AE383">
        <f>T383+AD383+AB383+AC383</f>
        <v>0</v>
      </c>
      <c r="AF383">
        <v>137</v>
      </c>
      <c r="AG383">
        <v>15</v>
      </c>
      <c r="AH383">
        <f>IF(AF383*$H$13&gt;=AJ383,1.0,(AJ383/(AJ383-AF383*$H$13)))</f>
        <v>0</v>
      </c>
      <c r="AI383">
        <f>(AH383-1)*100</f>
        <v>0</v>
      </c>
      <c r="AJ383">
        <f>MAX(0,($B$13+$C$13*CJ383)/(1+$D$13*CJ383)*CC383/(CE383+273)*$E$13)</f>
        <v>0</v>
      </c>
      <c r="AK383" t="s">
        <v>292</v>
      </c>
      <c r="AL383" t="s">
        <v>292</v>
      </c>
      <c r="AM383">
        <v>0</v>
      </c>
      <c r="AN383">
        <v>0</v>
      </c>
      <c r="AO383">
        <f>1-AM383/AN383</f>
        <v>0</v>
      </c>
      <c r="AP383">
        <v>0</v>
      </c>
      <c r="AQ383" t="s">
        <v>292</v>
      </c>
      <c r="AR383" t="s">
        <v>292</v>
      </c>
      <c r="AS383">
        <v>0</v>
      </c>
      <c r="AT383">
        <v>0</v>
      </c>
      <c r="AU383">
        <f>1-AS383/AT383</f>
        <v>0</v>
      </c>
      <c r="AV383">
        <v>0.5</v>
      </c>
      <c r="AW383">
        <f>BN383</f>
        <v>0</v>
      </c>
      <c r="AX383">
        <f>K383</f>
        <v>0</v>
      </c>
      <c r="AY383">
        <f>AU383*AV383*AW383</f>
        <v>0</v>
      </c>
      <c r="AZ383">
        <f>(AX383-AP383)/AW383</f>
        <v>0</v>
      </c>
      <c r="BA383">
        <f>(AN383-AT383)/AT383</f>
        <v>0</v>
      </c>
      <c r="BB383">
        <f>AM383/(AO383+AM383/AT383)</f>
        <v>0</v>
      </c>
      <c r="BC383" t="s">
        <v>292</v>
      </c>
      <c r="BD383">
        <v>0</v>
      </c>
      <c r="BE383">
        <f>IF(BD383&lt;&gt;0, BD383, BB383)</f>
        <v>0</v>
      </c>
      <c r="BF383">
        <f>1-BE383/AT383</f>
        <v>0</v>
      </c>
      <c r="BG383">
        <f>(AT383-AS383)/(AT383-BE383)</f>
        <v>0</v>
      </c>
      <c r="BH383">
        <f>(AN383-AT383)/(AN383-BE383)</f>
        <v>0</v>
      </c>
      <c r="BI383">
        <f>(AT383-AS383)/(AT383-AM383)</f>
        <v>0</v>
      </c>
      <c r="BJ383">
        <f>(AN383-AT383)/(AN383-AM383)</f>
        <v>0</v>
      </c>
      <c r="BK383">
        <f>(BG383*BE383/AS383)</f>
        <v>0</v>
      </c>
      <c r="BL383">
        <f>(1-BK383)</f>
        <v>0</v>
      </c>
      <c r="BM383">
        <f>$B$11*CK383+$C$11*CL383+$F$11*CM383*(1-CP383)</f>
        <v>0</v>
      </c>
      <c r="BN383">
        <f>BM383*BO383</f>
        <v>0</v>
      </c>
      <c r="BO383">
        <f>($B$11*$D$9+$C$11*$D$9+$F$11*((CZ383+CR383)/MAX(CZ383+CR383+DA383, 0.1)*$I$9+DA383/MAX(CZ383+CR383+DA383, 0.1)*$J$9))/($B$11+$C$11+$F$11)</f>
        <v>0</v>
      </c>
      <c r="BP383">
        <f>($B$11*$K$9+$C$11*$K$9+$F$11*((CZ383+CR383)/MAX(CZ383+CR383+DA383, 0.1)*$P$9+DA383/MAX(CZ383+CR383+DA383, 0.1)*$Q$9))/($B$11+$C$11+$F$11)</f>
        <v>0</v>
      </c>
      <c r="BQ383">
        <v>6</v>
      </c>
      <c r="BR383">
        <v>0.5</v>
      </c>
      <c r="BS383" t="s">
        <v>293</v>
      </c>
      <c r="BT383">
        <v>2</v>
      </c>
      <c r="BU383">
        <v>1626465921</v>
      </c>
      <c r="BV383">
        <v>395.412333333333</v>
      </c>
      <c r="BW383">
        <v>419.986</v>
      </c>
      <c r="BX383">
        <v>12.0282</v>
      </c>
      <c r="BY383">
        <v>5.65322666666667</v>
      </c>
      <c r="BZ383">
        <v>393.863666666667</v>
      </c>
      <c r="CA383">
        <v>12.0618666666667</v>
      </c>
      <c r="CB383">
        <v>900.063666666667</v>
      </c>
      <c r="CC383">
        <v>100.763333333333</v>
      </c>
      <c r="CD383">
        <v>0.100290066666667</v>
      </c>
      <c r="CE383">
        <v>26.6970666666667</v>
      </c>
      <c r="CF383">
        <v>24.7848333333333</v>
      </c>
      <c r="CG383">
        <v>999.9</v>
      </c>
      <c r="CH383">
        <v>0</v>
      </c>
      <c r="CI383">
        <v>0</v>
      </c>
      <c r="CJ383">
        <v>9988.12666666667</v>
      </c>
      <c r="CK383">
        <v>0</v>
      </c>
      <c r="CL383">
        <v>0.221023</v>
      </c>
      <c r="CM383">
        <v>1459.99333333333</v>
      </c>
      <c r="CN383">
        <v>0.972992333333333</v>
      </c>
      <c r="CO383">
        <v>0.0270077333333333</v>
      </c>
      <c r="CP383">
        <v>0</v>
      </c>
      <c r="CQ383">
        <v>878.878666666667</v>
      </c>
      <c r="CR383">
        <v>4.99999</v>
      </c>
      <c r="CS383">
        <v>12890.3666666667</v>
      </c>
      <c r="CT383">
        <v>12728.2333333333</v>
      </c>
      <c r="CU383">
        <v>39.562</v>
      </c>
      <c r="CV383">
        <v>41.375</v>
      </c>
      <c r="CW383">
        <v>40.562</v>
      </c>
      <c r="CX383">
        <v>40.875</v>
      </c>
      <c r="CY383">
        <v>41.812</v>
      </c>
      <c r="CZ383">
        <v>1415.69333333333</v>
      </c>
      <c r="DA383">
        <v>39.3</v>
      </c>
      <c r="DB383">
        <v>0</v>
      </c>
      <c r="DC383">
        <v>1626465933.2</v>
      </c>
      <c r="DD383">
        <v>0</v>
      </c>
      <c r="DE383">
        <v>878.4368</v>
      </c>
      <c r="DF383">
        <v>2.96361536723065</v>
      </c>
      <c r="DG383">
        <v>60.2307692766056</v>
      </c>
      <c r="DH383">
        <v>12884.516</v>
      </c>
      <c r="DI383">
        <v>15</v>
      </c>
      <c r="DJ383">
        <v>1626465084.6</v>
      </c>
      <c r="DK383" t="s">
        <v>294</v>
      </c>
      <c r="DL383">
        <v>1626465076.6</v>
      </c>
      <c r="DM383">
        <v>1626465084.6</v>
      </c>
      <c r="DN383">
        <v>8</v>
      </c>
      <c r="DO383">
        <v>0.212</v>
      </c>
      <c r="DP383">
        <v>0.013</v>
      </c>
      <c r="DQ383">
        <v>1.588</v>
      </c>
      <c r="DR383">
        <v>-0.074</v>
      </c>
      <c r="DS383">
        <v>420</v>
      </c>
      <c r="DT383">
        <v>3</v>
      </c>
      <c r="DU383">
        <v>0.13</v>
      </c>
      <c r="DV383">
        <v>0.03</v>
      </c>
      <c r="DW383">
        <v>-24.5310634146341</v>
      </c>
      <c r="DX383">
        <v>-0.430862717770042</v>
      </c>
      <c r="DY383">
        <v>0.0501919523045792</v>
      </c>
      <c r="DZ383">
        <v>1</v>
      </c>
      <c r="EA383">
        <v>878.231606060606</v>
      </c>
      <c r="EB383">
        <v>3.84150004208837</v>
      </c>
      <c r="EC383">
        <v>0.424493776189803</v>
      </c>
      <c r="ED383">
        <v>1</v>
      </c>
      <c r="EE383">
        <v>6.31249902439024</v>
      </c>
      <c r="EF383">
        <v>0.484208153310112</v>
      </c>
      <c r="EG383">
        <v>0.049273288900257</v>
      </c>
      <c r="EH383">
        <v>0</v>
      </c>
      <c r="EI383">
        <v>2</v>
      </c>
      <c r="EJ383">
        <v>3</v>
      </c>
      <c r="EK383" t="s">
        <v>354</v>
      </c>
      <c r="EL383">
        <v>100</v>
      </c>
      <c r="EM383">
        <v>100</v>
      </c>
      <c r="EN383">
        <v>1.549</v>
      </c>
      <c r="EO383">
        <v>-0.0336</v>
      </c>
      <c r="EP383">
        <v>0.796380875196005</v>
      </c>
      <c r="EQ383">
        <v>0.00225868272383977</v>
      </c>
      <c r="ER383">
        <v>-9.96746185667655e-07</v>
      </c>
      <c r="ES383">
        <v>2.83711317370827e-10</v>
      </c>
      <c r="ET383">
        <v>-0.071317122073674</v>
      </c>
      <c r="EU383">
        <v>-0.00217948432402501</v>
      </c>
      <c r="EV383">
        <v>0.000453263451741206</v>
      </c>
      <c r="EW383">
        <v>-1.16319206543697e-06</v>
      </c>
      <c r="EX383">
        <v>-2</v>
      </c>
      <c r="EY383">
        <v>2196</v>
      </c>
      <c r="EZ383">
        <v>1</v>
      </c>
      <c r="FA383">
        <v>25</v>
      </c>
      <c r="FB383">
        <v>14.1</v>
      </c>
      <c r="FC383">
        <v>14</v>
      </c>
      <c r="FD383">
        <v>18</v>
      </c>
      <c r="FE383">
        <v>825.783</v>
      </c>
      <c r="FF383">
        <v>434.81</v>
      </c>
      <c r="FG383">
        <v>31.4541</v>
      </c>
      <c r="FH383">
        <v>25.1872</v>
      </c>
      <c r="FI383">
        <v>30.0004</v>
      </c>
      <c r="FJ383">
        <v>25.3169</v>
      </c>
      <c r="FK383">
        <v>25.3588</v>
      </c>
      <c r="FL383">
        <v>25.0698</v>
      </c>
      <c r="FM383">
        <v>60.1106</v>
      </c>
      <c r="FN383">
        <v>0</v>
      </c>
      <c r="FO383">
        <v>31.55</v>
      </c>
      <c r="FP383">
        <v>420</v>
      </c>
      <c r="FQ383">
        <v>5.7815</v>
      </c>
      <c r="FR383">
        <v>101.472</v>
      </c>
      <c r="FS383">
        <v>101.917</v>
      </c>
    </row>
    <row r="384" spans="1:175">
      <c r="A384">
        <v>368</v>
      </c>
      <c r="B384">
        <v>1626465924</v>
      </c>
      <c r="C384">
        <v>734.400000095367</v>
      </c>
      <c r="D384" t="s">
        <v>1030</v>
      </c>
      <c r="E384" t="s">
        <v>1031</v>
      </c>
      <c r="F384">
        <v>1</v>
      </c>
      <c r="G384" t="s">
        <v>291</v>
      </c>
      <c r="H384">
        <v>1626465923</v>
      </c>
      <c r="I384">
        <f>(J384)/1000</f>
        <v>0</v>
      </c>
      <c r="J384">
        <f>1000*CB384*AH384*(BX384-BY384)/(100*BQ384*(1000-AH384*BX384))</f>
        <v>0</v>
      </c>
      <c r="K384">
        <f>CB384*AH384*(BW384-BV384*(1000-AH384*BY384)/(1000-AH384*BX384))/(100*BQ384)</f>
        <v>0</v>
      </c>
      <c r="L384">
        <f>BV384 - IF(AH384&gt;1, K384*BQ384*100.0/(AJ384*CJ384), 0)</f>
        <v>0</v>
      </c>
      <c r="M384">
        <f>((S384-I384/2)*L384-K384)/(S384+I384/2)</f>
        <v>0</v>
      </c>
      <c r="N384">
        <f>M384*(CC384+CD384)/1000.0</f>
        <v>0</v>
      </c>
      <c r="O384">
        <f>(BV384 - IF(AH384&gt;1, K384*BQ384*100.0/(AJ384*CJ384), 0))*(CC384+CD384)/1000.0</f>
        <v>0</v>
      </c>
      <c r="P384">
        <f>2.0/((1/R384-1/Q384)+SIGN(R384)*SQRT((1/R384-1/Q384)*(1/R384-1/Q384) + 4*BR384/((BR384+1)*(BR384+1))*(2*1/R384*1/Q384-1/Q384*1/Q384)))</f>
        <v>0</v>
      </c>
      <c r="Q384">
        <f>IF(LEFT(BS384,1)&lt;&gt;"0",IF(LEFT(BS384,1)="1",3.0,BT384),$D$5+$E$5*(CJ384*CC384/($K$5*1000))+$F$5*(CJ384*CC384/($K$5*1000))*MAX(MIN(BQ384,$J$5),$I$5)*MAX(MIN(BQ384,$J$5),$I$5)+$G$5*MAX(MIN(BQ384,$J$5),$I$5)*(CJ384*CC384/($K$5*1000))+$H$5*(CJ384*CC384/($K$5*1000))*(CJ384*CC384/($K$5*1000)))</f>
        <v>0</v>
      </c>
      <c r="R384">
        <f>I384*(1000-(1000*0.61365*exp(17.502*V384/(240.97+V384))/(CC384+CD384)+BX384)/2)/(1000*0.61365*exp(17.502*V384/(240.97+V384))/(CC384+CD384)-BX384)</f>
        <v>0</v>
      </c>
      <c r="S384">
        <f>1/((BR384+1)/(P384/1.6)+1/(Q384/1.37)) + BR384/((BR384+1)/(P384/1.6) + BR384/(Q384/1.37))</f>
        <v>0</v>
      </c>
      <c r="T384">
        <f>(BM384*BP384)</f>
        <v>0</v>
      </c>
      <c r="U384">
        <f>(CE384+(T384+2*0.95*5.67E-8*(((CE384+$B$7)+273)^4-(CE384+273)^4)-44100*I384)/(1.84*29.3*Q384+8*0.95*5.67E-8*(CE384+273)^3))</f>
        <v>0</v>
      </c>
      <c r="V384">
        <f>($C$7*CF384+$D$7*CG384+$E$7*U384)</f>
        <v>0</v>
      </c>
      <c r="W384">
        <f>0.61365*exp(17.502*V384/(240.97+V384))</f>
        <v>0</v>
      </c>
      <c r="X384">
        <f>(Y384/Z384*100)</f>
        <v>0</v>
      </c>
      <c r="Y384">
        <f>BX384*(CC384+CD384)/1000</f>
        <v>0</v>
      </c>
      <c r="Z384">
        <f>0.61365*exp(17.502*CE384/(240.97+CE384))</f>
        <v>0</v>
      </c>
      <c r="AA384">
        <f>(W384-BX384*(CC384+CD384)/1000)</f>
        <v>0</v>
      </c>
      <c r="AB384">
        <f>(-I384*44100)</f>
        <v>0</v>
      </c>
      <c r="AC384">
        <f>2*29.3*Q384*0.92*(CE384-V384)</f>
        <v>0</v>
      </c>
      <c r="AD384">
        <f>2*0.95*5.67E-8*(((CE384+$B$7)+273)^4-(V384+273)^4)</f>
        <v>0</v>
      </c>
      <c r="AE384">
        <f>T384+AD384+AB384+AC384</f>
        <v>0</v>
      </c>
      <c r="AF384">
        <v>137</v>
      </c>
      <c r="AG384">
        <v>15</v>
      </c>
      <c r="AH384">
        <f>IF(AF384*$H$13&gt;=AJ384,1.0,(AJ384/(AJ384-AF384*$H$13)))</f>
        <v>0</v>
      </c>
      <c r="AI384">
        <f>(AH384-1)*100</f>
        <v>0</v>
      </c>
      <c r="AJ384">
        <f>MAX(0,($B$13+$C$13*CJ384)/(1+$D$13*CJ384)*CC384/(CE384+273)*$E$13)</f>
        <v>0</v>
      </c>
      <c r="AK384" t="s">
        <v>292</v>
      </c>
      <c r="AL384" t="s">
        <v>292</v>
      </c>
      <c r="AM384">
        <v>0</v>
      </c>
      <c r="AN384">
        <v>0</v>
      </c>
      <c r="AO384">
        <f>1-AM384/AN384</f>
        <v>0</v>
      </c>
      <c r="AP384">
        <v>0</v>
      </c>
      <c r="AQ384" t="s">
        <v>292</v>
      </c>
      <c r="AR384" t="s">
        <v>292</v>
      </c>
      <c r="AS384">
        <v>0</v>
      </c>
      <c r="AT384">
        <v>0</v>
      </c>
      <c r="AU384">
        <f>1-AS384/AT384</f>
        <v>0</v>
      </c>
      <c r="AV384">
        <v>0.5</v>
      </c>
      <c r="AW384">
        <f>BN384</f>
        <v>0</v>
      </c>
      <c r="AX384">
        <f>K384</f>
        <v>0</v>
      </c>
      <c r="AY384">
        <f>AU384*AV384*AW384</f>
        <v>0</v>
      </c>
      <c r="AZ384">
        <f>(AX384-AP384)/AW384</f>
        <v>0</v>
      </c>
      <c r="BA384">
        <f>(AN384-AT384)/AT384</f>
        <v>0</v>
      </c>
      <c r="BB384">
        <f>AM384/(AO384+AM384/AT384)</f>
        <v>0</v>
      </c>
      <c r="BC384" t="s">
        <v>292</v>
      </c>
      <c r="BD384">
        <v>0</v>
      </c>
      <c r="BE384">
        <f>IF(BD384&lt;&gt;0, BD384, BB384)</f>
        <v>0</v>
      </c>
      <c r="BF384">
        <f>1-BE384/AT384</f>
        <v>0</v>
      </c>
      <c r="BG384">
        <f>(AT384-AS384)/(AT384-BE384)</f>
        <v>0</v>
      </c>
      <c r="BH384">
        <f>(AN384-AT384)/(AN384-BE384)</f>
        <v>0</v>
      </c>
      <c r="BI384">
        <f>(AT384-AS384)/(AT384-AM384)</f>
        <v>0</v>
      </c>
      <c r="BJ384">
        <f>(AN384-AT384)/(AN384-AM384)</f>
        <v>0</v>
      </c>
      <c r="BK384">
        <f>(BG384*BE384/AS384)</f>
        <v>0</v>
      </c>
      <c r="BL384">
        <f>(1-BK384)</f>
        <v>0</v>
      </c>
      <c r="BM384">
        <f>$B$11*CK384+$C$11*CL384+$F$11*CM384*(1-CP384)</f>
        <v>0</v>
      </c>
      <c r="BN384">
        <f>BM384*BO384</f>
        <v>0</v>
      </c>
      <c r="BO384">
        <f>($B$11*$D$9+$C$11*$D$9+$F$11*((CZ384+CR384)/MAX(CZ384+CR384+DA384, 0.1)*$I$9+DA384/MAX(CZ384+CR384+DA384, 0.1)*$J$9))/($B$11+$C$11+$F$11)</f>
        <v>0</v>
      </c>
      <c r="BP384">
        <f>($B$11*$K$9+$C$11*$K$9+$F$11*((CZ384+CR384)/MAX(CZ384+CR384+DA384, 0.1)*$P$9+DA384/MAX(CZ384+CR384+DA384, 0.1)*$Q$9))/($B$11+$C$11+$F$11)</f>
        <v>0</v>
      </c>
      <c r="BQ384">
        <v>6</v>
      </c>
      <c r="BR384">
        <v>0.5</v>
      </c>
      <c r="BS384" t="s">
        <v>293</v>
      </c>
      <c r="BT384">
        <v>2</v>
      </c>
      <c r="BU384">
        <v>1626465923</v>
      </c>
      <c r="BV384">
        <v>395.389</v>
      </c>
      <c r="BW384">
        <v>419.963</v>
      </c>
      <c r="BX384">
        <v>12.0661</v>
      </c>
      <c r="BY384">
        <v>5.69128333333333</v>
      </c>
      <c r="BZ384">
        <v>393.84</v>
      </c>
      <c r="CA384">
        <v>12.0995</v>
      </c>
      <c r="CB384">
        <v>900.025333333333</v>
      </c>
      <c r="CC384">
        <v>100.764</v>
      </c>
      <c r="CD384">
        <v>0.0998855666666667</v>
      </c>
      <c r="CE384">
        <v>26.7407</v>
      </c>
      <c r="CF384">
        <v>24.819</v>
      </c>
      <c r="CG384">
        <v>999.9</v>
      </c>
      <c r="CH384">
        <v>0</v>
      </c>
      <c r="CI384">
        <v>0</v>
      </c>
      <c r="CJ384">
        <v>9993.73333333333</v>
      </c>
      <c r="CK384">
        <v>0</v>
      </c>
      <c r="CL384">
        <v>0.221023</v>
      </c>
      <c r="CM384">
        <v>1459.91333333333</v>
      </c>
      <c r="CN384">
        <v>0.972991</v>
      </c>
      <c r="CO384">
        <v>0.0270093</v>
      </c>
      <c r="CP384">
        <v>0</v>
      </c>
      <c r="CQ384">
        <v>879.068666666667</v>
      </c>
      <c r="CR384">
        <v>4.99999</v>
      </c>
      <c r="CS384">
        <v>12891.6333333333</v>
      </c>
      <c r="CT384">
        <v>12727.5333333333</v>
      </c>
      <c r="CU384">
        <v>39.562</v>
      </c>
      <c r="CV384">
        <v>41.3956666666667</v>
      </c>
      <c r="CW384">
        <v>40.562</v>
      </c>
      <c r="CX384">
        <v>40.875</v>
      </c>
      <c r="CY384">
        <v>41.812</v>
      </c>
      <c r="CZ384">
        <v>1415.61333333333</v>
      </c>
      <c r="DA384">
        <v>39.3</v>
      </c>
      <c r="DB384">
        <v>0</v>
      </c>
      <c r="DC384">
        <v>1626465935.6</v>
      </c>
      <c r="DD384">
        <v>0</v>
      </c>
      <c r="DE384">
        <v>878.57864</v>
      </c>
      <c r="DF384">
        <v>3.79292307247832</v>
      </c>
      <c r="DG384">
        <v>58.4307693598606</v>
      </c>
      <c r="DH384">
        <v>12886.932</v>
      </c>
      <c r="DI384">
        <v>15</v>
      </c>
      <c r="DJ384">
        <v>1626465084.6</v>
      </c>
      <c r="DK384" t="s">
        <v>294</v>
      </c>
      <c r="DL384">
        <v>1626465076.6</v>
      </c>
      <c r="DM384">
        <v>1626465084.6</v>
      </c>
      <c r="DN384">
        <v>8</v>
      </c>
      <c r="DO384">
        <v>0.212</v>
      </c>
      <c r="DP384">
        <v>0.013</v>
      </c>
      <c r="DQ384">
        <v>1.588</v>
      </c>
      <c r="DR384">
        <v>-0.074</v>
      </c>
      <c r="DS384">
        <v>420</v>
      </c>
      <c r="DT384">
        <v>3</v>
      </c>
      <c r="DU384">
        <v>0.13</v>
      </c>
      <c r="DV384">
        <v>0.03</v>
      </c>
      <c r="DW384">
        <v>-24.541512195122</v>
      </c>
      <c r="DX384">
        <v>-0.322843902439015</v>
      </c>
      <c r="DY384">
        <v>0.0429158404726519</v>
      </c>
      <c r="DZ384">
        <v>1</v>
      </c>
      <c r="EA384">
        <v>878.325257142857</v>
      </c>
      <c r="EB384">
        <v>3.56221526418695</v>
      </c>
      <c r="EC384">
        <v>0.426616880173515</v>
      </c>
      <c r="ED384">
        <v>1</v>
      </c>
      <c r="EE384">
        <v>6.32408024390244</v>
      </c>
      <c r="EF384">
        <v>0.470553031358886</v>
      </c>
      <c r="EG384">
        <v>0.0483348566084058</v>
      </c>
      <c r="EH384">
        <v>0</v>
      </c>
      <c r="EI384">
        <v>2</v>
      </c>
      <c r="EJ384">
        <v>3</v>
      </c>
      <c r="EK384" t="s">
        <v>354</v>
      </c>
      <c r="EL384">
        <v>100</v>
      </c>
      <c r="EM384">
        <v>100</v>
      </c>
      <c r="EN384">
        <v>1.549</v>
      </c>
      <c r="EO384">
        <v>-0.0332</v>
      </c>
      <c r="EP384">
        <v>0.796380875196005</v>
      </c>
      <c r="EQ384">
        <v>0.00225868272383977</v>
      </c>
      <c r="ER384">
        <v>-9.96746185667655e-07</v>
      </c>
      <c r="ES384">
        <v>2.83711317370827e-10</v>
      </c>
      <c r="ET384">
        <v>-0.071317122073674</v>
      </c>
      <c r="EU384">
        <v>-0.00217948432402501</v>
      </c>
      <c r="EV384">
        <v>0.000453263451741206</v>
      </c>
      <c r="EW384">
        <v>-1.16319206543697e-06</v>
      </c>
      <c r="EX384">
        <v>-2</v>
      </c>
      <c r="EY384">
        <v>2196</v>
      </c>
      <c r="EZ384">
        <v>1</v>
      </c>
      <c r="FA384">
        <v>25</v>
      </c>
      <c r="FB384">
        <v>14.1</v>
      </c>
      <c r="FC384">
        <v>14</v>
      </c>
      <c r="FD384">
        <v>18</v>
      </c>
      <c r="FE384">
        <v>825.759</v>
      </c>
      <c r="FF384">
        <v>434.78</v>
      </c>
      <c r="FG384">
        <v>31.5178</v>
      </c>
      <c r="FH384">
        <v>25.1882</v>
      </c>
      <c r="FI384">
        <v>30.0004</v>
      </c>
      <c r="FJ384">
        <v>25.3169</v>
      </c>
      <c r="FK384">
        <v>25.3588</v>
      </c>
      <c r="FL384">
        <v>25.0701</v>
      </c>
      <c r="FM384">
        <v>60.1106</v>
      </c>
      <c r="FN384">
        <v>0</v>
      </c>
      <c r="FO384">
        <v>31.65</v>
      </c>
      <c r="FP384">
        <v>420</v>
      </c>
      <c r="FQ384">
        <v>5.7772</v>
      </c>
      <c r="FR384">
        <v>101.472</v>
      </c>
      <c r="FS384">
        <v>101.917</v>
      </c>
    </row>
    <row r="385" spans="1:175">
      <c r="A385">
        <v>369</v>
      </c>
      <c r="B385">
        <v>1626465926</v>
      </c>
      <c r="C385">
        <v>736.400000095367</v>
      </c>
      <c r="D385" t="s">
        <v>1032</v>
      </c>
      <c r="E385" t="s">
        <v>1033</v>
      </c>
      <c r="F385">
        <v>1</v>
      </c>
      <c r="G385" t="s">
        <v>291</v>
      </c>
      <c r="H385">
        <v>1626465925</v>
      </c>
      <c r="I385">
        <f>(J385)/1000</f>
        <v>0</v>
      </c>
      <c r="J385">
        <f>1000*CB385*AH385*(BX385-BY385)/(100*BQ385*(1000-AH385*BX385))</f>
        <v>0</v>
      </c>
      <c r="K385">
        <f>CB385*AH385*(BW385-BV385*(1000-AH385*BY385)/(1000-AH385*BX385))/(100*BQ385)</f>
        <v>0</v>
      </c>
      <c r="L385">
        <f>BV385 - IF(AH385&gt;1, K385*BQ385*100.0/(AJ385*CJ385), 0)</f>
        <v>0</v>
      </c>
      <c r="M385">
        <f>((S385-I385/2)*L385-K385)/(S385+I385/2)</f>
        <v>0</v>
      </c>
      <c r="N385">
        <f>M385*(CC385+CD385)/1000.0</f>
        <v>0</v>
      </c>
      <c r="O385">
        <f>(BV385 - IF(AH385&gt;1, K385*BQ385*100.0/(AJ385*CJ385), 0))*(CC385+CD385)/1000.0</f>
        <v>0</v>
      </c>
      <c r="P385">
        <f>2.0/((1/R385-1/Q385)+SIGN(R385)*SQRT((1/R385-1/Q385)*(1/R385-1/Q385) + 4*BR385/((BR385+1)*(BR385+1))*(2*1/R385*1/Q385-1/Q385*1/Q385)))</f>
        <v>0</v>
      </c>
      <c r="Q385">
        <f>IF(LEFT(BS385,1)&lt;&gt;"0",IF(LEFT(BS385,1)="1",3.0,BT385),$D$5+$E$5*(CJ385*CC385/($K$5*1000))+$F$5*(CJ385*CC385/($K$5*1000))*MAX(MIN(BQ385,$J$5),$I$5)*MAX(MIN(BQ385,$J$5),$I$5)+$G$5*MAX(MIN(BQ385,$J$5),$I$5)*(CJ385*CC385/($K$5*1000))+$H$5*(CJ385*CC385/($K$5*1000))*(CJ385*CC385/($K$5*1000)))</f>
        <v>0</v>
      </c>
      <c r="R385">
        <f>I385*(1000-(1000*0.61365*exp(17.502*V385/(240.97+V385))/(CC385+CD385)+BX385)/2)/(1000*0.61365*exp(17.502*V385/(240.97+V385))/(CC385+CD385)-BX385)</f>
        <v>0</v>
      </c>
      <c r="S385">
        <f>1/((BR385+1)/(P385/1.6)+1/(Q385/1.37)) + BR385/((BR385+1)/(P385/1.6) + BR385/(Q385/1.37))</f>
        <v>0</v>
      </c>
      <c r="T385">
        <f>(BM385*BP385)</f>
        <v>0</v>
      </c>
      <c r="U385">
        <f>(CE385+(T385+2*0.95*5.67E-8*(((CE385+$B$7)+273)^4-(CE385+273)^4)-44100*I385)/(1.84*29.3*Q385+8*0.95*5.67E-8*(CE385+273)^3))</f>
        <v>0</v>
      </c>
      <c r="V385">
        <f>($C$7*CF385+$D$7*CG385+$E$7*U385)</f>
        <v>0</v>
      </c>
      <c r="W385">
        <f>0.61365*exp(17.502*V385/(240.97+V385))</f>
        <v>0</v>
      </c>
      <c r="X385">
        <f>(Y385/Z385*100)</f>
        <v>0</v>
      </c>
      <c r="Y385">
        <f>BX385*(CC385+CD385)/1000</f>
        <v>0</v>
      </c>
      <c r="Z385">
        <f>0.61365*exp(17.502*CE385/(240.97+CE385))</f>
        <v>0</v>
      </c>
      <c r="AA385">
        <f>(W385-BX385*(CC385+CD385)/1000)</f>
        <v>0</v>
      </c>
      <c r="AB385">
        <f>(-I385*44100)</f>
        <v>0</v>
      </c>
      <c r="AC385">
        <f>2*29.3*Q385*0.92*(CE385-V385)</f>
        <v>0</v>
      </c>
      <c r="AD385">
        <f>2*0.95*5.67E-8*(((CE385+$B$7)+273)^4-(V385+273)^4)</f>
        <v>0</v>
      </c>
      <c r="AE385">
        <f>T385+AD385+AB385+AC385</f>
        <v>0</v>
      </c>
      <c r="AF385">
        <v>137</v>
      </c>
      <c r="AG385">
        <v>15</v>
      </c>
      <c r="AH385">
        <f>IF(AF385*$H$13&gt;=AJ385,1.0,(AJ385/(AJ385-AF385*$H$13)))</f>
        <v>0</v>
      </c>
      <c r="AI385">
        <f>(AH385-1)*100</f>
        <v>0</v>
      </c>
      <c r="AJ385">
        <f>MAX(0,($B$13+$C$13*CJ385)/(1+$D$13*CJ385)*CC385/(CE385+273)*$E$13)</f>
        <v>0</v>
      </c>
      <c r="AK385" t="s">
        <v>292</v>
      </c>
      <c r="AL385" t="s">
        <v>292</v>
      </c>
      <c r="AM385">
        <v>0</v>
      </c>
      <c r="AN385">
        <v>0</v>
      </c>
      <c r="AO385">
        <f>1-AM385/AN385</f>
        <v>0</v>
      </c>
      <c r="AP385">
        <v>0</v>
      </c>
      <c r="AQ385" t="s">
        <v>292</v>
      </c>
      <c r="AR385" t="s">
        <v>292</v>
      </c>
      <c r="AS385">
        <v>0</v>
      </c>
      <c r="AT385">
        <v>0</v>
      </c>
      <c r="AU385">
        <f>1-AS385/AT385</f>
        <v>0</v>
      </c>
      <c r="AV385">
        <v>0.5</v>
      </c>
      <c r="AW385">
        <f>BN385</f>
        <v>0</v>
      </c>
      <c r="AX385">
        <f>K385</f>
        <v>0</v>
      </c>
      <c r="AY385">
        <f>AU385*AV385*AW385</f>
        <v>0</v>
      </c>
      <c r="AZ385">
        <f>(AX385-AP385)/AW385</f>
        <v>0</v>
      </c>
      <c r="BA385">
        <f>(AN385-AT385)/AT385</f>
        <v>0</v>
      </c>
      <c r="BB385">
        <f>AM385/(AO385+AM385/AT385)</f>
        <v>0</v>
      </c>
      <c r="BC385" t="s">
        <v>292</v>
      </c>
      <c r="BD385">
        <v>0</v>
      </c>
      <c r="BE385">
        <f>IF(BD385&lt;&gt;0, BD385, BB385)</f>
        <v>0</v>
      </c>
      <c r="BF385">
        <f>1-BE385/AT385</f>
        <v>0</v>
      </c>
      <c r="BG385">
        <f>(AT385-AS385)/(AT385-BE385)</f>
        <v>0</v>
      </c>
      <c r="BH385">
        <f>(AN385-AT385)/(AN385-BE385)</f>
        <v>0</v>
      </c>
      <c r="BI385">
        <f>(AT385-AS385)/(AT385-AM385)</f>
        <v>0</v>
      </c>
      <c r="BJ385">
        <f>(AN385-AT385)/(AN385-AM385)</f>
        <v>0</v>
      </c>
      <c r="BK385">
        <f>(BG385*BE385/AS385)</f>
        <v>0</v>
      </c>
      <c r="BL385">
        <f>(1-BK385)</f>
        <v>0</v>
      </c>
      <c r="BM385">
        <f>$B$11*CK385+$C$11*CL385+$F$11*CM385*(1-CP385)</f>
        <v>0</v>
      </c>
      <c r="BN385">
        <f>BM385*BO385</f>
        <v>0</v>
      </c>
      <c r="BO385">
        <f>($B$11*$D$9+$C$11*$D$9+$F$11*((CZ385+CR385)/MAX(CZ385+CR385+DA385, 0.1)*$I$9+DA385/MAX(CZ385+CR385+DA385, 0.1)*$J$9))/($B$11+$C$11+$F$11)</f>
        <v>0</v>
      </c>
      <c r="BP385">
        <f>($B$11*$K$9+$C$11*$K$9+$F$11*((CZ385+CR385)/MAX(CZ385+CR385+DA385, 0.1)*$P$9+DA385/MAX(CZ385+CR385+DA385, 0.1)*$Q$9))/($B$11+$C$11+$F$11)</f>
        <v>0</v>
      </c>
      <c r="BQ385">
        <v>6</v>
      </c>
      <c r="BR385">
        <v>0.5</v>
      </c>
      <c r="BS385" t="s">
        <v>293</v>
      </c>
      <c r="BT385">
        <v>2</v>
      </c>
      <c r="BU385">
        <v>1626465925</v>
      </c>
      <c r="BV385">
        <v>395.340666666667</v>
      </c>
      <c r="BW385">
        <v>419.965333333333</v>
      </c>
      <c r="BX385">
        <v>12.1047</v>
      </c>
      <c r="BY385">
        <v>5.70902333333333</v>
      </c>
      <c r="BZ385">
        <v>393.792</v>
      </c>
      <c r="CA385">
        <v>12.1377666666667</v>
      </c>
      <c r="CB385">
        <v>899.918333333333</v>
      </c>
      <c r="CC385">
        <v>100.764333333333</v>
      </c>
      <c r="CD385">
        <v>0.0996758666666667</v>
      </c>
      <c r="CE385">
        <v>26.7825666666667</v>
      </c>
      <c r="CF385">
        <v>24.8567333333333</v>
      </c>
      <c r="CG385">
        <v>999.9</v>
      </c>
      <c r="CH385">
        <v>0</v>
      </c>
      <c r="CI385">
        <v>0</v>
      </c>
      <c r="CJ385">
        <v>9994.98333333333</v>
      </c>
      <c r="CK385">
        <v>0</v>
      </c>
      <c r="CL385">
        <v>0.221023</v>
      </c>
      <c r="CM385">
        <v>1459.98666666667</v>
      </c>
      <c r="CN385">
        <v>0.972992333333333</v>
      </c>
      <c r="CO385">
        <v>0.0270077333333333</v>
      </c>
      <c r="CP385">
        <v>0</v>
      </c>
      <c r="CQ385">
        <v>879.204666666667</v>
      </c>
      <c r="CR385">
        <v>4.99999</v>
      </c>
      <c r="CS385">
        <v>12894.3333333333</v>
      </c>
      <c r="CT385">
        <v>12728.1666666667</v>
      </c>
      <c r="CU385">
        <v>39.562</v>
      </c>
      <c r="CV385">
        <v>41.3956666666667</v>
      </c>
      <c r="CW385">
        <v>40.562</v>
      </c>
      <c r="CX385">
        <v>40.9163333333333</v>
      </c>
      <c r="CY385">
        <v>41.833</v>
      </c>
      <c r="CZ385">
        <v>1415.68666666667</v>
      </c>
      <c r="DA385">
        <v>39.3</v>
      </c>
      <c r="DB385">
        <v>0</v>
      </c>
      <c r="DC385">
        <v>1626465937.4</v>
      </c>
      <c r="DD385">
        <v>0</v>
      </c>
      <c r="DE385">
        <v>878.682307692308</v>
      </c>
      <c r="DF385">
        <v>3.44560683174626</v>
      </c>
      <c r="DG385">
        <v>53.682051306846</v>
      </c>
      <c r="DH385">
        <v>12888.3153846154</v>
      </c>
      <c r="DI385">
        <v>15</v>
      </c>
      <c r="DJ385">
        <v>1626465084.6</v>
      </c>
      <c r="DK385" t="s">
        <v>294</v>
      </c>
      <c r="DL385">
        <v>1626465076.6</v>
      </c>
      <c r="DM385">
        <v>1626465084.6</v>
      </c>
      <c r="DN385">
        <v>8</v>
      </c>
      <c r="DO385">
        <v>0.212</v>
      </c>
      <c r="DP385">
        <v>0.013</v>
      </c>
      <c r="DQ385">
        <v>1.588</v>
      </c>
      <c r="DR385">
        <v>-0.074</v>
      </c>
      <c r="DS385">
        <v>420</v>
      </c>
      <c r="DT385">
        <v>3</v>
      </c>
      <c r="DU385">
        <v>0.13</v>
      </c>
      <c r="DV385">
        <v>0.03</v>
      </c>
      <c r="DW385">
        <v>-24.5560878048781</v>
      </c>
      <c r="DX385">
        <v>-0.299105226480831</v>
      </c>
      <c r="DY385">
        <v>0.0404648730238952</v>
      </c>
      <c r="DZ385">
        <v>1</v>
      </c>
      <c r="EA385">
        <v>878.49703030303</v>
      </c>
      <c r="EB385">
        <v>3.64444996733397</v>
      </c>
      <c r="EC385">
        <v>0.415288398136987</v>
      </c>
      <c r="ED385">
        <v>1</v>
      </c>
      <c r="EE385">
        <v>6.33680414634146</v>
      </c>
      <c r="EF385">
        <v>0.436154425087101</v>
      </c>
      <c r="EG385">
        <v>0.0455949007084425</v>
      </c>
      <c r="EH385">
        <v>0</v>
      </c>
      <c r="EI385">
        <v>2</v>
      </c>
      <c r="EJ385">
        <v>3</v>
      </c>
      <c r="EK385" t="s">
        <v>354</v>
      </c>
      <c r="EL385">
        <v>100</v>
      </c>
      <c r="EM385">
        <v>100</v>
      </c>
      <c r="EN385">
        <v>1.548</v>
      </c>
      <c r="EO385">
        <v>-0.0329</v>
      </c>
      <c r="EP385">
        <v>0.796380875196005</v>
      </c>
      <c r="EQ385">
        <v>0.00225868272383977</v>
      </c>
      <c r="ER385">
        <v>-9.96746185667655e-07</v>
      </c>
      <c r="ES385">
        <v>2.83711317370827e-10</v>
      </c>
      <c r="ET385">
        <v>-0.071317122073674</v>
      </c>
      <c r="EU385">
        <v>-0.00217948432402501</v>
      </c>
      <c r="EV385">
        <v>0.000453263451741206</v>
      </c>
      <c r="EW385">
        <v>-1.16319206543697e-06</v>
      </c>
      <c r="EX385">
        <v>-2</v>
      </c>
      <c r="EY385">
        <v>2196</v>
      </c>
      <c r="EZ385">
        <v>1</v>
      </c>
      <c r="FA385">
        <v>25</v>
      </c>
      <c r="FB385">
        <v>14.2</v>
      </c>
      <c r="FC385">
        <v>14</v>
      </c>
      <c r="FD385">
        <v>18</v>
      </c>
      <c r="FE385">
        <v>825.969</v>
      </c>
      <c r="FF385">
        <v>434.601</v>
      </c>
      <c r="FG385">
        <v>31.5872</v>
      </c>
      <c r="FH385">
        <v>25.1894</v>
      </c>
      <c r="FI385">
        <v>30.0003</v>
      </c>
      <c r="FJ385">
        <v>25.3169</v>
      </c>
      <c r="FK385">
        <v>25.3588</v>
      </c>
      <c r="FL385">
        <v>25.071</v>
      </c>
      <c r="FM385">
        <v>60.1106</v>
      </c>
      <c r="FN385">
        <v>0</v>
      </c>
      <c r="FO385">
        <v>31.65</v>
      </c>
      <c r="FP385">
        <v>420</v>
      </c>
      <c r="FQ385">
        <v>5.7564</v>
      </c>
      <c r="FR385">
        <v>101.472</v>
      </c>
      <c r="FS385">
        <v>101.916</v>
      </c>
    </row>
    <row r="386" spans="1:175">
      <c r="A386">
        <v>370</v>
      </c>
      <c r="B386">
        <v>1626465928</v>
      </c>
      <c r="C386">
        <v>738.400000095367</v>
      </c>
      <c r="D386" t="s">
        <v>1034</v>
      </c>
      <c r="E386" t="s">
        <v>1035</v>
      </c>
      <c r="F386">
        <v>1</v>
      </c>
      <c r="G386" t="s">
        <v>291</v>
      </c>
      <c r="H386">
        <v>1626465927</v>
      </c>
      <c r="I386">
        <f>(J386)/1000</f>
        <v>0</v>
      </c>
      <c r="J386">
        <f>1000*CB386*AH386*(BX386-BY386)/(100*BQ386*(1000-AH386*BX386))</f>
        <v>0</v>
      </c>
      <c r="K386">
        <f>CB386*AH386*(BW386-BV386*(1000-AH386*BY386)/(1000-AH386*BX386))/(100*BQ386)</f>
        <v>0</v>
      </c>
      <c r="L386">
        <f>BV386 - IF(AH386&gt;1, K386*BQ386*100.0/(AJ386*CJ386), 0)</f>
        <v>0</v>
      </c>
      <c r="M386">
        <f>((S386-I386/2)*L386-K386)/(S386+I386/2)</f>
        <v>0</v>
      </c>
      <c r="N386">
        <f>M386*(CC386+CD386)/1000.0</f>
        <v>0</v>
      </c>
      <c r="O386">
        <f>(BV386 - IF(AH386&gt;1, K386*BQ386*100.0/(AJ386*CJ386), 0))*(CC386+CD386)/1000.0</f>
        <v>0</v>
      </c>
      <c r="P386">
        <f>2.0/((1/R386-1/Q386)+SIGN(R386)*SQRT((1/R386-1/Q386)*(1/R386-1/Q386) + 4*BR386/((BR386+1)*(BR386+1))*(2*1/R386*1/Q386-1/Q386*1/Q386)))</f>
        <v>0</v>
      </c>
      <c r="Q386">
        <f>IF(LEFT(BS386,1)&lt;&gt;"0",IF(LEFT(BS386,1)="1",3.0,BT386),$D$5+$E$5*(CJ386*CC386/($K$5*1000))+$F$5*(CJ386*CC386/($K$5*1000))*MAX(MIN(BQ386,$J$5),$I$5)*MAX(MIN(BQ386,$J$5),$I$5)+$G$5*MAX(MIN(BQ386,$J$5),$I$5)*(CJ386*CC386/($K$5*1000))+$H$5*(CJ386*CC386/($K$5*1000))*(CJ386*CC386/($K$5*1000)))</f>
        <v>0</v>
      </c>
      <c r="R386">
        <f>I386*(1000-(1000*0.61365*exp(17.502*V386/(240.97+V386))/(CC386+CD386)+BX386)/2)/(1000*0.61365*exp(17.502*V386/(240.97+V386))/(CC386+CD386)-BX386)</f>
        <v>0</v>
      </c>
      <c r="S386">
        <f>1/((BR386+1)/(P386/1.6)+1/(Q386/1.37)) + BR386/((BR386+1)/(P386/1.6) + BR386/(Q386/1.37))</f>
        <v>0</v>
      </c>
      <c r="T386">
        <f>(BM386*BP386)</f>
        <v>0</v>
      </c>
      <c r="U386">
        <f>(CE386+(T386+2*0.95*5.67E-8*(((CE386+$B$7)+273)^4-(CE386+273)^4)-44100*I386)/(1.84*29.3*Q386+8*0.95*5.67E-8*(CE386+273)^3))</f>
        <v>0</v>
      </c>
      <c r="V386">
        <f>($C$7*CF386+$D$7*CG386+$E$7*U386)</f>
        <v>0</v>
      </c>
      <c r="W386">
        <f>0.61365*exp(17.502*V386/(240.97+V386))</f>
        <v>0</v>
      </c>
      <c r="X386">
        <f>(Y386/Z386*100)</f>
        <v>0</v>
      </c>
      <c r="Y386">
        <f>BX386*(CC386+CD386)/1000</f>
        <v>0</v>
      </c>
      <c r="Z386">
        <f>0.61365*exp(17.502*CE386/(240.97+CE386))</f>
        <v>0</v>
      </c>
      <c r="AA386">
        <f>(W386-BX386*(CC386+CD386)/1000)</f>
        <v>0</v>
      </c>
      <c r="AB386">
        <f>(-I386*44100)</f>
        <v>0</v>
      </c>
      <c r="AC386">
        <f>2*29.3*Q386*0.92*(CE386-V386)</f>
        <v>0</v>
      </c>
      <c r="AD386">
        <f>2*0.95*5.67E-8*(((CE386+$B$7)+273)^4-(V386+273)^4)</f>
        <v>0</v>
      </c>
      <c r="AE386">
        <f>T386+AD386+AB386+AC386</f>
        <v>0</v>
      </c>
      <c r="AF386">
        <v>137</v>
      </c>
      <c r="AG386">
        <v>15</v>
      </c>
      <c r="AH386">
        <f>IF(AF386*$H$13&gt;=AJ386,1.0,(AJ386/(AJ386-AF386*$H$13)))</f>
        <v>0</v>
      </c>
      <c r="AI386">
        <f>(AH386-1)*100</f>
        <v>0</v>
      </c>
      <c r="AJ386">
        <f>MAX(0,($B$13+$C$13*CJ386)/(1+$D$13*CJ386)*CC386/(CE386+273)*$E$13)</f>
        <v>0</v>
      </c>
      <c r="AK386" t="s">
        <v>292</v>
      </c>
      <c r="AL386" t="s">
        <v>292</v>
      </c>
      <c r="AM386">
        <v>0</v>
      </c>
      <c r="AN386">
        <v>0</v>
      </c>
      <c r="AO386">
        <f>1-AM386/AN386</f>
        <v>0</v>
      </c>
      <c r="AP386">
        <v>0</v>
      </c>
      <c r="AQ386" t="s">
        <v>292</v>
      </c>
      <c r="AR386" t="s">
        <v>292</v>
      </c>
      <c r="AS386">
        <v>0</v>
      </c>
      <c r="AT386">
        <v>0</v>
      </c>
      <c r="AU386">
        <f>1-AS386/AT386</f>
        <v>0</v>
      </c>
      <c r="AV386">
        <v>0.5</v>
      </c>
      <c r="AW386">
        <f>BN386</f>
        <v>0</v>
      </c>
      <c r="AX386">
        <f>K386</f>
        <v>0</v>
      </c>
      <c r="AY386">
        <f>AU386*AV386*AW386</f>
        <v>0</v>
      </c>
      <c r="AZ386">
        <f>(AX386-AP386)/AW386</f>
        <v>0</v>
      </c>
      <c r="BA386">
        <f>(AN386-AT386)/AT386</f>
        <v>0</v>
      </c>
      <c r="BB386">
        <f>AM386/(AO386+AM386/AT386)</f>
        <v>0</v>
      </c>
      <c r="BC386" t="s">
        <v>292</v>
      </c>
      <c r="BD386">
        <v>0</v>
      </c>
      <c r="BE386">
        <f>IF(BD386&lt;&gt;0, BD386, BB386)</f>
        <v>0</v>
      </c>
      <c r="BF386">
        <f>1-BE386/AT386</f>
        <v>0</v>
      </c>
      <c r="BG386">
        <f>(AT386-AS386)/(AT386-BE386)</f>
        <v>0</v>
      </c>
      <c r="BH386">
        <f>(AN386-AT386)/(AN386-BE386)</f>
        <v>0</v>
      </c>
      <c r="BI386">
        <f>(AT386-AS386)/(AT386-AM386)</f>
        <v>0</v>
      </c>
      <c r="BJ386">
        <f>(AN386-AT386)/(AN386-AM386)</f>
        <v>0</v>
      </c>
      <c r="BK386">
        <f>(BG386*BE386/AS386)</f>
        <v>0</v>
      </c>
      <c r="BL386">
        <f>(1-BK386)</f>
        <v>0</v>
      </c>
      <c r="BM386">
        <f>$B$11*CK386+$C$11*CL386+$F$11*CM386*(1-CP386)</f>
        <v>0</v>
      </c>
      <c r="BN386">
        <f>BM386*BO386</f>
        <v>0</v>
      </c>
      <c r="BO386">
        <f>($B$11*$D$9+$C$11*$D$9+$F$11*((CZ386+CR386)/MAX(CZ386+CR386+DA386, 0.1)*$I$9+DA386/MAX(CZ386+CR386+DA386, 0.1)*$J$9))/($B$11+$C$11+$F$11)</f>
        <v>0</v>
      </c>
      <c r="BP386">
        <f>($B$11*$K$9+$C$11*$K$9+$F$11*((CZ386+CR386)/MAX(CZ386+CR386+DA386, 0.1)*$P$9+DA386/MAX(CZ386+CR386+DA386, 0.1)*$Q$9))/($B$11+$C$11+$F$11)</f>
        <v>0</v>
      </c>
      <c r="BQ386">
        <v>6</v>
      </c>
      <c r="BR386">
        <v>0.5</v>
      </c>
      <c r="BS386" t="s">
        <v>293</v>
      </c>
      <c r="BT386">
        <v>2</v>
      </c>
      <c r="BU386">
        <v>1626465927</v>
      </c>
      <c r="BV386">
        <v>395.342333333333</v>
      </c>
      <c r="BW386">
        <v>419.960333333333</v>
      </c>
      <c r="BX386">
        <v>12.1387333333333</v>
      </c>
      <c r="BY386">
        <v>5.71255</v>
      </c>
      <c r="BZ386">
        <v>393.793666666667</v>
      </c>
      <c r="CA386">
        <v>12.1715666666667</v>
      </c>
      <c r="CB386">
        <v>900.006666666667</v>
      </c>
      <c r="CC386">
        <v>100.763333333333</v>
      </c>
      <c r="CD386">
        <v>0.100222033333333</v>
      </c>
      <c r="CE386">
        <v>26.8220333333333</v>
      </c>
      <c r="CF386">
        <v>24.8947</v>
      </c>
      <c r="CG386">
        <v>999.9</v>
      </c>
      <c r="CH386">
        <v>0</v>
      </c>
      <c r="CI386">
        <v>0</v>
      </c>
      <c r="CJ386">
        <v>9997.71666666667</v>
      </c>
      <c r="CK386">
        <v>0</v>
      </c>
      <c r="CL386">
        <v>0.221023</v>
      </c>
      <c r="CM386">
        <v>1459.98</v>
      </c>
      <c r="CN386">
        <v>0.972992333333333</v>
      </c>
      <c r="CO386">
        <v>0.0270077333333333</v>
      </c>
      <c r="CP386">
        <v>0</v>
      </c>
      <c r="CQ386">
        <v>879.049666666667</v>
      </c>
      <c r="CR386">
        <v>4.99999</v>
      </c>
      <c r="CS386">
        <v>12896.2</v>
      </c>
      <c r="CT386">
        <v>12728.1333333333</v>
      </c>
      <c r="CU386">
        <v>39.604</v>
      </c>
      <c r="CV386">
        <v>41.437</v>
      </c>
      <c r="CW386">
        <v>40.562</v>
      </c>
      <c r="CX386">
        <v>40.8956666666667</v>
      </c>
      <c r="CY386">
        <v>41.812</v>
      </c>
      <c r="CZ386">
        <v>1415.68</v>
      </c>
      <c r="DA386">
        <v>39.3</v>
      </c>
      <c r="DB386">
        <v>0</v>
      </c>
      <c r="DC386">
        <v>1626465939.2</v>
      </c>
      <c r="DD386">
        <v>0</v>
      </c>
      <c r="DE386">
        <v>878.79048</v>
      </c>
      <c r="DF386">
        <v>3.73038461058647</v>
      </c>
      <c r="DG386">
        <v>61.3538461648453</v>
      </c>
      <c r="DH386">
        <v>12890.288</v>
      </c>
      <c r="DI386">
        <v>15</v>
      </c>
      <c r="DJ386">
        <v>1626465084.6</v>
      </c>
      <c r="DK386" t="s">
        <v>294</v>
      </c>
      <c r="DL386">
        <v>1626465076.6</v>
      </c>
      <c r="DM386">
        <v>1626465084.6</v>
      </c>
      <c r="DN386">
        <v>8</v>
      </c>
      <c r="DO386">
        <v>0.212</v>
      </c>
      <c r="DP386">
        <v>0.013</v>
      </c>
      <c r="DQ386">
        <v>1.588</v>
      </c>
      <c r="DR386">
        <v>-0.074</v>
      </c>
      <c r="DS386">
        <v>420</v>
      </c>
      <c r="DT386">
        <v>3</v>
      </c>
      <c r="DU386">
        <v>0.13</v>
      </c>
      <c r="DV386">
        <v>0.03</v>
      </c>
      <c r="DW386">
        <v>-24.5703634146341</v>
      </c>
      <c r="DX386">
        <v>-0.255993031358907</v>
      </c>
      <c r="DY386">
        <v>0.0355450024348902</v>
      </c>
      <c r="DZ386">
        <v>1</v>
      </c>
      <c r="EA386">
        <v>878.587060606061</v>
      </c>
      <c r="EB386">
        <v>3.36887646161703</v>
      </c>
      <c r="EC386">
        <v>0.39755830061453</v>
      </c>
      <c r="ED386">
        <v>1</v>
      </c>
      <c r="EE386">
        <v>6.3526256097561</v>
      </c>
      <c r="EF386">
        <v>0.399975261324046</v>
      </c>
      <c r="EG386">
        <v>0.0417786512204371</v>
      </c>
      <c r="EH386">
        <v>0</v>
      </c>
      <c r="EI386">
        <v>2</v>
      </c>
      <c r="EJ386">
        <v>3</v>
      </c>
      <c r="EK386" t="s">
        <v>354</v>
      </c>
      <c r="EL386">
        <v>100</v>
      </c>
      <c r="EM386">
        <v>100</v>
      </c>
      <c r="EN386">
        <v>1.549</v>
      </c>
      <c r="EO386">
        <v>-0.0326</v>
      </c>
      <c r="EP386">
        <v>0.796380875196005</v>
      </c>
      <c r="EQ386">
        <v>0.00225868272383977</v>
      </c>
      <c r="ER386">
        <v>-9.96746185667655e-07</v>
      </c>
      <c r="ES386">
        <v>2.83711317370827e-10</v>
      </c>
      <c r="ET386">
        <v>-0.071317122073674</v>
      </c>
      <c r="EU386">
        <v>-0.00217948432402501</v>
      </c>
      <c r="EV386">
        <v>0.000453263451741206</v>
      </c>
      <c r="EW386">
        <v>-1.16319206543697e-06</v>
      </c>
      <c r="EX386">
        <v>-2</v>
      </c>
      <c r="EY386">
        <v>2196</v>
      </c>
      <c r="EZ386">
        <v>1</v>
      </c>
      <c r="FA386">
        <v>25</v>
      </c>
      <c r="FB386">
        <v>14.2</v>
      </c>
      <c r="FC386">
        <v>14.1</v>
      </c>
      <c r="FD386">
        <v>18</v>
      </c>
      <c r="FE386">
        <v>826.086</v>
      </c>
      <c r="FF386">
        <v>434.675</v>
      </c>
      <c r="FG386">
        <v>31.6525</v>
      </c>
      <c r="FH386">
        <v>25.1904</v>
      </c>
      <c r="FI386">
        <v>30.0004</v>
      </c>
      <c r="FJ386">
        <v>25.3169</v>
      </c>
      <c r="FK386">
        <v>25.3588</v>
      </c>
      <c r="FL386">
        <v>25.072</v>
      </c>
      <c r="FM386">
        <v>59.8399</v>
      </c>
      <c r="FN386">
        <v>0</v>
      </c>
      <c r="FO386">
        <v>31.75</v>
      </c>
      <c r="FP386">
        <v>420</v>
      </c>
      <c r="FQ386">
        <v>5.80728</v>
      </c>
      <c r="FR386">
        <v>101.473</v>
      </c>
      <c r="FS386">
        <v>101.916</v>
      </c>
    </row>
    <row r="387" spans="1:175">
      <c r="A387">
        <v>371</v>
      </c>
      <c r="B387">
        <v>1626465930</v>
      </c>
      <c r="C387">
        <v>740.400000095367</v>
      </c>
      <c r="D387" t="s">
        <v>1036</v>
      </c>
      <c r="E387" t="s">
        <v>1037</v>
      </c>
      <c r="F387">
        <v>1</v>
      </c>
      <c r="G387" t="s">
        <v>291</v>
      </c>
      <c r="H387">
        <v>1626465929</v>
      </c>
      <c r="I387">
        <f>(J387)/1000</f>
        <v>0</v>
      </c>
      <c r="J387">
        <f>1000*CB387*AH387*(BX387-BY387)/(100*BQ387*(1000-AH387*BX387))</f>
        <v>0</v>
      </c>
      <c r="K387">
        <f>CB387*AH387*(BW387-BV387*(1000-AH387*BY387)/(1000-AH387*BX387))/(100*BQ387)</f>
        <v>0</v>
      </c>
      <c r="L387">
        <f>BV387 - IF(AH387&gt;1, K387*BQ387*100.0/(AJ387*CJ387), 0)</f>
        <v>0</v>
      </c>
      <c r="M387">
        <f>((S387-I387/2)*L387-K387)/(S387+I387/2)</f>
        <v>0</v>
      </c>
      <c r="N387">
        <f>M387*(CC387+CD387)/1000.0</f>
        <v>0</v>
      </c>
      <c r="O387">
        <f>(BV387 - IF(AH387&gt;1, K387*BQ387*100.0/(AJ387*CJ387), 0))*(CC387+CD387)/1000.0</f>
        <v>0</v>
      </c>
      <c r="P387">
        <f>2.0/((1/R387-1/Q387)+SIGN(R387)*SQRT((1/R387-1/Q387)*(1/R387-1/Q387) + 4*BR387/((BR387+1)*(BR387+1))*(2*1/R387*1/Q387-1/Q387*1/Q387)))</f>
        <v>0</v>
      </c>
      <c r="Q387">
        <f>IF(LEFT(BS387,1)&lt;&gt;"0",IF(LEFT(BS387,1)="1",3.0,BT387),$D$5+$E$5*(CJ387*CC387/($K$5*1000))+$F$5*(CJ387*CC387/($K$5*1000))*MAX(MIN(BQ387,$J$5),$I$5)*MAX(MIN(BQ387,$J$5),$I$5)+$G$5*MAX(MIN(BQ387,$J$5),$I$5)*(CJ387*CC387/($K$5*1000))+$H$5*(CJ387*CC387/($K$5*1000))*(CJ387*CC387/($K$5*1000)))</f>
        <v>0</v>
      </c>
      <c r="R387">
        <f>I387*(1000-(1000*0.61365*exp(17.502*V387/(240.97+V387))/(CC387+CD387)+BX387)/2)/(1000*0.61365*exp(17.502*V387/(240.97+V387))/(CC387+CD387)-BX387)</f>
        <v>0</v>
      </c>
      <c r="S387">
        <f>1/((BR387+1)/(P387/1.6)+1/(Q387/1.37)) + BR387/((BR387+1)/(P387/1.6) + BR387/(Q387/1.37))</f>
        <v>0</v>
      </c>
      <c r="T387">
        <f>(BM387*BP387)</f>
        <v>0</v>
      </c>
      <c r="U387">
        <f>(CE387+(T387+2*0.95*5.67E-8*(((CE387+$B$7)+273)^4-(CE387+273)^4)-44100*I387)/(1.84*29.3*Q387+8*0.95*5.67E-8*(CE387+273)^3))</f>
        <v>0</v>
      </c>
      <c r="V387">
        <f>($C$7*CF387+$D$7*CG387+$E$7*U387)</f>
        <v>0</v>
      </c>
      <c r="W387">
        <f>0.61365*exp(17.502*V387/(240.97+V387))</f>
        <v>0</v>
      </c>
      <c r="X387">
        <f>(Y387/Z387*100)</f>
        <v>0</v>
      </c>
      <c r="Y387">
        <f>BX387*(CC387+CD387)/1000</f>
        <v>0</v>
      </c>
      <c r="Z387">
        <f>0.61365*exp(17.502*CE387/(240.97+CE387))</f>
        <v>0</v>
      </c>
      <c r="AA387">
        <f>(W387-BX387*(CC387+CD387)/1000)</f>
        <v>0</v>
      </c>
      <c r="AB387">
        <f>(-I387*44100)</f>
        <v>0</v>
      </c>
      <c r="AC387">
        <f>2*29.3*Q387*0.92*(CE387-V387)</f>
        <v>0</v>
      </c>
      <c r="AD387">
        <f>2*0.95*5.67E-8*(((CE387+$B$7)+273)^4-(V387+273)^4)</f>
        <v>0</v>
      </c>
      <c r="AE387">
        <f>T387+AD387+AB387+AC387</f>
        <v>0</v>
      </c>
      <c r="AF387">
        <v>137</v>
      </c>
      <c r="AG387">
        <v>15</v>
      </c>
      <c r="AH387">
        <f>IF(AF387*$H$13&gt;=AJ387,1.0,(AJ387/(AJ387-AF387*$H$13)))</f>
        <v>0</v>
      </c>
      <c r="AI387">
        <f>(AH387-1)*100</f>
        <v>0</v>
      </c>
      <c r="AJ387">
        <f>MAX(0,($B$13+$C$13*CJ387)/(1+$D$13*CJ387)*CC387/(CE387+273)*$E$13)</f>
        <v>0</v>
      </c>
      <c r="AK387" t="s">
        <v>292</v>
      </c>
      <c r="AL387" t="s">
        <v>292</v>
      </c>
      <c r="AM387">
        <v>0</v>
      </c>
      <c r="AN387">
        <v>0</v>
      </c>
      <c r="AO387">
        <f>1-AM387/AN387</f>
        <v>0</v>
      </c>
      <c r="AP387">
        <v>0</v>
      </c>
      <c r="AQ387" t="s">
        <v>292</v>
      </c>
      <c r="AR387" t="s">
        <v>292</v>
      </c>
      <c r="AS387">
        <v>0</v>
      </c>
      <c r="AT387">
        <v>0</v>
      </c>
      <c r="AU387">
        <f>1-AS387/AT387</f>
        <v>0</v>
      </c>
      <c r="AV387">
        <v>0.5</v>
      </c>
      <c r="AW387">
        <f>BN387</f>
        <v>0</v>
      </c>
      <c r="AX387">
        <f>K387</f>
        <v>0</v>
      </c>
      <c r="AY387">
        <f>AU387*AV387*AW387</f>
        <v>0</v>
      </c>
      <c r="AZ387">
        <f>(AX387-AP387)/AW387</f>
        <v>0</v>
      </c>
      <c r="BA387">
        <f>(AN387-AT387)/AT387</f>
        <v>0</v>
      </c>
      <c r="BB387">
        <f>AM387/(AO387+AM387/AT387)</f>
        <v>0</v>
      </c>
      <c r="BC387" t="s">
        <v>292</v>
      </c>
      <c r="BD387">
        <v>0</v>
      </c>
      <c r="BE387">
        <f>IF(BD387&lt;&gt;0, BD387, BB387)</f>
        <v>0</v>
      </c>
      <c r="BF387">
        <f>1-BE387/AT387</f>
        <v>0</v>
      </c>
      <c r="BG387">
        <f>(AT387-AS387)/(AT387-BE387)</f>
        <v>0</v>
      </c>
      <c r="BH387">
        <f>(AN387-AT387)/(AN387-BE387)</f>
        <v>0</v>
      </c>
      <c r="BI387">
        <f>(AT387-AS387)/(AT387-AM387)</f>
        <v>0</v>
      </c>
      <c r="BJ387">
        <f>(AN387-AT387)/(AN387-AM387)</f>
        <v>0</v>
      </c>
      <c r="BK387">
        <f>(BG387*BE387/AS387)</f>
        <v>0</v>
      </c>
      <c r="BL387">
        <f>(1-BK387)</f>
        <v>0</v>
      </c>
      <c r="BM387">
        <f>$B$11*CK387+$C$11*CL387+$F$11*CM387*(1-CP387)</f>
        <v>0</v>
      </c>
      <c r="BN387">
        <f>BM387*BO387</f>
        <v>0</v>
      </c>
      <c r="BO387">
        <f>($B$11*$D$9+$C$11*$D$9+$F$11*((CZ387+CR387)/MAX(CZ387+CR387+DA387, 0.1)*$I$9+DA387/MAX(CZ387+CR387+DA387, 0.1)*$J$9))/($B$11+$C$11+$F$11)</f>
        <v>0</v>
      </c>
      <c r="BP387">
        <f>($B$11*$K$9+$C$11*$K$9+$F$11*((CZ387+CR387)/MAX(CZ387+CR387+DA387, 0.1)*$P$9+DA387/MAX(CZ387+CR387+DA387, 0.1)*$Q$9))/($B$11+$C$11+$F$11)</f>
        <v>0</v>
      </c>
      <c r="BQ387">
        <v>6</v>
      </c>
      <c r="BR387">
        <v>0.5</v>
      </c>
      <c r="BS387" t="s">
        <v>293</v>
      </c>
      <c r="BT387">
        <v>2</v>
      </c>
      <c r="BU387">
        <v>1626465929</v>
      </c>
      <c r="BV387">
        <v>395.334666666667</v>
      </c>
      <c r="BW387">
        <v>419.956333333333</v>
      </c>
      <c r="BX387">
        <v>12.1663333333333</v>
      </c>
      <c r="BY387">
        <v>5.71558</v>
      </c>
      <c r="BZ387">
        <v>393.785666666667</v>
      </c>
      <c r="CA387">
        <v>12.1989</v>
      </c>
      <c r="CB387">
        <v>900.048333333333</v>
      </c>
      <c r="CC387">
        <v>100.763</v>
      </c>
      <c r="CD387">
        <v>0.0998313333333333</v>
      </c>
      <c r="CE387">
        <v>26.8668</v>
      </c>
      <c r="CF387">
        <v>24.9299666666667</v>
      </c>
      <c r="CG387">
        <v>999.9</v>
      </c>
      <c r="CH387">
        <v>0</v>
      </c>
      <c r="CI387">
        <v>0</v>
      </c>
      <c r="CJ387">
        <v>10010.2166666667</v>
      </c>
      <c r="CK387">
        <v>0</v>
      </c>
      <c r="CL387">
        <v>0.221023</v>
      </c>
      <c r="CM387">
        <v>1459.98333333333</v>
      </c>
      <c r="CN387">
        <v>0.972992333333333</v>
      </c>
      <c r="CO387">
        <v>0.0270077333333333</v>
      </c>
      <c r="CP387">
        <v>0</v>
      </c>
      <c r="CQ387">
        <v>879.252</v>
      </c>
      <c r="CR387">
        <v>4.99999</v>
      </c>
      <c r="CS387">
        <v>12899.0333333333</v>
      </c>
      <c r="CT387">
        <v>12728.1333333333</v>
      </c>
      <c r="CU387">
        <v>39.562</v>
      </c>
      <c r="CV387">
        <v>41.375</v>
      </c>
      <c r="CW387">
        <v>40.583</v>
      </c>
      <c r="CX387">
        <v>40.8956666666667</v>
      </c>
      <c r="CY387">
        <v>41.875</v>
      </c>
      <c r="CZ387">
        <v>1415.68333333333</v>
      </c>
      <c r="DA387">
        <v>39.3</v>
      </c>
      <c r="DB387">
        <v>0</v>
      </c>
      <c r="DC387">
        <v>1626465941.6</v>
      </c>
      <c r="DD387">
        <v>0</v>
      </c>
      <c r="DE387">
        <v>878.90688</v>
      </c>
      <c r="DF387">
        <v>4.04930770451301</v>
      </c>
      <c r="DG387">
        <v>65.0692308556417</v>
      </c>
      <c r="DH387">
        <v>12892.848</v>
      </c>
      <c r="DI387">
        <v>15</v>
      </c>
      <c r="DJ387">
        <v>1626465084.6</v>
      </c>
      <c r="DK387" t="s">
        <v>294</v>
      </c>
      <c r="DL387">
        <v>1626465076.6</v>
      </c>
      <c r="DM387">
        <v>1626465084.6</v>
      </c>
      <c r="DN387">
        <v>8</v>
      </c>
      <c r="DO387">
        <v>0.212</v>
      </c>
      <c r="DP387">
        <v>0.013</v>
      </c>
      <c r="DQ387">
        <v>1.588</v>
      </c>
      <c r="DR387">
        <v>-0.074</v>
      </c>
      <c r="DS387">
        <v>420</v>
      </c>
      <c r="DT387">
        <v>3</v>
      </c>
      <c r="DU387">
        <v>0.13</v>
      </c>
      <c r="DV387">
        <v>0.03</v>
      </c>
      <c r="DW387">
        <v>-24.5794926829268</v>
      </c>
      <c r="DX387">
        <v>-0.209174216027902</v>
      </c>
      <c r="DY387">
        <v>0.0317406978133741</v>
      </c>
      <c r="DZ387">
        <v>1</v>
      </c>
      <c r="EA387">
        <v>878.691428571429</v>
      </c>
      <c r="EB387">
        <v>3.59781375972658</v>
      </c>
      <c r="EC387">
        <v>0.423439743442352</v>
      </c>
      <c r="ED387">
        <v>1</v>
      </c>
      <c r="EE387">
        <v>6.36968829268293</v>
      </c>
      <c r="EF387">
        <v>0.378289128919869</v>
      </c>
      <c r="EG387">
        <v>0.0391018266619934</v>
      </c>
      <c r="EH387">
        <v>0</v>
      </c>
      <c r="EI387">
        <v>2</v>
      </c>
      <c r="EJ387">
        <v>3</v>
      </c>
      <c r="EK387" t="s">
        <v>354</v>
      </c>
      <c r="EL387">
        <v>100</v>
      </c>
      <c r="EM387">
        <v>100</v>
      </c>
      <c r="EN387">
        <v>1.548</v>
      </c>
      <c r="EO387">
        <v>-0.0325</v>
      </c>
      <c r="EP387">
        <v>0.796380875196005</v>
      </c>
      <c r="EQ387">
        <v>0.00225868272383977</v>
      </c>
      <c r="ER387">
        <v>-9.96746185667655e-07</v>
      </c>
      <c r="ES387">
        <v>2.83711317370827e-10</v>
      </c>
      <c r="ET387">
        <v>-0.071317122073674</v>
      </c>
      <c r="EU387">
        <v>-0.00217948432402501</v>
      </c>
      <c r="EV387">
        <v>0.000453263451741206</v>
      </c>
      <c r="EW387">
        <v>-1.16319206543697e-06</v>
      </c>
      <c r="EX387">
        <v>-2</v>
      </c>
      <c r="EY387">
        <v>2196</v>
      </c>
      <c r="EZ387">
        <v>1</v>
      </c>
      <c r="FA387">
        <v>25</v>
      </c>
      <c r="FB387">
        <v>14.2</v>
      </c>
      <c r="FC387">
        <v>14.1</v>
      </c>
      <c r="FD387">
        <v>18</v>
      </c>
      <c r="FE387">
        <v>826.179</v>
      </c>
      <c r="FF387">
        <v>434.675</v>
      </c>
      <c r="FG387">
        <v>31.7105</v>
      </c>
      <c r="FH387">
        <v>25.1917</v>
      </c>
      <c r="FI387">
        <v>30.0003</v>
      </c>
      <c r="FJ387">
        <v>25.3169</v>
      </c>
      <c r="FK387">
        <v>25.3588</v>
      </c>
      <c r="FL387">
        <v>25.0718</v>
      </c>
      <c r="FM387">
        <v>59.8399</v>
      </c>
      <c r="FN387">
        <v>0</v>
      </c>
      <c r="FO387">
        <v>31.85</v>
      </c>
      <c r="FP387">
        <v>420</v>
      </c>
      <c r="FQ387">
        <v>5.79831</v>
      </c>
      <c r="FR387">
        <v>101.473</v>
      </c>
      <c r="FS387">
        <v>101.916</v>
      </c>
    </row>
    <row r="388" spans="1:175">
      <c r="A388">
        <v>372</v>
      </c>
      <c r="B388">
        <v>1626465932</v>
      </c>
      <c r="C388">
        <v>742.400000095367</v>
      </c>
      <c r="D388" t="s">
        <v>1038</v>
      </c>
      <c r="E388" t="s">
        <v>1039</v>
      </c>
      <c r="F388">
        <v>1</v>
      </c>
      <c r="G388" t="s">
        <v>291</v>
      </c>
      <c r="H388">
        <v>1626465931</v>
      </c>
      <c r="I388">
        <f>(J388)/1000</f>
        <v>0</v>
      </c>
      <c r="J388">
        <f>1000*CB388*AH388*(BX388-BY388)/(100*BQ388*(1000-AH388*BX388))</f>
        <v>0</v>
      </c>
      <c r="K388">
        <f>CB388*AH388*(BW388-BV388*(1000-AH388*BY388)/(1000-AH388*BX388))/(100*BQ388)</f>
        <v>0</v>
      </c>
      <c r="L388">
        <f>BV388 - IF(AH388&gt;1, K388*BQ388*100.0/(AJ388*CJ388), 0)</f>
        <v>0</v>
      </c>
      <c r="M388">
        <f>((S388-I388/2)*L388-K388)/(S388+I388/2)</f>
        <v>0</v>
      </c>
      <c r="N388">
        <f>M388*(CC388+CD388)/1000.0</f>
        <v>0</v>
      </c>
      <c r="O388">
        <f>(BV388 - IF(AH388&gt;1, K388*BQ388*100.0/(AJ388*CJ388), 0))*(CC388+CD388)/1000.0</f>
        <v>0</v>
      </c>
      <c r="P388">
        <f>2.0/((1/R388-1/Q388)+SIGN(R388)*SQRT((1/R388-1/Q388)*(1/R388-1/Q388) + 4*BR388/((BR388+1)*(BR388+1))*(2*1/R388*1/Q388-1/Q388*1/Q388)))</f>
        <v>0</v>
      </c>
      <c r="Q388">
        <f>IF(LEFT(BS388,1)&lt;&gt;"0",IF(LEFT(BS388,1)="1",3.0,BT388),$D$5+$E$5*(CJ388*CC388/($K$5*1000))+$F$5*(CJ388*CC388/($K$5*1000))*MAX(MIN(BQ388,$J$5),$I$5)*MAX(MIN(BQ388,$J$5),$I$5)+$G$5*MAX(MIN(BQ388,$J$5),$I$5)*(CJ388*CC388/($K$5*1000))+$H$5*(CJ388*CC388/($K$5*1000))*(CJ388*CC388/($K$5*1000)))</f>
        <v>0</v>
      </c>
      <c r="R388">
        <f>I388*(1000-(1000*0.61365*exp(17.502*V388/(240.97+V388))/(CC388+CD388)+BX388)/2)/(1000*0.61365*exp(17.502*V388/(240.97+V388))/(CC388+CD388)-BX388)</f>
        <v>0</v>
      </c>
      <c r="S388">
        <f>1/((BR388+1)/(P388/1.6)+1/(Q388/1.37)) + BR388/((BR388+1)/(P388/1.6) + BR388/(Q388/1.37))</f>
        <v>0</v>
      </c>
      <c r="T388">
        <f>(BM388*BP388)</f>
        <v>0</v>
      </c>
      <c r="U388">
        <f>(CE388+(T388+2*0.95*5.67E-8*(((CE388+$B$7)+273)^4-(CE388+273)^4)-44100*I388)/(1.84*29.3*Q388+8*0.95*5.67E-8*(CE388+273)^3))</f>
        <v>0</v>
      </c>
      <c r="V388">
        <f>($C$7*CF388+$D$7*CG388+$E$7*U388)</f>
        <v>0</v>
      </c>
      <c r="W388">
        <f>0.61365*exp(17.502*V388/(240.97+V388))</f>
        <v>0</v>
      </c>
      <c r="X388">
        <f>(Y388/Z388*100)</f>
        <v>0</v>
      </c>
      <c r="Y388">
        <f>BX388*(CC388+CD388)/1000</f>
        <v>0</v>
      </c>
      <c r="Z388">
        <f>0.61365*exp(17.502*CE388/(240.97+CE388))</f>
        <v>0</v>
      </c>
      <c r="AA388">
        <f>(W388-BX388*(CC388+CD388)/1000)</f>
        <v>0</v>
      </c>
      <c r="AB388">
        <f>(-I388*44100)</f>
        <v>0</v>
      </c>
      <c r="AC388">
        <f>2*29.3*Q388*0.92*(CE388-V388)</f>
        <v>0</v>
      </c>
      <c r="AD388">
        <f>2*0.95*5.67E-8*(((CE388+$B$7)+273)^4-(V388+273)^4)</f>
        <v>0</v>
      </c>
      <c r="AE388">
        <f>T388+AD388+AB388+AC388</f>
        <v>0</v>
      </c>
      <c r="AF388">
        <v>137</v>
      </c>
      <c r="AG388">
        <v>15</v>
      </c>
      <c r="AH388">
        <f>IF(AF388*$H$13&gt;=AJ388,1.0,(AJ388/(AJ388-AF388*$H$13)))</f>
        <v>0</v>
      </c>
      <c r="AI388">
        <f>(AH388-1)*100</f>
        <v>0</v>
      </c>
      <c r="AJ388">
        <f>MAX(0,($B$13+$C$13*CJ388)/(1+$D$13*CJ388)*CC388/(CE388+273)*$E$13)</f>
        <v>0</v>
      </c>
      <c r="AK388" t="s">
        <v>292</v>
      </c>
      <c r="AL388" t="s">
        <v>292</v>
      </c>
      <c r="AM388">
        <v>0</v>
      </c>
      <c r="AN388">
        <v>0</v>
      </c>
      <c r="AO388">
        <f>1-AM388/AN388</f>
        <v>0</v>
      </c>
      <c r="AP388">
        <v>0</v>
      </c>
      <c r="AQ388" t="s">
        <v>292</v>
      </c>
      <c r="AR388" t="s">
        <v>292</v>
      </c>
      <c r="AS388">
        <v>0</v>
      </c>
      <c r="AT388">
        <v>0</v>
      </c>
      <c r="AU388">
        <f>1-AS388/AT388</f>
        <v>0</v>
      </c>
      <c r="AV388">
        <v>0.5</v>
      </c>
      <c r="AW388">
        <f>BN388</f>
        <v>0</v>
      </c>
      <c r="AX388">
        <f>K388</f>
        <v>0</v>
      </c>
      <c r="AY388">
        <f>AU388*AV388*AW388</f>
        <v>0</v>
      </c>
      <c r="AZ388">
        <f>(AX388-AP388)/AW388</f>
        <v>0</v>
      </c>
      <c r="BA388">
        <f>(AN388-AT388)/AT388</f>
        <v>0</v>
      </c>
      <c r="BB388">
        <f>AM388/(AO388+AM388/AT388)</f>
        <v>0</v>
      </c>
      <c r="BC388" t="s">
        <v>292</v>
      </c>
      <c r="BD388">
        <v>0</v>
      </c>
      <c r="BE388">
        <f>IF(BD388&lt;&gt;0, BD388, BB388)</f>
        <v>0</v>
      </c>
      <c r="BF388">
        <f>1-BE388/AT388</f>
        <v>0</v>
      </c>
      <c r="BG388">
        <f>(AT388-AS388)/(AT388-BE388)</f>
        <v>0</v>
      </c>
      <c r="BH388">
        <f>(AN388-AT388)/(AN388-BE388)</f>
        <v>0</v>
      </c>
      <c r="BI388">
        <f>(AT388-AS388)/(AT388-AM388)</f>
        <v>0</v>
      </c>
      <c r="BJ388">
        <f>(AN388-AT388)/(AN388-AM388)</f>
        <v>0</v>
      </c>
      <c r="BK388">
        <f>(BG388*BE388/AS388)</f>
        <v>0</v>
      </c>
      <c r="BL388">
        <f>(1-BK388)</f>
        <v>0</v>
      </c>
      <c r="BM388">
        <f>$B$11*CK388+$C$11*CL388+$F$11*CM388*(1-CP388)</f>
        <v>0</v>
      </c>
      <c r="BN388">
        <f>BM388*BO388</f>
        <v>0</v>
      </c>
      <c r="BO388">
        <f>($B$11*$D$9+$C$11*$D$9+$F$11*((CZ388+CR388)/MAX(CZ388+CR388+DA388, 0.1)*$I$9+DA388/MAX(CZ388+CR388+DA388, 0.1)*$J$9))/($B$11+$C$11+$F$11)</f>
        <v>0</v>
      </c>
      <c r="BP388">
        <f>($B$11*$K$9+$C$11*$K$9+$F$11*((CZ388+CR388)/MAX(CZ388+CR388+DA388, 0.1)*$P$9+DA388/MAX(CZ388+CR388+DA388, 0.1)*$Q$9))/($B$11+$C$11+$F$11)</f>
        <v>0</v>
      </c>
      <c r="BQ388">
        <v>6</v>
      </c>
      <c r="BR388">
        <v>0.5</v>
      </c>
      <c r="BS388" t="s">
        <v>293</v>
      </c>
      <c r="BT388">
        <v>2</v>
      </c>
      <c r="BU388">
        <v>1626465931</v>
      </c>
      <c r="BV388">
        <v>395.290666666667</v>
      </c>
      <c r="BW388">
        <v>419.956333333333</v>
      </c>
      <c r="BX388">
        <v>12.1942333333333</v>
      </c>
      <c r="BY388">
        <v>5.72773</v>
      </c>
      <c r="BZ388">
        <v>393.742666666667</v>
      </c>
      <c r="CA388">
        <v>12.2266</v>
      </c>
      <c r="CB388">
        <v>899.982333333333</v>
      </c>
      <c r="CC388">
        <v>100.763</v>
      </c>
      <c r="CD388">
        <v>0.0998541666666667</v>
      </c>
      <c r="CE388">
        <v>26.9077333333333</v>
      </c>
      <c r="CF388">
        <v>24.9662666666667</v>
      </c>
      <c r="CG388">
        <v>999.9</v>
      </c>
      <c r="CH388">
        <v>0</v>
      </c>
      <c r="CI388">
        <v>0</v>
      </c>
      <c r="CJ388">
        <v>9998.36</v>
      </c>
      <c r="CK388">
        <v>0</v>
      </c>
      <c r="CL388">
        <v>0.221023</v>
      </c>
      <c r="CM388">
        <v>1460.05666666667</v>
      </c>
      <c r="CN388">
        <v>0.972992333333333</v>
      </c>
      <c r="CO388">
        <v>0.0270077333333333</v>
      </c>
      <c r="CP388">
        <v>0</v>
      </c>
      <c r="CQ388">
        <v>879.308333333333</v>
      </c>
      <c r="CR388">
        <v>4.99999</v>
      </c>
      <c r="CS388">
        <v>12902.4</v>
      </c>
      <c r="CT388">
        <v>12728.8</v>
      </c>
      <c r="CU388">
        <v>39.583</v>
      </c>
      <c r="CV388">
        <v>41.4163333333333</v>
      </c>
      <c r="CW388">
        <v>40.604</v>
      </c>
      <c r="CX388">
        <v>40.937</v>
      </c>
      <c r="CY388">
        <v>41.875</v>
      </c>
      <c r="CZ388">
        <v>1415.75666666667</v>
      </c>
      <c r="DA388">
        <v>39.3</v>
      </c>
      <c r="DB388">
        <v>0</v>
      </c>
      <c r="DC388">
        <v>1626465943.4</v>
      </c>
      <c r="DD388">
        <v>0</v>
      </c>
      <c r="DE388">
        <v>879.013846153846</v>
      </c>
      <c r="DF388">
        <v>3.47056410459382</v>
      </c>
      <c r="DG388">
        <v>67.2205128459376</v>
      </c>
      <c r="DH388">
        <v>12894.6076923077</v>
      </c>
      <c r="DI388">
        <v>15</v>
      </c>
      <c r="DJ388">
        <v>1626465084.6</v>
      </c>
      <c r="DK388" t="s">
        <v>294</v>
      </c>
      <c r="DL388">
        <v>1626465076.6</v>
      </c>
      <c r="DM388">
        <v>1626465084.6</v>
      </c>
      <c r="DN388">
        <v>8</v>
      </c>
      <c r="DO388">
        <v>0.212</v>
      </c>
      <c r="DP388">
        <v>0.013</v>
      </c>
      <c r="DQ388">
        <v>1.588</v>
      </c>
      <c r="DR388">
        <v>-0.074</v>
      </c>
      <c r="DS388">
        <v>420</v>
      </c>
      <c r="DT388">
        <v>3</v>
      </c>
      <c r="DU388">
        <v>0.13</v>
      </c>
      <c r="DV388">
        <v>0.03</v>
      </c>
      <c r="DW388">
        <v>-24.589543902439</v>
      </c>
      <c r="DX388">
        <v>-0.275577700348503</v>
      </c>
      <c r="DY388">
        <v>0.0374491593495831</v>
      </c>
      <c r="DZ388">
        <v>1</v>
      </c>
      <c r="EA388">
        <v>878.824484848485</v>
      </c>
      <c r="EB388">
        <v>3.23927376290667</v>
      </c>
      <c r="EC388">
        <v>0.379195409863223</v>
      </c>
      <c r="ED388">
        <v>1</v>
      </c>
      <c r="EE388">
        <v>6.3856187804878</v>
      </c>
      <c r="EF388">
        <v>0.386070940766551</v>
      </c>
      <c r="EG388">
        <v>0.0400001073898023</v>
      </c>
      <c r="EH388">
        <v>0</v>
      </c>
      <c r="EI388">
        <v>2</v>
      </c>
      <c r="EJ388">
        <v>3</v>
      </c>
      <c r="EK388" t="s">
        <v>354</v>
      </c>
      <c r="EL388">
        <v>100</v>
      </c>
      <c r="EM388">
        <v>100</v>
      </c>
      <c r="EN388">
        <v>1.548</v>
      </c>
      <c r="EO388">
        <v>-0.0322</v>
      </c>
      <c r="EP388">
        <v>0.796380875196005</v>
      </c>
      <c r="EQ388">
        <v>0.00225868272383977</v>
      </c>
      <c r="ER388">
        <v>-9.96746185667655e-07</v>
      </c>
      <c r="ES388">
        <v>2.83711317370827e-10</v>
      </c>
      <c r="ET388">
        <v>-0.071317122073674</v>
      </c>
      <c r="EU388">
        <v>-0.00217948432402501</v>
      </c>
      <c r="EV388">
        <v>0.000453263451741206</v>
      </c>
      <c r="EW388">
        <v>-1.16319206543697e-06</v>
      </c>
      <c r="EX388">
        <v>-2</v>
      </c>
      <c r="EY388">
        <v>2196</v>
      </c>
      <c r="EZ388">
        <v>1</v>
      </c>
      <c r="FA388">
        <v>25</v>
      </c>
      <c r="FB388">
        <v>14.3</v>
      </c>
      <c r="FC388">
        <v>14.1</v>
      </c>
      <c r="FD388">
        <v>18</v>
      </c>
      <c r="FE388">
        <v>826.342</v>
      </c>
      <c r="FF388">
        <v>434.69</v>
      </c>
      <c r="FG388">
        <v>31.7756</v>
      </c>
      <c r="FH388">
        <v>25.1931</v>
      </c>
      <c r="FI388">
        <v>30.0003</v>
      </c>
      <c r="FJ388">
        <v>25.3169</v>
      </c>
      <c r="FK388">
        <v>25.3588</v>
      </c>
      <c r="FL388">
        <v>25.0721</v>
      </c>
      <c r="FM388">
        <v>59.8399</v>
      </c>
      <c r="FN388">
        <v>0</v>
      </c>
      <c r="FO388">
        <v>31.85</v>
      </c>
      <c r="FP388">
        <v>420</v>
      </c>
      <c r="FQ388">
        <v>5.83347</v>
      </c>
      <c r="FR388">
        <v>101.473</v>
      </c>
      <c r="FS388">
        <v>101.917</v>
      </c>
    </row>
    <row r="389" spans="1:175">
      <c r="A389">
        <v>373</v>
      </c>
      <c r="B389">
        <v>1626465934</v>
      </c>
      <c r="C389">
        <v>744.400000095367</v>
      </c>
      <c r="D389" t="s">
        <v>1040</v>
      </c>
      <c r="E389" t="s">
        <v>1041</v>
      </c>
      <c r="F389">
        <v>1</v>
      </c>
      <c r="G389" t="s">
        <v>291</v>
      </c>
      <c r="H389">
        <v>1626465933</v>
      </c>
      <c r="I389">
        <f>(J389)/1000</f>
        <v>0</v>
      </c>
      <c r="J389">
        <f>1000*CB389*AH389*(BX389-BY389)/(100*BQ389*(1000-AH389*BX389))</f>
        <v>0</v>
      </c>
      <c r="K389">
        <f>CB389*AH389*(BW389-BV389*(1000-AH389*BY389)/(1000-AH389*BX389))/(100*BQ389)</f>
        <v>0</v>
      </c>
      <c r="L389">
        <f>BV389 - IF(AH389&gt;1, K389*BQ389*100.0/(AJ389*CJ389), 0)</f>
        <v>0</v>
      </c>
      <c r="M389">
        <f>((S389-I389/2)*L389-K389)/(S389+I389/2)</f>
        <v>0</v>
      </c>
      <c r="N389">
        <f>M389*(CC389+CD389)/1000.0</f>
        <v>0</v>
      </c>
      <c r="O389">
        <f>(BV389 - IF(AH389&gt;1, K389*BQ389*100.0/(AJ389*CJ389), 0))*(CC389+CD389)/1000.0</f>
        <v>0</v>
      </c>
      <c r="P389">
        <f>2.0/((1/R389-1/Q389)+SIGN(R389)*SQRT((1/R389-1/Q389)*(1/R389-1/Q389) + 4*BR389/((BR389+1)*(BR389+1))*(2*1/R389*1/Q389-1/Q389*1/Q389)))</f>
        <v>0</v>
      </c>
      <c r="Q389">
        <f>IF(LEFT(BS389,1)&lt;&gt;"0",IF(LEFT(BS389,1)="1",3.0,BT389),$D$5+$E$5*(CJ389*CC389/($K$5*1000))+$F$5*(CJ389*CC389/($K$5*1000))*MAX(MIN(BQ389,$J$5),$I$5)*MAX(MIN(BQ389,$J$5),$I$5)+$G$5*MAX(MIN(BQ389,$J$5),$I$5)*(CJ389*CC389/($K$5*1000))+$H$5*(CJ389*CC389/($K$5*1000))*(CJ389*CC389/($K$5*1000)))</f>
        <v>0</v>
      </c>
      <c r="R389">
        <f>I389*(1000-(1000*0.61365*exp(17.502*V389/(240.97+V389))/(CC389+CD389)+BX389)/2)/(1000*0.61365*exp(17.502*V389/(240.97+V389))/(CC389+CD389)-BX389)</f>
        <v>0</v>
      </c>
      <c r="S389">
        <f>1/((BR389+1)/(P389/1.6)+1/(Q389/1.37)) + BR389/((BR389+1)/(P389/1.6) + BR389/(Q389/1.37))</f>
        <v>0</v>
      </c>
      <c r="T389">
        <f>(BM389*BP389)</f>
        <v>0</v>
      </c>
      <c r="U389">
        <f>(CE389+(T389+2*0.95*5.67E-8*(((CE389+$B$7)+273)^4-(CE389+273)^4)-44100*I389)/(1.84*29.3*Q389+8*0.95*5.67E-8*(CE389+273)^3))</f>
        <v>0</v>
      </c>
      <c r="V389">
        <f>($C$7*CF389+$D$7*CG389+$E$7*U389)</f>
        <v>0</v>
      </c>
      <c r="W389">
        <f>0.61365*exp(17.502*V389/(240.97+V389))</f>
        <v>0</v>
      </c>
      <c r="X389">
        <f>(Y389/Z389*100)</f>
        <v>0</v>
      </c>
      <c r="Y389">
        <f>BX389*(CC389+CD389)/1000</f>
        <v>0</v>
      </c>
      <c r="Z389">
        <f>0.61365*exp(17.502*CE389/(240.97+CE389))</f>
        <v>0</v>
      </c>
      <c r="AA389">
        <f>(W389-BX389*(CC389+CD389)/1000)</f>
        <v>0</v>
      </c>
      <c r="AB389">
        <f>(-I389*44100)</f>
        <v>0</v>
      </c>
      <c r="AC389">
        <f>2*29.3*Q389*0.92*(CE389-V389)</f>
        <v>0</v>
      </c>
      <c r="AD389">
        <f>2*0.95*5.67E-8*(((CE389+$B$7)+273)^4-(V389+273)^4)</f>
        <v>0</v>
      </c>
      <c r="AE389">
        <f>T389+AD389+AB389+AC389</f>
        <v>0</v>
      </c>
      <c r="AF389">
        <v>137</v>
      </c>
      <c r="AG389">
        <v>15</v>
      </c>
      <c r="AH389">
        <f>IF(AF389*$H$13&gt;=AJ389,1.0,(AJ389/(AJ389-AF389*$H$13)))</f>
        <v>0</v>
      </c>
      <c r="AI389">
        <f>(AH389-1)*100</f>
        <v>0</v>
      </c>
      <c r="AJ389">
        <f>MAX(0,($B$13+$C$13*CJ389)/(1+$D$13*CJ389)*CC389/(CE389+273)*$E$13)</f>
        <v>0</v>
      </c>
      <c r="AK389" t="s">
        <v>292</v>
      </c>
      <c r="AL389" t="s">
        <v>292</v>
      </c>
      <c r="AM389">
        <v>0</v>
      </c>
      <c r="AN389">
        <v>0</v>
      </c>
      <c r="AO389">
        <f>1-AM389/AN389</f>
        <v>0</v>
      </c>
      <c r="AP389">
        <v>0</v>
      </c>
      <c r="AQ389" t="s">
        <v>292</v>
      </c>
      <c r="AR389" t="s">
        <v>292</v>
      </c>
      <c r="AS389">
        <v>0</v>
      </c>
      <c r="AT389">
        <v>0</v>
      </c>
      <c r="AU389">
        <f>1-AS389/AT389</f>
        <v>0</v>
      </c>
      <c r="AV389">
        <v>0.5</v>
      </c>
      <c r="AW389">
        <f>BN389</f>
        <v>0</v>
      </c>
      <c r="AX389">
        <f>K389</f>
        <v>0</v>
      </c>
      <c r="AY389">
        <f>AU389*AV389*AW389</f>
        <v>0</v>
      </c>
      <c r="AZ389">
        <f>(AX389-AP389)/AW389</f>
        <v>0</v>
      </c>
      <c r="BA389">
        <f>(AN389-AT389)/AT389</f>
        <v>0</v>
      </c>
      <c r="BB389">
        <f>AM389/(AO389+AM389/AT389)</f>
        <v>0</v>
      </c>
      <c r="BC389" t="s">
        <v>292</v>
      </c>
      <c r="BD389">
        <v>0</v>
      </c>
      <c r="BE389">
        <f>IF(BD389&lt;&gt;0, BD389, BB389)</f>
        <v>0</v>
      </c>
      <c r="BF389">
        <f>1-BE389/AT389</f>
        <v>0</v>
      </c>
      <c r="BG389">
        <f>(AT389-AS389)/(AT389-BE389)</f>
        <v>0</v>
      </c>
      <c r="BH389">
        <f>(AN389-AT389)/(AN389-BE389)</f>
        <v>0</v>
      </c>
      <c r="BI389">
        <f>(AT389-AS389)/(AT389-AM389)</f>
        <v>0</v>
      </c>
      <c r="BJ389">
        <f>(AN389-AT389)/(AN389-AM389)</f>
        <v>0</v>
      </c>
      <c r="BK389">
        <f>(BG389*BE389/AS389)</f>
        <v>0</v>
      </c>
      <c r="BL389">
        <f>(1-BK389)</f>
        <v>0</v>
      </c>
      <c r="BM389">
        <f>$B$11*CK389+$C$11*CL389+$F$11*CM389*(1-CP389)</f>
        <v>0</v>
      </c>
      <c r="BN389">
        <f>BM389*BO389</f>
        <v>0</v>
      </c>
      <c r="BO389">
        <f>($B$11*$D$9+$C$11*$D$9+$F$11*((CZ389+CR389)/MAX(CZ389+CR389+DA389, 0.1)*$I$9+DA389/MAX(CZ389+CR389+DA389, 0.1)*$J$9))/($B$11+$C$11+$F$11)</f>
        <v>0</v>
      </c>
      <c r="BP389">
        <f>($B$11*$K$9+$C$11*$K$9+$F$11*((CZ389+CR389)/MAX(CZ389+CR389+DA389, 0.1)*$P$9+DA389/MAX(CZ389+CR389+DA389, 0.1)*$Q$9))/($B$11+$C$11+$F$11)</f>
        <v>0</v>
      </c>
      <c r="BQ389">
        <v>6</v>
      </c>
      <c r="BR389">
        <v>0.5</v>
      </c>
      <c r="BS389" t="s">
        <v>293</v>
      </c>
      <c r="BT389">
        <v>2</v>
      </c>
      <c r="BU389">
        <v>1626465933</v>
      </c>
      <c r="BV389">
        <v>395.283</v>
      </c>
      <c r="BW389">
        <v>419.992666666667</v>
      </c>
      <c r="BX389">
        <v>12.2261666666667</v>
      </c>
      <c r="BY389">
        <v>5.74639</v>
      </c>
      <c r="BZ389">
        <v>393.734666666667</v>
      </c>
      <c r="CA389">
        <v>12.2582333333333</v>
      </c>
      <c r="CB389">
        <v>899.992</v>
      </c>
      <c r="CC389">
        <v>100.763</v>
      </c>
      <c r="CD389">
        <v>0.100095766666667</v>
      </c>
      <c r="CE389">
        <v>26.9504333333333</v>
      </c>
      <c r="CF389">
        <v>24.9997</v>
      </c>
      <c r="CG389">
        <v>999.9</v>
      </c>
      <c r="CH389">
        <v>0</v>
      </c>
      <c r="CI389">
        <v>0</v>
      </c>
      <c r="CJ389">
        <v>9980.42</v>
      </c>
      <c r="CK389">
        <v>0</v>
      </c>
      <c r="CL389">
        <v>0.221023</v>
      </c>
      <c r="CM389">
        <v>1459.97333333333</v>
      </c>
      <c r="CN389">
        <v>0.972992333333333</v>
      </c>
      <c r="CO389">
        <v>0.0270077333333333</v>
      </c>
      <c r="CP389">
        <v>0</v>
      </c>
      <c r="CQ389">
        <v>879.594666666667</v>
      </c>
      <c r="CR389">
        <v>4.99999</v>
      </c>
      <c r="CS389">
        <v>12903.6</v>
      </c>
      <c r="CT389">
        <v>12728.1</v>
      </c>
      <c r="CU389">
        <v>39.625</v>
      </c>
      <c r="CV389">
        <v>41.375</v>
      </c>
      <c r="CW389">
        <v>40.583</v>
      </c>
      <c r="CX389">
        <v>40.937</v>
      </c>
      <c r="CY389">
        <v>41.875</v>
      </c>
      <c r="CZ389">
        <v>1415.67333333333</v>
      </c>
      <c r="DA389">
        <v>39.3</v>
      </c>
      <c r="DB389">
        <v>0</v>
      </c>
      <c r="DC389">
        <v>1626465945.2</v>
      </c>
      <c r="DD389">
        <v>0</v>
      </c>
      <c r="DE389">
        <v>879.16</v>
      </c>
      <c r="DF389">
        <v>3.30046154037525</v>
      </c>
      <c r="DG389">
        <v>68.5230769713741</v>
      </c>
      <c r="DH389">
        <v>12896.888</v>
      </c>
      <c r="DI389">
        <v>15</v>
      </c>
      <c r="DJ389">
        <v>1626465084.6</v>
      </c>
      <c r="DK389" t="s">
        <v>294</v>
      </c>
      <c r="DL389">
        <v>1626465076.6</v>
      </c>
      <c r="DM389">
        <v>1626465084.6</v>
      </c>
      <c r="DN389">
        <v>8</v>
      </c>
      <c r="DO389">
        <v>0.212</v>
      </c>
      <c r="DP389">
        <v>0.013</v>
      </c>
      <c r="DQ389">
        <v>1.588</v>
      </c>
      <c r="DR389">
        <v>-0.074</v>
      </c>
      <c r="DS389">
        <v>420</v>
      </c>
      <c r="DT389">
        <v>3</v>
      </c>
      <c r="DU389">
        <v>0.13</v>
      </c>
      <c r="DV389">
        <v>0.03</v>
      </c>
      <c r="DW389">
        <v>-24.6005463414634</v>
      </c>
      <c r="DX389">
        <v>-0.422609059233464</v>
      </c>
      <c r="DY389">
        <v>0.0485293278064594</v>
      </c>
      <c r="DZ389">
        <v>1</v>
      </c>
      <c r="EA389">
        <v>878.936272727273</v>
      </c>
      <c r="EB389">
        <v>3.73622453739687</v>
      </c>
      <c r="EC389">
        <v>0.425264001620615</v>
      </c>
      <c r="ED389">
        <v>1</v>
      </c>
      <c r="EE389">
        <v>6.40022756097561</v>
      </c>
      <c r="EF389">
        <v>0.410354843205583</v>
      </c>
      <c r="EG389">
        <v>0.0424986205675987</v>
      </c>
      <c r="EH389">
        <v>0</v>
      </c>
      <c r="EI389">
        <v>2</v>
      </c>
      <c r="EJ389">
        <v>3</v>
      </c>
      <c r="EK389" t="s">
        <v>354</v>
      </c>
      <c r="EL389">
        <v>100</v>
      </c>
      <c r="EM389">
        <v>100</v>
      </c>
      <c r="EN389">
        <v>1.548</v>
      </c>
      <c r="EO389">
        <v>-0.032</v>
      </c>
      <c r="EP389">
        <v>0.796380875196005</v>
      </c>
      <c r="EQ389">
        <v>0.00225868272383977</v>
      </c>
      <c r="ER389">
        <v>-9.96746185667655e-07</v>
      </c>
      <c r="ES389">
        <v>2.83711317370827e-10</v>
      </c>
      <c r="ET389">
        <v>-0.071317122073674</v>
      </c>
      <c r="EU389">
        <v>-0.00217948432402501</v>
      </c>
      <c r="EV389">
        <v>0.000453263451741206</v>
      </c>
      <c r="EW389">
        <v>-1.16319206543697e-06</v>
      </c>
      <c r="EX389">
        <v>-2</v>
      </c>
      <c r="EY389">
        <v>2196</v>
      </c>
      <c r="EZ389">
        <v>1</v>
      </c>
      <c r="FA389">
        <v>25</v>
      </c>
      <c r="FB389">
        <v>14.3</v>
      </c>
      <c r="FC389">
        <v>14.2</v>
      </c>
      <c r="FD389">
        <v>18</v>
      </c>
      <c r="FE389">
        <v>826.249</v>
      </c>
      <c r="FF389">
        <v>434.705</v>
      </c>
      <c r="FG389">
        <v>31.847</v>
      </c>
      <c r="FH389">
        <v>25.1941</v>
      </c>
      <c r="FI389">
        <v>30.0004</v>
      </c>
      <c r="FJ389">
        <v>25.3169</v>
      </c>
      <c r="FK389">
        <v>25.3588</v>
      </c>
      <c r="FL389">
        <v>25.0713</v>
      </c>
      <c r="FM389">
        <v>59.8399</v>
      </c>
      <c r="FN389">
        <v>0</v>
      </c>
      <c r="FO389">
        <v>31.96</v>
      </c>
      <c r="FP389">
        <v>420</v>
      </c>
      <c r="FQ389">
        <v>5.84052</v>
      </c>
      <c r="FR389">
        <v>101.473</v>
      </c>
      <c r="FS389">
        <v>101.917</v>
      </c>
    </row>
    <row r="390" spans="1:175">
      <c r="A390">
        <v>374</v>
      </c>
      <c r="B390">
        <v>1626465936</v>
      </c>
      <c r="C390">
        <v>746.400000095367</v>
      </c>
      <c r="D390" t="s">
        <v>1042</v>
      </c>
      <c r="E390" t="s">
        <v>1043</v>
      </c>
      <c r="F390">
        <v>1</v>
      </c>
      <c r="G390" t="s">
        <v>291</v>
      </c>
      <c r="H390">
        <v>1626465935</v>
      </c>
      <c r="I390">
        <f>(J390)/1000</f>
        <v>0</v>
      </c>
      <c r="J390">
        <f>1000*CB390*AH390*(BX390-BY390)/(100*BQ390*(1000-AH390*BX390))</f>
        <v>0</v>
      </c>
      <c r="K390">
        <f>CB390*AH390*(BW390-BV390*(1000-AH390*BY390)/(1000-AH390*BX390))/(100*BQ390)</f>
        <v>0</v>
      </c>
      <c r="L390">
        <f>BV390 - IF(AH390&gt;1, K390*BQ390*100.0/(AJ390*CJ390), 0)</f>
        <v>0</v>
      </c>
      <c r="M390">
        <f>((S390-I390/2)*L390-K390)/(S390+I390/2)</f>
        <v>0</v>
      </c>
      <c r="N390">
        <f>M390*(CC390+CD390)/1000.0</f>
        <v>0</v>
      </c>
      <c r="O390">
        <f>(BV390 - IF(AH390&gt;1, K390*BQ390*100.0/(AJ390*CJ390), 0))*(CC390+CD390)/1000.0</f>
        <v>0</v>
      </c>
      <c r="P390">
        <f>2.0/((1/R390-1/Q390)+SIGN(R390)*SQRT((1/R390-1/Q390)*(1/R390-1/Q390) + 4*BR390/((BR390+1)*(BR390+1))*(2*1/R390*1/Q390-1/Q390*1/Q390)))</f>
        <v>0</v>
      </c>
      <c r="Q390">
        <f>IF(LEFT(BS390,1)&lt;&gt;"0",IF(LEFT(BS390,1)="1",3.0,BT390),$D$5+$E$5*(CJ390*CC390/($K$5*1000))+$F$5*(CJ390*CC390/($K$5*1000))*MAX(MIN(BQ390,$J$5),$I$5)*MAX(MIN(BQ390,$J$5),$I$5)+$G$5*MAX(MIN(BQ390,$J$5),$I$5)*(CJ390*CC390/($K$5*1000))+$H$5*(CJ390*CC390/($K$5*1000))*(CJ390*CC390/($K$5*1000)))</f>
        <v>0</v>
      </c>
      <c r="R390">
        <f>I390*(1000-(1000*0.61365*exp(17.502*V390/(240.97+V390))/(CC390+CD390)+BX390)/2)/(1000*0.61365*exp(17.502*V390/(240.97+V390))/(CC390+CD390)-BX390)</f>
        <v>0</v>
      </c>
      <c r="S390">
        <f>1/((BR390+1)/(P390/1.6)+1/(Q390/1.37)) + BR390/((BR390+1)/(P390/1.6) + BR390/(Q390/1.37))</f>
        <v>0</v>
      </c>
      <c r="T390">
        <f>(BM390*BP390)</f>
        <v>0</v>
      </c>
      <c r="U390">
        <f>(CE390+(T390+2*0.95*5.67E-8*(((CE390+$B$7)+273)^4-(CE390+273)^4)-44100*I390)/(1.84*29.3*Q390+8*0.95*5.67E-8*(CE390+273)^3))</f>
        <v>0</v>
      </c>
      <c r="V390">
        <f>($C$7*CF390+$D$7*CG390+$E$7*U390)</f>
        <v>0</v>
      </c>
      <c r="W390">
        <f>0.61365*exp(17.502*V390/(240.97+V390))</f>
        <v>0</v>
      </c>
      <c r="X390">
        <f>(Y390/Z390*100)</f>
        <v>0</v>
      </c>
      <c r="Y390">
        <f>BX390*(CC390+CD390)/1000</f>
        <v>0</v>
      </c>
      <c r="Z390">
        <f>0.61365*exp(17.502*CE390/(240.97+CE390))</f>
        <v>0</v>
      </c>
      <c r="AA390">
        <f>(W390-BX390*(CC390+CD390)/1000)</f>
        <v>0</v>
      </c>
      <c r="AB390">
        <f>(-I390*44100)</f>
        <v>0</v>
      </c>
      <c r="AC390">
        <f>2*29.3*Q390*0.92*(CE390-V390)</f>
        <v>0</v>
      </c>
      <c r="AD390">
        <f>2*0.95*5.67E-8*(((CE390+$B$7)+273)^4-(V390+273)^4)</f>
        <v>0</v>
      </c>
      <c r="AE390">
        <f>T390+AD390+AB390+AC390</f>
        <v>0</v>
      </c>
      <c r="AF390">
        <v>137</v>
      </c>
      <c r="AG390">
        <v>15</v>
      </c>
      <c r="AH390">
        <f>IF(AF390*$H$13&gt;=AJ390,1.0,(AJ390/(AJ390-AF390*$H$13)))</f>
        <v>0</v>
      </c>
      <c r="AI390">
        <f>(AH390-1)*100</f>
        <v>0</v>
      </c>
      <c r="AJ390">
        <f>MAX(0,($B$13+$C$13*CJ390)/(1+$D$13*CJ390)*CC390/(CE390+273)*$E$13)</f>
        <v>0</v>
      </c>
      <c r="AK390" t="s">
        <v>292</v>
      </c>
      <c r="AL390" t="s">
        <v>292</v>
      </c>
      <c r="AM390">
        <v>0</v>
      </c>
      <c r="AN390">
        <v>0</v>
      </c>
      <c r="AO390">
        <f>1-AM390/AN390</f>
        <v>0</v>
      </c>
      <c r="AP390">
        <v>0</v>
      </c>
      <c r="AQ390" t="s">
        <v>292</v>
      </c>
      <c r="AR390" t="s">
        <v>292</v>
      </c>
      <c r="AS390">
        <v>0</v>
      </c>
      <c r="AT390">
        <v>0</v>
      </c>
      <c r="AU390">
        <f>1-AS390/AT390</f>
        <v>0</v>
      </c>
      <c r="AV390">
        <v>0.5</v>
      </c>
      <c r="AW390">
        <f>BN390</f>
        <v>0</v>
      </c>
      <c r="AX390">
        <f>K390</f>
        <v>0</v>
      </c>
      <c r="AY390">
        <f>AU390*AV390*AW390</f>
        <v>0</v>
      </c>
      <c r="AZ390">
        <f>(AX390-AP390)/AW390</f>
        <v>0</v>
      </c>
      <c r="BA390">
        <f>(AN390-AT390)/AT390</f>
        <v>0</v>
      </c>
      <c r="BB390">
        <f>AM390/(AO390+AM390/AT390)</f>
        <v>0</v>
      </c>
      <c r="BC390" t="s">
        <v>292</v>
      </c>
      <c r="BD390">
        <v>0</v>
      </c>
      <c r="BE390">
        <f>IF(BD390&lt;&gt;0, BD390, BB390)</f>
        <v>0</v>
      </c>
      <c r="BF390">
        <f>1-BE390/AT390</f>
        <v>0</v>
      </c>
      <c r="BG390">
        <f>(AT390-AS390)/(AT390-BE390)</f>
        <v>0</v>
      </c>
      <c r="BH390">
        <f>(AN390-AT390)/(AN390-BE390)</f>
        <v>0</v>
      </c>
      <c r="BI390">
        <f>(AT390-AS390)/(AT390-AM390)</f>
        <v>0</v>
      </c>
      <c r="BJ390">
        <f>(AN390-AT390)/(AN390-AM390)</f>
        <v>0</v>
      </c>
      <c r="BK390">
        <f>(BG390*BE390/AS390)</f>
        <v>0</v>
      </c>
      <c r="BL390">
        <f>(1-BK390)</f>
        <v>0</v>
      </c>
      <c r="BM390">
        <f>$B$11*CK390+$C$11*CL390+$F$11*CM390*(1-CP390)</f>
        <v>0</v>
      </c>
      <c r="BN390">
        <f>BM390*BO390</f>
        <v>0</v>
      </c>
      <c r="BO390">
        <f>($B$11*$D$9+$C$11*$D$9+$F$11*((CZ390+CR390)/MAX(CZ390+CR390+DA390, 0.1)*$I$9+DA390/MAX(CZ390+CR390+DA390, 0.1)*$J$9))/($B$11+$C$11+$F$11)</f>
        <v>0</v>
      </c>
      <c r="BP390">
        <f>($B$11*$K$9+$C$11*$K$9+$F$11*((CZ390+CR390)/MAX(CZ390+CR390+DA390, 0.1)*$P$9+DA390/MAX(CZ390+CR390+DA390, 0.1)*$Q$9))/($B$11+$C$11+$F$11)</f>
        <v>0</v>
      </c>
      <c r="BQ390">
        <v>6</v>
      </c>
      <c r="BR390">
        <v>0.5</v>
      </c>
      <c r="BS390" t="s">
        <v>293</v>
      </c>
      <c r="BT390">
        <v>2</v>
      </c>
      <c r="BU390">
        <v>1626465935</v>
      </c>
      <c r="BV390">
        <v>395.304666666667</v>
      </c>
      <c r="BW390">
        <v>420.015</v>
      </c>
      <c r="BX390">
        <v>12.2527333333333</v>
      </c>
      <c r="BY390">
        <v>5.75632</v>
      </c>
      <c r="BZ390">
        <v>393.755666666667</v>
      </c>
      <c r="CA390">
        <v>12.2845666666667</v>
      </c>
      <c r="CB390">
        <v>900.014</v>
      </c>
      <c r="CC390">
        <v>100.762333333333</v>
      </c>
      <c r="CD390">
        <v>0.100043466666667</v>
      </c>
      <c r="CE390">
        <v>26.9924</v>
      </c>
      <c r="CF390">
        <v>25.0344</v>
      </c>
      <c r="CG390">
        <v>999.9</v>
      </c>
      <c r="CH390">
        <v>0</v>
      </c>
      <c r="CI390">
        <v>0</v>
      </c>
      <c r="CJ390">
        <v>9984.16666666667</v>
      </c>
      <c r="CK390">
        <v>0</v>
      </c>
      <c r="CL390">
        <v>0.221023</v>
      </c>
      <c r="CM390">
        <v>1460.05</v>
      </c>
      <c r="CN390">
        <v>0.972992333333333</v>
      </c>
      <c r="CO390">
        <v>0.0270077333333333</v>
      </c>
      <c r="CP390">
        <v>0</v>
      </c>
      <c r="CQ390">
        <v>879.869666666667</v>
      </c>
      <c r="CR390">
        <v>4.99999</v>
      </c>
      <c r="CS390">
        <v>12906.6333333333</v>
      </c>
      <c r="CT390">
        <v>12728.8</v>
      </c>
      <c r="CU390">
        <v>39.625</v>
      </c>
      <c r="CV390">
        <v>41.375</v>
      </c>
      <c r="CW390">
        <v>40.604</v>
      </c>
      <c r="CX390">
        <v>40.937</v>
      </c>
      <c r="CY390">
        <v>41.875</v>
      </c>
      <c r="CZ390">
        <v>1415.75</v>
      </c>
      <c r="DA390">
        <v>39.3</v>
      </c>
      <c r="DB390">
        <v>0</v>
      </c>
      <c r="DC390">
        <v>1626465947.6</v>
      </c>
      <c r="DD390">
        <v>0</v>
      </c>
      <c r="DE390">
        <v>879.3256</v>
      </c>
      <c r="DF390">
        <v>4.39361538643601</v>
      </c>
      <c r="DG390">
        <v>67.28461554443</v>
      </c>
      <c r="DH390">
        <v>12899.528</v>
      </c>
      <c r="DI390">
        <v>15</v>
      </c>
      <c r="DJ390">
        <v>1626465084.6</v>
      </c>
      <c r="DK390" t="s">
        <v>294</v>
      </c>
      <c r="DL390">
        <v>1626465076.6</v>
      </c>
      <c r="DM390">
        <v>1626465084.6</v>
      </c>
      <c r="DN390">
        <v>8</v>
      </c>
      <c r="DO390">
        <v>0.212</v>
      </c>
      <c r="DP390">
        <v>0.013</v>
      </c>
      <c r="DQ390">
        <v>1.588</v>
      </c>
      <c r="DR390">
        <v>-0.074</v>
      </c>
      <c r="DS390">
        <v>420</v>
      </c>
      <c r="DT390">
        <v>3</v>
      </c>
      <c r="DU390">
        <v>0.13</v>
      </c>
      <c r="DV390">
        <v>0.03</v>
      </c>
      <c r="DW390">
        <v>-24.6149707317073</v>
      </c>
      <c r="DX390">
        <v>-0.520352613240383</v>
      </c>
      <c r="DY390">
        <v>0.0560776388803185</v>
      </c>
      <c r="DZ390">
        <v>0</v>
      </c>
      <c r="EA390">
        <v>879.052028571429</v>
      </c>
      <c r="EB390">
        <v>3.65544081339383</v>
      </c>
      <c r="EC390">
        <v>0.430146319671029</v>
      </c>
      <c r="ED390">
        <v>1</v>
      </c>
      <c r="EE390">
        <v>6.41414756097561</v>
      </c>
      <c r="EF390">
        <v>0.44470390243903</v>
      </c>
      <c r="EG390">
        <v>0.0456633815388584</v>
      </c>
      <c r="EH390">
        <v>0</v>
      </c>
      <c r="EI390">
        <v>1</v>
      </c>
      <c r="EJ390">
        <v>3</v>
      </c>
      <c r="EK390" t="s">
        <v>427</v>
      </c>
      <c r="EL390">
        <v>100</v>
      </c>
      <c r="EM390">
        <v>100</v>
      </c>
      <c r="EN390">
        <v>1.548</v>
      </c>
      <c r="EO390">
        <v>-0.0317</v>
      </c>
      <c r="EP390">
        <v>0.796380875196005</v>
      </c>
      <c r="EQ390">
        <v>0.00225868272383977</v>
      </c>
      <c r="ER390">
        <v>-9.96746185667655e-07</v>
      </c>
      <c r="ES390">
        <v>2.83711317370827e-10</v>
      </c>
      <c r="ET390">
        <v>-0.071317122073674</v>
      </c>
      <c r="EU390">
        <v>-0.00217948432402501</v>
      </c>
      <c r="EV390">
        <v>0.000453263451741206</v>
      </c>
      <c r="EW390">
        <v>-1.16319206543697e-06</v>
      </c>
      <c r="EX390">
        <v>-2</v>
      </c>
      <c r="EY390">
        <v>2196</v>
      </c>
      <c r="EZ390">
        <v>1</v>
      </c>
      <c r="FA390">
        <v>25</v>
      </c>
      <c r="FB390">
        <v>14.3</v>
      </c>
      <c r="FC390">
        <v>14.2</v>
      </c>
      <c r="FD390">
        <v>18</v>
      </c>
      <c r="FE390">
        <v>826.272</v>
      </c>
      <c r="FF390">
        <v>434.646</v>
      </c>
      <c r="FG390">
        <v>31.9215</v>
      </c>
      <c r="FH390">
        <v>25.1952</v>
      </c>
      <c r="FI390">
        <v>30.0002</v>
      </c>
      <c r="FJ390">
        <v>25.3169</v>
      </c>
      <c r="FK390">
        <v>25.3588</v>
      </c>
      <c r="FL390">
        <v>25.0748</v>
      </c>
      <c r="FM390">
        <v>59.4576</v>
      </c>
      <c r="FN390">
        <v>0</v>
      </c>
      <c r="FO390">
        <v>32.06</v>
      </c>
      <c r="FP390">
        <v>420</v>
      </c>
      <c r="FQ390">
        <v>5.8803</v>
      </c>
      <c r="FR390">
        <v>101.474</v>
      </c>
      <c r="FS390">
        <v>101.917</v>
      </c>
    </row>
    <row r="391" spans="1:175">
      <c r="A391">
        <v>375</v>
      </c>
      <c r="B391">
        <v>1626465938</v>
      </c>
      <c r="C391">
        <v>748.400000095367</v>
      </c>
      <c r="D391" t="s">
        <v>1044</v>
      </c>
      <c r="E391" t="s">
        <v>1045</v>
      </c>
      <c r="F391">
        <v>1</v>
      </c>
      <c r="G391" t="s">
        <v>291</v>
      </c>
      <c r="H391">
        <v>1626465937</v>
      </c>
      <c r="I391">
        <f>(J391)/1000</f>
        <v>0</v>
      </c>
      <c r="J391">
        <f>1000*CB391*AH391*(BX391-BY391)/(100*BQ391*(1000-AH391*BX391))</f>
        <v>0</v>
      </c>
      <c r="K391">
        <f>CB391*AH391*(BW391-BV391*(1000-AH391*BY391)/(1000-AH391*BX391))/(100*BQ391)</f>
        <v>0</v>
      </c>
      <c r="L391">
        <f>BV391 - IF(AH391&gt;1, K391*BQ391*100.0/(AJ391*CJ391), 0)</f>
        <v>0</v>
      </c>
      <c r="M391">
        <f>((S391-I391/2)*L391-K391)/(S391+I391/2)</f>
        <v>0</v>
      </c>
      <c r="N391">
        <f>M391*(CC391+CD391)/1000.0</f>
        <v>0</v>
      </c>
      <c r="O391">
        <f>(BV391 - IF(AH391&gt;1, K391*BQ391*100.0/(AJ391*CJ391), 0))*(CC391+CD391)/1000.0</f>
        <v>0</v>
      </c>
      <c r="P391">
        <f>2.0/((1/R391-1/Q391)+SIGN(R391)*SQRT((1/R391-1/Q391)*(1/R391-1/Q391) + 4*BR391/((BR391+1)*(BR391+1))*(2*1/R391*1/Q391-1/Q391*1/Q391)))</f>
        <v>0</v>
      </c>
      <c r="Q391">
        <f>IF(LEFT(BS391,1)&lt;&gt;"0",IF(LEFT(BS391,1)="1",3.0,BT391),$D$5+$E$5*(CJ391*CC391/($K$5*1000))+$F$5*(CJ391*CC391/($K$5*1000))*MAX(MIN(BQ391,$J$5),$I$5)*MAX(MIN(BQ391,$J$5),$I$5)+$G$5*MAX(MIN(BQ391,$J$5),$I$5)*(CJ391*CC391/($K$5*1000))+$H$5*(CJ391*CC391/($K$5*1000))*(CJ391*CC391/($K$5*1000)))</f>
        <v>0</v>
      </c>
      <c r="R391">
        <f>I391*(1000-(1000*0.61365*exp(17.502*V391/(240.97+V391))/(CC391+CD391)+BX391)/2)/(1000*0.61365*exp(17.502*V391/(240.97+V391))/(CC391+CD391)-BX391)</f>
        <v>0</v>
      </c>
      <c r="S391">
        <f>1/((BR391+1)/(P391/1.6)+1/(Q391/1.37)) + BR391/((BR391+1)/(P391/1.6) + BR391/(Q391/1.37))</f>
        <v>0</v>
      </c>
      <c r="T391">
        <f>(BM391*BP391)</f>
        <v>0</v>
      </c>
      <c r="U391">
        <f>(CE391+(T391+2*0.95*5.67E-8*(((CE391+$B$7)+273)^4-(CE391+273)^4)-44100*I391)/(1.84*29.3*Q391+8*0.95*5.67E-8*(CE391+273)^3))</f>
        <v>0</v>
      </c>
      <c r="V391">
        <f>($C$7*CF391+$D$7*CG391+$E$7*U391)</f>
        <v>0</v>
      </c>
      <c r="W391">
        <f>0.61365*exp(17.502*V391/(240.97+V391))</f>
        <v>0</v>
      </c>
      <c r="X391">
        <f>(Y391/Z391*100)</f>
        <v>0</v>
      </c>
      <c r="Y391">
        <f>BX391*(CC391+CD391)/1000</f>
        <v>0</v>
      </c>
      <c r="Z391">
        <f>0.61365*exp(17.502*CE391/(240.97+CE391))</f>
        <v>0</v>
      </c>
      <c r="AA391">
        <f>(W391-BX391*(CC391+CD391)/1000)</f>
        <v>0</v>
      </c>
      <c r="AB391">
        <f>(-I391*44100)</f>
        <v>0</v>
      </c>
      <c r="AC391">
        <f>2*29.3*Q391*0.92*(CE391-V391)</f>
        <v>0</v>
      </c>
      <c r="AD391">
        <f>2*0.95*5.67E-8*(((CE391+$B$7)+273)^4-(V391+273)^4)</f>
        <v>0</v>
      </c>
      <c r="AE391">
        <f>T391+AD391+AB391+AC391</f>
        <v>0</v>
      </c>
      <c r="AF391">
        <v>137</v>
      </c>
      <c r="AG391">
        <v>15</v>
      </c>
      <c r="AH391">
        <f>IF(AF391*$H$13&gt;=AJ391,1.0,(AJ391/(AJ391-AF391*$H$13)))</f>
        <v>0</v>
      </c>
      <c r="AI391">
        <f>(AH391-1)*100</f>
        <v>0</v>
      </c>
      <c r="AJ391">
        <f>MAX(0,($B$13+$C$13*CJ391)/(1+$D$13*CJ391)*CC391/(CE391+273)*$E$13)</f>
        <v>0</v>
      </c>
      <c r="AK391" t="s">
        <v>292</v>
      </c>
      <c r="AL391" t="s">
        <v>292</v>
      </c>
      <c r="AM391">
        <v>0</v>
      </c>
      <c r="AN391">
        <v>0</v>
      </c>
      <c r="AO391">
        <f>1-AM391/AN391</f>
        <v>0</v>
      </c>
      <c r="AP391">
        <v>0</v>
      </c>
      <c r="AQ391" t="s">
        <v>292</v>
      </c>
      <c r="AR391" t="s">
        <v>292</v>
      </c>
      <c r="AS391">
        <v>0</v>
      </c>
      <c r="AT391">
        <v>0</v>
      </c>
      <c r="AU391">
        <f>1-AS391/AT391</f>
        <v>0</v>
      </c>
      <c r="AV391">
        <v>0.5</v>
      </c>
      <c r="AW391">
        <f>BN391</f>
        <v>0</v>
      </c>
      <c r="AX391">
        <f>K391</f>
        <v>0</v>
      </c>
      <c r="AY391">
        <f>AU391*AV391*AW391</f>
        <v>0</v>
      </c>
      <c r="AZ391">
        <f>(AX391-AP391)/AW391</f>
        <v>0</v>
      </c>
      <c r="BA391">
        <f>(AN391-AT391)/AT391</f>
        <v>0</v>
      </c>
      <c r="BB391">
        <f>AM391/(AO391+AM391/AT391)</f>
        <v>0</v>
      </c>
      <c r="BC391" t="s">
        <v>292</v>
      </c>
      <c r="BD391">
        <v>0</v>
      </c>
      <c r="BE391">
        <f>IF(BD391&lt;&gt;0, BD391, BB391)</f>
        <v>0</v>
      </c>
      <c r="BF391">
        <f>1-BE391/AT391</f>
        <v>0</v>
      </c>
      <c r="BG391">
        <f>(AT391-AS391)/(AT391-BE391)</f>
        <v>0</v>
      </c>
      <c r="BH391">
        <f>(AN391-AT391)/(AN391-BE391)</f>
        <v>0</v>
      </c>
      <c r="BI391">
        <f>(AT391-AS391)/(AT391-AM391)</f>
        <v>0</v>
      </c>
      <c r="BJ391">
        <f>(AN391-AT391)/(AN391-AM391)</f>
        <v>0</v>
      </c>
      <c r="BK391">
        <f>(BG391*BE391/AS391)</f>
        <v>0</v>
      </c>
      <c r="BL391">
        <f>(1-BK391)</f>
        <v>0</v>
      </c>
      <c r="BM391">
        <f>$B$11*CK391+$C$11*CL391+$F$11*CM391*(1-CP391)</f>
        <v>0</v>
      </c>
      <c r="BN391">
        <f>BM391*BO391</f>
        <v>0</v>
      </c>
      <c r="BO391">
        <f>($B$11*$D$9+$C$11*$D$9+$F$11*((CZ391+CR391)/MAX(CZ391+CR391+DA391, 0.1)*$I$9+DA391/MAX(CZ391+CR391+DA391, 0.1)*$J$9))/($B$11+$C$11+$F$11)</f>
        <v>0</v>
      </c>
      <c r="BP391">
        <f>($B$11*$K$9+$C$11*$K$9+$F$11*((CZ391+CR391)/MAX(CZ391+CR391+DA391, 0.1)*$P$9+DA391/MAX(CZ391+CR391+DA391, 0.1)*$Q$9))/($B$11+$C$11+$F$11)</f>
        <v>0</v>
      </c>
      <c r="BQ391">
        <v>6</v>
      </c>
      <c r="BR391">
        <v>0.5</v>
      </c>
      <c r="BS391" t="s">
        <v>293</v>
      </c>
      <c r="BT391">
        <v>2</v>
      </c>
      <c r="BU391">
        <v>1626465937</v>
      </c>
      <c r="BV391">
        <v>395.291333333333</v>
      </c>
      <c r="BW391">
        <v>419.949</v>
      </c>
      <c r="BX391">
        <v>12.2781</v>
      </c>
      <c r="BY391">
        <v>5.75878</v>
      </c>
      <c r="BZ391">
        <v>393.742666666667</v>
      </c>
      <c r="CA391">
        <v>12.3097666666667</v>
      </c>
      <c r="CB391">
        <v>900.033333333333</v>
      </c>
      <c r="CC391">
        <v>100.762</v>
      </c>
      <c r="CD391">
        <v>0.0994405666666667</v>
      </c>
      <c r="CE391">
        <v>27.0358333333333</v>
      </c>
      <c r="CF391">
        <v>25.0719666666667</v>
      </c>
      <c r="CG391">
        <v>999.9</v>
      </c>
      <c r="CH391">
        <v>0</v>
      </c>
      <c r="CI391">
        <v>0</v>
      </c>
      <c r="CJ391">
        <v>9998.95333333333</v>
      </c>
      <c r="CK391">
        <v>0</v>
      </c>
      <c r="CL391">
        <v>0.221023</v>
      </c>
      <c r="CM391">
        <v>1459.96333333333</v>
      </c>
      <c r="CN391">
        <v>0.972991</v>
      </c>
      <c r="CO391">
        <v>0.0270093</v>
      </c>
      <c r="CP391">
        <v>0</v>
      </c>
      <c r="CQ391">
        <v>879.977666666667</v>
      </c>
      <c r="CR391">
        <v>4.99999</v>
      </c>
      <c r="CS391">
        <v>12907.1666666667</v>
      </c>
      <c r="CT391">
        <v>12728</v>
      </c>
      <c r="CU391">
        <v>39.625</v>
      </c>
      <c r="CV391">
        <v>41.437</v>
      </c>
      <c r="CW391">
        <v>40.625</v>
      </c>
      <c r="CX391">
        <v>40.937</v>
      </c>
      <c r="CY391">
        <v>41.875</v>
      </c>
      <c r="CZ391">
        <v>1415.67</v>
      </c>
      <c r="DA391">
        <v>39.3</v>
      </c>
      <c r="DB391">
        <v>0</v>
      </c>
      <c r="DC391">
        <v>1626465949.4</v>
      </c>
      <c r="DD391">
        <v>0</v>
      </c>
      <c r="DE391">
        <v>879.465115384615</v>
      </c>
      <c r="DF391">
        <v>4.34690598371447</v>
      </c>
      <c r="DG391">
        <v>69.8974359342238</v>
      </c>
      <c r="DH391">
        <v>12901.1653846154</v>
      </c>
      <c r="DI391">
        <v>15</v>
      </c>
      <c r="DJ391">
        <v>1626465084.6</v>
      </c>
      <c r="DK391" t="s">
        <v>294</v>
      </c>
      <c r="DL391">
        <v>1626465076.6</v>
      </c>
      <c r="DM391">
        <v>1626465084.6</v>
      </c>
      <c r="DN391">
        <v>8</v>
      </c>
      <c r="DO391">
        <v>0.212</v>
      </c>
      <c r="DP391">
        <v>0.013</v>
      </c>
      <c r="DQ391">
        <v>1.588</v>
      </c>
      <c r="DR391">
        <v>-0.074</v>
      </c>
      <c r="DS391">
        <v>420</v>
      </c>
      <c r="DT391">
        <v>3</v>
      </c>
      <c r="DU391">
        <v>0.13</v>
      </c>
      <c r="DV391">
        <v>0.03</v>
      </c>
      <c r="DW391">
        <v>-24.6291512195122</v>
      </c>
      <c r="DX391">
        <v>-0.446979094076636</v>
      </c>
      <c r="DY391">
        <v>0.050675698327224</v>
      </c>
      <c r="DZ391">
        <v>1</v>
      </c>
      <c r="EA391">
        <v>879.221939393939</v>
      </c>
      <c r="EB391">
        <v>4.19834108504855</v>
      </c>
      <c r="EC391">
        <v>0.450022958296098</v>
      </c>
      <c r="ED391">
        <v>1</v>
      </c>
      <c r="EE391">
        <v>6.42871</v>
      </c>
      <c r="EF391">
        <v>0.495327386759589</v>
      </c>
      <c r="EG391">
        <v>0.0501559696614763</v>
      </c>
      <c r="EH391">
        <v>0</v>
      </c>
      <c r="EI391">
        <v>2</v>
      </c>
      <c r="EJ391">
        <v>3</v>
      </c>
      <c r="EK391" t="s">
        <v>354</v>
      </c>
      <c r="EL391">
        <v>100</v>
      </c>
      <c r="EM391">
        <v>100</v>
      </c>
      <c r="EN391">
        <v>1.549</v>
      </c>
      <c r="EO391">
        <v>-0.0315</v>
      </c>
      <c r="EP391">
        <v>0.796380875196005</v>
      </c>
      <c r="EQ391">
        <v>0.00225868272383977</v>
      </c>
      <c r="ER391">
        <v>-9.96746185667655e-07</v>
      </c>
      <c r="ES391">
        <v>2.83711317370827e-10</v>
      </c>
      <c r="ET391">
        <v>-0.071317122073674</v>
      </c>
      <c r="EU391">
        <v>-0.00217948432402501</v>
      </c>
      <c r="EV391">
        <v>0.000453263451741206</v>
      </c>
      <c r="EW391">
        <v>-1.16319206543697e-06</v>
      </c>
      <c r="EX391">
        <v>-2</v>
      </c>
      <c r="EY391">
        <v>2196</v>
      </c>
      <c r="EZ391">
        <v>1</v>
      </c>
      <c r="FA391">
        <v>25</v>
      </c>
      <c r="FB391">
        <v>14.4</v>
      </c>
      <c r="FC391">
        <v>14.2</v>
      </c>
      <c r="FD391">
        <v>18</v>
      </c>
      <c r="FE391">
        <v>826.482</v>
      </c>
      <c r="FF391">
        <v>434.69</v>
      </c>
      <c r="FG391">
        <v>31.9812</v>
      </c>
      <c r="FH391">
        <v>25.1963</v>
      </c>
      <c r="FI391">
        <v>30.0003</v>
      </c>
      <c r="FJ391">
        <v>25.3169</v>
      </c>
      <c r="FK391">
        <v>25.3588</v>
      </c>
      <c r="FL391">
        <v>25.0734</v>
      </c>
      <c r="FM391">
        <v>59.4576</v>
      </c>
      <c r="FN391">
        <v>0</v>
      </c>
      <c r="FO391">
        <v>32.06</v>
      </c>
      <c r="FP391">
        <v>420</v>
      </c>
      <c r="FQ391">
        <v>5.88328</v>
      </c>
      <c r="FR391">
        <v>101.473</v>
      </c>
      <c r="FS391">
        <v>101.916</v>
      </c>
    </row>
    <row r="392" spans="1:175">
      <c r="A392">
        <v>376</v>
      </c>
      <c r="B392">
        <v>1626465940</v>
      </c>
      <c r="C392">
        <v>750.400000095367</v>
      </c>
      <c r="D392" t="s">
        <v>1046</v>
      </c>
      <c r="E392" t="s">
        <v>1047</v>
      </c>
      <c r="F392">
        <v>1</v>
      </c>
      <c r="G392" t="s">
        <v>291</v>
      </c>
      <c r="H392">
        <v>1626465939</v>
      </c>
      <c r="I392">
        <f>(J392)/1000</f>
        <v>0</v>
      </c>
      <c r="J392">
        <f>1000*CB392*AH392*(BX392-BY392)/(100*BQ392*(1000-AH392*BX392))</f>
        <v>0</v>
      </c>
      <c r="K392">
        <f>CB392*AH392*(BW392-BV392*(1000-AH392*BY392)/(1000-AH392*BX392))/(100*BQ392)</f>
        <v>0</v>
      </c>
      <c r="L392">
        <f>BV392 - IF(AH392&gt;1, K392*BQ392*100.0/(AJ392*CJ392), 0)</f>
        <v>0</v>
      </c>
      <c r="M392">
        <f>((S392-I392/2)*L392-K392)/(S392+I392/2)</f>
        <v>0</v>
      </c>
      <c r="N392">
        <f>M392*(CC392+CD392)/1000.0</f>
        <v>0</v>
      </c>
      <c r="O392">
        <f>(BV392 - IF(AH392&gt;1, K392*BQ392*100.0/(AJ392*CJ392), 0))*(CC392+CD392)/1000.0</f>
        <v>0</v>
      </c>
      <c r="P392">
        <f>2.0/((1/R392-1/Q392)+SIGN(R392)*SQRT((1/R392-1/Q392)*(1/R392-1/Q392) + 4*BR392/((BR392+1)*(BR392+1))*(2*1/R392*1/Q392-1/Q392*1/Q392)))</f>
        <v>0</v>
      </c>
      <c r="Q392">
        <f>IF(LEFT(BS392,1)&lt;&gt;"0",IF(LEFT(BS392,1)="1",3.0,BT392),$D$5+$E$5*(CJ392*CC392/($K$5*1000))+$F$5*(CJ392*CC392/($K$5*1000))*MAX(MIN(BQ392,$J$5),$I$5)*MAX(MIN(BQ392,$J$5),$I$5)+$G$5*MAX(MIN(BQ392,$J$5),$I$5)*(CJ392*CC392/($K$5*1000))+$H$5*(CJ392*CC392/($K$5*1000))*(CJ392*CC392/($K$5*1000)))</f>
        <v>0</v>
      </c>
      <c r="R392">
        <f>I392*(1000-(1000*0.61365*exp(17.502*V392/(240.97+V392))/(CC392+CD392)+BX392)/2)/(1000*0.61365*exp(17.502*V392/(240.97+V392))/(CC392+CD392)-BX392)</f>
        <v>0</v>
      </c>
      <c r="S392">
        <f>1/((BR392+1)/(P392/1.6)+1/(Q392/1.37)) + BR392/((BR392+1)/(P392/1.6) + BR392/(Q392/1.37))</f>
        <v>0</v>
      </c>
      <c r="T392">
        <f>(BM392*BP392)</f>
        <v>0</v>
      </c>
      <c r="U392">
        <f>(CE392+(T392+2*0.95*5.67E-8*(((CE392+$B$7)+273)^4-(CE392+273)^4)-44100*I392)/(1.84*29.3*Q392+8*0.95*5.67E-8*(CE392+273)^3))</f>
        <v>0</v>
      </c>
      <c r="V392">
        <f>($C$7*CF392+$D$7*CG392+$E$7*U392)</f>
        <v>0</v>
      </c>
      <c r="W392">
        <f>0.61365*exp(17.502*V392/(240.97+V392))</f>
        <v>0</v>
      </c>
      <c r="X392">
        <f>(Y392/Z392*100)</f>
        <v>0</v>
      </c>
      <c r="Y392">
        <f>BX392*(CC392+CD392)/1000</f>
        <v>0</v>
      </c>
      <c r="Z392">
        <f>0.61365*exp(17.502*CE392/(240.97+CE392))</f>
        <v>0</v>
      </c>
      <c r="AA392">
        <f>(W392-BX392*(CC392+CD392)/1000)</f>
        <v>0</v>
      </c>
      <c r="AB392">
        <f>(-I392*44100)</f>
        <v>0</v>
      </c>
      <c r="AC392">
        <f>2*29.3*Q392*0.92*(CE392-V392)</f>
        <v>0</v>
      </c>
      <c r="AD392">
        <f>2*0.95*5.67E-8*(((CE392+$B$7)+273)^4-(V392+273)^4)</f>
        <v>0</v>
      </c>
      <c r="AE392">
        <f>T392+AD392+AB392+AC392</f>
        <v>0</v>
      </c>
      <c r="AF392">
        <v>137</v>
      </c>
      <c r="AG392">
        <v>15</v>
      </c>
      <c r="AH392">
        <f>IF(AF392*$H$13&gt;=AJ392,1.0,(AJ392/(AJ392-AF392*$H$13)))</f>
        <v>0</v>
      </c>
      <c r="AI392">
        <f>(AH392-1)*100</f>
        <v>0</v>
      </c>
      <c r="AJ392">
        <f>MAX(0,($B$13+$C$13*CJ392)/(1+$D$13*CJ392)*CC392/(CE392+273)*$E$13)</f>
        <v>0</v>
      </c>
      <c r="AK392" t="s">
        <v>292</v>
      </c>
      <c r="AL392" t="s">
        <v>292</v>
      </c>
      <c r="AM392">
        <v>0</v>
      </c>
      <c r="AN392">
        <v>0</v>
      </c>
      <c r="AO392">
        <f>1-AM392/AN392</f>
        <v>0</v>
      </c>
      <c r="AP392">
        <v>0</v>
      </c>
      <c r="AQ392" t="s">
        <v>292</v>
      </c>
      <c r="AR392" t="s">
        <v>292</v>
      </c>
      <c r="AS392">
        <v>0</v>
      </c>
      <c r="AT392">
        <v>0</v>
      </c>
      <c r="AU392">
        <f>1-AS392/AT392</f>
        <v>0</v>
      </c>
      <c r="AV392">
        <v>0.5</v>
      </c>
      <c r="AW392">
        <f>BN392</f>
        <v>0</v>
      </c>
      <c r="AX392">
        <f>K392</f>
        <v>0</v>
      </c>
      <c r="AY392">
        <f>AU392*AV392*AW392</f>
        <v>0</v>
      </c>
      <c r="AZ392">
        <f>(AX392-AP392)/AW392</f>
        <v>0</v>
      </c>
      <c r="BA392">
        <f>(AN392-AT392)/AT392</f>
        <v>0</v>
      </c>
      <c r="BB392">
        <f>AM392/(AO392+AM392/AT392)</f>
        <v>0</v>
      </c>
      <c r="BC392" t="s">
        <v>292</v>
      </c>
      <c r="BD392">
        <v>0</v>
      </c>
      <c r="BE392">
        <f>IF(BD392&lt;&gt;0, BD392, BB392)</f>
        <v>0</v>
      </c>
      <c r="BF392">
        <f>1-BE392/AT392</f>
        <v>0</v>
      </c>
      <c r="BG392">
        <f>(AT392-AS392)/(AT392-BE392)</f>
        <v>0</v>
      </c>
      <c r="BH392">
        <f>(AN392-AT392)/(AN392-BE392)</f>
        <v>0</v>
      </c>
      <c r="BI392">
        <f>(AT392-AS392)/(AT392-AM392)</f>
        <v>0</v>
      </c>
      <c r="BJ392">
        <f>(AN392-AT392)/(AN392-AM392)</f>
        <v>0</v>
      </c>
      <c r="BK392">
        <f>(BG392*BE392/AS392)</f>
        <v>0</v>
      </c>
      <c r="BL392">
        <f>(1-BK392)</f>
        <v>0</v>
      </c>
      <c r="BM392">
        <f>$B$11*CK392+$C$11*CL392+$F$11*CM392*(1-CP392)</f>
        <v>0</v>
      </c>
      <c r="BN392">
        <f>BM392*BO392</f>
        <v>0</v>
      </c>
      <c r="BO392">
        <f>($B$11*$D$9+$C$11*$D$9+$F$11*((CZ392+CR392)/MAX(CZ392+CR392+DA392, 0.1)*$I$9+DA392/MAX(CZ392+CR392+DA392, 0.1)*$J$9))/($B$11+$C$11+$F$11)</f>
        <v>0</v>
      </c>
      <c r="BP392">
        <f>($B$11*$K$9+$C$11*$K$9+$F$11*((CZ392+CR392)/MAX(CZ392+CR392+DA392, 0.1)*$P$9+DA392/MAX(CZ392+CR392+DA392, 0.1)*$Q$9))/($B$11+$C$11+$F$11)</f>
        <v>0</v>
      </c>
      <c r="BQ392">
        <v>6</v>
      </c>
      <c r="BR392">
        <v>0.5</v>
      </c>
      <c r="BS392" t="s">
        <v>293</v>
      </c>
      <c r="BT392">
        <v>2</v>
      </c>
      <c r="BU392">
        <v>1626465939</v>
      </c>
      <c r="BV392">
        <v>395.258333333333</v>
      </c>
      <c r="BW392">
        <v>419.956333333333</v>
      </c>
      <c r="BX392">
        <v>12.3056666666667</v>
      </c>
      <c r="BY392">
        <v>5.77822333333333</v>
      </c>
      <c r="BZ392">
        <v>393.71</v>
      </c>
      <c r="CA392">
        <v>12.3370333333333</v>
      </c>
      <c r="CB392">
        <v>900.031</v>
      </c>
      <c r="CC392">
        <v>100.763</v>
      </c>
      <c r="CD392">
        <v>0.100025866666667</v>
      </c>
      <c r="CE392">
        <v>27.0808</v>
      </c>
      <c r="CF392">
        <v>25.1081</v>
      </c>
      <c r="CG392">
        <v>999.9</v>
      </c>
      <c r="CH392">
        <v>0</v>
      </c>
      <c r="CI392">
        <v>0</v>
      </c>
      <c r="CJ392">
        <v>9945</v>
      </c>
      <c r="CK392">
        <v>0</v>
      </c>
      <c r="CL392">
        <v>0.221023</v>
      </c>
      <c r="CM392">
        <v>1460.04666666667</v>
      </c>
      <c r="CN392">
        <v>0.972993666666667</v>
      </c>
      <c r="CO392">
        <v>0.0270061666666667</v>
      </c>
      <c r="CP392">
        <v>0</v>
      </c>
      <c r="CQ392">
        <v>880.134666666667</v>
      </c>
      <c r="CR392">
        <v>4.99999</v>
      </c>
      <c r="CS392">
        <v>12910.8666666667</v>
      </c>
      <c r="CT392">
        <v>12728.7</v>
      </c>
      <c r="CU392">
        <v>39.625</v>
      </c>
      <c r="CV392">
        <v>41.3956666666667</v>
      </c>
      <c r="CW392">
        <v>40.625</v>
      </c>
      <c r="CX392">
        <v>40.937</v>
      </c>
      <c r="CY392">
        <v>41.875</v>
      </c>
      <c r="CZ392">
        <v>1415.75</v>
      </c>
      <c r="DA392">
        <v>39.3</v>
      </c>
      <c r="DB392">
        <v>0</v>
      </c>
      <c r="DC392">
        <v>1626465951.2</v>
      </c>
      <c r="DD392">
        <v>0</v>
      </c>
      <c r="DE392">
        <v>879.56712</v>
      </c>
      <c r="DF392">
        <v>4.91430768908665</v>
      </c>
      <c r="DG392">
        <v>67.8307692943776</v>
      </c>
      <c r="DH392">
        <v>12903.5</v>
      </c>
      <c r="DI392">
        <v>15</v>
      </c>
      <c r="DJ392">
        <v>1626465084.6</v>
      </c>
      <c r="DK392" t="s">
        <v>294</v>
      </c>
      <c r="DL392">
        <v>1626465076.6</v>
      </c>
      <c r="DM392">
        <v>1626465084.6</v>
      </c>
      <c r="DN392">
        <v>8</v>
      </c>
      <c r="DO392">
        <v>0.212</v>
      </c>
      <c r="DP392">
        <v>0.013</v>
      </c>
      <c r="DQ392">
        <v>1.588</v>
      </c>
      <c r="DR392">
        <v>-0.074</v>
      </c>
      <c r="DS392">
        <v>420</v>
      </c>
      <c r="DT392">
        <v>3</v>
      </c>
      <c r="DU392">
        <v>0.13</v>
      </c>
      <c r="DV392">
        <v>0.03</v>
      </c>
      <c r="DW392">
        <v>-24.6403463414634</v>
      </c>
      <c r="DX392">
        <v>-0.415363066202094</v>
      </c>
      <c r="DY392">
        <v>0.0484044802278396</v>
      </c>
      <c r="DZ392">
        <v>1</v>
      </c>
      <c r="EA392">
        <v>879.358696969697</v>
      </c>
      <c r="EB392">
        <v>4.24268529923985</v>
      </c>
      <c r="EC392">
        <v>0.457951465262716</v>
      </c>
      <c r="ED392">
        <v>1</v>
      </c>
      <c r="EE392">
        <v>6.44391536585366</v>
      </c>
      <c r="EF392">
        <v>0.540359790940771</v>
      </c>
      <c r="EG392">
        <v>0.0540004239413152</v>
      </c>
      <c r="EH392">
        <v>0</v>
      </c>
      <c r="EI392">
        <v>2</v>
      </c>
      <c r="EJ392">
        <v>3</v>
      </c>
      <c r="EK392" t="s">
        <v>354</v>
      </c>
      <c r="EL392">
        <v>100</v>
      </c>
      <c r="EM392">
        <v>100</v>
      </c>
      <c r="EN392">
        <v>1.549</v>
      </c>
      <c r="EO392">
        <v>-0.0313</v>
      </c>
      <c r="EP392">
        <v>0.796380875196005</v>
      </c>
      <c r="EQ392">
        <v>0.00225868272383977</v>
      </c>
      <c r="ER392">
        <v>-9.96746185667655e-07</v>
      </c>
      <c r="ES392">
        <v>2.83711317370827e-10</v>
      </c>
      <c r="ET392">
        <v>-0.071317122073674</v>
      </c>
      <c r="EU392">
        <v>-0.00217948432402501</v>
      </c>
      <c r="EV392">
        <v>0.000453263451741206</v>
      </c>
      <c r="EW392">
        <v>-1.16319206543697e-06</v>
      </c>
      <c r="EX392">
        <v>-2</v>
      </c>
      <c r="EY392">
        <v>2196</v>
      </c>
      <c r="EZ392">
        <v>1</v>
      </c>
      <c r="FA392">
        <v>25</v>
      </c>
      <c r="FB392">
        <v>14.4</v>
      </c>
      <c r="FC392">
        <v>14.3</v>
      </c>
      <c r="FD392">
        <v>18</v>
      </c>
      <c r="FE392">
        <v>826.459</v>
      </c>
      <c r="FF392">
        <v>434.885</v>
      </c>
      <c r="FG392">
        <v>32.0558</v>
      </c>
      <c r="FH392">
        <v>25.1973</v>
      </c>
      <c r="FI392">
        <v>30.0005</v>
      </c>
      <c r="FJ392">
        <v>25.3169</v>
      </c>
      <c r="FK392">
        <v>25.3588</v>
      </c>
      <c r="FL392">
        <v>25.0742</v>
      </c>
      <c r="FM392">
        <v>59.4576</v>
      </c>
      <c r="FN392">
        <v>0</v>
      </c>
      <c r="FO392">
        <v>32.16</v>
      </c>
      <c r="FP392">
        <v>420</v>
      </c>
      <c r="FQ392">
        <v>5.92241</v>
      </c>
      <c r="FR392">
        <v>101.473</v>
      </c>
      <c r="FS392">
        <v>101.915</v>
      </c>
    </row>
    <row r="393" spans="1:175">
      <c r="A393">
        <v>377</v>
      </c>
      <c r="B393">
        <v>1626465942</v>
      </c>
      <c r="C393">
        <v>752.400000095367</v>
      </c>
      <c r="D393" t="s">
        <v>1048</v>
      </c>
      <c r="E393" t="s">
        <v>1049</v>
      </c>
      <c r="F393">
        <v>1</v>
      </c>
      <c r="G393" t="s">
        <v>291</v>
      </c>
      <c r="H393">
        <v>1626465941</v>
      </c>
      <c r="I393">
        <f>(J393)/1000</f>
        <v>0</v>
      </c>
      <c r="J393">
        <f>1000*CB393*AH393*(BX393-BY393)/(100*BQ393*(1000-AH393*BX393))</f>
        <v>0</v>
      </c>
      <c r="K393">
        <f>CB393*AH393*(BW393-BV393*(1000-AH393*BY393)/(1000-AH393*BX393))/(100*BQ393)</f>
        <v>0</v>
      </c>
      <c r="L393">
        <f>BV393 - IF(AH393&gt;1, K393*BQ393*100.0/(AJ393*CJ393), 0)</f>
        <v>0</v>
      </c>
      <c r="M393">
        <f>((S393-I393/2)*L393-K393)/(S393+I393/2)</f>
        <v>0</v>
      </c>
      <c r="N393">
        <f>M393*(CC393+CD393)/1000.0</f>
        <v>0</v>
      </c>
      <c r="O393">
        <f>(BV393 - IF(AH393&gt;1, K393*BQ393*100.0/(AJ393*CJ393), 0))*(CC393+CD393)/1000.0</f>
        <v>0</v>
      </c>
      <c r="P393">
        <f>2.0/((1/R393-1/Q393)+SIGN(R393)*SQRT((1/R393-1/Q393)*(1/R393-1/Q393) + 4*BR393/((BR393+1)*(BR393+1))*(2*1/R393*1/Q393-1/Q393*1/Q393)))</f>
        <v>0</v>
      </c>
      <c r="Q393">
        <f>IF(LEFT(BS393,1)&lt;&gt;"0",IF(LEFT(BS393,1)="1",3.0,BT393),$D$5+$E$5*(CJ393*CC393/($K$5*1000))+$F$5*(CJ393*CC393/($K$5*1000))*MAX(MIN(BQ393,$J$5),$I$5)*MAX(MIN(BQ393,$J$5),$I$5)+$G$5*MAX(MIN(BQ393,$J$5),$I$5)*(CJ393*CC393/($K$5*1000))+$H$5*(CJ393*CC393/($K$5*1000))*(CJ393*CC393/($K$5*1000)))</f>
        <v>0</v>
      </c>
      <c r="R393">
        <f>I393*(1000-(1000*0.61365*exp(17.502*V393/(240.97+V393))/(CC393+CD393)+BX393)/2)/(1000*0.61365*exp(17.502*V393/(240.97+V393))/(CC393+CD393)-BX393)</f>
        <v>0</v>
      </c>
      <c r="S393">
        <f>1/((BR393+1)/(P393/1.6)+1/(Q393/1.37)) + BR393/((BR393+1)/(P393/1.6) + BR393/(Q393/1.37))</f>
        <v>0</v>
      </c>
      <c r="T393">
        <f>(BM393*BP393)</f>
        <v>0</v>
      </c>
      <c r="U393">
        <f>(CE393+(T393+2*0.95*5.67E-8*(((CE393+$B$7)+273)^4-(CE393+273)^4)-44100*I393)/(1.84*29.3*Q393+8*0.95*5.67E-8*(CE393+273)^3))</f>
        <v>0</v>
      </c>
      <c r="V393">
        <f>($C$7*CF393+$D$7*CG393+$E$7*U393)</f>
        <v>0</v>
      </c>
      <c r="W393">
        <f>0.61365*exp(17.502*V393/(240.97+V393))</f>
        <v>0</v>
      </c>
      <c r="X393">
        <f>(Y393/Z393*100)</f>
        <v>0</v>
      </c>
      <c r="Y393">
        <f>BX393*(CC393+CD393)/1000</f>
        <v>0</v>
      </c>
      <c r="Z393">
        <f>0.61365*exp(17.502*CE393/(240.97+CE393))</f>
        <v>0</v>
      </c>
      <c r="AA393">
        <f>(W393-BX393*(CC393+CD393)/1000)</f>
        <v>0</v>
      </c>
      <c r="AB393">
        <f>(-I393*44100)</f>
        <v>0</v>
      </c>
      <c r="AC393">
        <f>2*29.3*Q393*0.92*(CE393-V393)</f>
        <v>0</v>
      </c>
      <c r="AD393">
        <f>2*0.95*5.67E-8*(((CE393+$B$7)+273)^4-(V393+273)^4)</f>
        <v>0</v>
      </c>
      <c r="AE393">
        <f>T393+AD393+AB393+AC393</f>
        <v>0</v>
      </c>
      <c r="AF393">
        <v>137</v>
      </c>
      <c r="AG393">
        <v>15</v>
      </c>
      <c r="AH393">
        <f>IF(AF393*$H$13&gt;=AJ393,1.0,(AJ393/(AJ393-AF393*$H$13)))</f>
        <v>0</v>
      </c>
      <c r="AI393">
        <f>(AH393-1)*100</f>
        <v>0</v>
      </c>
      <c r="AJ393">
        <f>MAX(0,($B$13+$C$13*CJ393)/(1+$D$13*CJ393)*CC393/(CE393+273)*$E$13)</f>
        <v>0</v>
      </c>
      <c r="AK393" t="s">
        <v>292</v>
      </c>
      <c r="AL393" t="s">
        <v>292</v>
      </c>
      <c r="AM393">
        <v>0</v>
      </c>
      <c r="AN393">
        <v>0</v>
      </c>
      <c r="AO393">
        <f>1-AM393/AN393</f>
        <v>0</v>
      </c>
      <c r="AP393">
        <v>0</v>
      </c>
      <c r="AQ393" t="s">
        <v>292</v>
      </c>
      <c r="AR393" t="s">
        <v>292</v>
      </c>
      <c r="AS393">
        <v>0</v>
      </c>
      <c r="AT393">
        <v>0</v>
      </c>
      <c r="AU393">
        <f>1-AS393/AT393</f>
        <v>0</v>
      </c>
      <c r="AV393">
        <v>0.5</v>
      </c>
      <c r="AW393">
        <f>BN393</f>
        <v>0</v>
      </c>
      <c r="AX393">
        <f>K393</f>
        <v>0</v>
      </c>
      <c r="AY393">
        <f>AU393*AV393*AW393</f>
        <v>0</v>
      </c>
      <c r="AZ393">
        <f>(AX393-AP393)/AW393</f>
        <v>0</v>
      </c>
      <c r="BA393">
        <f>(AN393-AT393)/AT393</f>
        <v>0</v>
      </c>
      <c r="BB393">
        <f>AM393/(AO393+AM393/AT393)</f>
        <v>0</v>
      </c>
      <c r="BC393" t="s">
        <v>292</v>
      </c>
      <c r="BD393">
        <v>0</v>
      </c>
      <c r="BE393">
        <f>IF(BD393&lt;&gt;0, BD393, BB393)</f>
        <v>0</v>
      </c>
      <c r="BF393">
        <f>1-BE393/AT393</f>
        <v>0</v>
      </c>
      <c r="BG393">
        <f>(AT393-AS393)/(AT393-BE393)</f>
        <v>0</v>
      </c>
      <c r="BH393">
        <f>(AN393-AT393)/(AN393-BE393)</f>
        <v>0</v>
      </c>
      <c r="BI393">
        <f>(AT393-AS393)/(AT393-AM393)</f>
        <v>0</v>
      </c>
      <c r="BJ393">
        <f>(AN393-AT393)/(AN393-AM393)</f>
        <v>0</v>
      </c>
      <c r="BK393">
        <f>(BG393*BE393/AS393)</f>
        <v>0</v>
      </c>
      <c r="BL393">
        <f>(1-BK393)</f>
        <v>0</v>
      </c>
      <c r="BM393">
        <f>$B$11*CK393+$C$11*CL393+$F$11*CM393*(1-CP393)</f>
        <v>0</v>
      </c>
      <c r="BN393">
        <f>BM393*BO393</f>
        <v>0</v>
      </c>
      <c r="BO393">
        <f>($B$11*$D$9+$C$11*$D$9+$F$11*((CZ393+CR393)/MAX(CZ393+CR393+DA393, 0.1)*$I$9+DA393/MAX(CZ393+CR393+DA393, 0.1)*$J$9))/($B$11+$C$11+$F$11)</f>
        <v>0</v>
      </c>
      <c r="BP393">
        <f>($B$11*$K$9+$C$11*$K$9+$F$11*((CZ393+CR393)/MAX(CZ393+CR393+DA393, 0.1)*$P$9+DA393/MAX(CZ393+CR393+DA393, 0.1)*$Q$9))/($B$11+$C$11+$F$11)</f>
        <v>0</v>
      </c>
      <c r="BQ393">
        <v>6</v>
      </c>
      <c r="BR393">
        <v>0.5</v>
      </c>
      <c r="BS393" t="s">
        <v>293</v>
      </c>
      <c r="BT393">
        <v>2</v>
      </c>
      <c r="BU393">
        <v>1626465941</v>
      </c>
      <c r="BV393">
        <v>395.228</v>
      </c>
      <c r="BW393">
        <v>419.986</v>
      </c>
      <c r="BX393">
        <v>12.3391</v>
      </c>
      <c r="BY393">
        <v>5.81201666666667</v>
      </c>
      <c r="BZ393">
        <v>393.679666666667</v>
      </c>
      <c r="CA393">
        <v>12.3702333333333</v>
      </c>
      <c r="CB393">
        <v>899.996333333333</v>
      </c>
      <c r="CC393">
        <v>100.763333333333</v>
      </c>
      <c r="CD393">
        <v>0.100236666666667</v>
      </c>
      <c r="CE393">
        <v>27.1229333333333</v>
      </c>
      <c r="CF393">
        <v>25.1459333333333</v>
      </c>
      <c r="CG393">
        <v>999.9</v>
      </c>
      <c r="CH393">
        <v>0</v>
      </c>
      <c r="CI393">
        <v>0</v>
      </c>
      <c r="CJ393">
        <v>9936.66666666667</v>
      </c>
      <c r="CK393">
        <v>0</v>
      </c>
      <c r="CL393">
        <v>0.221023</v>
      </c>
      <c r="CM393">
        <v>1460.03666666667</v>
      </c>
      <c r="CN393">
        <v>0.972993666666667</v>
      </c>
      <c r="CO393">
        <v>0.0270061666666667</v>
      </c>
      <c r="CP393">
        <v>0</v>
      </c>
      <c r="CQ393">
        <v>880.257</v>
      </c>
      <c r="CR393">
        <v>4.99999</v>
      </c>
      <c r="CS393">
        <v>12912.4666666667</v>
      </c>
      <c r="CT393">
        <v>12728.6333333333</v>
      </c>
      <c r="CU393">
        <v>39.625</v>
      </c>
      <c r="CV393">
        <v>41.437</v>
      </c>
      <c r="CW393">
        <v>40.625</v>
      </c>
      <c r="CX393">
        <v>40.937</v>
      </c>
      <c r="CY393">
        <v>41.875</v>
      </c>
      <c r="CZ393">
        <v>1415.74</v>
      </c>
      <c r="DA393">
        <v>39.2933333333333</v>
      </c>
      <c r="DB393">
        <v>0</v>
      </c>
      <c r="DC393">
        <v>1626465953</v>
      </c>
      <c r="DD393">
        <v>0</v>
      </c>
      <c r="DE393">
        <v>879.677961538462</v>
      </c>
      <c r="DF393">
        <v>4.49029059258411</v>
      </c>
      <c r="DG393">
        <v>61.8735042804176</v>
      </c>
      <c r="DH393">
        <v>12905.1769230769</v>
      </c>
      <c r="DI393">
        <v>15</v>
      </c>
      <c r="DJ393">
        <v>1626465084.6</v>
      </c>
      <c r="DK393" t="s">
        <v>294</v>
      </c>
      <c r="DL393">
        <v>1626465076.6</v>
      </c>
      <c r="DM393">
        <v>1626465084.6</v>
      </c>
      <c r="DN393">
        <v>8</v>
      </c>
      <c r="DO393">
        <v>0.212</v>
      </c>
      <c r="DP393">
        <v>0.013</v>
      </c>
      <c r="DQ393">
        <v>1.588</v>
      </c>
      <c r="DR393">
        <v>-0.074</v>
      </c>
      <c r="DS393">
        <v>420</v>
      </c>
      <c r="DT393">
        <v>3</v>
      </c>
      <c r="DU393">
        <v>0.13</v>
      </c>
      <c r="DV393">
        <v>0.03</v>
      </c>
      <c r="DW393">
        <v>-24.6536195121951</v>
      </c>
      <c r="DX393">
        <v>-0.485402090592387</v>
      </c>
      <c r="DY393">
        <v>0.054000904326268</v>
      </c>
      <c r="DZ393">
        <v>1</v>
      </c>
      <c r="EA393">
        <v>879.4644</v>
      </c>
      <c r="EB393">
        <v>4.30835324174688</v>
      </c>
      <c r="EC393">
        <v>0.485693801248718</v>
      </c>
      <c r="ED393">
        <v>1</v>
      </c>
      <c r="EE393">
        <v>6.45852170731708</v>
      </c>
      <c r="EF393">
        <v>0.541569825783976</v>
      </c>
      <c r="EG393">
        <v>0.0540953567685281</v>
      </c>
      <c r="EH393">
        <v>0</v>
      </c>
      <c r="EI393">
        <v>2</v>
      </c>
      <c r="EJ393">
        <v>3</v>
      </c>
      <c r="EK393" t="s">
        <v>354</v>
      </c>
      <c r="EL393">
        <v>100</v>
      </c>
      <c r="EM393">
        <v>100</v>
      </c>
      <c r="EN393">
        <v>1.548</v>
      </c>
      <c r="EO393">
        <v>-0.031</v>
      </c>
      <c r="EP393">
        <v>0.796380875196005</v>
      </c>
      <c r="EQ393">
        <v>0.00225868272383977</v>
      </c>
      <c r="ER393">
        <v>-9.96746185667655e-07</v>
      </c>
      <c r="ES393">
        <v>2.83711317370827e-10</v>
      </c>
      <c r="ET393">
        <v>-0.071317122073674</v>
      </c>
      <c r="EU393">
        <v>-0.00217948432402501</v>
      </c>
      <c r="EV393">
        <v>0.000453263451741206</v>
      </c>
      <c r="EW393">
        <v>-1.16319206543697e-06</v>
      </c>
      <c r="EX393">
        <v>-2</v>
      </c>
      <c r="EY393">
        <v>2196</v>
      </c>
      <c r="EZ393">
        <v>1</v>
      </c>
      <c r="FA393">
        <v>25</v>
      </c>
      <c r="FB393">
        <v>14.4</v>
      </c>
      <c r="FC393">
        <v>14.3</v>
      </c>
      <c r="FD393">
        <v>18</v>
      </c>
      <c r="FE393">
        <v>826.365</v>
      </c>
      <c r="FF393">
        <v>434.87</v>
      </c>
      <c r="FG393">
        <v>32.1226</v>
      </c>
      <c r="FH393">
        <v>25.1989</v>
      </c>
      <c r="FI393">
        <v>30.0004</v>
      </c>
      <c r="FJ393">
        <v>25.3169</v>
      </c>
      <c r="FK393">
        <v>25.3588</v>
      </c>
      <c r="FL393">
        <v>25.0748</v>
      </c>
      <c r="FM393">
        <v>59.4576</v>
      </c>
      <c r="FN393">
        <v>0</v>
      </c>
      <c r="FO393">
        <v>32.16</v>
      </c>
      <c r="FP393">
        <v>420</v>
      </c>
      <c r="FQ393">
        <v>5.91772</v>
      </c>
      <c r="FR393">
        <v>101.472</v>
      </c>
      <c r="FS393">
        <v>101.915</v>
      </c>
    </row>
    <row r="394" spans="1:175">
      <c r="A394">
        <v>378</v>
      </c>
      <c r="B394">
        <v>1626465944</v>
      </c>
      <c r="C394">
        <v>754.400000095367</v>
      </c>
      <c r="D394" t="s">
        <v>1050</v>
      </c>
      <c r="E394" t="s">
        <v>1051</v>
      </c>
      <c r="F394">
        <v>1</v>
      </c>
      <c r="G394" t="s">
        <v>291</v>
      </c>
      <c r="H394">
        <v>1626465943</v>
      </c>
      <c r="I394">
        <f>(J394)/1000</f>
        <v>0</v>
      </c>
      <c r="J394">
        <f>1000*CB394*AH394*(BX394-BY394)/(100*BQ394*(1000-AH394*BX394))</f>
        <v>0</v>
      </c>
      <c r="K394">
        <f>CB394*AH394*(BW394-BV394*(1000-AH394*BY394)/(1000-AH394*BX394))/(100*BQ394)</f>
        <v>0</v>
      </c>
      <c r="L394">
        <f>BV394 - IF(AH394&gt;1, K394*BQ394*100.0/(AJ394*CJ394), 0)</f>
        <v>0</v>
      </c>
      <c r="M394">
        <f>((S394-I394/2)*L394-K394)/(S394+I394/2)</f>
        <v>0</v>
      </c>
      <c r="N394">
        <f>M394*(CC394+CD394)/1000.0</f>
        <v>0</v>
      </c>
      <c r="O394">
        <f>(BV394 - IF(AH394&gt;1, K394*BQ394*100.0/(AJ394*CJ394), 0))*(CC394+CD394)/1000.0</f>
        <v>0</v>
      </c>
      <c r="P394">
        <f>2.0/((1/R394-1/Q394)+SIGN(R394)*SQRT((1/R394-1/Q394)*(1/R394-1/Q394) + 4*BR394/((BR394+1)*(BR394+1))*(2*1/R394*1/Q394-1/Q394*1/Q394)))</f>
        <v>0</v>
      </c>
      <c r="Q394">
        <f>IF(LEFT(BS394,1)&lt;&gt;"0",IF(LEFT(BS394,1)="1",3.0,BT394),$D$5+$E$5*(CJ394*CC394/($K$5*1000))+$F$5*(CJ394*CC394/($K$5*1000))*MAX(MIN(BQ394,$J$5),$I$5)*MAX(MIN(BQ394,$J$5),$I$5)+$G$5*MAX(MIN(BQ394,$J$5),$I$5)*(CJ394*CC394/($K$5*1000))+$H$5*(CJ394*CC394/($K$5*1000))*(CJ394*CC394/($K$5*1000)))</f>
        <v>0</v>
      </c>
      <c r="R394">
        <f>I394*(1000-(1000*0.61365*exp(17.502*V394/(240.97+V394))/(CC394+CD394)+BX394)/2)/(1000*0.61365*exp(17.502*V394/(240.97+V394))/(CC394+CD394)-BX394)</f>
        <v>0</v>
      </c>
      <c r="S394">
        <f>1/((BR394+1)/(P394/1.6)+1/(Q394/1.37)) + BR394/((BR394+1)/(P394/1.6) + BR394/(Q394/1.37))</f>
        <v>0</v>
      </c>
      <c r="T394">
        <f>(BM394*BP394)</f>
        <v>0</v>
      </c>
      <c r="U394">
        <f>(CE394+(T394+2*0.95*5.67E-8*(((CE394+$B$7)+273)^4-(CE394+273)^4)-44100*I394)/(1.84*29.3*Q394+8*0.95*5.67E-8*(CE394+273)^3))</f>
        <v>0</v>
      </c>
      <c r="V394">
        <f>($C$7*CF394+$D$7*CG394+$E$7*U394)</f>
        <v>0</v>
      </c>
      <c r="W394">
        <f>0.61365*exp(17.502*V394/(240.97+V394))</f>
        <v>0</v>
      </c>
      <c r="X394">
        <f>(Y394/Z394*100)</f>
        <v>0</v>
      </c>
      <c r="Y394">
        <f>BX394*(CC394+CD394)/1000</f>
        <v>0</v>
      </c>
      <c r="Z394">
        <f>0.61365*exp(17.502*CE394/(240.97+CE394))</f>
        <v>0</v>
      </c>
      <c r="AA394">
        <f>(W394-BX394*(CC394+CD394)/1000)</f>
        <v>0</v>
      </c>
      <c r="AB394">
        <f>(-I394*44100)</f>
        <v>0</v>
      </c>
      <c r="AC394">
        <f>2*29.3*Q394*0.92*(CE394-V394)</f>
        <v>0</v>
      </c>
      <c r="AD394">
        <f>2*0.95*5.67E-8*(((CE394+$B$7)+273)^4-(V394+273)^4)</f>
        <v>0</v>
      </c>
      <c r="AE394">
        <f>T394+AD394+AB394+AC394</f>
        <v>0</v>
      </c>
      <c r="AF394">
        <v>137</v>
      </c>
      <c r="AG394">
        <v>15</v>
      </c>
      <c r="AH394">
        <f>IF(AF394*$H$13&gt;=AJ394,1.0,(AJ394/(AJ394-AF394*$H$13)))</f>
        <v>0</v>
      </c>
      <c r="AI394">
        <f>(AH394-1)*100</f>
        <v>0</v>
      </c>
      <c r="AJ394">
        <f>MAX(0,($B$13+$C$13*CJ394)/(1+$D$13*CJ394)*CC394/(CE394+273)*$E$13)</f>
        <v>0</v>
      </c>
      <c r="AK394" t="s">
        <v>292</v>
      </c>
      <c r="AL394" t="s">
        <v>292</v>
      </c>
      <c r="AM394">
        <v>0</v>
      </c>
      <c r="AN394">
        <v>0</v>
      </c>
      <c r="AO394">
        <f>1-AM394/AN394</f>
        <v>0</v>
      </c>
      <c r="AP394">
        <v>0</v>
      </c>
      <c r="AQ394" t="s">
        <v>292</v>
      </c>
      <c r="AR394" t="s">
        <v>292</v>
      </c>
      <c r="AS394">
        <v>0</v>
      </c>
      <c r="AT394">
        <v>0</v>
      </c>
      <c r="AU394">
        <f>1-AS394/AT394</f>
        <v>0</v>
      </c>
      <c r="AV394">
        <v>0.5</v>
      </c>
      <c r="AW394">
        <f>BN394</f>
        <v>0</v>
      </c>
      <c r="AX394">
        <f>K394</f>
        <v>0</v>
      </c>
      <c r="AY394">
        <f>AU394*AV394*AW394</f>
        <v>0</v>
      </c>
      <c r="AZ394">
        <f>(AX394-AP394)/AW394</f>
        <v>0</v>
      </c>
      <c r="BA394">
        <f>(AN394-AT394)/AT394</f>
        <v>0</v>
      </c>
      <c r="BB394">
        <f>AM394/(AO394+AM394/AT394)</f>
        <v>0</v>
      </c>
      <c r="BC394" t="s">
        <v>292</v>
      </c>
      <c r="BD394">
        <v>0</v>
      </c>
      <c r="BE394">
        <f>IF(BD394&lt;&gt;0, BD394, BB394)</f>
        <v>0</v>
      </c>
      <c r="BF394">
        <f>1-BE394/AT394</f>
        <v>0</v>
      </c>
      <c r="BG394">
        <f>(AT394-AS394)/(AT394-BE394)</f>
        <v>0</v>
      </c>
      <c r="BH394">
        <f>(AN394-AT394)/(AN394-BE394)</f>
        <v>0</v>
      </c>
      <c r="BI394">
        <f>(AT394-AS394)/(AT394-AM394)</f>
        <v>0</v>
      </c>
      <c r="BJ394">
        <f>(AN394-AT394)/(AN394-AM394)</f>
        <v>0</v>
      </c>
      <c r="BK394">
        <f>(BG394*BE394/AS394)</f>
        <v>0</v>
      </c>
      <c r="BL394">
        <f>(1-BK394)</f>
        <v>0</v>
      </c>
      <c r="BM394">
        <f>$B$11*CK394+$C$11*CL394+$F$11*CM394*(1-CP394)</f>
        <v>0</v>
      </c>
      <c r="BN394">
        <f>BM394*BO394</f>
        <v>0</v>
      </c>
      <c r="BO394">
        <f>($B$11*$D$9+$C$11*$D$9+$F$11*((CZ394+CR394)/MAX(CZ394+CR394+DA394, 0.1)*$I$9+DA394/MAX(CZ394+CR394+DA394, 0.1)*$J$9))/($B$11+$C$11+$F$11)</f>
        <v>0</v>
      </c>
      <c r="BP394">
        <f>($B$11*$K$9+$C$11*$K$9+$F$11*((CZ394+CR394)/MAX(CZ394+CR394+DA394, 0.1)*$P$9+DA394/MAX(CZ394+CR394+DA394, 0.1)*$Q$9))/($B$11+$C$11+$F$11)</f>
        <v>0</v>
      </c>
      <c r="BQ394">
        <v>6</v>
      </c>
      <c r="BR394">
        <v>0.5</v>
      </c>
      <c r="BS394" t="s">
        <v>293</v>
      </c>
      <c r="BT394">
        <v>2</v>
      </c>
      <c r="BU394">
        <v>1626465943</v>
      </c>
      <c r="BV394">
        <v>395.213333333333</v>
      </c>
      <c r="BW394">
        <v>419.957333333333</v>
      </c>
      <c r="BX394">
        <v>12.3764333333333</v>
      </c>
      <c r="BY394">
        <v>5.83007666666667</v>
      </c>
      <c r="BZ394">
        <v>393.665333333333</v>
      </c>
      <c r="CA394">
        <v>12.4072333333333</v>
      </c>
      <c r="CB394">
        <v>899.956333333333</v>
      </c>
      <c r="CC394">
        <v>100.764</v>
      </c>
      <c r="CD394">
        <v>0.0998833</v>
      </c>
      <c r="CE394">
        <v>27.1643333333333</v>
      </c>
      <c r="CF394">
        <v>25.1858</v>
      </c>
      <c r="CG394">
        <v>999.9</v>
      </c>
      <c r="CH394">
        <v>0</v>
      </c>
      <c r="CI394">
        <v>0</v>
      </c>
      <c r="CJ394">
        <v>9989.17333333333</v>
      </c>
      <c r="CK394">
        <v>0</v>
      </c>
      <c r="CL394">
        <v>0.221023</v>
      </c>
      <c r="CM394">
        <v>1460.03333333333</v>
      </c>
      <c r="CN394">
        <v>0.972992333333333</v>
      </c>
      <c r="CO394">
        <v>0.0270077333333333</v>
      </c>
      <c r="CP394">
        <v>0</v>
      </c>
      <c r="CQ394">
        <v>880.242333333333</v>
      </c>
      <c r="CR394">
        <v>4.99999</v>
      </c>
      <c r="CS394">
        <v>12914.8333333333</v>
      </c>
      <c r="CT394">
        <v>12728.6333333333</v>
      </c>
      <c r="CU394">
        <v>39.625</v>
      </c>
      <c r="CV394">
        <v>41.3956666666667</v>
      </c>
      <c r="CW394">
        <v>40.625</v>
      </c>
      <c r="CX394">
        <v>40.937</v>
      </c>
      <c r="CY394">
        <v>41.937</v>
      </c>
      <c r="CZ394">
        <v>1415.73666666667</v>
      </c>
      <c r="DA394">
        <v>39.2933333333333</v>
      </c>
      <c r="DB394">
        <v>0</v>
      </c>
      <c r="DC394">
        <v>1626465955.4</v>
      </c>
      <c r="DD394">
        <v>0</v>
      </c>
      <c r="DE394">
        <v>879.831230769231</v>
      </c>
      <c r="DF394">
        <v>4.27466666548578</v>
      </c>
      <c r="DG394">
        <v>65.2478633302004</v>
      </c>
      <c r="DH394">
        <v>12907.7730769231</v>
      </c>
      <c r="DI394">
        <v>15</v>
      </c>
      <c r="DJ394">
        <v>1626465084.6</v>
      </c>
      <c r="DK394" t="s">
        <v>294</v>
      </c>
      <c r="DL394">
        <v>1626465076.6</v>
      </c>
      <c r="DM394">
        <v>1626465084.6</v>
      </c>
      <c r="DN394">
        <v>8</v>
      </c>
      <c r="DO394">
        <v>0.212</v>
      </c>
      <c r="DP394">
        <v>0.013</v>
      </c>
      <c r="DQ394">
        <v>1.588</v>
      </c>
      <c r="DR394">
        <v>-0.074</v>
      </c>
      <c r="DS394">
        <v>420</v>
      </c>
      <c r="DT394">
        <v>3</v>
      </c>
      <c r="DU394">
        <v>0.13</v>
      </c>
      <c r="DV394">
        <v>0.03</v>
      </c>
      <c r="DW394">
        <v>-24.6724853658537</v>
      </c>
      <c r="DX394">
        <v>-0.458707317073226</v>
      </c>
      <c r="DY394">
        <v>0.0513608732211291</v>
      </c>
      <c r="DZ394">
        <v>1</v>
      </c>
      <c r="EA394">
        <v>879.613575757576</v>
      </c>
      <c r="EB394">
        <v>3.92048250094612</v>
      </c>
      <c r="EC394">
        <v>0.428109801145161</v>
      </c>
      <c r="ED394">
        <v>1</v>
      </c>
      <c r="EE394">
        <v>6.47437634146342</v>
      </c>
      <c r="EF394">
        <v>0.503327247386767</v>
      </c>
      <c r="EG394">
        <v>0.0507044136124839</v>
      </c>
      <c r="EH394">
        <v>0</v>
      </c>
      <c r="EI394">
        <v>2</v>
      </c>
      <c r="EJ394">
        <v>3</v>
      </c>
      <c r="EK394" t="s">
        <v>354</v>
      </c>
      <c r="EL394">
        <v>100</v>
      </c>
      <c r="EM394">
        <v>100</v>
      </c>
      <c r="EN394">
        <v>1.548</v>
      </c>
      <c r="EO394">
        <v>-0.0306</v>
      </c>
      <c r="EP394">
        <v>0.796380875196005</v>
      </c>
      <c r="EQ394">
        <v>0.00225868272383977</v>
      </c>
      <c r="ER394">
        <v>-9.96746185667655e-07</v>
      </c>
      <c r="ES394">
        <v>2.83711317370827e-10</v>
      </c>
      <c r="ET394">
        <v>-0.071317122073674</v>
      </c>
      <c r="EU394">
        <v>-0.00217948432402501</v>
      </c>
      <c r="EV394">
        <v>0.000453263451741206</v>
      </c>
      <c r="EW394">
        <v>-1.16319206543697e-06</v>
      </c>
      <c r="EX394">
        <v>-2</v>
      </c>
      <c r="EY394">
        <v>2196</v>
      </c>
      <c r="EZ394">
        <v>1</v>
      </c>
      <c r="FA394">
        <v>25</v>
      </c>
      <c r="FB394">
        <v>14.5</v>
      </c>
      <c r="FC394">
        <v>14.3</v>
      </c>
      <c r="FD394">
        <v>18</v>
      </c>
      <c r="FE394">
        <v>826.529</v>
      </c>
      <c r="FF394">
        <v>434.69</v>
      </c>
      <c r="FG394">
        <v>32.1843</v>
      </c>
      <c r="FH394">
        <v>25.2</v>
      </c>
      <c r="FI394">
        <v>30.0001</v>
      </c>
      <c r="FJ394">
        <v>25.3169</v>
      </c>
      <c r="FK394">
        <v>25.3588</v>
      </c>
      <c r="FL394">
        <v>25.0734</v>
      </c>
      <c r="FM394">
        <v>59.1792</v>
      </c>
      <c r="FN394">
        <v>0</v>
      </c>
      <c r="FO394">
        <v>32.26</v>
      </c>
      <c r="FP394">
        <v>420</v>
      </c>
      <c r="FQ394">
        <v>5.91854</v>
      </c>
      <c r="FR394">
        <v>101.471</v>
      </c>
      <c r="FS394">
        <v>101.915</v>
      </c>
    </row>
    <row r="395" spans="1:175">
      <c r="A395">
        <v>379</v>
      </c>
      <c r="B395">
        <v>1626465946</v>
      </c>
      <c r="C395">
        <v>756.400000095367</v>
      </c>
      <c r="D395" t="s">
        <v>1052</v>
      </c>
      <c r="E395" t="s">
        <v>1053</v>
      </c>
      <c r="F395">
        <v>1</v>
      </c>
      <c r="G395" t="s">
        <v>291</v>
      </c>
      <c r="H395">
        <v>1626465945</v>
      </c>
      <c r="I395">
        <f>(J395)/1000</f>
        <v>0</v>
      </c>
      <c r="J395">
        <f>1000*CB395*AH395*(BX395-BY395)/(100*BQ395*(1000-AH395*BX395))</f>
        <v>0</v>
      </c>
      <c r="K395">
        <f>CB395*AH395*(BW395-BV395*(1000-AH395*BY395)/(1000-AH395*BX395))/(100*BQ395)</f>
        <v>0</v>
      </c>
      <c r="L395">
        <f>BV395 - IF(AH395&gt;1, K395*BQ395*100.0/(AJ395*CJ395), 0)</f>
        <v>0</v>
      </c>
      <c r="M395">
        <f>((S395-I395/2)*L395-K395)/(S395+I395/2)</f>
        <v>0</v>
      </c>
      <c r="N395">
        <f>M395*(CC395+CD395)/1000.0</f>
        <v>0</v>
      </c>
      <c r="O395">
        <f>(BV395 - IF(AH395&gt;1, K395*BQ395*100.0/(AJ395*CJ395), 0))*(CC395+CD395)/1000.0</f>
        <v>0</v>
      </c>
      <c r="P395">
        <f>2.0/((1/R395-1/Q395)+SIGN(R395)*SQRT((1/R395-1/Q395)*(1/R395-1/Q395) + 4*BR395/((BR395+1)*(BR395+1))*(2*1/R395*1/Q395-1/Q395*1/Q395)))</f>
        <v>0</v>
      </c>
      <c r="Q395">
        <f>IF(LEFT(BS395,1)&lt;&gt;"0",IF(LEFT(BS395,1)="1",3.0,BT395),$D$5+$E$5*(CJ395*CC395/($K$5*1000))+$F$5*(CJ395*CC395/($K$5*1000))*MAX(MIN(BQ395,$J$5),$I$5)*MAX(MIN(BQ395,$J$5),$I$5)+$G$5*MAX(MIN(BQ395,$J$5),$I$5)*(CJ395*CC395/($K$5*1000))+$H$5*(CJ395*CC395/($K$5*1000))*(CJ395*CC395/($K$5*1000)))</f>
        <v>0</v>
      </c>
      <c r="R395">
        <f>I395*(1000-(1000*0.61365*exp(17.502*V395/(240.97+V395))/(CC395+CD395)+BX395)/2)/(1000*0.61365*exp(17.502*V395/(240.97+V395))/(CC395+CD395)-BX395)</f>
        <v>0</v>
      </c>
      <c r="S395">
        <f>1/((BR395+1)/(P395/1.6)+1/(Q395/1.37)) + BR395/((BR395+1)/(P395/1.6) + BR395/(Q395/1.37))</f>
        <v>0</v>
      </c>
      <c r="T395">
        <f>(BM395*BP395)</f>
        <v>0</v>
      </c>
      <c r="U395">
        <f>(CE395+(T395+2*0.95*5.67E-8*(((CE395+$B$7)+273)^4-(CE395+273)^4)-44100*I395)/(1.84*29.3*Q395+8*0.95*5.67E-8*(CE395+273)^3))</f>
        <v>0</v>
      </c>
      <c r="V395">
        <f>($C$7*CF395+$D$7*CG395+$E$7*U395)</f>
        <v>0</v>
      </c>
      <c r="W395">
        <f>0.61365*exp(17.502*V395/(240.97+V395))</f>
        <v>0</v>
      </c>
      <c r="X395">
        <f>(Y395/Z395*100)</f>
        <v>0</v>
      </c>
      <c r="Y395">
        <f>BX395*(CC395+CD395)/1000</f>
        <v>0</v>
      </c>
      <c r="Z395">
        <f>0.61365*exp(17.502*CE395/(240.97+CE395))</f>
        <v>0</v>
      </c>
      <c r="AA395">
        <f>(W395-BX395*(CC395+CD395)/1000)</f>
        <v>0</v>
      </c>
      <c r="AB395">
        <f>(-I395*44100)</f>
        <v>0</v>
      </c>
      <c r="AC395">
        <f>2*29.3*Q395*0.92*(CE395-V395)</f>
        <v>0</v>
      </c>
      <c r="AD395">
        <f>2*0.95*5.67E-8*(((CE395+$B$7)+273)^4-(V395+273)^4)</f>
        <v>0</v>
      </c>
      <c r="AE395">
        <f>T395+AD395+AB395+AC395</f>
        <v>0</v>
      </c>
      <c r="AF395">
        <v>137</v>
      </c>
      <c r="AG395">
        <v>15</v>
      </c>
      <c r="AH395">
        <f>IF(AF395*$H$13&gt;=AJ395,1.0,(AJ395/(AJ395-AF395*$H$13)))</f>
        <v>0</v>
      </c>
      <c r="AI395">
        <f>(AH395-1)*100</f>
        <v>0</v>
      </c>
      <c r="AJ395">
        <f>MAX(0,($B$13+$C$13*CJ395)/(1+$D$13*CJ395)*CC395/(CE395+273)*$E$13)</f>
        <v>0</v>
      </c>
      <c r="AK395" t="s">
        <v>292</v>
      </c>
      <c r="AL395" t="s">
        <v>292</v>
      </c>
      <c r="AM395">
        <v>0</v>
      </c>
      <c r="AN395">
        <v>0</v>
      </c>
      <c r="AO395">
        <f>1-AM395/AN395</f>
        <v>0</v>
      </c>
      <c r="AP395">
        <v>0</v>
      </c>
      <c r="AQ395" t="s">
        <v>292</v>
      </c>
      <c r="AR395" t="s">
        <v>292</v>
      </c>
      <c r="AS395">
        <v>0</v>
      </c>
      <c r="AT395">
        <v>0</v>
      </c>
      <c r="AU395">
        <f>1-AS395/AT395</f>
        <v>0</v>
      </c>
      <c r="AV395">
        <v>0.5</v>
      </c>
      <c r="AW395">
        <f>BN395</f>
        <v>0</v>
      </c>
      <c r="AX395">
        <f>K395</f>
        <v>0</v>
      </c>
      <c r="AY395">
        <f>AU395*AV395*AW395</f>
        <v>0</v>
      </c>
      <c r="AZ395">
        <f>(AX395-AP395)/AW395</f>
        <v>0</v>
      </c>
      <c r="BA395">
        <f>(AN395-AT395)/AT395</f>
        <v>0</v>
      </c>
      <c r="BB395">
        <f>AM395/(AO395+AM395/AT395)</f>
        <v>0</v>
      </c>
      <c r="BC395" t="s">
        <v>292</v>
      </c>
      <c r="BD395">
        <v>0</v>
      </c>
      <c r="BE395">
        <f>IF(BD395&lt;&gt;0, BD395, BB395)</f>
        <v>0</v>
      </c>
      <c r="BF395">
        <f>1-BE395/AT395</f>
        <v>0</v>
      </c>
      <c r="BG395">
        <f>(AT395-AS395)/(AT395-BE395)</f>
        <v>0</v>
      </c>
      <c r="BH395">
        <f>(AN395-AT395)/(AN395-BE395)</f>
        <v>0</v>
      </c>
      <c r="BI395">
        <f>(AT395-AS395)/(AT395-AM395)</f>
        <v>0</v>
      </c>
      <c r="BJ395">
        <f>(AN395-AT395)/(AN395-AM395)</f>
        <v>0</v>
      </c>
      <c r="BK395">
        <f>(BG395*BE395/AS395)</f>
        <v>0</v>
      </c>
      <c r="BL395">
        <f>(1-BK395)</f>
        <v>0</v>
      </c>
      <c r="BM395">
        <f>$B$11*CK395+$C$11*CL395+$F$11*CM395*(1-CP395)</f>
        <v>0</v>
      </c>
      <c r="BN395">
        <f>BM395*BO395</f>
        <v>0</v>
      </c>
      <c r="BO395">
        <f>($B$11*$D$9+$C$11*$D$9+$F$11*((CZ395+CR395)/MAX(CZ395+CR395+DA395, 0.1)*$I$9+DA395/MAX(CZ395+CR395+DA395, 0.1)*$J$9))/($B$11+$C$11+$F$11)</f>
        <v>0</v>
      </c>
      <c r="BP395">
        <f>($B$11*$K$9+$C$11*$K$9+$F$11*((CZ395+CR395)/MAX(CZ395+CR395+DA395, 0.1)*$P$9+DA395/MAX(CZ395+CR395+DA395, 0.1)*$Q$9))/($B$11+$C$11+$F$11)</f>
        <v>0</v>
      </c>
      <c r="BQ395">
        <v>6</v>
      </c>
      <c r="BR395">
        <v>0.5</v>
      </c>
      <c r="BS395" t="s">
        <v>293</v>
      </c>
      <c r="BT395">
        <v>2</v>
      </c>
      <c r="BU395">
        <v>1626465945</v>
      </c>
      <c r="BV395">
        <v>395.232</v>
      </c>
      <c r="BW395">
        <v>419.988</v>
      </c>
      <c r="BX395">
        <v>12.4042333333333</v>
      </c>
      <c r="BY395">
        <v>5.83526333333333</v>
      </c>
      <c r="BZ395">
        <v>393.683333333333</v>
      </c>
      <c r="CA395">
        <v>12.4348</v>
      </c>
      <c r="CB395">
        <v>900.042333333333</v>
      </c>
      <c r="CC395">
        <v>100.764</v>
      </c>
      <c r="CD395">
        <v>0.100633666666667</v>
      </c>
      <c r="CE395">
        <v>27.2038666666667</v>
      </c>
      <c r="CF395">
        <v>25.2149</v>
      </c>
      <c r="CG395">
        <v>999.9</v>
      </c>
      <c r="CH395">
        <v>0</v>
      </c>
      <c r="CI395">
        <v>0</v>
      </c>
      <c r="CJ395">
        <v>9986.25333333333</v>
      </c>
      <c r="CK395">
        <v>0</v>
      </c>
      <c r="CL395">
        <v>0.221023</v>
      </c>
      <c r="CM395">
        <v>1459.95</v>
      </c>
      <c r="CN395">
        <v>0.972992333333333</v>
      </c>
      <c r="CO395">
        <v>0.0270077333333333</v>
      </c>
      <c r="CP395">
        <v>0</v>
      </c>
      <c r="CQ395">
        <v>880.305666666667</v>
      </c>
      <c r="CR395">
        <v>4.99999</v>
      </c>
      <c r="CS395">
        <v>12915.6666666667</v>
      </c>
      <c r="CT395">
        <v>12727.9</v>
      </c>
      <c r="CU395">
        <v>39.625</v>
      </c>
      <c r="CV395">
        <v>41.437</v>
      </c>
      <c r="CW395">
        <v>40.625</v>
      </c>
      <c r="CX395">
        <v>40.937</v>
      </c>
      <c r="CY395">
        <v>41.937</v>
      </c>
      <c r="CZ395">
        <v>1415.65666666667</v>
      </c>
      <c r="DA395">
        <v>39.2933333333333</v>
      </c>
      <c r="DB395">
        <v>0</v>
      </c>
      <c r="DC395">
        <v>1626465957.2</v>
      </c>
      <c r="DD395">
        <v>0</v>
      </c>
      <c r="DE395">
        <v>879.98756</v>
      </c>
      <c r="DF395">
        <v>3.17730768536974</v>
      </c>
      <c r="DG395">
        <v>62.984615542929</v>
      </c>
      <c r="DH395">
        <v>12909.916</v>
      </c>
      <c r="DI395">
        <v>15</v>
      </c>
      <c r="DJ395">
        <v>1626465084.6</v>
      </c>
      <c r="DK395" t="s">
        <v>294</v>
      </c>
      <c r="DL395">
        <v>1626465076.6</v>
      </c>
      <c r="DM395">
        <v>1626465084.6</v>
      </c>
      <c r="DN395">
        <v>8</v>
      </c>
      <c r="DO395">
        <v>0.212</v>
      </c>
      <c r="DP395">
        <v>0.013</v>
      </c>
      <c r="DQ395">
        <v>1.588</v>
      </c>
      <c r="DR395">
        <v>-0.074</v>
      </c>
      <c r="DS395">
        <v>420</v>
      </c>
      <c r="DT395">
        <v>3</v>
      </c>
      <c r="DU395">
        <v>0.13</v>
      </c>
      <c r="DV395">
        <v>0.03</v>
      </c>
      <c r="DW395">
        <v>-24.6881195121951</v>
      </c>
      <c r="DX395">
        <v>-0.461619512195141</v>
      </c>
      <c r="DY395">
        <v>0.0513344757425462</v>
      </c>
      <c r="DZ395">
        <v>1</v>
      </c>
      <c r="EA395">
        <v>879.711121212121</v>
      </c>
      <c r="EB395">
        <v>4.11782583153456</v>
      </c>
      <c r="EC395">
        <v>0.444404999397449</v>
      </c>
      <c r="ED395">
        <v>1</v>
      </c>
      <c r="EE395">
        <v>6.49210219512195</v>
      </c>
      <c r="EF395">
        <v>0.460991289198607</v>
      </c>
      <c r="EG395">
        <v>0.0461855150195433</v>
      </c>
      <c r="EH395">
        <v>0</v>
      </c>
      <c r="EI395">
        <v>2</v>
      </c>
      <c r="EJ395">
        <v>3</v>
      </c>
      <c r="EK395" t="s">
        <v>354</v>
      </c>
      <c r="EL395">
        <v>100</v>
      </c>
      <c r="EM395">
        <v>100</v>
      </c>
      <c r="EN395">
        <v>1.548</v>
      </c>
      <c r="EO395">
        <v>-0.0305</v>
      </c>
      <c r="EP395">
        <v>0.796380875196005</v>
      </c>
      <c r="EQ395">
        <v>0.00225868272383977</v>
      </c>
      <c r="ER395">
        <v>-9.96746185667655e-07</v>
      </c>
      <c r="ES395">
        <v>2.83711317370827e-10</v>
      </c>
      <c r="ET395">
        <v>-0.071317122073674</v>
      </c>
      <c r="EU395">
        <v>-0.00217948432402501</v>
      </c>
      <c r="EV395">
        <v>0.000453263451741206</v>
      </c>
      <c r="EW395">
        <v>-1.16319206543697e-06</v>
      </c>
      <c r="EX395">
        <v>-2</v>
      </c>
      <c r="EY395">
        <v>2196</v>
      </c>
      <c r="EZ395">
        <v>1</v>
      </c>
      <c r="FA395">
        <v>25</v>
      </c>
      <c r="FB395">
        <v>14.5</v>
      </c>
      <c r="FC395">
        <v>14.4</v>
      </c>
      <c r="FD395">
        <v>18</v>
      </c>
      <c r="FE395">
        <v>826.762</v>
      </c>
      <c r="FF395">
        <v>434.939</v>
      </c>
      <c r="FG395">
        <v>32.2518</v>
      </c>
      <c r="FH395">
        <v>25.201</v>
      </c>
      <c r="FI395">
        <v>30.0003</v>
      </c>
      <c r="FJ395">
        <v>25.3169</v>
      </c>
      <c r="FK395">
        <v>25.3581</v>
      </c>
      <c r="FL395">
        <v>25.0752</v>
      </c>
      <c r="FM395">
        <v>59.1792</v>
      </c>
      <c r="FN395">
        <v>0</v>
      </c>
      <c r="FO395">
        <v>32.36</v>
      </c>
      <c r="FP395">
        <v>420</v>
      </c>
      <c r="FQ395">
        <v>5.96067</v>
      </c>
      <c r="FR395">
        <v>101.471</v>
      </c>
      <c r="FS395">
        <v>101.916</v>
      </c>
    </row>
    <row r="396" spans="1:175">
      <c r="A396">
        <v>380</v>
      </c>
      <c r="B396">
        <v>1626465948</v>
      </c>
      <c r="C396">
        <v>758.400000095367</v>
      </c>
      <c r="D396" t="s">
        <v>1054</v>
      </c>
      <c r="E396" t="s">
        <v>1055</v>
      </c>
      <c r="F396">
        <v>1</v>
      </c>
      <c r="G396" t="s">
        <v>291</v>
      </c>
      <c r="H396">
        <v>1626465947</v>
      </c>
      <c r="I396">
        <f>(J396)/1000</f>
        <v>0</v>
      </c>
      <c r="J396">
        <f>1000*CB396*AH396*(BX396-BY396)/(100*BQ396*(1000-AH396*BX396))</f>
        <v>0</v>
      </c>
      <c r="K396">
        <f>CB396*AH396*(BW396-BV396*(1000-AH396*BY396)/(1000-AH396*BX396))/(100*BQ396)</f>
        <v>0</v>
      </c>
      <c r="L396">
        <f>BV396 - IF(AH396&gt;1, K396*BQ396*100.0/(AJ396*CJ396), 0)</f>
        <v>0</v>
      </c>
      <c r="M396">
        <f>((S396-I396/2)*L396-K396)/(S396+I396/2)</f>
        <v>0</v>
      </c>
      <c r="N396">
        <f>M396*(CC396+CD396)/1000.0</f>
        <v>0</v>
      </c>
      <c r="O396">
        <f>(BV396 - IF(AH396&gt;1, K396*BQ396*100.0/(AJ396*CJ396), 0))*(CC396+CD396)/1000.0</f>
        <v>0</v>
      </c>
      <c r="P396">
        <f>2.0/((1/R396-1/Q396)+SIGN(R396)*SQRT((1/R396-1/Q396)*(1/R396-1/Q396) + 4*BR396/((BR396+1)*(BR396+1))*(2*1/R396*1/Q396-1/Q396*1/Q396)))</f>
        <v>0</v>
      </c>
      <c r="Q396">
        <f>IF(LEFT(BS396,1)&lt;&gt;"0",IF(LEFT(BS396,1)="1",3.0,BT396),$D$5+$E$5*(CJ396*CC396/($K$5*1000))+$F$5*(CJ396*CC396/($K$5*1000))*MAX(MIN(BQ396,$J$5),$I$5)*MAX(MIN(BQ396,$J$5),$I$5)+$G$5*MAX(MIN(BQ396,$J$5),$I$5)*(CJ396*CC396/($K$5*1000))+$H$5*(CJ396*CC396/($K$5*1000))*(CJ396*CC396/($K$5*1000)))</f>
        <v>0</v>
      </c>
      <c r="R396">
        <f>I396*(1000-(1000*0.61365*exp(17.502*V396/(240.97+V396))/(CC396+CD396)+BX396)/2)/(1000*0.61365*exp(17.502*V396/(240.97+V396))/(CC396+CD396)-BX396)</f>
        <v>0</v>
      </c>
      <c r="S396">
        <f>1/((BR396+1)/(P396/1.6)+1/(Q396/1.37)) + BR396/((BR396+1)/(P396/1.6) + BR396/(Q396/1.37))</f>
        <v>0</v>
      </c>
      <c r="T396">
        <f>(BM396*BP396)</f>
        <v>0</v>
      </c>
      <c r="U396">
        <f>(CE396+(T396+2*0.95*5.67E-8*(((CE396+$B$7)+273)^4-(CE396+273)^4)-44100*I396)/(1.84*29.3*Q396+8*0.95*5.67E-8*(CE396+273)^3))</f>
        <v>0</v>
      </c>
      <c r="V396">
        <f>($C$7*CF396+$D$7*CG396+$E$7*U396)</f>
        <v>0</v>
      </c>
      <c r="W396">
        <f>0.61365*exp(17.502*V396/(240.97+V396))</f>
        <v>0</v>
      </c>
      <c r="X396">
        <f>(Y396/Z396*100)</f>
        <v>0</v>
      </c>
      <c r="Y396">
        <f>BX396*(CC396+CD396)/1000</f>
        <v>0</v>
      </c>
      <c r="Z396">
        <f>0.61365*exp(17.502*CE396/(240.97+CE396))</f>
        <v>0</v>
      </c>
      <c r="AA396">
        <f>(W396-BX396*(CC396+CD396)/1000)</f>
        <v>0</v>
      </c>
      <c r="AB396">
        <f>(-I396*44100)</f>
        <v>0</v>
      </c>
      <c r="AC396">
        <f>2*29.3*Q396*0.92*(CE396-V396)</f>
        <v>0</v>
      </c>
      <c r="AD396">
        <f>2*0.95*5.67E-8*(((CE396+$B$7)+273)^4-(V396+273)^4)</f>
        <v>0</v>
      </c>
      <c r="AE396">
        <f>T396+AD396+AB396+AC396</f>
        <v>0</v>
      </c>
      <c r="AF396">
        <v>136</v>
      </c>
      <c r="AG396">
        <v>15</v>
      </c>
      <c r="AH396">
        <f>IF(AF396*$H$13&gt;=AJ396,1.0,(AJ396/(AJ396-AF396*$H$13)))</f>
        <v>0</v>
      </c>
      <c r="AI396">
        <f>(AH396-1)*100</f>
        <v>0</v>
      </c>
      <c r="AJ396">
        <f>MAX(0,($B$13+$C$13*CJ396)/(1+$D$13*CJ396)*CC396/(CE396+273)*$E$13)</f>
        <v>0</v>
      </c>
      <c r="AK396" t="s">
        <v>292</v>
      </c>
      <c r="AL396" t="s">
        <v>292</v>
      </c>
      <c r="AM396">
        <v>0</v>
      </c>
      <c r="AN396">
        <v>0</v>
      </c>
      <c r="AO396">
        <f>1-AM396/AN396</f>
        <v>0</v>
      </c>
      <c r="AP396">
        <v>0</v>
      </c>
      <c r="AQ396" t="s">
        <v>292</v>
      </c>
      <c r="AR396" t="s">
        <v>292</v>
      </c>
      <c r="AS396">
        <v>0</v>
      </c>
      <c r="AT396">
        <v>0</v>
      </c>
      <c r="AU396">
        <f>1-AS396/AT396</f>
        <v>0</v>
      </c>
      <c r="AV396">
        <v>0.5</v>
      </c>
      <c r="AW396">
        <f>BN396</f>
        <v>0</v>
      </c>
      <c r="AX396">
        <f>K396</f>
        <v>0</v>
      </c>
      <c r="AY396">
        <f>AU396*AV396*AW396</f>
        <v>0</v>
      </c>
      <c r="AZ396">
        <f>(AX396-AP396)/AW396</f>
        <v>0</v>
      </c>
      <c r="BA396">
        <f>(AN396-AT396)/AT396</f>
        <v>0</v>
      </c>
      <c r="BB396">
        <f>AM396/(AO396+AM396/AT396)</f>
        <v>0</v>
      </c>
      <c r="BC396" t="s">
        <v>292</v>
      </c>
      <c r="BD396">
        <v>0</v>
      </c>
      <c r="BE396">
        <f>IF(BD396&lt;&gt;0, BD396, BB396)</f>
        <v>0</v>
      </c>
      <c r="BF396">
        <f>1-BE396/AT396</f>
        <v>0</v>
      </c>
      <c r="BG396">
        <f>(AT396-AS396)/(AT396-BE396)</f>
        <v>0</v>
      </c>
      <c r="BH396">
        <f>(AN396-AT396)/(AN396-BE396)</f>
        <v>0</v>
      </c>
      <c r="BI396">
        <f>(AT396-AS396)/(AT396-AM396)</f>
        <v>0</v>
      </c>
      <c r="BJ396">
        <f>(AN396-AT396)/(AN396-AM396)</f>
        <v>0</v>
      </c>
      <c r="BK396">
        <f>(BG396*BE396/AS396)</f>
        <v>0</v>
      </c>
      <c r="BL396">
        <f>(1-BK396)</f>
        <v>0</v>
      </c>
      <c r="BM396">
        <f>$B$11*CK396+$C$11*CL396+$F$11*CM396*(1-CP396)</f>
        <v>0</v>
      </c>
      <c r="BN396">
        <f>BM396*BO396</f>
        <v>0</v>
      </c>
      <c r="BO396">
        <f>($B$11*$D$9+$C$11*$D$9+$F$11*((CZ396+CR396)/MAX(CZ396+CR396+DA396, 0.1)*$I$9+DA396/MAX(CZ396+CR396+DA396, 0.1)*$J$9))/($B$11+$C$11+$F$11)</f>
        <v>0</v>
      </c>
      <c r="BP396">
        <f>($B$11*$K$9+$C$11*$K$9+$F$11*((CZ396+CR396)/MAX(CZ396+CR396+DA396, 0.1)*$P$9+DA396/MAX(CZ396+CR396+DA396, 0.1)*$Q$9))/($B$11+$C$11+$F$11)</f>
        <v>0</v>
      </c>
      <c r="BQ396">
        <v>6</v>
      </c>
      <c r="BR396">
        <v>0.5</v>
      </c>
      <c r="BS396" t="s">
        <v>293</v>
      </c>
      <c r="BT396">
        <v>2</v>
      </c>
      <c r="BU396">
        <v>1626465947</v>
      </c>
      <c r="BV396">
        <v>395.235666666667</v>
      </c>
      <c r="BW396">
        <v>419.966666666667</v>
      </c>
      <c r="BX396">
        <v>12.4287333333333</v>
      </c>
      <c r="BY396">
        <v>5.85543666666667</v>
      </c>
      <c r="BZ396">
        <v>393.686666666667</v>
      </c>
      <c r="CA396">
        <v>12.4590666666667</v>
      </c>
      <c r="CB396">
        <v>900.028666666667</v>
      </c>
      <c r="CC396">
        <v>100.763666666667</v>
      </c>
      <c r="CD396">
        <v>0.1000003</v>
      </c>
      <c r="CE396">
        <v>27.2479</v>
      </c>
      <c r="CF396">
        <v>25.2521</v>
      </c>
      <c r="CG396">
        <v>999.9</v>
      </c>
      <c r="CH396">
        <v>0</v>
      </c>
      <c r="CI396">
        <v>0</v>
      </c>
      <c r="CJ396">
        <v>10020.8333333333</v>
      </c>
      <c r="CK396">
        <v>0</v>
      </c>
      <c r="CL396">
        <v>0.221023</v>
      </c>
      <c r="CM396">
        <v>1460.02666666667</v>
      </c>
      <c r="CN396">
        <v>0.972991</v>
      </c>
      <c r="CO396">
        <v>0.0270093</v>
      </c>
      <c r="CP396">
        <v>0</v>
      </c>
      <c r="CQ396">
        <v>880.584333333333</v>
      </c>
      <c r="CR396">
        <v>4.99999</v>
      </c>
      <c r="CS396">
        <v>12918.9333333333</v>
      </c>
      <c r="CT396">
        <v>12728.5666666667</v>
      </c>
      <c r="CU396">
        <v>39.625</v>
      </c>
      <c r="CV396">
        <v>41.437</v>
      </c>
      <c r="CW396">
        <v>40.625</v>
      </c>
      <c r="CX396">
        <v>40.937</v>
      </c>
      <c r="CY396">
        <v>41.937</v>
      </c>
      <c r="CZ396">
        <v>1415.73</v>
      </c>
      <c r="DA396">
        <v>39.2966666666667</v>
      </c>
      <c r="DB396">
        <v>0</v>
      </c>
      <c r="DC396">
        <v>1626465959</v>
      </c>
      <c r="DD396">
        <v>0</v>
      </c>
      <c r="DE396">
        <v>880.066769230769</v>
      </c>
      <c r="DF396">
        <v>2.7888546963259</v>
      </c>
      <c r="DG396">
        <v>64.7829060302792</v>
      </c>
      <c r="DH396">
        <v>12911.5423076923</v>
      </c>
      <c r="DI396">
        <v>15</v>
      </c>
      <c r="DJ396">
        <v>1626465084.6</v>
      </c>
      <c r="DK396" t="s">
        <v>294</v>
      </c>
      <c r="DL396">
        <v>1626465076.6</v>
      </c>
      <c r="DM396">
        <v>1626465084.6</v>
      </c>
      <c r="DN396">
        <v>8</v>
      </c>
      <c r="DO396">
        <v>0.212</v>
      </c>
      <c r="DP396">
        <v>0.013</v>
      </c>
      <c r="DQ396">
        <v>1.588</v>
      </c>
      <c r="DR396">
        <v>-0.074</v>
      </c>
      <c r="DS396">
        <v>420</v>
      </c>
      <c r="DT396">
        <v>3</v>
      </c>
      <c r="DU396">
        <v>0.13</v>
      </c>
      <c r="DV396">
        <v>0.03</v>
      </c>
      <c r="DW396">
        <v>-24.6990317073171</v>
      </c>
      <c r="DX396">
        <v>-0.413084320557459</v>
      </c>
      <c r="DY396">
        <v>0.048330737777922</v>
      </c>
      <c r="DZ396">
        <v>1</v>
      </c>
      <c r="EA396">
        <v>879.843971428571</v>
      </c>
      <c r="EB396">
        <v>4.03380893672559</v>
      </c>
      <c r="EC396">
        <v>0.459681534836231</v>
      </c>
      <c r="ED396">
        <v>1</v>
      </c>
      <c r="EE396">
        <v>6.5083587804878</v>
      </c>
      <c r="EF396">
        <v>0.427115121951216</v>
      </c>
      <c r="EG396">
        <v>0.042567925128344</v>
      </c>
      <c r="EH396">
        <v>0</v>
      </c>
      <c r="EI396">
        <v>2</v>
      </c>
      <c r="EJ396">
        <v>3</v>
      </c>
      <c r="EK396" t="s">
        <v>354</v>
      </c>
      <c r="EL396">
        <v>100</v>
      </c>
      <c r="EM396">
        <v>100</v>
      </c>
      <c r="EN396">
        <v>1.549</v>
      </c>
      <c r="EO396">
        <v>-0.0302</v>
      </c>
      <c r="EP396">
        <v>0.796380875196005</v>
      </c>
      <c r="EQ396">
        <v>0.00225868272383977</v>
      </c>
      <c r="ER396">
        <v>-9.96746185667655e-07</v>
      </c>
      <c r="ES396">
        <v>2.83711317370827e-10</v>
      </c>
      <c r="ET396">
        <v>-0.071317122073674</v>
      </c>
      <c r="EU396">
        <v>-0.00217948432402501</v>
      </c>
      <c r="EV396">
        <v>0.000453263451741206</v>
      </c>
      <c r="EW396">
        <v>-1.16319206543697e-06</v>
      </c>
      <c r="EX396">
        <v>-2</v>
      </c>
      <c r="EY396">
        <v>2196</v>
      </c>
      <c r="EZ396">
        <v>1</v>
      </c>
      <c r="FA396">
        <v>25</v>
      </c>
      <c r="FB396">
        <v>14.5</v>
      </c>
      <c r="FC396">
        <v>14.4</v>
      </c>
      <c r="FD396">
        <v>18</v>
      </c>
      <c r="FE396">
        <v>827.042</v>
      </c>
      <c r="FF396">
        <v>435.069</v>
      </c>
      <c r="FG396">
        <v>32.3194</v>
      </c>
      <c r="FH396">
        <v>25.2029</v>
      </c>
      <c r="FI396">
        <v>30.0003</v>
      </c>
      <c r="FJ396">
        <v>25.3169</v>
      </c>
      <c r="FK396">
        <v>25.3576</v>
      </c>
      <c r="FL396">
        <v>25.0759</v>
      </c>
      <c r="FM396">
        <v>59.1792</v>
      </c>
      <c r="FN396">
        <v>0</v>
      </c>
      <c r="FO396">
        <v>32.36</v>
      </c>
      <c r="FP396">
        <v>420</v>
      </c>
      <c r="FQ396">
        <v>5.95316</v>
      </c>
      <c r="FR396">
        <v>101.473</v>
      </c>
      <c r="FS396">
        <v>101.916</v>
      </c>
    </row>
    <row r="397" spans="1:175">
      <c r="A397">
        <v>381</v>
      </c>
      <c r="B397">
        <v>1626465950</v>
      </c>
      <c r="C397">
        <v>760.400000095367</v>
      </c>
      <c r="D397" t="s">
        <v>1056</v>
      </c>
      <c r="E397" t="s">
        <v>1057</v>
      </c>
      <c r="F397">
        <v>1</v>
      </c>
      <c r="G397" t="s">
        <v>291</v>
      </c>
      <c r="H397">
        <v>1626465949</v>
      </c>
      <c r="I397">
        <f>(J397)/1000</f>
        <v>0</v>
      </c>
      <c r="J397">
        <f>1000*CB397*AH397*(BX397-BY397)/(100*BQ397*(1000-AH397*BX397))</f>
        <v>0</v>
      </c>
      <c r="K397">
        <f>CB397*AH397*(BW397-BV397*(1000-AH397*BY397)/(1000-AH397*BX397))/(100*BQ397)</f>
        <v>0</v>
      </c>
      <c r="L397">
        <f>BV397 - IF(AH397&gt;1, K397*BQ397*100.0/(AJ397*CJ397), 0)</f>
        <v>0</v>
      </c>
      <c r="M397">
        <f>((S397-I397/2)*L397-K397)/(S397+I397/2)</f>
        <v>0</v>
      </c>
      <c r="N397">
        <f>M397*(CC397+CD397)/1000.0</f>
        <v>0</v>
      </c>
      <c r="O397">
        <f>(BV397 - IF(AH397&gt;1, K397*BQ397*100.0/(AJ397*CJ397), 0))*(CC397+CD397)/1000.0</f>
        <v>0</v>
      </c>
      <c r="P397">
        <f>2.0/((1/R397-1/Q397)+SIGN(R397)*SQRT((1/R397-1/Q397)*(1/R397-1/Q397) + 4*BR397/((BR397+1)*(BR397+1))*(2*1/R397*1/Q397-1/Q397*1/Q397)))</f>
        <v>0</v>
      </c>
      <c r="Q397">
        <f>IF(LEFT(BS397,1)&lt;&gt;"0",IF(LEFT(BS397,1)="1",3.0,BT397),$D$5+$E$5*(CJ397*CC397/($K$5*1000))+$F$5*(CJ397*CC397/($K$5*1000))*MAX(MIN(BQ397,$J$5),$I$5)*MAX(MIN(BQ397,$J$5),$I$5)+$G$5*MAX(MIN(BQ397,$J$5),$I$5)*(CJ397*CC397/($K$5*1000))+$H$5*(CJ397*CC397/($K$5*1000))*(CJ397*CC397/($K$5*1000)))</f>
        <v>0</v>
      </c>
      <c r="R397">
        <f>I397*(1000-(1000*0.61365*exp(17.502*V397/(240.97+V397))/(CC397+CD397)+BX397)/2)/(1000*0.61365*exp(17.502*V397/(240.97+V397))/(CC397+CD397)-BX397)</f>
        <v>0</v>
      </c>
      <c r="S397">
        <f>1/((BR397+1)/(P397/1.6)+1/(Q397/1.37)) + BR397/((BR397+1)/(P397/1.6) + BR397/(Q397/1.37))</f>
        <v>0</v>
      </c>
      <c r="T397">
        <f>(BM397*BP397)</f>
        <v>0</v>
      </c>
      <c r="U397">
        <f>(CE397+(T397+2*0.95*5.67E-8*(((CE397+$B$7)+273)^4-(CE397+273)^4)-44100*I397)/(1.84*29.3*Q397+8*0.95*5.67E-8*(CE397+273)^3))</f>
        <v>0</v>
      </c>
      <c r="V397">
        <f>($C$7*CF397+$D$7*CG397+$E$7*U397)</f>
        <v>0</v>
      </c>
      <c r="W397">
        <f>0.61365*exp(17.502*V397/(240.97+V397))</f>
        <v>0</v>
      </c>
      <c r="X397">
        <f>(Y397/Z397*100)</f>
        <v>0</v>
      </c>
      <c r="Y397">
        <f>BX397*(CC397+CD397)/1000</f>
        <v>0</v>
      </c>
      <c r="Z397">
        <f>0.61365*exp(17.502*CE397/(240.97+CE397))</f>
        <v>0</v>
      </c>
      <c r="AA397">
        <f>(W397-BX397*(CC397+CD397)/1000)</f>
        <v>0</v>
      </c>
      <c r="AB397">
        <f>(-I397*44100)</f>
        <v>0</v>
      </c>
      <c r="AC397">
        <f>2*29.3*Q397*0.92*(CE397-V397)</f>
        <v>0</v>
      </c>
      <c r="AD397">
        <f>2*0.95*5.67E-8*(((CE397+$B$7)+273)^4-(V397+273)^4)</f>
        <v>0</v>
      </c>
      <c r="AE397">
        <f>T397+AD397+AB397+AC397</f>
        <v>0</v>
      </c>
      <c r="AF397">
        <v>137</v>
      </c>
      <c r="AG397">
        <v>15</v>
      </c>
      <c r="AH397">
        <f>IF(AF397*$H$13&gt;=AJ397,1.0,(AJ397/(AJ397-AF397*$H$13)))</f>
        <v>0</v>
      </c>
      <c r="AI397">
        <f>(AH397-1)*100</f>
        <v>0</v>
      </c>
      <c r="AJ397">
        <f>MAX(0,($B$13+$C$13*CJ397)/(1+$D$13*CJ397)*CC397/(CE397+273)*$E$13)</f>
        <v>0</v>
      </c>
      <c r="AK397" t="s">
        <v>292</v>
      </c>
      <c r="AL397" t="s">
        <v>292</v>
      </c>
      <c r="AM397">
        <v>0</v>
      </c>
      <c r="AN397">
        <v>0</v>
      </c>
      <c r="AO397">
        <f>1-AM397/AN397</f>
        <v>0</v>
      </c>
      <c r="AP397">
        <v>0</v>
      </c>
      <c r="AQ397" t="s">
        <v>292</v>
      </c>
      <c r="AR397" t="s">
        <v>292</v>
      </c>
      <c r="AS397">
        <v>0</v>
      </c>
      <c r="AT397">
        <v>0</v>
      </c>
      <c r="AU397">
        <f>1-AS397/AT397</f>
        <v>0</v>
      </c>
      <c r="AV397">
        <v>0.5</v>
      </c>
      <c r="AW397">
        <f>BN397</f>
        <v>0</v>
      </c>
      <c r="AX397">
        <f>K397</f>
        <v>0</v>
      </c>
      <c r="AY397">
        <f>AU397*AV397*AW397</f>
        <v>0</v>
      </c>
      <c r="AZ397">
        <f>(AX397-AP397)/AW397</f>
        <v>0</v>
      </c>
      <c r="BA397">
        <f>(AN397-AT397)/AT397</f>
        <v>0</v>
      </c>
      <c r="BB397">
        <f>AM397/(AO397+AM397/AT397)</f>
        <v>0</v>
      </c>
      <c r="BC397" t="s">
        <v>292</v>
      </c>
      <c r="BD397">
        <v>0</v>
      </c>
      <c r="BE397">
        <f>IF(BD397&lt;&gt;0, BD397, BB397)</f>
        <v>0</v>
      </c>
      <c r="BF397">
        <f>1-BE397/AT397</f>
        <v>0</v>
      </c>
      <c r="BG397">
        <f>(AT397-AS397)/(AT397-BE397)</f>
        <v>0</v>
      </c>
      <c r="BH397">
        <f>(AN397-AT397)/(AN397-BE397)</f>
        <v>0</v>
      </c>
      <c r="BI397">
        <f>(AT397-AS397)/(AT397-AM397)</f>
        <v>0</v>
      </c>
      <c r="BJ397">
        <f>(AN397-AT397)/(AN397-AM397)</f>
        <v>0</v>
      </c>
      <c r="BK397">
        <f>(BG397*BE397/AS397)</f>
        <v>0</v>
      </c>
      <c r="BL397">
        <f>(1-BK397)</f>
        <v>0</v>
      </c>
      <c r="BM397">
        <f>$B$11*CK397+$C$11*CL397+$F$11*CM397*(1-CP397)</f>
        <v>0</v>
      </c>
      <c r="BN397">
        <f>BM397*BO397</f>
        <v>0</v>
      </c>
      <c r="BO397">
        <f>($B$11*$D$9+$C$11*$D$9+$F$11*((CZ397+CR397)/MAX(CZ397+CR397+DA397, 0.1)*$I$9+DA397/MAX(CZ397+CR397+DA397, 0.1)*$J$9))/($B$11+$C$11+$F$11)</f>
        <v>0</v>
      </c>
      <c r="BP397">
        <f>($B$11*$K$9+$C$11*$K$9+$F$11*((CZ397+CR397)/MAX(CZ397+CR397+DA397, 0.1)*$P$9+DA397/MAX(CZ397+CR397+DA397, 0.1)*$Q$9))/($B$11+$C$11+$F$11)</f>
        <v>0</v>
      </c>
      <c r="BQ397">
        <v>6</v>
      </c>
      <c r="BR397">
        <v>0.5</v>
      </c>
      <c r="BS397" t="s">
        <v>293</v>
      </c>
      <c r="BT397">
        <v>2</v>
      </c>
      <c r="BU397">
        <v>1626465949</v>
      </c>
      <c r="BV397">
        <v>395.209</v>
      </c>
      <c r="BW397">
        <v>419.961333333333</v>
      </c>
      <c r="BX397">
        <v>12.4622</v>
      </c>
      <c r="BY397">
        <v>5.88723</v>
      </c>
      <c r="BZ397">
        <v>393.660333333333</v>
      </c>
      <c r="CA397">
        <v>12.4923</v>
      </c>
      <c r="CB397">
        <v>899.962666666667</v>
      </c>
      <c r="CC397">
        <v>100.764</v>
      </c>
      <c r="CD397">
        <v>0.0992635333333333</v>
      </c>
      <c r="CE397">
        <v>27.2862</v>
      </c>
      <c r="CF397">
        <v>25.2984333333333</v>
      </c>
      <c r="CG397">
        <v>999.9</v>
      </c>
      <c r="CH397">
        <v>0</v>
      </c>
      <c r="CI397">
        <v>0</v>
      </c>
      <c r="CJ397">
        <v>10035</v>
      </c>
      <c r="CK397">
        <v>0</v>
      </c>
      <c r="CL397">
        <v>0.221023</v>
      </c>
      <c r="CM397">
        <v>1460.03333333333</v>
      </c>
      <c r="CN397">
        <v>0.972993666666667</v>
      </c>
      <c r="CO397">
        <v>0.0270061666666667</v>
      </c>
      <c r="CP397">
        <v>0</v>
      </c>
      <c r="CQ397">
        <v>880.578333333333</v>
      </c>
      <c r="CR397">
        <v>4.99999</v>
      </c>
      <c r="CS397">
        <v>12921.1</v>
      </c>
      <c r="CT397">
        <v>12728.5333333333</v>
      </c>
      <c r="CU397">
        <v>39.625</v>
      </c>
      <c r="CV397">
        <v>41.437</v>
      </c>
      <c r="CW397">
        <v>40.625</v>
      </c>
      <c r="CX397">
        <v>40.937</v>
      </c>
      <c r="CY397">
        <v>41.937</v>
      </c>
      <c r="CZ397">
        <v>1415.73666666667</v>
      </c>
      <c r="DA397">
        <v>39.2933333333333</v>
      </c>
      <c r="DB397">
        <v>0</v>
      </c>
      <c r="DC397">
        <v>1626465961.4</v>
      </c>
      <c r="DD397">
        <v>0</v>
      </c>
      <c r="DE397">
        <v>880.212884615385</v>
      </c>
      <c r="DF397">
        <v>2.7019145306687</v>
      </c>
      <c r="DG397">
        <v>65.5145300539996</v>
      </c>
      <c r="DH397">
        <v>12914.2192307692</v>
      </c>
      <c r="DI397">
        <v>15</v>
      </c>
      <c r="DJ397">
        <v>1626465084.6</v>
      </c>
      <c r="DK397" t="s">
        <v>294</v>
      </c>
      <c r="DL397">
        <v>1626465076.6</v>
      </c>
      <c r="DM397">
        <v>1626465084.6</v>
      </c>
      <c r="DN397">
        <v>8</v>
      </c>
      <c r="DO397">
        <v>0.212</v>
      </c>
      <c r="DP397">
        <v>0.013</v>
      </c>
      <c r="DQ397">
        <v>1.588</v>
      </c>
      <c r="DR397">
        <v>-0.074</v>
      </c>
      <c r="DS397">
        <v>420</v>
      </c>
      <c r="DT397">
        <v>3</v>
      </c>
      <c r="DU397">
        <v>0.13</v>
      </c>
      <c r="DV397">
        <v>0.03</v>
      </c>
      <c r="DW397">
        <v>-24.7110731707317</v>
      </c>
      <c r="DX397">
        <v>-0.294677351916414</v>
      </c>
      <c r="DY397">
        <v>0.0385832266373789</v>
      </c>
      <c r="DZ397">
        <v>1</v>
      </c>
      <c r="EA397">
        <v>879.982303030303</v>
      </c>
      <c r="EB397">
        <v>3.52553464356919</v>
      </c>
      <c r="EC397">
        <v>0.413784051778176</v>
      </c>
      <c r="ED397">
        <v>1</v>
      </c>
      <c r="EE397">
        <v>6.52172365853658</v>
      </c>
      <c r="EF397">
        <v>0.39097108013937</v>
      </c>
      <c r="EG397">
        <v>0.0391149600696365</v>
      </c>
      <c r="EH397">
        <v>0</v>
      </c>
      <c r="EI397">
        <v>2</v>
      </c>
      <c r="EJ397">
        <v>3</v>
      </c>
      <c r="EK397" t="s">
        <v>354</v>
      </c>
      <c r="EL397">
        <v>100</v>
      </c>
      <c r="EM397">
        <v>100</v>
      </c>
      <c r="EN397">
        <v>1.548</v>
      </c>
      <c r="EO397">
        <v>-0.03</v>
      </c>
      <c r="EP397">
        <v>0.796380875196005</v>
      </c>
      <c r="EQ397">
        <v>0.00225868272383977</v>
      </c>
      <c r="ER397">
        <v>-9.96746185667655e-07</v>
      </c>
      <c r="ES397">
        <v>2.83711317370827e-10</v>
      </c>
      <c r="ET397">
        <v>-0.071317122073674</v>
      </c>
      <c r="EU397">
        <v>-0.00217948432402501</v>
      </c>
      <c r="EV397">
        <v>0.000453263451741206</v>
      </c>
      <c r="EW397">
        <v>-1.16319206543697e-06</v>
      </c>
      <c r="EX397">
        <v>-2</v>
      </c>
      <c r="EY397">
        <v>2196</v>
      </c>
      <c r="EZ397">
        <v>1</v>
      </c>
      <c r="FA397">
        <v>25</v>
      </c>
      <c r="FB397">
        <v>14.6</v>
      </c>
      <c r="FC397">
        <v>14.4</v>
      </c>
      <c r="FD397">
        <v>18</v>
      </c>
      <c r="FE397">
        <v>826.622</v>
      </c>
      <c r="FF397">
        <v>435.011</v>
      </c>
      <c r="FG397">
        <v>32.3817</v>
      </c>
      <c r="FH397">
        <v>25.2042</v>
      </c>
      <c r="FI397">
        <v>30.0002</v>
      </c>
      <c r="FJ397">
        <v>25.3169</v>
      </c>
      <c r="FK397">
        <v>25.3579</v>
      </c>
      <c r="FL397">
        <v>25.0756</v>
      </c>
      <c r="FM397">
        <v>58.897</v>
      </c>
      <c r="FN397">
        <v>0</v>
      </c>
      <c r="FO397">
        <v>32.46</v>
      </c>
      <c r="FP397">
        <v>420</v>
      </c>
      <c r="FQ397">
        <v>5.99042</v>
      </c>
      <c r="FR397">
        <v>101.473</v>
      </c>
      <c r="FS397">
        <v>101.917</v>
      </c>
    </row>
    <row r="398" spans="1:175">
      <c r="A398">
        <v>382</v>
      </c>
      <c r="B398">
        <v>1626465952</v>
      </c>
      <c r="C398">
        <v>762.400000095367</v>
      </c>
      <c r="D398" t="s">
        <v>1058</v>
      </c>
      <c r="E398" t="s">
        <v>1059</v>
      </c>
      <c r="F398">
        <v>1</v>
      </c>
      <c r="G398" t="s">
        <v>291</v>
      </c>
      <c r="H398">
        <v>1626465951</v>
      </c>
      <c r="I398">
        <f>(J398)/1000</f>
        <v>0</v>
      </c>
      <c r="J398">
        <f>1000*CB398*AH398*(BX398-BY398)/(100*BQ398*(1000-AH398*BX398))</f>
        <v>0</v>
      </c>
      <c r="K398">
        <f>CB398*AH398*(BW398-BV398*(1000-AH398*BY398)/(1000-AH398*BX398))/(100*BQ398)</f>
        <v>0</v>
      </c>
      <c r="L398">
        <f>BV398 - IF(AH398&gt;1, K398*BQ398*100.0/(AJ398*CJ398), 0)</f>
        <v>0</v>
      </c>
      <c r="M398">
        <f>((S398-I398/2)*L398-K398)/(S398+I398/2)</f>
        <v>0</v>
      </c>
      <c r="N398">
        <f>M398*(CC398+CD398)/1000.0</f>
        <v>0</v>
      </c>
      <c r="O398">
        <f>(BV398 - IF(AH398&gt;1, K398*BQ398*100.0/(AJ398*CJ398), 0))*(CC398+CD398)/1000.0</f>
        <v>0</v>
      </c>
      <c r="P398">
        <f>2.0/((1/R398-1/Q398)+SIGN(R398)*SQRT((1/R398-1/Q398)*(1/R398-1/Q398) + 4*BR398/((BR398+1)*(BR398+1))*(2*1/R398*1/Q398-1/Q398*1/Q398)))</f>
        <v>0</v>
      </c>
      <c r="Q398">
        <f>IF(LEFT(BS398,1)&lt;&gt;"0",IF(LEFT(BS398,1)="1",3.0,BT398),$D$5+$E$5*(CJ398*CC398/($K$5*1000))+$F$5*(CJ398*CC398/($K$5*1000))*MAX(MIN(BQ398,$J$5),$I$5)*MAX(MIN(BQ398,$J$5),$I$5)+$G$5*MAX(MIN(BQ398,$J$5),$I$5)*(CJ398*CC398/($K$5*1000))+$H$5*(CJ398*CC398/($K$5*1000))*(CJ398*CC398/($K$5*1000)))</f>
        <v>0</v>
      </c>
      <c r="R398">
        <f>I398*(1000-(1000*0.61365*exp(17.502*V398/(240.97+V398))/(CC398+CD398)+BX398)/2)/(1000*0.61365*exp(17.502*V398/(240.97+V398))/(CC398+CD398)-BX398)</f>
        <v>0</v>
      </c>
      <c r="S398">
        <f>1/((BR398+1)/(P398/1.6)+1/(Q398/1.37)) + BR398/((BR398+1)/(P398/1.6) + BR398/(Q398/1.37))</f>
        <v>0</v>
      </c>
      <c r="T398">
        <f>(BM398*BP398)</f>
        <v>0</v>
      </c>
      <c r="U398">
        <f>(CE398+(T398+2*0.95*5.67E-8*(((CE398+$B$7)+273)^4-(CE398+273)^4)-44100*I398)/(1.84*29.3*Q398+8*0.95*5.67E-8*(CE398+273)^3))</f>
        <v>0</v>
      </c>
      <c r="V398">
        <f>($C$7*CF398+$D$7*CG398+$E$7*U398)</f>
        <v>0</v>
      </c>
      <c r="W398">
        <f>0.61365*exp(17.502*V398/(240.97+V398))</f>
        <v>0</v>
      </c>
      <c r="X398">
        <f>(Y398/Z398*100)</f>
        <v>0</v>
      </c>
      <c r="Y398">
        <f>BX398*(CC398+CD398)/1000</f>
        <v>0</v>
      </c>
      <c r="Z398">
        <f>0.61365*exp(17.502*CE398/(240.97+CE398))</f>
        <v>0</v>
      </c>
      <c r="AA398">
        <f>(W398-BX398*(CC398+CD398)/1000)</f>
        <v>0</v>
      </c>
      <c r="AB398">
        <f>(-I398*44100)</f>
        <v>0</v>
      </c>
      <c r="AC398">
        <f>2*29.3*Q398*0.92*(CE398-V398)</f>
        <v>0</v>
      </c>
      <c r="AD398">
        <f>2*0.95*5.67E-8*(((CE398+$B$7)+273)^4-(V398+273)^4)</f>
        <v>0</v>
      </c>
      <c r="AE398">
        <f>T398+AD398+AB398+AC398</f>
        <v>0</v>
      </c>
      <c r="AF398">
        <v>137</v>
      </c>
      <c r="AG398">
        <v>15</v>
      </c>
      <c r="AH398">
        <f>IF(AF398*$H$13&gt;=AJ398,1.0,(AJ398/(AJ398-AF398*$H$13)))</f>
        <v>0</v>
      </c>
      <c r="AI398">
        <f>(AH398-1)*100</f>
        <v>0</v>
      </c>
      <c r="AJ398">
        <f>MAX(0,($B$13+$C$13*CJ398)/(1+$D$13*CJ398)*CC398/(CE398+273)*$E$13)</f>
        <v>0</v>
      </c>
      <c r="AK398" t="s">
        <v>292</v>
      </c>
      <c r="AL398" t="s">
        <v>292</v>
      </c>
      <c r="AM398">
        <v>0</v>
      </c>
      <c r="AN398">
        <v>0</v>
      </c>
      <c r="AO398">
        <f>1-AM398/AN398</f>
        <v>0</v>
      </c>
      <c r="AP398">
        <v>0</v>
      </c>
      <c r="AQ398" t="s">
        <v>292</v>
      </c>
      <c r="AR398" t="s">
        <v>292</v>
      </c>
      <c r="AS398">
        <v>0</v>
      </c>
      <c r="AT398">
        <v>0</v>
      </c>
      <c r="AU398">
        <f>1-AS398/AT398</f>
        <v>0</v>
      </c>
      <c r="AV398">
        <v>0.5</v>
      </c>
      <c r="AW398">
        <f>BN398</f>
        <v>0</v>
      </c>
      <c r="AX398">
        <f>K398</f>
        <v>0</v>
      </c>
      <c r="AY398">
        <f>AU398*AV398*AW398</f>
        <v>0</v>
      </c>
      <c r="AZ398">
        <f>(AX398-AP398)/AW398</f>
        <v>0</v>
      </c>
      <c r="BA398">
        <f>(AN398-AT398)/AT398</f>
        <v>0</v>
      </c>
      <c r="BB398">
        <f>AM398/(AO398+AM398/AT398)</f>
        <v>0</v>
      </c>
      <c r="BC398" t="s">
        <v>292</v>
      </c>
      <c r="BD398">
        <v>0</v>
      </c>
      <c r="BE398">
        <f>IF(BD398&lt;&gt;0, BD398, BB398)</f>
        <v>0</v>
      </c>
      <c r="BF398">
        <f>1-BE398/AT398</f>
        <v>0</v>
      </c>
      <c r="BG398">
        <f>(AT398-AS398)/(AT398-BE398)</f>
        <v>0</v>
      </c>
      <c r="BH398">
        <f>(AN398-AT398)/(AN398-BE398)</f>
        <v>0</v>
      </c>
      <c r="BI398">
        <f>(AT398-AS398)/(AT398-AM398)</f>
        <v>0</v>
      </c>
      <c r="BJ398">
        <f>(AN398-AT398)/(AN398-AM398)</f>
        <v>0</v>
      </c>
      <c r="BK398">
        <f>(BG398*BE398/AS398)</f>
        <v>0</v>
      </c>
      <c r="BL398">
        <f>(1-BK398)</f>
        <v>0</v>
      </c>
      <c r="BM398">
        <f>$B$11*CK398+$C$11*CL398+$F$11*CM398*(1-CP398)</f>
        <v>0</v>
      </c>
      <c r="BN398">
        <f>BM398*BO398</f>
        <v>0</v>
      </c>
      <c r="BO398">
        <f>($B$11*$D$9+$C$11*$D$9+$F$11*((CZ398+CR398)/MAX(CZ398+CR398+DA398, 0.1)*$I$9+DA398/MAX(CZ398+CR398+DA398, 0.1)*$J$9))/($B$11+$C$11+$F$11)</f>
        <v>0</v>
      </c>
      <c r="BP398">
        <f>($B$11*$K$9+$C$11*$K$9+$F$11*((CZ398+CR398)/MAX(CZ398+CR398+DA398, 0.1)*$P$9+DA398/MAX(CZ398+CR398+DA398, 0.1)*$Q$9))/($B$11+$C$11+$F$11)</f>
        <v>0</v>
      </c>
      <c r="BQ398">
        <v>6</v>
      </c>
      <c r="BR398">
        <v>0.5</v>
      </c>
      <c r="BS398" t="s">
        <v>293</v>
      </c>
      <c r="BT398">
        <v>2</v>
      </c>
      <c r="BU398">
        <v>1626465951</v>
      </c>
      <c r="BV398">
        <v>395.182333333333</v>
      </c>
      <c r="BW398">
        <v>419.987</v>
      </c>
      <c r="BX398">
        <v>12.4989333333333</v>
      </c>
      <c r="BY398">
        <v>5.90390666666667</v>
      </c>
      <c r="BZ398">
        <v>393.634</v>
      </c>
      <c r="CA398">
        <v>12.5286666666667</v>
      </c>
      <c r="CB398">
        <v>899.984</v>
      </c>
      <c r="CC398">
        <v>100.764666666667</v>
      </c>
      <c r="CD398">
        <v>0.0997119666666667</v>
      </c>
      <c r="CE398">
        <v>27.3297333333333</v>
      </c>
      <c r="CF398">
        <v>25.3453</v>
      </c>
      <c r="CG398">
        <v>999.9</v>
      </c>
      <c r="CH398">
        <v>0</v>
      </c>
      <c r="CI398">
        <v>0</v>
      </c>
      <c r="CJ398">
        <v>9978.75</v>
      </c>
      <c r="CK398">
        <v>0</v>
      </c>
      <c r="CL398">
        <v>0.221023</v>
      </c>
      <c r="CM398">
        <v>1460.02666666667</v>
      </c>
      <c r="CN398">
        <v>0.972993666666667</v>
      </c>
      <c r="CO398">
        <v>0.0270061666666667</v>
      </c>
      <c r="CP398">
        <v>0</v>
      </c>
      <c r="CQ398">
        <v>880.861333333333</v>
      </c>
      <c r="CR398">
        <v>4.99999</v>
      </c>
      <c r="CS398">
        <v>12922.7</v>
      </c>
      <c r="CT398">
        <v>12728.5666666667</v>
      </c>
      <c r="CU398">
        <v>39.625</v>
      </c>
      <c r="CV398">
        <v>41.437</v>
      </c>
      <c r="CW398">
        <v>40.625</v>
      </c>
      <c r="CX398">
        <v>40.937</v>
      </c>
      <c r="CY398">
        <v>41.937</v>
      </c>
      <c r="CZ398">
        <v>1415.73</v>
      </c>
      <c r="DA398">
        <v>39.29</v>
      </c>
      <c r="DB398">
        <v>0</v>
      </c>
      <c r="DC398">
        <v>1626465963.2</v>
      </c>
      <c r="DD398">
        <v>0</v>
      </c>
      <c r="DE398">
        <v>880.33352</v>
      </c>
      <c r="DF398">
        <v>3.69746153574569</v>
      </c>
      <c r="DG398">
        <v>60.5923077937912</v>
      </c>
      <c r="DH398">
        <v>12916.356</v>
      </c>
      <c r="DI398">
        <v>15</v>
      </c>
      <c r="DJ398">
        <v>1626465084.6</v>
      </c>
      <c r="DK398" t="s">
        <v>294</v>
      </c>
      <c r="DL398">
        <v>1626465076.6</v>
      </c>
      <c r="DM398">
        <v>1626465084.6</v>
      </c>
      <c r="DN398">
        <v>8</v>
      </c>
      <c r="DO398">
        <v>0.212</v>
      </c>
      <c r="DP398">
        <v>0.013</v>
      </c>
      <c r="DQ398">
        <v>1.588</v>
      </c>
      <c r="DR398">
        <v>-0.074</v>
      </c>
      <c r="DS398">
        <v>420</v>
      </c>
      <c r="DT398">
        <v>3</v>
      </c>
      <c r="DU398">
        <v>0.13</v>
      </c>
      <c r="DV398">
        <v>0.03</v>
      </c>
      <c r="DW398">
        <v>-24.7253073170732</v>
      </c>
      <c r="DX398">
        <v>-0.298645296167273</v>
      </c>
      <c r="DY398">
        <v>0.0389340555063014</v>
      </c>
      <c r="DZ398">
        <v>1</v>
      </c>
      <c r="EA398">
        <v>880.123303030303</v>
      </c>
      <c r="EB398">
        <v>3.30305411189558</v>
      </c>
      <c r="EC398">
        <v>0.387947472611903</v>
      </c>
      <c r="ED398">
        <v>1</v>
      </c>
      <c r="EE398">
        <v>6.53418170731707</v>
      </c>
      <c r="EF398">
        <v>0.36968236933798</v>
      </c>
      <c r="EG398">
        <v>0.0370969134803422</v>
      </c>
      <c r="EH398">
        <v>0</v>
      </c>
      <c r="EI398">
        <v>2</v>
      </c>
      <c r="EJ398">
        <v>3</v>
      </c>
      <c r="EK398" t="s">
        <v>354</v>
      </c>
      <c r="EL398">
        <v>100</v>
      </c>
      <c r="EM398">
        <v>100</v>
      </c>
      <c r="EN398">
        <v>1.548</v>
      </c>
      <c r="EO398">
        <v>-0.0296</v>
      </c>
      <c r="EP398">
        <v>0.796380875196005</v>
      </c>
      <c r="EQ398">
        <v>0.00225868272383977</v>
      </c>
      <c r="ER398">
        <v>-9.96746185667655e-07</v>
      </c>
      <c r="ES398">
        <v>2.83711317370827e-10</v>
      </c>
      <c r="ET398">
        <v>-0.071317122073674</v>
      </c>
      <c r="EU398">
        <v>-0.00217948432402501</v>
      </c>
      <c r="EV398">
        <v>0.000453263451741206</v>
      </c>
      <c r="EW398">
        <v>-1.16319206543697e-06</v>
      </c>
      <c r="EX398">
        <v>-2</v>
      </c>
      <c r="EY398">
        <v>2196</v>
      </c>
      <c r="EZ398">
        <v>1</v>
      </c>
      <c r="FA398">
        <v>25</v>
      </c>
      <c r="FB398">
        <v>14.6</v>
      </c>
      <c r="FC398">
        <v>14.5</v>
      </c>
      <c r="FD398">
        <v>18</v>
      </c>
      <c r="FE398">
        <v>826.342</v>
      </c>
      <c r="FF398">
        <v>434.981</v>
      </c>
      <c r="FG398">
        <v>32.4378</v>
      </c>
      <c r="FH398">
        <v>25.2053</v>
      </c>
      <c r="FI398">
        <v>30.0001</v>
      </c>
      <c r="FJ398">
        <v>25.3169</v>
      </c>
      <c r="FK398">
        <v>25.3579</v>
      </c>
      <c r="FL398">
        <v>25.0753</v>
      </c>
      <c r="FM398">
        <v>58.897</v>
      </c>
      <c r="FN398">
        <v>0</v>
      </c>
      <c r="FO398">
        <v>32.56</v>
      </c>
      <c r="FP398">
        <v>420</v>
      </c>
      <c r="FQ398">
        <v>5.98915</v>
      </c>
      <c r="FR398">
        <v>101.473</v>
      </c>
      <c r="FS398">
        <v>101.916</v>
      </c>
    </row>
    <row r="399" spans="1:175">
      <c r="A399">
        <v>383</v>
      </c>
      <c r="B399">
        <v>1626465954</v>
      </c>
      <c r="C399">
        <v>764.400000095367</v>
      </c>
      <c r="D399" t="s">
        <v>1060</v>
      </c>
      <c r="E399" t="s">
        <v>1061</v>
      </c>
      <c r="F399">
        <v>1</v>
      </c>
      <c r="G399" t="s">
        <v>291</v>
      </c>
      <c r="H399">
        <v>1626465953</v>
      </c>
      <c r="I399">
        <f>(J399)/1000</f>
        <v>0</v>
      </c>
      <c r="J399">
        <f>1000*CB399*AH399*(BX399-BY399)/(100*BQ399*(1000-AH399*BX399))</f>
        <v>0</v>
      </c>
      <c r="K399">
        <f>CB399*AH399*(BW399-BV399*(1000-AH399*BY399)/(1000-AH399*BX399))/(100*BQ399)</f>
        <v>0</v>
      </c>
      <c r="L399">
        <f>BV399 - IF(AH399&gt;1, K399*BQ399*100.0/(AJ399*CJ399), 0)</f>
        <v>0</v>
      </c>
      <c r="M399">
        <f>((S399-I399/2)*L399-K399)/(S399+I399/2)</f>
        <v>0</v>
      </c>
      <c r="N399">
        <f>M399*(CC399+CD399)/1000.0</f>
        <v>0</v>
      </c>
      <c r="O399">
        <f>(BV399 - IF(AH399&gt;1, K399*BQ399*100.0/(AJ399*CJ399), 0))*(CC399+CD399)/1000.0</f>
        <v>0</v>
      </c>
      <c r="P399">
        <f>2.0/((1/R399-1/Q399)+SIGN(R399)*SQRT((1/R399-1/Q399)*(1/R399-1/Q399) + 4*BR399/((BR399+1)*(BR399+1))*(2*1/R399*1/Q399-1/Q399*1/Q399)))</f>
        <v>0</v>
      </c>
      <c r="Q399">
        <f>IF(LEFT(BS399,1)&lt;&gt;"0",IF(LEFT(BS399,1)="1",3.0,BT399),$D$5+$E$5*(CJ399*CC399/($K$5*1000))+$F$5*(CJ399*CC399/($K$5*1000))*MAX(MIN(BQ399,$J$5),$I$5)*MAX(MIN(BQ399,$J$5),$I$5)+$G$5*MAX(MIN(BQ399,$J$5),$I$5)*(CJ399*CC399/($K$5*1000))+$H$5*(CJ399*CC399/($K$5*1000))*(CJ399*CC399/($K$5*1000)))</f>
        <v>0</v>
      </c>
      <c r="R399">
        <f>I399*(1000-(1000*0.61365*exp(17.502*V399/(240.97+V399))/(CC399+CD399)+BX399)/2)/(1000*0.61365*exp(17.502*V399/(240.97+V399))/(CC399+CD399)-BX399)</f>
        <v>0</v>
      </c>
      <c r="S399">
        <f>1/((BR399+1)/(P399/1.6)+1/(Q399/1.37)) + BR399/((BR399+1)/(P399/1.6) + BR399/(Q399/1.37))</f>
        <v>0</v>
      </c>
      <c r="T399">
        <f>(BM399*BP399)</f>
        <v>0</v>
      </c>
      <c r="U399">
        <f>(CE399+(T399+2*0.95*5.67E-8*(((CE399+$B$7)+273)^4-(CE399+273)^4)-44100*I399)/(1.84*29.3*Q399+8*0.95*5.67E-8*(CE399+273)^3))</f>
        <v>0</v>
      </c>
      <c r="V399">
        <f>($C$7*CF399+$D$7*CG399+$E$7*U399)</f>
        <v>0</v>
      </c>
      <c r="W399">
        <f>0.61365*exp(17.502*V399/(240.97+V399))</f>
        <v>0</v>
      </c>
      <c r="X399">
        <f>(Y399/Z399*100)</f>
        <v>0</v>
      </c>
      <c r="Y399">
        <f>BX399*(CC399+CD399)/1000</f>
        <v>0</v>
      </c>
      <c r="Z399">
        <f>0.61365*exp(17.502*CE399/(240.97+CE399))</f>
        <v>0</v>
      </c>
      <c r="AA399">
        <f>(W399-BX399*(CC399+CD399)/1000)</f>
        <v>0</v>
      </c>
      <c r="AB399">
        <f>(-I399*44100)</f>
        <v>0</v>
      </c>
      <c r="AC399">
        <f>2*29.3*Q399*0.92*(CE399-V399)</f>
        <v>0</v>
      </c>
      <c r="AD399">
        <f>2*0.95*5.67E-8*(((CE399+$B$7)+273)^4-(V399+273)^4)</f>
        <v>0</v>
      </c>
      <c r="AE399">
        <f>T399+AD399+AB399+AC399</f>
        <v>0</v>
      </c>
      <c r="AF399">
        <v>137</v>
      </c>
      <c r="AG399">
        <v>15</v>
      </c>
      <c r="AH399">
        <f>IF(AF399*$H$13&gt;=AJ399,1.0,(AJ399/(AJ399-AF399*$H$13)))</f>
        <v>0</v>
      </c>
      <c r="AI399">
        <f>(AH399-1)*100</f>
        <v>0</v>
      </c>
      <c r="AJ399">
        <f>MAX(0,($B$13+$C$13*CJ399)/(1+$D$13*CJ399)*CC399/(CE399+273)*$E$13)</f>
        <v>0</v>
      </c>
      <c r="AK399" t="s">
        <v>292</v>
      </c>
      <c r="AL399" t="s">
        <v>292</v>
      </c>
      <c r="AM399">
        <v>0</v>
      </c>
      <c r="AN399">
        <v>0</v>
      </c>
      <c r="AO399">
        <f>1-AM399/AN399</f>
        <v>0</v>
      </c>
      <c r="AP399">
        <v>0</v>
      </c>
      <c r="AQ399" t="s">
        <v>292</v>
      </c>
      <c r="AR399" t="s">
        <v>292</v>
      </c>
      <c r="AS399">
        <v>0</v>
      </c>
      <c r="AT399">
        <v>0</v>
      </c>
      <c r="AU399">
        <f>1-AS399/AT399</f>
        <v>0</v>
      </c>
      <c r="AV399">
        <v>0.5</v>
      </c>
      <c r="AW399">
        <f>BN399</f>
        <v>0</v>
      </c>
      <c r="AX399">
        <f>K399</f>
        <v>0</v>
      </c>
      <c r="AY399">
        <f>AU399*AV399*AW399</f>
        <v>0</v>
      </c>
      <c r="AZ399">
        <f>(AX399-AP399)/AW399</f>
        <v>0</v>
      </c>
      <c r="BA399">
        <f>(AN399-AT399)/AT399</f>
        <v>0</v>
      </c>
      <c r="BB399">
        <f>AM399/(AO399+AM399/AT399)</f>
        <v>0</v>
      </c>
      <c r="BC399" t="s">
        <v>292</v>
      </c>
      <c r="BD399">
        <v>0</v>
      </c>
      <c r="BE399">
        <f>IF(BD399&lt;&gt;0, BD399, BB399)</f>
        <v>0</v>
      </c>
      <c r="BF399">
        <f>1-BE399/AT399</f>
        <v>0</v>
      </c>
      <c r="BG399">
        <f>(AT399-AS399)/(AT399-BE399)</f>
        <v>0</v>
      </c>
      <c r="BH399">
        <f>(AN399-AT399)/(AN399-BE399)</f>
        <v>0</v>
      </c>
      <c r="BI399">
        <f>(AT399-AS399)/(AT399-AM399)</f>
        <v>0</v>
      </c>
      <c r="BJ399">
        <f>(AN399-AT399)/(AN399-AM399)</f>
        <v>0</v>
      </c>
      <c r="BK399">
        <f>(BG399*BE399/AS399)</f>
        <v>0</v>
      </c>
      <c r="BL399">
        <f>(1-BK399)</f>
        <v>0</v>
      </c>
      <c r="BM399">
        <f>$B$11*CK399+$C$11*CL399+$F$11*CM399*(1-CP399)</f>
        <v>0</v>
      </c>
      <c r="BN399">
        <f>BM399*BO399</f>
        <v>0</v>
      </c>
      <c r="BO399">
        <f>($B$11*$D$9+$C$11*$D$9+$F$11*((CZ399+CR399)/MAX(CZ399+CR399+DA399, 0.1)*$I$9+DA399/MAX(CZ399+CR399+DA399, 0.1)*$J$9))/($B$11+$C$11+$F$11)</f>
        <v>0</v>
      </c>
      <c r="BP399">
        <f>($B$11*$K$9+$C$11*$K$9+$F$11*((CZ399+CR399)/MAX(CZ399+CR399+DA399, 0.1)*$P$9+DA399/MAX(CZ399+CR399+DA399, 0.1)*$Q$9))/($B$11+$C$11+$F$11)</f>
        <v>0</v>
      </c>
      <c r="BQ399">
        <v>6</v>
      </c>
      <c r="BR399">
        <v>0.5</v>
      </c>
      <c r="BS399" t="s">
        <v>293</v>
      </c>
      <c r="BT399">
        <v>2</v>
      </c>
      <c r="BU399">
        <v>1626465953</v>
      </c>
      <c r="BV399">
        <v>395.184666666667</v>
      </c>
      <c r="BW399">
        <v>419.987666666667</v>
      </c>
      <c r="BX399">
        <v>12.531</v>
      </c>
      <c r="BY399">
        <v>5.91418</v>
      </c>
      <c r="BZ399">
        <v>393.636666666667</v>
      </c>
      <c r="CA399">
        <v>12.5605</v>
      </c>
      <c r="CB399">
        <v>899.979666666667</v>
      </c>
      <c r="CC399">
        <v>100.764</v>
      </c>
      <c r="CD399">
        <v>0.0997639</v>
      </c>
      <c r="CE399">
        <v>27.3705333333333</v>
      </c>
      <c r="CF399">
        <v>25.3819333333333</v>
      </c>
      <c r="CG399">
        <v>999.9</v>
      </c>
      <c r="CH399">
        <v>0</v>
      </c>
      <c r="CI399">
        <v>0</v>
      </c>
      <c r="CJ399">
        <v>9961.25</v>
      </c>
      <c r="CK399">
        <v>0</v>
      </c>
      <c r="CL399">
        <v>0.221023</v>
      </c>
      <c r="CM399">
        <v>1459.94</v>
      </c>
      <c r="CN399">
        <v>0.972992333333333</v>
      </c>
      <c r="CO399">
        <v>0.0270077333333333</v>
      </c>
      <c r="CP399">
        <v>0</v>
      </c>
      <c r="CQ399">
        <v>880.843</v>
      </c>
      <c r="CR399">
        <v>4.99999</v>
      </c>
      <c r="CS399">
        <v>12923.5333333333</v>
      </c>
      <c r="CT399">
        <v>12727.8</v>
      </c>
      <c r="CU399">
        <v>39.625</v>
      </c>
      <c r="CV399">
        <v>41.437</v>
      </c>
      <c r="CW399">
        <v>40.625</v>
      </c>
      <c r="CX399">
        <v>40.937</v>
      </c>
      <c r="CY399">
        <v>41.937</v>
      </c>
      <c r="CZ399">
        <v>1415.64666666667</v>
      </c>
      <c r="DA399">
        <v>39.29</v>
      </c>
      <c r="DB399">
        <v>0</v>
      </c>
      <c r="DC399">
        <v>1626465965</v>
      </c>
      <c r="DD399">
        <v>0</v>
      </c>
      <c r="DE399">
        <v>880.412346153846</v>
      </c>
      <c r="DF399">
        <v>3.95073503219666</v>
      </c>
      <c r="DG399">
        <v>59.8461538602276</v>
      </c>
      <c r="DH399">
        <v>12917.6269230769</v>
      </c>
      <c r="DI399">
        <v>15</v>
      </c>
      <c r="DJ399">
        <v>1626465084.6</v>
      </c>
      <c r="DK399" t="s">
        <v>294</v>
      </c>
      <c r="DL399">
        <v>1626465076.6</v>
      </c>
      <c r="DM399">
        <v>1626465084.6</v>
      </c>
      <c r="DN399">
        <v>8</v>
      </c>
      <c r="DO399">
        <v>0.212</v>
      </c>
      <c r="DP399">
        <v>0.013</v>
      </c>
      <c r="DQ399">
        <v>1.588</v>
      </c>
      <c r="DR399">
        <v>-0.074</v>
      </c>
      <c r="DS399">
        <v>420</v>
      </c>
      <c r="DT399">
        <v>3</v>
      </c>
      <c r="DU399">
        <v>0.13</v>
      </c>
      <c r="DV399">
        <v>0.03</v>
      </c>
      <c r="DW399">
        <v>-24.7379414634146</v>
      </c>
      <c r="DX399">
        <v>-0.356144947735177</v>
      </c>
      <c r="DY399">
        <v>0.0437485831163443</v>
      </c>
      <c r="DZ399">
        <v>1</v>
      </c>
      <c r="EA399">
        <v>880.251285714286</v>
      </c>
      <c r="EB399">
        <v>3.57821090008217</v>
      </c>
      <c r="EC399">
        <v>0.425335401867316</v>
      </c>
      <c r="ED399">
        <v>1</v>
      </c>
      <c r="EE399">
        <v>6.54767658536585</v>
      </c>
      <c r="EF399">
        <v>0.369117909407659</v>
      </c>
      <c r="EG399">
        <v>0.0370417472201401</v>
      </c>
      <c r="EH399">
        <v>0</v>
      </c>
      <c r="EI399">
        <v>2</v>
      </c>
      <c r="EJ399">
        <v>3</v>
      </c>
      <c r="EK399" t="s">
        <v>354</v>
      </c>
      <c r="EL399">
        <v>100</v>
      </c>
      <c r="EM399">
        <v>100</v>
      </c>
      <c r="EN399">
        <v>1.548</v>
      </c>
      <c r="EO399">
        <v>-0.0293</v>
      </c>
      <c r="EP399">
        <v>0.796380875196005</v>
      </c>
      <c r="EQ399">
        <v>0.00225868272383977</v>
      </c>
      <c r="ER399">
        <v>-9.96746185667655e-07</v>
      </c>
      <c r="ES399">
        <v>2.83711317370827e-10</v>
      </c>
      <c r="ET399">
        <v>-0.071317122073674</v>
      </c>
      <c r="EU399">
        <v>-0.00217948432402501</v>
      </c>
      <c r="EV399">
        <v>0.000453263451741206</v>
      </c>
      <c r="EW399">
        <v>-1.16319206543697e-06</v>
      </c>
      <c r="EX399">
        <v>-2</v>
      </c>
      <c r="EY399">
        <v>2196</v>
      </c>
      <c r="EZ399">
        <v>1</v>
      </c>
      <c r="FA399">
        <v>25</v>
      </c>
      <c r="FB399">
        <v>14.6</v>
      </c>
      <c r="FC399">
        <v>14.5</v>
      </c>
      <c r="FD399">
        <v>18</v>
      </c>
      <c r="FE399">
        <v>826.435</v>
      </c>
      <c r="FF399">
        <v>434.895</v>
      </c>
      <c r="FG399">
        <v>32.5036</v>
      </c>
      <c r="FH399">
        <v>25.2071</v>
      </c>
      <c r="FI399">
        <v>30.0004</v>
      </c>
      <c r="FJ399">
        <v>25.3169</v>
      </c>
      <c r="FK399">
        <v>25.3583</v>
      </c>
      <c r="FL399">
        <v>25.0755</v>
      </c>
      <c r="FM399">
        <v>58.897</v>
      </c>
      <c r="FN399">
        <v>0</v>
      </c>
      <c r="FO399">
        <v>32.56</v>
      </c>
      <c r="FP399">
        <v>420</v>
      </c>
      <c r="FQ399">
        <v>6.03249</v>
      </c>
      <c r="FR399">
        <v>101.473</v>
      </c>
      <c r="FS399">
        <v>101.916</v>
      </c>
    </row>
    <row r="400" spans="1:175">
      <c r="A400">
        <v>384</v>
      </c>
      <c r="B400">
        <v>1626465956</v>
      </c>
      <c r="C400">
        <v>766.400000095367</v>
      </c>
      <c r="D400" t="s">
        <v>1062</v>
      </c>
      <c r="E400" t="s">
        <v>1063</v>
      </c>
      <c r="F400">
        <v>1</v>
      </c>
      <c r="G400" t="s">
        <v>291</v>
      </c>
      <c r="H400">
        <v>1626465955</v>
      </c>
      <c r="I400">
        <f>(J400)/1000</f>
        <v>0</v>
      </c>
      <c r="J400">
        <f>1000*CB400*AH400*(BX400-BY400)/(100*BQ400*(1000-AH400*BX400))</f>
        <v>0</v>
      </c>
      <c r="K400">
        <f>CB400*AH400*(BW400-BV400*(1000-AH400*BY400)/(1000-AH400*BX400))/(100*BQ400)</f>
        <v>0</v>
      </c>
      <c r="L400">
        <f>BV400 - IF(AH400&gt;1, K400*BQ400*100.0/(AJ400*CJ400), 0)</f>
        <v>0</v>
      </c>
      <c r="M400">
        <f>((S400-I400/2)*L400-K400)/(S400+I400/2)</f>
        <v>0</v>
      </c>
      <c r="N400">
        <f>M400*(CC400+CD400)/1000.0</f>
        <v>0</v>
      </c>
      <c r="O400">
        <f>(BV400 - IF(AH400&gt;1, K400*BQ400*100.0/(AJ400*CJ400), 0))*(CC400+CD400)/1000.0</f>
        <v>0</v>
      </c>
      <c r="P400">
        <f>2.0/((1/R400-1/Q400)+SIGN(R400)*SQRT((1/R400-1/Q400)*(1/R400-1/Q400) + 4*BR400/((BR400+1)*(BR400+1))*(2*1/R400*1/Q400-1/Q400*1/Q400)))</f>
        <v>0</v>
      </c>
      <c r="Q400">
        <f>IF(LEFT(BS400,1)&lt;&gt;"0",IF(LEFT(BS400,1)="1",3.0,BT400),$D$5+$E$5*(CJ400*CC400/($K$5*1000))+$F$5*(CJ400*CC400/($K$5*1000))*MAX(MIN(BQ400,$J$5),$I$5)*MAX(MIN(BQ400,$J$5),$I$5)+$G$5*MAX(MIN(BQ400,$J$5),$I$5)*(CJ400*CC400/($K$5*1000))+$H$5*(CJ400*CC400/($K$5*1000))*(CJ400*CC400/($K$5*1000)))</f>
        <v>0</v>
      </c>
      <c r="R400">
        <f>I400*(1000-(1000*0.61365*exp(17.502*V400/(240.97+V400))/(CC400+CD400)+BX400)/2)/(1000*0.61365*exp(17.502*V400/(240.97+V400))/(CC400+CD400)-BX400)</f>
        <v>0</v>
      </c>
      <c r="S400">
        <f>1/((BR400+1)/(P400/1.6)+1/(Q400/1.37)) + BR400/((BR400+1)/(P400/1.6) + BR400/(Q400/1.37))</f>
        <v>0</v>
      </c>
      <c r="T400">
        <f>(BM400*BP400)</f>
        <v>0</v>
      </c>
      <c r="U400">
        <f>(CE400+(T400+2*0.95*5.67E-8*(((CE400+$B$7)+273)^4-(CE400+273)^4)-44100*I400)/(1.84*29.3*Q400+8*0.95*5.67E-8*(CE400+273)^3))</f>
        <v>0</v>
      </c>
      <c r="V400">
        <f>($C$7*CF400+$D$7*CG400+$E$7*U400)</f>
        <v>0</v>
      </c>
      <c r="W400">
        <f>0.61365*exp(17.502*V400/(240.97+V400))</f>
        <v>0</v>
      </c>
      <c r="X400">
        <f>(Y400/Z400*100)</f>
        <v>0</v>
      </c>
      <c r="Y400">
        <f>BX400*(CC400+CD400)/1000</f>
        <v>0</v>
      </c>
      <c r="Z400">
        <f>0.61365*exp(17.502*CE400/(240.97+CE400))</f>
        <v>0</v>
      </c>
      <c r="AA400">
        <f>(W400-BX400*(CC400+CD400)/1000)</f>
        <v>0</v>
      </c>
      <c r="AB400">
        <f>(-I400*44100)</f>
        <v>0</v>
      </c>
      <c r="AC400">
        <f>2*29.3*Q400*0.92*(CE400-V400)</f>
        <v>0</v>
      </c>
      <c r="AD400">
        <f>2*0.95*5.67E-8*(((CE400+$B$7)+273)^4-(V400+273)^4)</f>
        <v>0</v>
      </c>
      <c r="AE400">
        <f>T400+AD400+AB400+AC400</f>
        <v>0</v>
      </c>
      <c r="AF400">
        <v>137</v>
      </c>
      <c r="AG400">
        <v>15</v>
      </c>
      <c r="AH400">
        <f>IF(AF400*$H$13&gt;=AJ400,1.0,(AJ400/(AJ400-AF400*$H$13)))</f>
        <v>0</v>
      </c>
      <c r="AI400">
        <f>(AH400-1)*100</f>
        <v>0</v>
      </c>
      <c r="AJ400">
        <f>MAX(0,($B$13+$C$13*CJ400)/(1+$D$13*CJ400)*CC400/(CE400+273)*$E$13)</f>
        <v>0</v>
      </c>
      <c r="AK400" t="s">
        <v>292</v>
      </c>
      <c r="AL400" t="s">
        <v>292</v>
      </c>
      <c r="AM400">
        <v>0</v>
      </c>
      <c r="AN400">
        <v>0</v>
      </c>
      <c r="AO400">
        <f>1-AM400/AN400</f>
        <v>0</v>
      </c>
      <c r="AP400">
        <v>0</v>
      </c>
      <c r="AQ400" t="s">
        <v>292</v>
      </c>
      <c r="AR400" t="s">
        <v>292</v>
      </c>
      <c r="AS400">
        <v>0</v>
      </c>
      <c r="AT400">
        <v>0</v>
      </c>
      <c r="AU400">
        <f>1-AS400/AT400</f>
        <v>0</v>
      </c>
      <c r="AV400">
        <v>0.5</v>
      </c>
      <c r="AW400">
        <f>BN400</f>
        <v>0</v>
      </c>
      <c r="AX400">
        <f>K400</f>
        <v>0</v>
      </c>
      <c r="AY400">
        <f>AU400*AV400*AW400</f>
        <v>0</v>
      </c>
      <c r="AZ400">
        <f>(AX400-AP400)/AW400</f>
        <v>0</v>
      </c>
      <c r="BA400">
        <f>(AN400-AT400)/AT400</f>
        <v>0</v>
      </c>
      <c r="BB400">
        <f>AM400/(AO400+AM400/AT400)</f>
        <v>0</v>
      </c>
      <c r="BC400" t="s">
        <v>292</v>
      </c>
      <c r="BD400">
        <v>0</v>
      </c>
      <c r="BE400">
        <f>IF(BD400&lt;&gt;0, BD400, BB400)</f>
        <v>0</v>
      </c>
      <c r="BF400">
        <f>1-BE400/AT400</f>
        <v>0</v>
      </c>
      <c r="BG400">
        <f>(AT400-AS400)/(AT400-BE400)</f>
        <v>0</v>
      </c>
      <c r="BH400">
        <f>(AN400-AT400)/(AN400-BE400)</f>
        <v>0</v>
      </c>
      <c r="BI400">
        <f>(AT400-AS400)/(AT400-AM400)</f>
        <v>0</v>
      </c>
      <c r="BJ400">
        <f>(AN400-AT400)/(AN400-AM400)</f>
        <v>0</v>
      </c>
      <c r="BK400">
        <f>(BG400*BE400/AS400)</f>
        <v>0</v>
      </c>
      <c r="BL400">
        <f>(1-BK400)</f>
        <v>0</v>
      </c>
      <c r="BM400">
        <f>$B$11*CK400+$C$11*CL400+$F$11*CM400*(1-CP400)</f>
        <v>0</v>
      </c>
      <c r="BN400">
        <f>BM400*BO400</f>
        <v>0</v>
      </c>
      <c r="BO400">
        <f>($B$11*$D$9+$C$11*$D$9+$F$11*((CZ400+CR400)/MAX(CZ400+CR400+DA400, 0.1)*$I$9+DA400/MAX(CZ400+CR400+DA400, 0.1)*$J$9))/($B$11+$C$11+$F$11)</f>
        <v>0</v>
      </c>
      <c r="BP400">
        <f>($B$11*$K$9+$C$11*$K$9+$F$11*((CZ400+CR400)/MAX(CZ400+CR400+DA400, 0.1)*$P$9+DA400/MAX(CZ400+CR400+DA400, 0.1)*$Q$9))/($B$11+$C$11+$F$11)</f>
        <v>0</v>
      </c>
      <c r="BQ400">
        <v>6</v>
      </c>
      <c r="BR400">
        <v>0.5</v>
      </c>
      <c r="BS400" t="s">
        <v>293</v>
      </c>
      <c r="BT400">
        <v>2</v>
      </c>
      <c r="BU400">
        <v>1626465955</v>
      </c>
      <c r="BV400">
        <v>395.207333333333</v>
      </c>
      <c r="BW400">
        <v>419.973333333333</v>
      </c>
      <c r="BX400">
        <v>12.5626666666667</v>
      </c>
      <c r="BY400">
        <v>5.92920333333333</v>
      </c>
      <c r="BZ400">
        <v>393.659333333333</v>
      </c>
      <c r="CA400">
        <v>12.5918666666667</v>
      </c>
      <c r="CB400">
        <v>900.036666666667</v>
      </c>
      <c r="CC400">
        <v>100.764</v>
      </c>
      <c r="CD400">
        <v>0.0991384666666667</v>
      </c>
      <c r="CE400">
        <v>27.4164666666667</v>
      </c>
      <c r="CF400">
        <v>25.4182</v>
      </c>
      <c r="CG400">
        <v>999.9</v>
      </c>
      <c r="CH400">
        <v>0</v>
      </c>
      <c r="CI400">
        <v>0</v>
      </c>
      <c r="CJ400">
        <v>10068.7333333333</v>
      </c>
      <c r="CK400">
        <v>0</v>
      </c>
      <c r="CL400">
        <v>0.221023</v>
      </c>
      <c r="CM400">
        <v>1460.11</v>
      </c>
      <c r="CN400">
        <v>0.972993666666667</v>
      </c>
      <c r="CO400">
        <v>0.0270061666666667</v>
      </c>
      <c r="CP400">
        <v>0</v>
      </c>
      <c r="CQ400">
        <v>881.016333333333</v>
      </c>
      <c r="CR400">
        <v>4.99999</v>
      </c>
      <c r="CS400">
        <v>12928.0666666667</v>
      </c>
      <c r="CT400">
        <v>12729.2666666667</v>
      </c>
      <c r="CU400">
        <v>39.6663333333333</v>
      </c>
      <c r="CV400">
        <v>41.437</v>
      </c>
      <c r="CW400">
        <v>40.625</v>
      </c>
      <c r="CX400">
        <v>40.937</v>
      </c>
      <c r="CY400">
        <v>41.937</v>
      </c>
      <c r="CZ400">
        <v>1415.81</v>
      </c>
      <c r="DA400">
        <v>39.2933333333333</v>
      </c>
      <c r="DB400">
        <v>0</v>
      </c>
      <c r="DC400">
        <v>1626465967.4</v>
      </c>
      <c r="DD400">
        <v>0</v>
      </c>
      <c r="DE400">
        <v>880.586269230769</v>
      </c>
      <c r="DF400">
        <v>4.23982906205038</v>
      </c>
      <c r="DG400">
        <v>61.1247864101758</v>
      </c>
      <c r="DH400">
        <v>12920.3423076923</v>
      </c>
      <c r="DI400">
        <v>15</v>
      </c>
      <c r="DJ400">
        <v>1626465084.6</v>
      </c>
      <c r="DK400" t="s">
        <v>294</v>
      </c>
      <c r="DL400">
        <v>1626465076.6</v>
      </c>
      <c r="DM400">
        <v>1626465084.6</v>
      </c>
      <c r="DN400">
        <v>8</v>
      </c>
      <c r="DO400">
        <v>0.212</v>
      </c>
      <c r="DP400">
        <v>0.013</v>
      </c>
      <c r="DQ400">
        <v>1.588</v>
      </c>
      <c r="DR400">
        <v>-0.074</v>
      </c>
      <c r="DS400">
        <v>420</v>
      </c>
      <c r="DT400">
        <v>3</v>
      </c>
      <c r="DU400">
        <v>0.13</v>
      </c>
      <c r="DV400">
        <v>0.03</v>
      </c>
      <c r="DW400">
        <v>-24.7439365853659</v>
      </c>
      <c r="DX400">
        <v>-0.347964459930302</v>
      </c>
      <c r="DY400">
        <v>0.0435432039786981</v>
      </c>
      <c r="DZ400">
        <v>1</v>
      </c>
      <c r="EA400">
        <v>880.373647058824</v>
      </c>
      <c r="EB400">
        <v>3.34098732488029</v>
      </c>
      <c r="EC400">
        <v>0.397792207236906</v>
      </c>
      <c r="ED400">
        <v>1</v>
      </c>
      <c r="EE400">
        <v>6.56154926829268</v>
      </c>
      <c r="EF400">
        <v>0.372523902439025</v>
      </c>
      <c r="EG400">
        <v>0.0374121456990382</v>
      </c>
      <c r="EH400">
        <v>0</v>
      </c>
      <c r="EI400">
        <v>2</v>
      </c>
      <c r="EJ400">
        <v>3</v>
      </c>
      <c r="EK400" t="s">
        <v>354</v>
      </c>
      <c r="EL400">
        <v>100</v>
      </c>
      <c r="EM400">
        <v>100</v>
      </c>
      <c r="EN400">
        <v>1.548</v>
      </c>
      <c r="EO400">
        <v>-0.0291</v>
      </c>
      <c r="EP400">
        <v>0.796380875196005</v>
      </c>
      <c r="EQ400">
        <v>0.00225868272383977</v>
      </c>
      <c r="ER400">
        <v>-9.96746185667655e-07</v>
      </c>
      <c r="ES400">
        <v>2.83711317370827e-10</v>
      </c>
      <c r="ET400">
        <v>-0.071317122073674</v>
      </c>
      <c r="EU400">
        <v>-0.00217948432402501</v>
      </c>
      <c r="EV400">
        <v>0.000453263451741206</v>
      </c>
      <c r="EW400">
        <v>-1.16319206543697e-06</v>
      </c>
      <c r="EX400">
        <v>-2</v>
      </c>
      <c r="EY400">
        <v>2196</v>
      </c>
      <c r="EZ400">
        <v>1</v>
      </c>
      <c r="FA400">
        <v>25</v>
      </c>
      <c r="FB400">
        <v>14.7</v>
      </c>
      <c r="FC400">
        <v>14.5</v>
      </c>
      <c r="FD400">
        <v>18</v>
      </c>
      <c r="FE400">
        <v>826.509</v>
      </c>
      <c r="FF400">
        <v>434.84</v>
      </c>
      <c r="FG400">
        <v>32.5763</v>
      </c>
      <c r="FH400">
        <v>25.2087</v>
      </c>
      <c r="FI400">
        <v>30.0005</v>
      </c>
      <c r="FJ400">
        <v>25.3172</v>
      </c>
      <c r="FK400">
        <v>25.3588</v>
      </c>
      <c r="FL400">
        <v>25.0781</v>
      </c>
      <c r="FM400">
        <v>58.897</v>
      </c>
      <c r="FN400">
        <v>0</v>
      </c>
      <c r="FO400">
        <v>32.66</v>
      </c>
      <c r="FP400">
        <v>420</v>
      </c>
      <c r="FQ400">
        <v>6.02308</v>
      </c>
      <c r="FR400">
        <v>101.473</v>
      </c>
      <c r="FS400">
        <v>101.916</v>
      </c>
    </row>
    <row r="401" spans="1:175">
      <c r="A401">
        <v>385</v>
      </c>
      <c r="B401">
        <v>1626465958</v>
      </c>
      <c r="C401">
        <v>768.400000095367</v>
      </c>
      <c r="D401" t="s">
        <v>1064</v>
      </c>
      <c r="E401" t="s">
        <v>1065</v>
      </c>
      <c r="F401">
        <v>1</v>
      </c>
      <c r="G401" t="s">
        <v>291</v>
      </c>
      <c r="H401">
        <v>1626465957</v>
      </c>
      <c r="I401">
        <f>(J401)/1000</f>
        <v>0</v>
      </c>
      <c r="J401">
        <f>1000*CB401*AH401*(BX401-BY401)/(100*BQ401*(1000-AH401*BX401))</f>
        <v>0</v>
      </c>
      <c r="K401">
        <f>CB401*AH401*(BW401-BV401*(1000-AH401*BY401)/(1000-AH401*BX401))/(100*BQ401)</f>
        <v>0</v>
      </c>
      <c r="L401">
        <f>BV401 - IF(AH401&gt;1, K401*BQ401*100.0/(AJ401*CJ401), 0)</f>
        <v>0</v>
      </c>
      <c r="M401">
        <f>((S401-I401/2)*L401-K401)/(S401+I401/2)</f>
        <v>0</v>
      </c>
      <c r="N401">
        <f>M401*(CC401+CD401)/1000.0</f>
        <v>0</v>
      </c>
      <c r="O401">
        <f>(BV401 - IF(AH401&gt;1, K401*BQ401*100.0/(AJ401*CJ401), 0))*(CC401+CD401)/1000.0</f>
        <v>0</v>
      </c>
      <c r="P401">
        <f>2.0/((1/R401-1/Q401)+SIGN(R401)*SQRT((1/R401-1/Q401)*(1/R401-1/Q401) + 4*BR401/((BR401+1)*(BR401+1))*(2*1/R401*1/Q401-1/Q401*1/Q401)))</f>
        <v>0</v>
      </c>
      <c r="Q401">
        <f>IF(LEFT(BS401,1)&lt;&gt;"0",IF(LEFT(BS401,1)="1",3.0,BT401),$D$5+$E$5*(CJ401*CC401/($K$5*1000))+$F$5*(CJ401*CC401/($K$5*1000))*MAX(MIN(BQ401,$J$5),$I$5)*MAX(MIN(BQ401,$J$5),$I$5)+$G$5*MAX(MIN(BQ401,$J$5),$I$5)*(CJ401*CC401/($K$5*1000))+$H$5*(CJ401*CC401/($K$5*1000))*(CJ401*CC401/($K$5*1000)))</f>
        <v>0</v>
      </c>
      <c r="R401">
        <f>I401*(1000-(1000*0.61365*exp(17.502*V401/(240.97+V401))/(CC401+CD401)+BX401)/2)/(1000*0.61365*exp(17.502*V401/(240.97+V401))/(CC401+CD401)-BX401)</f>
        <v>0</v>
      </c>
      <c r="S401">
        <f>1/((BR401+1)/(P401/1.6)+1/(Q401/1.37)) + BR401/((BR401+1)/(P401/1.6) + BR401/(Q401/1.37))</f>
        <v>0</v>
      </c>
      <c r="T401">
        <f>(BM401*BP401)</f>
        <v>0</v>
      </c>
      <c r="U401">
        <f>(CE401+(T401+2*0.95*5.67E-8*(((CE401+$B$7)+273)^4-(CE401+273)^4)-44100*I401)/(1.84*29.3*Q401+8*0.95*5.67E-8*(CE401+273)^3))</f>
        <v>0</v>
      </c>
      <c r="V401">
        <f>($C$7*CF401+$D$7*CG401+$E$7*U401)</f>
        <v>0</v>
      </c>
      <c r="W401">
        <f>0.61365*exp(17.502*V401/(240.97+V401))</f>
        <v>0</v>
      </c>
      <c r="X401">
        <f>(Y401/Z401*100)</f>
        <v>0</v>
      </c>
      <c r="Y401">
        <f>BX401*(CC401+CD401)/1000</f>
        <v>0</v>
      </c>
      <c r="Z401">
        <f>0.61365*exp(17.502*CE401/(240.97+CE401))</f>
        <v>0</v>
      </c>
      <c r="AA401">
        <f>(W401-BX401*(CC401+CD401)/1000)</f>
        <v>0</v>
      </c>
      <c r="AB401">
        <f>(-I401*44100)</f>
        <v>0</v>
      </c>
      <c r="AC401">
        <f>2*29.3*Q401*0.92*(CE401-V401)</f>
        <v>0</v>
      </c>
      <c r="AD401">
        <f>2*0.95*5.67E-8*(((CE401+$B$7)+273)^4-(V401+273)^4)</f>
        <v>0</v>
      </c>
      <c r="AE401">
        <f>T401+AD401+AB401+AC401</f>
        <v>0</v>
      </c>
      <c r="AF401">
        <v>137</v>
      </c>
      <c r="AG401">
        <v>15</v>
      </c>
      <c r="AH401">
        <f>IF(AF401*$H$13&gt;=AJ401,1.0,(AJ401/(AJ401-AF401*$H$13)))</f>
        <v>0</v>
      </c>
      <c r="AI401">
        <f>(AH401-1)*100</f>
        <v>0</v>
      </c>
      <c r="AJ401">
        <f>MAX(0,($B$13+$C$13*CJ401)/(1+$D$13*CJ401)*CC401/(CE401+273)*$E$13)</f>
        <v>0</v>
      </c>
      <c r="AK401" t="s">
        <v>292</v>
      </c>
      <c r="AL401" t="s">
        <v>292</v>
      </c>
      <c r="AM401">
        <v>0</v>
      </c>
      <c r="AN401">
        <v>0</v>
      </c>
      <c r="AO401">
        <f>1-AM401/AN401</f>
        <v>0</v>
      </c>
      <c r="AP401">
        <v>0</v>
      </c>
      <c r="AQ401" t="s">
        <v>292</v>
      </c>
      <c r="AR401" t="s">
        <v>292</v>
      </c>
      <c r="AS401">
        <v>0</v>
      </c>
      <c r="AT401">
        <v>0</v>
      </c>
      <c r="AU401">
        <f>1-AS401/AT401</f>
        <v>0</v>
      </c>
      <c r="AV401">
        <v>0.5</v>
      </c>
      <c r="AW401">
        <f>BN401</f>
        <v>0</v>
      </c>
      <c r="AX401">
        <f>K401</f>
        <v>0</v>
      </c>
      <c r="AY401">
        <f>AU401*AV401*AW401</f>
        <v>0</v>
      </c>
      <c r="AZ401">
        <f>(AX401-AP401)/AW401</f>
        <v>0</v>
      </c>
      <c r="BA401">
        <f>(AN401-AT401)/AT401</f>
        <v>0</v>
      </c>
      <c r="BB401">
        <f>AM401/(AO401+AM401/AT401)</f>
        <v>0</v>
      </c>
      <c r="BC401" t="s">
        <v>292</v>
      </c>
      <c r="BD401">
        <v>0</v>
      </c>
      <c r="BE401">
        <f>IF(BD401&lt;&gt;0, BD401, BB401)</f>
        <v>0</v>
      </c>
      <c r="BF401">
        <f>1-BE401/AT401</f>
        <v>0</v>
      </c>
      <c r="BG401">
        <f>(AT401-AS401)/(AT401-BE401)</f>
        <v>0</v>
      </c>
      <c r="BH401">
        <f>(AN401-AT401)/(AN401-BE401)</f>
        <v>0</v>
      </c>
      <c r="BI401">
        <f>(AT401-AS401)/(AT401-AM401)</f>
        <v>0</v>
      </c>
      <c r="BJ401">
        <f>(AN401-AT401)/(AN401-AM401)</f>
        <v>0</v>
      </c>
      <c r="BK401">
        <f>(BG401*BE401/AS401)</f>
        <v>0</v>
      </c>
      <c r="BL401">
        <f>(1-BK401)</f>
        <v>0</v>
      </c>
      <c r="BM401">
        <f>$B$11*CK401+$C$11*CL401+$F$11*CM401*(1-CP401)</f>
        <v>0</v>
      </c>
      <c r="BN401">
        <f>BM401*BO401</f>
        <v>0</v>
      </c>
      <c r="BO401">
        <f>($B$11*$D$9+$C$11*$D$9+$F$11*((CZ401+CR401)/MAX(CZ401+CR401+DA401, 0.1)*$I$9+DA401/MAX(CZ401+CR401+DA401, 0.1)*$J$9))/($B$11+$C$11+$F$11)</f>
        <v>0</v>
      </c>
      <c r="BP401">
        <f>($B$11*$K$9+$C$11*$K$9+$F$11*((CZ401+CR401)/MAX(CZ401+CR401+DA401, 0.1)*$P$9+DA401/MAX(CZ401+CR401+DA401, 0.1)*$Q$9))/($B$11+$C$11+$F$11)</f>
        <v>0</v>
      </c>
      <c r="BQ401">
        <v>6</v>
      </c>
      <c r="BR401">
        <v>0.5</v>
      </c>
      <c r="BS401" t="s">
        <v>293</v>
      </c>
      <c r="BT401">
        <v>2</v>
      </c>
      <c r="BU401">
        <v>1626465957</v>
      </c>
      <c r="BV401">
        <v>395.181333333333</v>
      </c>
      <c r="BW401">
        <v>419.946666666667</v>
      </c>
      <c r="BX401">
        <v>12.5944</v>
      </c>
      <c r="BY401">
        <v>5.93983</v>
      </c>
      <c r="BZ401">
        <v>393.632666666667</v>
      </c>
      <c r="CA401">
        <v>12.6233</v>
      </c>
      <c r="CB401">
        <v>900.048666666667</v>
      </c>
      <c r="CC401">
        <v>100.764</v>
      </c>
      <c r="CD401">
        <v>0.10058</v>
      </c>
      <c r="CE401">
        <v>27.4567</v>
      </c>
      <c r="CF401">
        <v>25.4465</v>
      </c>
      <c r="CG401">
        <v>999.9</v>
      </c>
      <c r="CH401">
        <v>0</v>
      </c>
      <c r="CI401">
        <v>0</v>
      </c>
      <c r="CJ401">
        <v>9962.9</v>
      </c>
      <c r="CK401">
        <v>0</v>
      </c>
      <c r="CL401">
        <v>0.221023</v>
      </c>
      <c r="CM401">
        <v>1460.01333333333</v>
      </c>
      <c r="CN401">
        <v>0.972992333333333</v>
      </c>
      <c r="CO401">
        <v>0.0270077333333333</v>
      </c>
      <c r="CP401">
        <v>0</v>
      </c>
      <c r="CQ401">
        <v>881.125333333333</v>
      </c>
      <c r="CR401">
        <v>4.99999</v>
      </c>
      <c r="CS401">
        <v>12930.1333333333</v>
      </c>
      <c r="CT401">
        <v>12728.4333333333</v>
      </c>
      <c r="CU401">
        <v>39.687</v>
      </c>
      <c r="CV401">
        <v>41.437</v>
      </c>
      <c r="CW401">
        <v>40.625</v>
      </c>
      <c r="CX401">
        <v>40.937</v>
      </c>
      <c r="CY401">
        <v>41.937</v>
      </c>
      <c r="CZ401">
        <v>1415.72</v>
      </c>
      <c r="DA401">
        <v>39.2933333333333</v>
      </c>
      <c r="DB401">
        <v>0</v>
      </c>
      <c r="DC401">
        <v>1626465969.2</v>
      </c>
      <c r="DD401">
        <v>0</v>
      </c>
      <c r="DE401">
        <v>880.7134</v>
      </c>
      <c r="DF401">
        <v>3.91999999455744</v>
      </c>
      <c r="DG401">
        <v>65.9538462131039</v>
      </c>
      <c r="DH401">
        <v>12922.544</v>
      </c>
      <c r="DI401">
        <v>15</v>
      </c>
      <c r="DJ401">
        <v>1626465084.6</v>
      </c>
      <c r="DK401" t="s">
        <v>294</v>
      </c>
      <c r="DL401">
        <v>1626465076.6</v>
      </c>
      <c r="DM401">
        <v>1626465084.6</v>
      </c>
      <c r="DN401">
        <v>8</v>
      </c>
      <c r="DO401">
        <v>0.212</v>
      </c>
      <c r="DP401">
        <v>0.013</v>
      </c>
      <c r="DQ401">
        <v>1.588</v>
      </c>
      <c r="DR401">
        <v>-0.074</v>
      </c>
      <c r="DS401">
        <v>420</v>
      </c>
      <c r="DT401">
        <v>3</v>
      </c>
      <c r="DU401">
        <v>0.13</v>
      </c>
      <c r="DV401">
        <v>0.03</v>
      </c>
      <c r="DW401">
        <v>-24.7511048780488</v>
      </c>
      <c r="DX401">
        <v>-0.265827177700403</v>
      </c>
      <c r="DY401">
        <v>0.0386817152949019</v>
      </c>
      <c r="DZ401">
        <v>1</v>
      </c>
      <c r="EA401">
        <v>880.484727272727</v>
      </c>
      <c r="EB401">
        <v>3.71199407156722</v>
      </c>
      <c r="EC401">
        <v>0.422818986466798</v>
      </c>
      <c r="ED401">
        <v>1</v>
      </c>
      <c r="EE401">
        <v>6.57535268292683</v>
      </c>
      <c r="EF401">
        <v>0.397130174216037</v>
      </c>
      <c r="EG401">
        <v>0.0399719834215861</v>
      </c>
      <c r="EH401">
        <v>0</v>
      </c>
      <c r="EI401">
        <v>2</v>
      </c>
      <c r="EJ401">
        <v>3</v>
      </c>
      <c r="EK401" t="s">
        <v>354</v>
      </c>
      <c r="EL401">
        <v>100</v>
      </c>
      <c r="EM401">
        <v>100</v>
      </c>
      <c r="EN401">
        <v>1.548</v>
      </c>
      <c r="EO401">
        <v>-0.0289</v>
      </c>
      <c r="EP401">
        <v>0.796380875196005</v>
      </c>
      <c r="EQ401">
        <v>0.00225868272383977</v>
      </c>
      <c r="ER401">
        <v>-9.96746185667655e-07</v>
      </c>
      <c r="ES401">
        <v>2.83711317370827e-10</v>
      </c>
      <c r="ET401">
        <v>-0.071317122073674</v>
      </c>
      <c r="EU401">
        <v>-0.00217948432402501</v>
      </c>
      <c r="EV401">
        <v>0.000453263451741206</v>
      </c>
      <c r="EW401">
        <v>-1.16319206543697e-06</v>
      </c>
      <c r="EX401">
        <v>-2</v>
      </c>
      <c r="EY401">
        <v>2196</v>
      </c>
      <c r="EZ401">
        <v>1</v>
      </c>
      <c r="FA401">
        <v>25</v>
      </c>
      <c r="FB401">
        <v>14.7</v>
      </c>
      <c r="FC401">
        <v>14.6</v>
      </c>
      <c r="FD401">
        <v>18</v>
      </c>
      <c r="FE401">
        <v>826.71</v>
      </c>
      <c r="FF401">
        <v>434.885</v>
      </c>
      <c r="FG401">
        <v>32.6242</v>
      </c>
      <c r="FH401">
        <v>25.21</v>
      </c>
      <c r="FI401">
        <v>30.0002</v>
      </c>
      <c r="FJ401">
        <v>25.3182</v>
      </c>
      <c r="FK401">
        <v>25.3588</v>
      </c>
      <c r="FL401">
        <v>25.0764</v>
      </c>
      <c r="FM401">
        <v>58.6187</v>
      </c>
      <c r="FN401">
        <v>0</v>
      </c>
      <c r="FO401">
        <v>32.77</v>
      </c>
      <c r="FP401">
        <v>420</v>
      </c>
      <c r="FQ401">
        <v>6.06847</v>
      </c>
      <c r="FR401">
        <v>101.473</v>
      </c>
      <c r="FS401">
        <v>101.917</v>
      </c>
    </row>
    <row r="402" spans="1:175">
      <c r="A402">
        <v>386</v>
      </c>
      <c r="B402">
        <v>1626465960</v>
      </c>
      <c r="C402">
        <v>770.400000095367</v>
      </c>
      <c r="D402" t="s">
        <v>1066</v>
      </c>
      <c r="E402" t="s">
        <v>1067</v>
      </c>
      <c r="F402">
        <v>1</v>
      </c>
      <c r="G402" t="s">
        <v>291</v>
      </c>
      <c r="H402">
        <v>1626465959</v>
      </c>
      <c r="I402">
        <f>(J402)/1000</f>
        <v>0</v>
      </c>
      <c r="J402">
        <f>1000*CB402*AH402*(BX402-BY402)/(100*BQ402*(1000-AH402*BX402))</f>
        <v>0</v>
      </c>
      <c r="K402">
        <f>CB402*AH402*(BW402-BV402*(1000-AH402*BY402)/(1000-AH402*BX402))/(100*BQ402)</f>
        <v>0</v>
      </c>
      <c r="L402">
        <f>BV402 - IF(AH402&gt;1, K402*BQ402*100.0/(AJ402*CJ402), 0)</f>
        <v>0</v>
      </c>
      <c r="M402">
        <f>((S402-I402/2)*L402-K402)/(S402+I402/2)</f>
        <v>0</v>
      </c>
      <c r="N402">
        <f>M402*(CC402+CD402)/1000.0</f>
        <v>0</v>
      </c>
      <c r="O402">
        <f>(BV402 - IF(AH402&gt;1, K402*BQ402*100.0/(AJ402*CJ402), 0))*(CC402+CD402)/1000.0</f>
        <v>0</v>
      </c>
      <c r="P402">
        <f>2.0/((1/R402-1/Q402)+SIGN(R402)*SQRT((1/R402-1/Q402)*(1/R402-1/Q402) + 4*BR402/((BR402+1)*(BR402+1))*(2*1/R402*1/Q402-1/Q402*1/Q402)))</f>
        <v>0</v>
      </c>
      <c r="Q402">
        <f>IF(LEFT(BS402,1)&lt;&gt;"0",IF(LEFT(BS402,1)="1",3.0,BT402),$D$5+$E$5*(CJ402*CC402/($K$5*1000))+$F$5*(CJ402*CC402/($K$5*1000))*MAX(MIN(BQ402,$J$5),$I$5)*MAX(MIN(BQ402,$J$5),$I$5)+$G$5*MAX(MIN(BQ402,$J$5),$I$5)*(CJ402*CC402/($K$5*1000))+$H$5*(CJ402*CC402/($K$5*1000))*(CJ402*CC402/($K$5*1000)))</f>
        <v>0</v>
      </c>
      <c r="R402">
        <f>I402*(1000-(1000*0.61365*exp(17.502*V402/(240.97+V402))/(CC402+CD402)+BX402)/2)/(1000*0.61365*exp(17.502*V402/(240.97+V402))/(CC402+CD402)-BX402)</f>
        <v>0</v>
      </c>
      <c r="S402">
        <f>1/((BR402+1)/(P402/1.6)+1/(Q402/1.37)) + BR402/((BR402+1)/(P402/1.6) + BR402/(Q402/1.37))</f>
        <v>0</v>
      </c>
      <c r="T402">
        <f>(BM402*BP402)</f>
        <v>0</v>
      </c>
      <c r="U402">
        <f>(CE402+(T402+2*0.95*5.67E-8*(((CE402+$B$7)+273)^4-(CE402+273)^4)-44100*I402)/(1.84*29.3*Q402+8*0.95*5.67E-8*(CE402+273)^3))</f>
        <v>0</v>
      </c>
      <c r="V402">
        <f>($C$7*CF402+$D$7*CG402+$E$7*U402)</f>
        <v>0</v>
      </c>
      <c r="W402">
        <f>0.61365*exp(17.502*V402/(240.97+V402))</f>
        <v>0</v>
      </c>
      <c r="X402">
        <f>(Y402/Z402*100)</f>
        <v>0</v>
      </c>
      <c r="Y402">
        <f>BX402*(CC402+CD402)/1000</f>
        <v>0</v>
      </c>
      <c r="Z402">
        <f>0.61365*exp(17.502*CE402/(240.97+CE402))</f>
        <v>0</v>
      </c>
      <c r="AA402">
        <f>(W402-BX402*(CC402+CD402)/1000)</f>
        <v>0</v>
      </c>
      <c r="AB402">
        <f>(-I402*44100)</f>
        <v>0</v>
      </c>
      <c r="AC402">
        <f>2*29.3*Q402*0.92*(CE402-V402)</f>
        <v>0</v>
      </c>
      <c r="AD402">
        <f>2*0.95*5.67E-8*(((CE402+$B$7)+273)^4-(V402+273)^4)</f>
        <v>0</v>
      </c>
      <c r="AE402">
        <f>T402+AD402+AB402+AC402</f>
        <v>0</v>
      </c>
      <c r="AF402">
        <v>137</v>
      </c>
      <c r="AG402">
        <v>15</v>
      </c>
      <c r="AH402">
        <f>IF(AF402*$H$13&gt;=AJ402,1.0,(AJ402/(AJ402-AF402*$H$13)))</f>
        <v>0</v>
      </c>
      <c r="AI402">
        <f>(AH402-1)*100</f>
        <v>0</v>
      </c>
      <c r="AJ402">
        <f>MAX(0,($B$13+$C$13*CJ402)/(1+$D$13*CJ402)*CC402/(CE402+273)*$E$13)</f>
        <v>0</v>
      </c>
      <c r="AK402" t="s">
        <v>292</v>
      </c>
      <c r="AL402" t="s">
        <v>292</v>
      </c>
      <c r="AM402">
        <v>0</v>
      </c>
      <c r="AN402">
        <v>0</v>
      </c>
      <c r="AO402">
        <f>1-AM402/AN402</f>
        <v>0</v>
      </c>
      <c r="AP402">
        <v>0</v>
      </c>
      <c r="AQ402" t="s">
        <v>292</v>
      </c>
      <c r="AR402" t="s">
        <v>292</v>
      </c>
      <c r="AS402">
        <v>0</v>
      </c>
      <c r="AT402">
        <v>0</v>
      </c>
      <c r="AU402">
        <f>1-AS402/AT402</f>
        <v>0</v>
      </c>
      <c r="AV402">
        <v>0.5</v>
      </c>
      <c r="AW402">
        <f>BN402</f>
        <v>0</v>
      </c>
      <c r="AX402">
        <f>K402</f>
        <v>0</v>
      </c>
      <c r="AY402">
        <f>AU402*AV402*AW402</f>
        <v>0</v>
      </c>
      <c r="AZ402">
        <f>(AX402-AP402)/AW402</f>
        <v>0</v>
      </c>
      <c r="BA402">
        <f>(AN402-AT402)/AT402</f>
        <v>0</v>
      </c>
      <c r="BB402">
        <f>AM402/(AO402+AM402/AT402)</f>
        <v>0</v>
      </c>
      <c r="BC402" t="s">
        <v>292</v>
      </c>
      <c r="BD402">
        <v>0</v>
      </c>
      <c r="BE402">
        <f>IF(BD402&lt;&gt;0, BD402, BB402)</f>
        <v>0</v>
      </c>
      <c r="BF402">
        <f>1-BE402/AT402</f>
        <v>0</v>
      </c>
      <c r="BG402">
        <f>(AT402-AS402)/(AT402-BE402)</f>
        <v>0</v>
      </c>
      <c r="BH402">
        <f>(AN402-AT402)/(AN402-BE402)</f>
        <v>0</v>
      </c>
      <c r="BI402">
        <f>(AT402-AS402)/(AT402-AM402)</f>
        <v>0</v>
      </c>
      <c r="BJ402">
        <f>(AN402-AT402)/(AN402-AM402)</f>
        <v>0</v>
      </c>
      <c r="BK402">
        <f>(BG402*BE402/AS402)</f>
        <v>0</v>
      </c>
      <c r="BL402">
        <f>(1-BK402)</f>
        <v>0</v>
      </c>
      <c r="BM402">
        <f>$B$11*CK402+$C$11*CL402+$F$11*CM402*(1-CP402)</f>
        <v>0</v>
      </c>
      <c r="BN402">
        <f>BM402*BO402</f>
        <v>0</v>
      </c>
      <c r="BO402">
        <f>($B$11*$D$9+$C$11*$D$9+$F$11*((CZ402+CR402)/MAX(CZ402+CR402+DA402, 0.1)*$I$9+DA402/MAX(CZ402+CR402+DA402, 0.1)*$J$9))/($B$11+$C$11+$F$11)</f>
        <v>0</v>
      </c>
      <c r="BP402">
        <f>($B$11*$K$9+$C$11*$K$9+$F$11*((CZ402+CR402)/MAX(CZ402+CR402+DA402, 0.1)*$P$9+DA402/MAX(CZ402+CR402+DA402, 0.1)*$Q$9))/($B$11+$C$11+$F$11)</f>
        <v>0</v>
      </c>
      <c r="BQ402">
        <v>6</v>
      </c>
      <c r="BR402">
        <v>0.5</v>
      </c>
      <c r="BS402" t="s">
        <v>293</v>
      </c>
      <c r="BT402">
        <v>2</v>
      </c>
      <c r="BU402">
        <v>1626465959</v>
      </c>
      <c r="BV402">
        <v>395.143</v>
      </c>
      <c r="BW402">
        <v>419.987</v>
      </c>
      <c r="BX402">
        <v>12.6210666666667</v>
      </c>
      <c r="BY402">
        <v>5.94418</v>
      </c>
      <c r="BZ402">
        <v>393.594333333333</v>
      </c>
      <c r="CA402">
        <v>12.6498</v>
      </c>
      <c r="CB402">
        <v>899.966</v>
      </c>
      <c r="CC402">
        <v>100.763666666667</v>
      </c>
      <c r="CD402">
        <v>0.101589666666667</v>
      </c>
      <c r="CE402">
        <v>27.5006333333333</v>
      </c>
      <c r="CF402">
        <v>25.4860333333333</v>
      </c>
      <c r="CG402">
        <v>999.9</v>
      </c>
      <c r="CH402">
        <v>0</v>
      </c>
      <c r="CI402">
        <v>0</v>
      </c>
      <c r="CJ402">
        <v>9839.37333333333</v>
      </c>
      <c r="CK402">
        <v>0</v>
      </c>
      <c r="CL402">
        <v>0.221023</v>
      </c>
      <c r="CM402">
        <v>1459.94</v>
      </c>
      <c r="CN402">
        <v>0.972992333333333</v>
      </c>
      <c r="CO402">
        <v>0.0270077333333333</v>
      </c>
      <c r="CP402">
        <v>0</v>
      </c>
      <c r="CQ402">
        <v>881.083</v>
      </c>
      <c r="CR402">
        <v>4.99999</v>
      </c>
      <c r="CS402">
        <v>12929.9666666667</v>
      </c>
      <c r="CT402">
        <v>12727.8</v>
      </c>
      <c r="CU402">
        <v>39.687</v>
      </c>
      <c r="CV402">
        <v>41.437</v>
      </c>
      <c r="CW402">
        <v>40.625</v>
      </c>
      <c r="CX402">
        <v>40.937</v>
      </c>
      <c r="CY402">
        <v>41.937</v>
      </c>
      <c r="CZ402">
        <v>1415.65</v>
      </c>
      <c r="DA402">
        <v>39.29</v>
      </c>
      <c r="DB402">
        <v>0</v>
      </c>
      <c r="DC402">
        <v>1626465971</v>
      </c>
      <c r="DD402">
        <v>0</v>
      </c>
      <c r="DE402">
        <v>880.797846153846</v>
      </c>
      <c r="DF402">
        <v>4.12362392394786</v>
      </c>
      <c r="DG402">
        <v>62.4376067478982</v>
      </c>
      <c r="DH402">
        <v>12923.9884615385</v>
      </c>
      <c r="DI402">
        <v>15</v>
      </c>
      <c r="DJ402">
        <v>1626465084.6</v>
      </c>
      <c r="DK402" t="s">
        <v>294</v>
      </c>
      <c r="DL402">
        <v>1626465076.6</v>
      </c>
      <c r="DM402">
        <v>1626465084.6</v>
      </c>
      <c r="DN402">
        <v>8</v>
      </c>
      <c r="DO402">
        <v>0.212</v>
      </c>
      <c r="DP402">
        <v>0.013</v>
      </c>
      <c r="DQ402">
        <v>1.588</v>
      </c>
      <c r="DR402">
        <v>-0.074</v>
      </c>
      <c r="DS402">
        <v>420</v>
      </c>
      <c r="DT402">
        <v>3</v>
      </c>
      <c r="DU402">
        <v>0.13</v>
      </c>
      <c r="DV402">
        <v>0.03</v>
      </c>
      <c r="DW402">
        <v>-24.765843902439</v>
      </c>
      <c r="DX402">
        <v>-0.224057142857146</v>
      </c>
      <c r="DY402">
        <v>0.0341009909646476</v>
      </c>
      <c r="DZ402">
        <v>1</v>
      </c>
      <c r="EA402">
        <v>880.5806</v>
      </c>
      <c r="EB402">
        <v>3.78938131369694</v>
      </c>
      <c r="EC402">
        <v>0.441720609823521</v>
      </c>
      <c r="ED402">
        <v>1</v>
      </c>
      <c r="EE402">
        <v>6.58933463414634</v>
      </c>
      <c r="EF402">
        <v>0.447909198606274</v>
      </c>
      <c r="EG402">
        <v>0.0448589206451906</v>
      </c>
      <c r="EH402">
        <v>0</v>
      </c>
      <c r="EI402">
        <v>2</v>
      </c>
      <c r="EJ402">
        <v>3</v>
      </c>
      <c r="EK402" t="s">
        <v>354</v>
      </c>
      <c r="EL402">
        <v>100</v>
      </c>
      <c r="EM402">
        <v>100</v>
      </c>
      <c r="EN402">
        <v>1.548</v>
      </c>
      <c r="EO402">
        <v>-0.0286</v>
      </c>
      <c r="EP402">
        <v>0.796380875196005</v>
      </c>
      <c r="EQ402">
        <v>0.00225868272383977</v>
      </c>
      <c r="ER402">
        <v>-9.96746185667655e-07</v>
      </c>
      <c r="ES402">
        <v>2.83711317370827e-10</v>
      </c>
      <c r="ET402">
        <v>-0.071317122073674</v>
      </c>
      <c r="EU402">
        <v>-0.00217948432402501</v>
      </c>
      <c r="EV402">
        <v>0.000453263451741206</v>
      </c>
      <c r="EW402">
        <v>-1.16319206543697e-06</v>
      </c>
      <c r="EX402">
        <v>-2</v>
      </c>
      <c r="EY402">
        <v>2196</v>
      </c>
      <c r="EZ402">
        <v>1</v>
      </c>
      <c r="FA402">
        <v>25</v>
      </c>
      <c r="FB402">
        <v>14.7</v>
      </c>
      <c r="FC402">
        <v>14.6</v>
      </c>
      <c r="FD402">
        <v>18</v>
      </c>
      <c r="FE402">
        <v>826.795</v>
      </c>
      <c r="FF402">
        <v>434.929</v>
      </c>
      <c r="FG402">
        <v>32.6962</v>
      </c>
      <c r="FH402">
        <v>25.2117</v>
      </c>
      <c r="FI402">
        <v>30.0003</v>
      </c>
      <c r="FJ402">
        <v>25.3191</v>
      </c>
      <c r="FK402">
        <v>25.3588</v>
      </c>
      <c r="FL402">
        <v>25.0775</v>
      </c>
      <c r="FM402">
        <v>58.3372</v>
      </c>
      <c r="FN402">
        <v>0</v>
      </c>
      <c r="FO402">
        <v>32.77</v>
      </c>
      <c r="FP402">
        <v>420</v>
      </c>
      <c r="FQ402">
        <v>6.07059</v>
      </c>
      <c r="FR402">
        <v>101.472</v>
      </c>
      <c r="FS402">
        <v>101.917</v>
      </c>
    </row>
    <row r="403" spans="1:175">
      <c r="A403">
        <v>387</v>
      </c>
      <c r="B403">
        <v>1626465962</v>
      </c>
      <c r="C403">
        <v>772.400000095367</v>
      </c>
      <c r="D403" t="s">
        <v>1068</v>
      </c>
      <c r="E403" t="s">
        <v>1069</v>
      </c>
      <c r="F403">
        <v>1</v>
      </c>
      <c r="G403" t="s">
        <v>291</v>
      </c>
      <c r="H403">
        <v>1626465961</v>
      </c>
      <c r="I403">
        <f>(J403)/1000</f>
        <v>0</v>
      </c>
      <c r="J403">
        <f>1000*CB403*AH403*(BX403-BY403)/(100*BQ403*(1000-AH403*BX403))</f>
        <v>0</v>
      </c>
      <c r="K403">
        <f>CB403*AH403*(BW403-BV403*(1000-AH403*BY403)/(1000-AH403*BX403))/(100*BQ403)</f>
        <v>0</v>
      </c>
      <c r="L403">
        <f>BV403 - IF(AH403&gt;1, K403*BQ403*100.0/(AJ403*CJ403), 0)</f>
        <v>0</v>
      </c>
      <c r="M403">
        <f>((S403-I403/2)*L403-K403)/(S403+I403/2)</f>
        <v>0</v>
      </c>
      <c r="N403">
        <f>M403*(CC403+CD403)/1000.0</f>
        <v>0</v>
      </c>
      <c r="O403">
        <f>(BV403 - IF(AH403&gt;1, K403*BQ403*100.0/(AJ403*CJ403), 0))*(CC403+CD403)/1000.0</f>
        <v>0</v>
      </c>
      <c r="P403">
        <f>2.0/((1/R403-1/Q403)+SIGN(R403)*SQRT((1/R403-1/Q403)*(1/R403-1/Q403) + 4*BR403/((BR403+1)*(BR403+1))*(2*1/R403*1/Q403-1/Q403*1/Q403)))</f>
        <v>0</v>
      </c>
      <c r="Q403">
        <f>IF(LEFT(BS403,1)&lt;&gt;"0",IF(LEFT(BS403,1)="1",3.0,BT403),$D$5+$E$5*(CJ403*CC403/($K$5*1000))+$F$5*(CJ403*CC403/($K$5*1000))*MAX(MIN(BQ403,$J$5),$I$5)*MAX(MIN(BQ403,$J$5),$I$5)+$G$5*MAX(MIN(BQ403,$J$5),$I$5)*(CJ403*CC403/($K$5*1000))+$H$5*(CJ403*CC403/($K$5*1000))*(CJ403*CC403/($K$5*1000)))</f>
        <v>0</v>
      </c>
      <c r="R403">
        <f>I403*(1000-(1000*0.61365*exp(17.502*V403/(240.97+V403))/(CC403+CD403)+BX403)/2)/(1000*0.61365*exp(17.502*V403/(240.97+V403))/(CC403+CD403)-BX403)</f>
        <v>0</v>
      </c>
      <c r="S403">
        <f>1/((BR403+1)/(P403/1.6)+1/(Q403/1.37)) + BR403/((BR403+1)/(P403/1.6) + BR403/(Q403/1.37))</f>
        <v>0</v>
      </c>
      <c r="T403">
        <f>(BM403*BP403)</f>
        <v>0</v>
      </c>
      <c r="U403">
        <f>(CE403+(T403+2*0.95*5.67E-8*(((CE403+$B$7)+273)^4-(CE403+273)^4)-44100*I403)/(1.84*29.3*Q403+8*0.95*5.67E-8*(CE403+273)^3))</f>
        <v>0</v>
      </c>
      <c r="V403">
        <f>($C$7*CF403+$D$7*CG403+$E$7*U403)</f>
        <v>0</v>
      </c>
      <c r="W403">
        <f>0.61365*exp(17.502*V403/(240.97+V403))</f>
        <v>0</v>
      </c>
      <c r="X403">
        <f>(Y403/Z403*100)</f>
        <v>0</v>
      </c>
      <c r="Y403">
        <f>BX403*(CC403+CD403)/1000</f>
        <v>0</v>
      </c>
      <c r="Z403">
        <f>0.61365*exp(17.502*CE403/(240.97+CE403))</f>
        <v>0</v>
      </c>
      <c r="AA403">
        <f>(W403-BX403*(CC403+CD403)/1000)</f>
        <v>0</v>
      </c>
      <c r="AB403">
        <f>(-I403*44100)</f>
        <v>0</v>
      </c>
      <c r="AC403">
        <f>2*29.3*Q403*0.92*(CE403-V403)</f>
        <v>0</v>
      </c>
      <c r="AD403">
        <f>2*0.95*5.67E-8*(((CE403+$B$7)+273)^4-(V403+273)^4)</f>
        <v>0</v>
      </c>
      <c r="AE403">
        <f>T403+AD403+AB403+AC403</f>
        <v>0</v>
      </c>
      <c r="AF403">
        <v>136</v>
      </c>
      <c r="AG403">
        <v>15</v>
      </c>
      <c r="AH403">
        <f>IF(AF403*$H$13&gt;=AJ403,1.0,(AJ403/(AJ403-AF403*$H$13)))</f>
        <v>0</v>
      </c>
      <c r="AI403">
        <f>(AH403-1)*100</f>
        <v>0</v>
      </c>
      <c r="AJ403">
        <f>MAX(0,($B$13+$C$13*CJ403)/(1+$D$13*CJ403)*CC403/(CE403+273)*$E$13)</f>
        <v>0</v>
      </c>
      <c r="AK403" t="s">
        <v>292</v>
      </c>
      <c r="AL403" t="s">
        <v>292</v>
      </c>
      <c r="AM403">
        <v>0</v>
      </c>
      <c r="AN403">
        <v>0</v>
      </c>
      <c r="AO403">
        <f>1-AM403/AN403</f>
        <v>0</v>
      </c>
      <c r="AP403">
        <v>0</v>
      </c>
      <c r="AQ403" t="s">
        <v>292</v>
      </c>
      <c r="AR403" t="s">
        <v>292</v>
      </c>
      <c r="AS403">
        <v>0</v>
      </c>
      <c r="AT403">
        <v>0</v>
      </c>
      <c r="AU403">
        <f>1-AS403/AT403</f>
        <v>0</v>
      </c>
      <c r="AV403">
        <v>0.5</v>
      </c>
      <c r="AW403">
        <f>BN403</f>
        <v>0</v>
      </c>
      <c r="AX403">
        <f>K403</f>
        <v>0</v>
      </c>
      <c r="AY403">
        <f>AU403*AV403*AW403</f>
        <v>0</v>
      </c>
      <c r="AZ403">
        <f>(AX403-AP403)/AW403</f>
        <v>0</v>
      </c>
      <c r="BA403">
        <f>(AN403-AT403)/AT403</f>
        <v>0</v>
      </c>
      <c r="BB403">
        <f>AM403/(AO403+AM403/AT403)</f>
        <v>0</v>
      </c>
      <c r="BC403" t="s">
        <v>292</v>
      </c>
      <c r="BD403">
        <v>0</v>
      </c>
      <c r="BE403">
        <f>IF(BD403&lt;&gt;0, BD403, BB403)</f>
        <v>0</v>
      </c>
      <c r="BF403">
        <f>1-BE403/AT403</f>
        <v>0</v>
      </c>
      <c r="BG403">
        <f>(AT403-AS403)/(AT403-BE403)</f>
        <v>0</v>
      </c>
      <c r="BH403">
        <f>(AN403-AT403)/(AN403-BE403)</f>
        <v>0</v>
      </c>
      <c r="BI403">
        <f>(AT403-AS403)/(AT403-AM403)</f>
        <v>0</v>
      </c>
      <c r="BJ403">
        <f>(AN403-AT403)/(AN403-AM403)</f>
        <v>0</v>
      </c>
      <c r="BK403">
        <f>(BG403*BE403/AS403)</f>
        <v>0</v>
      </c>
      <c r="BL403">
        <f>(1-BK403)</f>
        <v>0</v>
      </c>
      <c r="BM403">
        <f>$B$11*CK403+$C$11*CL403+$F$11*CM403*(1-CP403)</f>
        <v>0</v>
      </c>
      <c r="BN403">
        <f>BM403*BO403</f>
        <v>0</v>
      </c>
      <c r="BO403">
        <f>($B$11*$D$9+$C$11*$D$9+$F$11*((CZ403+CR403)/MAX(CZ403+CR403+DA403, 0.1)*$I$9+DA403/MAX(CZ403+CR403+DA403, 0.1)*$J$9))/($B$11+$C$11+$F$11)</f>
        <v>0</v>
      </c>
      <c r="BP403">
        <f>($B$11*$K$9+$C$11*$K$9+$F$11*((CZ403+CR403)/MAX(CZ403+CR403+DA403, 0.1)*$P$9+DA403/MAX(CZ403+CR403+DA403, 0.1)*$Q$9))/($B$11+$C$11+$F$11)</f>
        <v>0</v>
      </c>
      <c r="BQ403">
        <v>6</v>
      </c>
      <c r="BR403">
        <v>0.5</v>
      </c>
      <c r="BS403" t="s">
        <v>293</v>
      </c>
      <c r="BT403">
        <v>2</v>
      </c>
      <c r="BU403">
        <v>1626465961</v>
      </c>
      <c r="BV403">
        <v>395.144</v>
      </c>
      <c r="BW403">
        <v>420.007666666667</v>
      </c>
      <c r="BX403">
        <v>12.6481666666667</v>
      </c>
      <c r="BY403">
        <v>5.95541</v>
      </c>
      <c r="BZ403">
        <v>393.596</v>
      </c>
      <c r="CA403">
        <v>12.6766333333333</v>
      </c>
      <c r="CB403">
        <v>900.059333333333</v>
      </c>
      <c r="CC403">
        <v>100.763</v>
      </c>
      <c r="CD403">
        <v>0.100635666666667</v>
      </c>
      <c r="CE403">
        <v>27.5453</v>
      </c>
      <c r="CF403">
        <v>25.5306</v>
      </c>
      <c r="CG403">
        <v>999.9</v>
      </c>
      <c r="CH403">
        <v>0</v>
      </c>
      <c r="CI403">
        <v>0</v>
      </c>
      <c r="CJ403">
        <v>10008.9733333333</v>
      </c>
      <c r="CK403">
        <v>0</v>
      </c>
      <c r="CL403">
        <v>0.221023</v>
      </c>
      <c r="CM403">
        <v>1460.01666666667</v>
      </c>
      <c r="CN403">
        <v>0.972993666666667</v>
      </c>
      <c r="CO403">
        <v>0.0270061666666667</v>
      </c>
      <c r="CP403">
        <v>0</v>
      </c>
      <c r="CQ403">
        <v>881.234666666667</v>
      </c>
      <c r="CR403">
        <v>4.99999</v>
      </c>
      <c r="CS403">
        <v>12933.5</v>
      </c>
      <c r="CT403">
        <v>12728.4666666667</v>
      </c>
      <c r="CU403">
        <v>39.687</v>
      </c>
      <c r="CV403">
        <v>41.437</v>
      </c>
      <c r="CW403">
        <v>40.625</v>
      </c>
      <c r="CX403">
        <v>40.937</v>
      </c>
      <c r="CY403">
        <v>42</v>
      </c>
      <c r="CZ403">
        <v>1415.72666666667</v>
      </c>
      <c r="DA403">
        <v>39.29</v>
      </c>
      <c r="DB403">
        <v>0</v>
      </c>
      <c r="DC403">
        <v>1626465973.4</v>
      </c>
      <c r="DD403">
        <v>0</v>
      </c>
      <c r="DE403">
        <v>880.953538461539</v>
      </c>
      <c r="DF403">
        <v>4.01128205914374</v>
      </c>
      <c r="DG403">
        <v>59.6034187567171</v>
      </c>
      <c r="DH403">
        <v>12926.6461538462</v>
      </c>
      <c r="DI403">
        <v>15</v>
      </c>
      <c r="DJ403">
        <v>1626465084.6</v>
      </c>
      <c r="DK403" t="s">
        <v>294</v>
      </c>
      <c r="DL403">
        <v>1626465076.6</v>
      </c>
      <c r="DM403">
        <v>1626465084.6</v>
      </c>
      <c r="DN403">
        <v>8</v>
      </c>
      <c r="DO403">
        <v>0.212</v>
      </c>
      <c r="DP403">
        <v>0.013</v>
      </c>
      <c r="DQ403">
        <v>1.588</v>
      </c>
      <c r="DR403">
        <v>-0.074</v>
      </c>
      <c r="DS403">
        <v>420</v>
      </c>
      <c r="DT403">
        <v>3</v>
      </c>
      <c r="DU403">
        <v>0.13</v>
      </c>
      <c r="DV403">
        <v>0.03</v>
      </c>
      <c r="DW403">
        <v>-24.7795707317073</v>
      </c>
      <c r="DX403">
        <v>-0.286166550522615</v>
      </c>
      <c r="DY403">
        <v>0.0405996470241922</v>
      </c>
      <c r="DZ403">
        <v>1</v>
      </c>
      <c r="EA403">
        <v>880.728242424242</v>
      </c>
      <c r="EB403">
        <v>3.91488163968233</v>
      </c>
      <c r="EC403">
        <v>0.434297344747515</v>
      </c>
      <c r="ED403">
        <v>1</v>
      </c>
      <c r="EE403">
        <v>6.60499414634146</v>
      </c>
      <c r="EF403">
        <v>0.48185853658536</v>
      </c>
      <c r="EG403">
        <v>0.048167547975061</v>
      </c>
      <c r="EH403">
        <v>0</v>
      </c>
      <c r="EI403">
        <v>2</v>
      </c>
      <c r="EJ403">
        <v>3</v>
      </c>
      <c r="EK403" t="s">
        <v>354</v>
      </c>
      <c r="EL403">
        <v>100</v>
      </c>
      <c r="EM403">
        <v>100</v>
      </c>
      <c r="EN403">
        <v>1.549</v>
      </c>
      <c r="EO403">
        <v>-0.0284</v>
      </c>
      <c r="EP403">
        <v>0.796380875196005</v>
      </c>
      <c r="EQ403">
        <v>0.00225868272383977</v>
      </c>
      <c r="ER403">
        <v>-9.96746185667655e-07</v>
      </c>
      <c r="ES403">
        <v>2.83711317370827e-10</v>
      </c>
      <c r="ET403">
        <v>-0.071317122073674</v>
      </c>
      <c r="EU403">
        <v>-0.00217948432402501</v>
      </c>
      <c r="EV403">
        <v>0.000453263451741206</v>
      </c>
      <c r="EW403">
        <v>-1.16319206543697e-06</v>
      </c>
      <c r="EX403">
        <v>-2</v>
      </c>
      <c r="EY403">
        <v>2196</v>
      </c>
      <c r="EZ403">
        <v>1</v>
      </c>
      <c r="FA403">
        <v>25</v>
      </c>
      <c r="FB403">
        <v>14.8</v>
      </c>
      <c r="FC403">
        <v>14.6</v>
      </c>
      <c r="FD403">
        <v>18</v>
      </c>
      <c r="FE403">
        <v>827.215</v>
      </c>
      <c r="FF403">
        <v>435.049</v>
      </c>
      <c r="FG403">
        <v>32.778</v>
      </c>
      <c r="FH403">
        <v>25.213</v>
      </c>
      <c r="FI403">
        <v>30.0006</v>
      </c>
      <c r="FJ403">
        <v>25.3191</v>
      </c>
      <c r="FK403">
        <v>25.3588</v>
      </c>
      <c r="FL403">
        <v>25.0796</v>
      </c>
      <c r="FM403">
        <v>58.3372</v>
      </c>
      <c r="FN403">
        <v>0</v>
      </c>
      <c r="FO403">
        <v>32.87</v>
      </c>
      <c r="FP403">
        <v>420</v>
      </c>
      <c r="FQ403">
        <v>6.05931</v>
      </c>
      <c r="FR403">
        <v>101.47</v>
      </c>
      <c r="FS403">
        <v>101.917</v>
      </c>
    </row>
    <row r="404" spans="1:175">
      <c r="A404">
        <v>388</v>
      </c>
      <c r="B404">
        <v>1626465964</v>
      </c>
      <c r="C404">
        <v>774.400000095367</v>
      </c>
      <c r="D404" t="s">
        <v>1070</v>
      </c>
      <c r="E404" t="s">
        <v>1071</v>
      </c>
      <c r="F404">
        <v>1</v>
      </c>
      <c r="G404" t="s">
        <v>291</v>
      </c>
      <c r="H404">
        <v>1626465963</v>
      </c>
      <c r="I404">
        <f>(J404)/1000</f>
        <v>0</v>
      </c>
      <c r="J404">
        <f>1000*CB404*AH404*(BX404-BY404)/(100*BQ404*(1000-AH404*BX404))</f>
        <v>0</v>
      </c>
      <c r="K404">
        <f>CB404*AH404*(BW404-BV404*(1000-AH404*BY404)/(1000-AH404*BX404))/(100*BQ404)</f>
        <v>0</v>
      </c>
      <c r="L404">
        <f>BV404 - IF(AH404&gt;1, K404*BQ404*100.0/(AJ404*CJ404), 0)</f>
        <v>0</v>
      </c>
      <c r="M404">
        <f>((S404-I404/2)*L404-K404)/(S404+I404/2)</f>
        <v>0</v>
      </c>
      <c r="N404">
        <f>M404*(CC404+CD404)/1000.0</f>
        <v>0</v>
      </c>
      <c r="O404">
        <f>(BV404 - IF(AH404&gt;1, K404*BQ404*100.0/(AJ404*CJ404), 0))*(CC404+CD404)/1000.0</f>
        <v>0</v>
      </c>
      <c r="P404">
        <f>2.0/((1/R404-1/Q404)+SIGN(R404)*SQRT((1/R404-1/Q404)*(1/R404-1/Q404) + 4*BR404/((BR404+1)*(BR404+1))*(2*1/R404*1/Q404-1/Q404*1/Q404)))</f>
        <v>0</v>
      </c>
      <c r="Q404">
        <f>IF(LEFT(BS404,1)&lt;&gt;"0",IF(LEFT(BS404,1)="1",3.0,BT404),$D$5+$E$5*(CJ404*CC404/($K$5*1000))+$F$5*(CJ404*CC404/($K$5*1000))*MAX(MIN(BQ404,$J$5),$I$5)*MAX(MIN(BQ404,$J$5),$I$5)+$G$5*MAX(MIN(BQ404,$J$5),$I$5)*(CJ404*CC404/($K$5*1000))+$H$5*(CJ404*CC404/($K$5*1000))*(CJ404*CC404/($K$5*1000)))</f>
        <v>0</v>
      </c>
      <c r="R404">
        <f>I404*(1000-(1000*0.61365*exp(17.502*V404/(240.97+V404))/(CC404+CD404)+BX404)/2)/(1000*0.61365*exp(17.502*V404/(240.97+V404))/(CC404+CD404)-BX404)</f>
        <v>0</v>
      </c>
      <c r="S404">
        <f>1/((BR404+1)/(P404/1.6)+1/(Q404/1.37)) + BR404/((BR404+1)/(P404/1.6) + BR404/(Q404/1.37))</f>
        <v>0</v>
      </c>
      <c r="T404">
        <f>(BM404*BP404)</f>
        <v>0</v>
      </c>
      <c r="U404">
        <f>(CE404+(T404+2*0.95*5.67E-8*(((CE404+$B$7)+273)^4-(CE404+273)^4)-44100*I404)/(1.84*29.3*Q404+8*0.95*5.67E-8*(CE404+273)^3))</f>
        <v>0</v>
      </c>
      <c r="V404">
        <f>($C$7*CF404+$D$7*CG404+$E$7*U404)</f>
        <v>0</v>
      </c>
      <c r="W404">
        <f>0.61365*exp(17.502*V404/(240.97+V404))</f>
        <v>0</v>
      </c>
      <c r="X404">
        <f>(Y404/Z404*100)</f>
        <v>0</v>
      </c>
      <c r="Y404">
        <f>BX404*(CC404+CD404)/1000</f>
        <v>0</v>
      </c>
      <c r="Z404">
        <f>0.61365*exp(17.502*CE404/(240.97+CE404))</f>
        <v>0</v>
      </c>
      <c r="AA404">
        <f>(W404-BX404*(CC404+CD404)/1000)</f>
        <v>0</v>
      </c>
      <c r="AB404">
        <f>(-I404*44100)</f>
        <v>0</v>
      </c>
      <c r="AC404">
        <f>2*29.3*Q404*0.92*(CE404-V404)</f>
        <v>0</v>
      </c>
      <c r="AD404">
        <f>2*0.95*5.67E-8*(((CE404+$B$7)+273)^4-(V404+273)^4)</f>
        <v>0</v>
      </c>
      <c r="AE404">
        <f>T404+AD404+AB404+AC404</f>
        <v>0</v>
      </c>
      <c r="AF404">
        <v>136</v>
      </c>
      <c r="AG404">
        <v>15</v>
      </c>
      <c r="AH404">
        <f>IF(AF404*$H$13&gt;=AJ404,1.0,(AJ404/(AJ404-AF404*$H$13)))</f>
        <v>0</v>
      </c>
      <c r="AI404">
        <f>(AH404-1)*100</f>
        <v>0</v>
      </c>
      <c r="AJ404">
        <f>MAX(0,($B$13+$C$13*CJ404)/(1+$D$13*CJ404)*CC404/(CE404+273)*$E$13)</f>
        <v>0</v>
      </c>
      <c r="AK404" t="s">
        <v>292</v>
      </c>
      <c r="AL404" t="s">
        <v>292</v>
      </c>
      <c r="AM404">
        <v>0</v>
      </c>
      <c r="AN404">
        <v>0</v>
      </c>
      <c r="AO404">
        <f>1-AM404/AN404</f>
        <v>0</v>
      </c>
      <c r="AP404">
        <v>0</v>
      </c>
      <c r="AQ404" t="s">
        <v>292</v>
      </c>
      <c r="AR404" t="s">
        <v>292</v>
      </c>
      <c r="AS404">
        <v>0</v>
      </c>
      <c r="AT404">
        <v>0</v>
      </c>
      <c r="AU404">
        <f>1-AS404/AT404</f>
        <v>0</v>
      </c>
      <c r="AV404">
        <v>0.5</v>
      </c>
      <c r="AW404">
        <f>BN404</f>
        <v>0</v>
      </c>
      <c r="AX404">
        <f>K404</f>
        <v>0</v>
      </c>
      <c r="AY404">
        <f>AU404*AV404*AW404</f>
        <v>0</v>
      </c>
      <c r="AZ404">
        <f>(AX404-AP404)/AW404</f>
        <v>0</v>
      </c>
      <c r="BA404">
        <f>(AN404-AT404)/AT404</f>
        <v>0</v>
      </c>
      <c r="BB404">
        <f>AM404/(AO404+AM404/AT404)</f>
        <v>0</v>
      </c>
      <c r="BC404" t="s">
        <v>292</v>
      </c>
      <c r="BD404">
        <v>0</v>
      </c>
      <c r="BE404">
        <f>IF(BD404&lt;&gt;0, BD404, BB404)</f>
        <v>0</v>
      </c>
      <c r="BF404">
        <f>1-BE404/AT404</f>
        <v>0</v>
      </c>
      <c r="BG404">
        <f>(AT404-AS404)/(AT404-BE404)</f>
        <v>0</v>
      </c>
      <c r="BH404">
        <f>(AN404-AT404)/(AN404-BE404)</f>
        <v>0</v>
      </c>
      <c r="BI404">
        <f>(AT404-AS404)/(AT404-AM404)</f>
        <v>0</v>
      </c>
      <c r="BJ404">
        <f>(AN404-AT404)/(AN404-AM404)</f>
        <v>0</v>
      </c>
      <c r="BK404">
        <f>(BG404*BE404/AS404)</f>
        <v>0</v>
      </c>
      <c r="BL404">
        <f>(1-BK404)</f>
        <v>0</v>
      </c>
      <c r="BM404">
        <f>$B$11*CK404+$C$11*CL404+$F$11*CM404*(1-CP404)</f>
        <v>0</v>
      </c>
      <c r="BN404">
        <f>BM404*BO404</f>
        <v>0</v>
      </c>
      <c r="BO404">
        <f>($B$11*$D$9+$C$11*$D$9+$F$11*((CZ404+CR404)/MAX(CZ404+CR404+DA404, 0.1)*$I$9+DA404/MAX(CZ404+CR404+DA404, 0.1)*$J$9))/($B$11+$C$11+$F$11)</f>
        <v>0</v>
      </c>
      <c r="BP404">
        <f>($B$11*$K$9+$C$11*$K$9+$F$11*((CZ404+CR404)/MAX(CZ404+CR404+DA404, 0.1)*$P$9+DA404/MAX(CZ404+CR404+DA404, 0.1)*$Q$9))/($B$11+$C$11+$F$11)</f>
        <v>0</v>
      </c>
      <c r="BQ404">
        <v>6</v>
      </c>
      <c r="BR404">
        <v>0.5</v>
      </c>
      <c r="BS404" t="s">
        <v>293</v>
      </c>
      <c r="BT404">
        <v>2</v>
      </c>
      <c r="BU404">
        <v>1626465963</v>
      </c>
      <c r="BV404">
        <v>395.15</v>
      </c>
      <c r="BW404">
        <v>419.931333333333</v>
      </c>
      <c r="BX404">
        <v>12.6786</v>
      </c>
      <c r="BY404">
        <v>5.98556333333333</v>
      </c>
      <c r="BZ404">
        <v>393.601666666667</v>
      </c>
      <c r="CA404">
        <v>12.7067666666667</v>
      </c>
      <c r="CB404">
        <v>900.069</v>
      </c>
      <c r="CC404">
        <v>100.764</v>
      </c>
      <c r="CD404">
        <v>0.0999326</v>
      </c>
      <c r="CE404">
        <v>27.5870333333333</v>
      </c>
      <c r="CF404">
        <v>25.5683333333333</v>
      </c>
      <c r="CG404">
        <v>999.9</v>
      </c>
      <c r="CH404">
        <v>0</v>
      </c>
      <c r="CI404">
        <v>0</v>
      </c>
      <c r="CJ404">
        <v>10053.7333333333</v>
      </c>
      <c r="CK404">
        <v>0</v>
      </c>
      <c r="CL404">
        <v>0.221023</v>
      </c>
      <c r="CM404">
        <v>1459.84333333333</v>
      </c>
      <c r="CN404">
        <v>0.972991</v>
      </c>
      <c r="CO404">
        <v>0.0270093</v>
      </c>
      <c r="CP404">
        <v>0</v>
      </c>
      <c r="CQ404">
        <v>881.889</v>
      </c>
      <c r="CR404">
        <v>4.99999</v>
      </c>
      <c r="CS404">
        <v>12934.9</v>
      </c>
      <c r="CT404">
        <v>12726.9333333333</v>
      </c>
      <c r="CU404">
        <v>39.687</v>
      </c>
      <c r="CV404">
        <v>41.437</v>
      </c>
      <c r="CW404">
        <v>40.625</v>
      </c>
      <c r="CX404">
        <v>40.958</v>
      </c>
      <c r="CY404">
        <v>41.979</v>
      </c>
      <c r="CZ404">
        <v>1415.55333333333</v>
      </c>
      <c r="DA404">
        <v>39.29</v>
      </c>
      <c r="DB404">
        <v>0</v>
      </c>
      <c r="DC404">
        <v>1626465975.2</v>
      </c>
      <c r="DD404">
        <v>0</v>
      </c>
      <c r="DE404">
        <v>881.15736</v>
      </c>
      <c r="DF404">
        <v>4.43976923187678</v>
      </c>
      <c r="DG404">
        <v>67.1846153155267</v>
      </c>
      <c r="DH404">
        <v>12928.948</v>
      </c>
      <c r="DI404">
        <v>15</v>
      </c>
      <c r="DJ404">
        <v>1626465084.6</v>
      </c>
      <c r="DK404" t="s">
        <v>294</v>
      </c>
      <c r="DL404">
        <v>1626465076.6</v>
      </c>
      <c r="DM404">
        <v>1626465084.6</v>
      </c>
      <c r="DN404">
        <v>8</v>
      </c>
      <c r="DO404">
        <v>0.212</v>
      </c>
      <c r="DP404">
        <v>0.013</v>
      </c>
      <c r="DQ404">
        <v>1.588</v>
      </c>
      <c r="DR404">
        <v>-0.074</v>
      </c>
      <c r="DS404">
        <v>420</v>
      </c>
      <c r="DT404">
        <v>3</v>
      </c>
      <c r="DU404">
        <v>0.13</v>
      </c>
      <c r="DV404">
        <v>0.03</v>
      </c>
      <c r="DW404">
        <v>-24.7849658536585</v>
      </c>
      <c r="DX404">
        <v>-0.291884320557509</v>
      </c>
      <c r="DY404">
        <v>0.0416683105287467</v>
      </c>
      <c r="DZ404">
        <v>1</v>
      </c>
      <c r="EA404">
        <v>880.903176470588</v>
      </c>
      <c r="EB404">
        <v>4.20863117775393</v>
      </c>
      <c r="EC404">
        <v>0.476802553202579</v>
      </c>
      <c r="ED404">
        <v>1</v>
      </c>
      <c r="EE404">
        <v>6.62104536585366</v>
      </c>
      <c r="EF404">
        <v>0.48370641114983</v>
      </c>
      <c r="EG404">
        <v>0.0483826062828348</v>
      </c>
      <c r="EH404">
        <v>0</v>
      </c>
      <c r="EI404">
        <v>2</v>
      </c>
      <c r="EJ404">
        <v>3</v>
      </c>
      <c r="EK404" t="s">
        <v>354</v>
      </c>
      <c r="EL404">
        <v>100</v>
      </c>
      <c r="EM404">
        <v>100</v>
      </c>
      <c r="EN404">
        <v>1.548</v>
      </c>
      <c r="EO404">
        <v>-0.0281</v>
      </c>
      <c r="EP404">
        <v>0.796380875196005</v>
      </c>
      <c r="EQ404">
        <v>0.00225868272383977</v>
      </c>
      <c r="ER404">
        <v>-9.96746185667655e-07</v>
      </c>
      <c r="ES404">
        <v>2.83711317370827e-10</v>
      </c>
      <c r="ET404">
        <v>-0.071317122073674</v>
      </c>
      <c r="EU404">
        <v>-0.00217948432402501</v>
      </c>
      <c r="EV404">
        <v>0.000453263451741206</v>
      </c>
      <c r="EW404">
        <v>-1.16319206543697e-06</v>
      </c>
      <c r="EX404">
        <v>-2</v>
      </c>
      <c r="EY404">
        <v>2196</v>
      </c>
      <c r="EZ404">
        <v>1</v>
      </c>
      <c r="FA404">
        <v>25</v>
      </c>
      <c r="FB404">
        <v>14.8</v>
      </c>
      <c r="FC404">
        <v>14.7</v>
      </c>
      <c r="FD404">
        <v>18</v>
      </c>
      <c r="FE404">
        <v>827.261</v>
      </c>
      <c r="FF404">
        <v>435.258</v>
      </c>
      <c r="FG404">
        <v>32.8397</v>
      </c>
      <c r="FH404">
        <v>25.2146</v>
      </c>
      <c r="FI404">
        <v>30.0004</v>
      </c>
      <c r="FJ404">
        <v>25.3191</v>
      </c>
      <c r="FK404">
        <v>25.3588</v>
      </c>
      <c r="FL404">
        <v>25.0811</v>
      </c>
      <c r="FM404">
        <v>58.3372</v>
      </c>
      <c r="FN404">
        <v>0</v>
      </c>
      <c r="FO404">
        <v>32.97</v>
      </c>
      <c r="FP404">
        <v>420</v>
      </c>
      <c r="FQ404">
        <v>6.10253</v>
      </c>
      <c r="FR404">
        <v>101.47</v>
      </c>
      <c r="FS404">
        <v>101.917</v>
      </c>
    </row>
    <row r="405" spans="1:175">
      <c r="A405">
        <v>389</v>
      </c>
      <c r="B405">
        <v>1626465966</v>
      </c>
      <c r="C405">
        <v>776.400000095367</v>
      </c>
      <c r="D405" t="s">
        <v>1072</v>
      </c>
      <c r="E405" t="s">
        <v>1073</v>
      </c>
      <c r="F405">
        <v>1</v>
      </c>
      <c r="G405" t="s">
        <v>291</v>
      </c>
      <c r="H405">
        <v>1626465965</v>
      </c>
      <c r="I405">
        <f>(J405)/1000</f>
        <v>0</v>
      </c>
      <c r="J405">
        <f>1000*CB405*AH405*(BX405-BY405)/(100*BQ405*(1000-AH405*BX405))</f>
        <v>0</v>
      </c>
      <c r="K405">
        <f>CB405*AH405*(BW405-BV405*(1000-AH405*BY405)/(1000-AH405*BX405))/(100*BQ405)</f>
        <v>0</v>
      </c>
      <c r="L405">
        <f>BV405 - IF(AH405&gt;1, K405*BQ405*100.0/(AJ405*CJ405), 0)</f>
        <v>0</v>
      </c>
      <c r="M405">
        <f>((S405-I405/2)*L405-K405)/(S405+I405/2)</f>
        <v>0</v>
      </c>
      <c r="N405">
        <f>M405*(CC405+CD405)/1000.0</f>
        <v>0</v>
      </c>
      <c r="O405">
        <f>(BV405 - IF(AH405&gt;1, K405*BQ405*100.0/(AJ405*CJ405), 0))*(CC405+CD405)/1000.0</f>
        <v>0</v>
      </c>
      <c r="P405">
        <f>2.0/((1/R405-1/Q405)+SIGN(R405)*SQRT((1/R405-1/Q405)*(1/R405-1/Q405) + 4*BR405/((BR405+1)*(BR405+1))*(2*1/R405*1/Q405-1/Q405*1/Q405)))</f>
        <v>0</v>
      </c>
      <c r="Q405">
        <f>IF(LEFT(BS405,1)&lt;&gt;"0",IF(LEFT(BS405,1)="1",3.0,BT405),$D$5+$E$5*(CJ405*CC405/($K$5*1000))+$F$5*(CJ405*CC405/($K$5*1000))*MAX(MIN(BQ405,$J$5),$I$5)*MAX(MIN(BQ405,$J$5),$I$5)+$G$5*MAX(MIN(BQ405,$J$5),$I$5)*(CJ405*CC405/($K$5*1000))+$H$5*(CJ405*CC405/($K$5*1000))*(CJ405*CC405/($K$5*1000)))</f>
        <v>0</v>
      </c>
      <c r="R405">
        <f>I405*(1000-(1000*0.61365*exp(17.502*V405/(240.97+V405))/(CC405+CD405)+BX405)/2)/(1000*0.61365*exp(17.502*V405/(240.97+V405))/(CC405+CD405)-BX405)</f>
        <v>0</v>
      </c>
      <c r="S405">
        <f>1/((BR405+1)/(P405/1.6)+1/(Q405/1.37)) + BR405/((BR405+1)/(P405/1.6) + BR405/(Q405/1.37))</f>
        <v>0</v>
      </c>
      <c r="T405">
        <f>(BM405*BP405)</f>
        <v>0</v>
      </c>
      <c r="U405">
        <f>(CE405+(T405+2*0.95*5.67E-8*(((CE405+$B$7)+273)^4-(CE405+273)^4)-44100*I405)/(1.84*29.3*Q405+8*0.95*5.67E-8*(CE405+273)^3))</f>
        <v>0</v>
      </c>
      <c r="V405">
        <f>($C$7*CF405+$D$7*CG405+$E$7*U405)</f>
        <v>0</v>
      </c>
      <c r="W405">
        <f>0.61365*exp(17.502*V405/(240.97+V405))</f>
        <v>0</v>
      </c>
      <c r="X405">
        <f>(Y405/Z405*100)</f>
        <v>0</v>
      </c>
      <c r="Y405">
        <f>BX405*(CC405+CD405)/1000</f>
        <v>0</v>
      </c>
      <c r="Z405">
        <f>0.61365*exp(17.502*CE405/(240.97+CE405))</f>
        <v>0</v>
      </c>
      <c r="AA405">
        <f>(W405-BX405*(CC405+CD405)/1000)</f>
        <v>0</v>
      </c>
      <c r="AB405">
        <f>(-I405*44100)</f>
        <v>0</v>
      </c>
      <c r="AC405">
        <f>2*29.3*Q405*0.92*(CE405-V405)</f>
        <v>0</v>
      </c>
      <c r="AD405">
        <f>2*0.95*5.67E-8*(((CE405+$B$7)+273)^4-(V405+273)^4)</f>
        <v>0</v>
      </c>
      <c r="AE405">
        <f>T405+AD405+AB405+AC405</f>
        <v>0</v>
      </c>
      <c r="AF405">
        <v>136</v>
      </c>
      <c r="AG405">
        <v>15</v>
      </c>
      <c r="AH405">
        <f>IF(AF405*$H$13&gt;=AJ405,1.0,(AJ405/(AJ405-AF405*$H$13)))</f>
        <v>0</v>
      </c>
      <c r="AI405">
        <f>(AH405-1)*100</f>
        <v>0</v>
      </c>
      <c r="AJ405">
        <f>MAX(0,($B$13+$C$13*CJ405)/(1+$D$13*CJ405)*CC405/(CE405+273)*$E$13)</f>
        <v>0</v>
      </c>
      <c r="AK405" t="s">
        <v>292</v>
      </c>
      <c r="AL405" t="s">
        <v>292</v>
      </c>
      <c r="AM405">
        <v>0</v>
      </c>
      <c r="AN405">
        <v>0</v>
      </c>
      <c r="AO405">
        <f>1-AM405/AN405</f>
        <v>0</v>
      </c>
      <c r="AP405">
        <v>0</v>
      </c>
      <c r="AQ405" t="s">
        <v>292</v>
      </c>
      <c r="AR405" t="s">
        <v>292</v>
      </c>
      <c r="AS405">
        <v>0</v>
      </c>
      <c r="AT405">
        <v>0</v>
      </c>
      <c r="AU405">
        <f>1-AS405/AT405</f>
        <v>0</v>
      </c>
      <c r="AV405">
        <v>0.5</v>
      </c>
      <c r="AW405">
        <f>BN405</f>
        <v>0</v>
      </c>
      <c r="AX405">
        <f>K405</f>
        <v>0</v>
      </c>
      <c r="AY405">
        <f>AU405*AV405*AW405</f>
        <v>0</v>
      </c>
      <c r="AZ405">
        <f>(AX405-AP405)/AW405</f>
        <v>0</v>
      </c>
      <c r="BA405">
        <f>(AN405-AT405)/AT405</f>
        <v>0</v>
      </c>
      <c r="BB405">
        <f>AM405/(AO405+AM405/AT405)</f>
        <v>0</v>
      </c>
      <c r="BC405" t="s">
        <v>292</v>
      </c>
      <c r="BD405">
        <v>0</v>
      </c>
      <c r="BE405">
        <f>IF(BD405&lt;&gt;0, BD405, BB405)</f>
        <v>0</v>
      </c>
      <c r="BF405">
        <f>1-BE405/AT405</f>
        <v>0</v>
      </c>
      <c r="BG405">
        <f>(AT405-AS405)/(AT405-BE405)</f>
        <v>0</v>
      </c>
      <c r="BH405">
        <f>(AN405-AT405)/(AN405-BE405)</f>
        <v>0</v>
      </c>
      <c r="BI405">
        <f>(AT405-AS405)/(AT405-AM405)</f>
        <v>0</v>
      </c>
      <c r="BJ405">
        <f>(AN405-AT405)/(AN405-AM405)</f>
        <v>0</v>
      </c>
      <c r="BK405">
        <f>(BG405*BE405/AS405)</f>
        <v>0</v>
      </c>
      <c r="BL405">
        <f>(1-BK405)</f>
        <v>0</v>
      </c>
      <c r="BM405">
        <f>$B$11*CK405+$C$11*CL405+$F$11*CM405*(1-CP405)</f>
        <v>0</v>
      </c>
      <c r="BN405">
        <f>BM405*BO405</f>
        <v>0</v>
      </c>
      <c r="BO405">
        <f>($B$11*$D$9+$C$11*$D$9+$F$11*((CZ405+CR405)/MAX(CZ405+CR405+DA405, 0.1)*$I$9+DA405/MAX(CZ405+CR405+DA405, 0.1)*$J$9))/($B$11+$C$11+$F$11)</f>
        <v>0</v>
      </c>
      <c r="BP405">
        <f>($B$11*$K$9+$C$11*$K$9+$F$11*((CZ405+CR405)/MAX(CZ405+CR405+DA405, 0.1)*$P$9+DA405/MAX(CZ405+CR405+DA405, 0.1)*$Q$9))/($B$11+$C$11+$F$11)</f>
        <v>0</v>
      </c>
      <c r="BQ405">
        <v>6</v>
      </c>
      <c r="BR405">
        <v>0.5</v>
      </c>
      <c r="BS405" t="s">
        <v>293</v>
      </c>
      <c r="BT405">
        <v>2</v>
      </c>
      <c r="BU405">
        <v>1626465965</v>
      </c>
      <c r="BV405">
        <v>395.115</v>
      </c>
      <c r="BW405">
        <v>419.905333333333</v>
      </c>
      <c r="BX405">
        <v>12.7161333333333</v>
      </c>
      <c r="BY405">
        <v>6.02631666666667</v>
      </c>
      <c r="BZ405">
        <v>393.567</v>
      </c>
      <c r="CA405">
        <v>12.7439666666667</v>
      </c>
      <c r="CB405">
        <v>899.941666666667</v>
      </c>
      <c r="CC405">
        <v>100.765</v>
      </c>
      <c r="CD405">
        <v>0.1000317</v>
      </c>
      <c r="CE405">
        <v>27.6296333333333</v>
      </c>
      <c r="CF405">
        <v>25.5983</v>
      </c>
      <c r="CG405">
        <v>999.9</v>
      </c>
      <c r="CH405">
        <v>0</v>
      </c>
      <c r="CI405">
        <v>0</v>
      </c>
      <c r="CJ405">
        <v>9960</v>
      </c>
      <c r="CK405">
        <v>0</v>
      </c>
      <c r="CL405">
        <v>0.221023</v>
      </c>
      <c r="CM405">
        <v>1460.1</v>
      </c>
      <c r="CN405">
        <v>0.972995</v>
      </c>
      <c r="CO405">
        <v>0.0270046</v>
      </c>
      <c r="CP405">
        <v>0</v>
      </c>
      <c r="CQ405">
        <v>881.568333333333</v>
      </c>
      <c r="CR405">
        <v>4.99999</v>
      </c>
      <c r="CS405">
        <v>12940.2666666667</v>
      </c>
      <c r="CT405">
        <v>12729.2</v>
      </c>
      <c r="CU405">
        <v>39.687</v>
      </c>
      <c r="CV405">
        <v>41.437</v>
      </c>
      <c r="CW405">
        <v>40.687</v>
      </c>
      <c r="CX405">
        <v>41</v>
      </c>
      <c r="CY405">
        <v>42</v>
      </c>
      <c r="CZ405">
        <v>1415.81</v>
      </c>
      <c r="DA405">
        <v>39.29</v>
      </c>
      <c r="DB405">
        <v>0</v>
      </c>
      <c r="DC405">
        <v>1626465977</v>
      </c>
      <c r="DD405">
        <v>0</v>
      </c>
      <c r="DE405">
        <v>881.258269230769</v>
      </c>
      <c r="DF405">
        <v>4.37042734480439</v>
      </c>
      <c r="DG405">
        <v>72.830769063928</v>
      </c>
      <c r="DH405">
        <v>12930.6038461538</v>
      </c>
      <c r="DI405">
        <v>15</v>
      </c>
      <c r="DJ405">
        <v>1626465084.6</v>
      </c>
      <c r="DK405" t="s">
        <v>294</v>
      </c>
      <c r="DL405">
        <v>1626465076.6</v>
      </c>
      <c r="DM405">
        <v>1626465084.6</v>
      </c>
      <c r="DN405">
        <v>8</v>
      </c>
      <c r="DO405">
        <v>0.212</v>
      </c>
      <c r="DP405">
        <v>0.013</v>
      </c>
      <c r="DQ405">
        <v>1.588</v>
      </c>
      <c r="DR405">
        <v>-0.074</v>
      </c>
      <c r="DS405">
        <v>420</v>
      </c>
      <c r="DT405">
        <v>3</v>
      </c>
      <c r="DU405">
        <v>0.13</v>
      </c>
      <c r="DV405">
        <v>0.03</v>
      </c>
      <c r="DW405">
        <v>-24.7867658536585</v>
      </c>
      <c r="DX405">
        <v>-0.226856445993082</v>
      </c>
      <c r="DY405">
        <v>0.0407538692447431</v>
      </c>
      <c r="DZ405">
        <v>1</v>
      </c>
      <c r="EA405">
        <v>881.001714285714</v>
      </c>
      <c r="EB405">
        <v>4.41916498937538</v>
      </c>
      <c r="EC405">
        <v>0.501972484813875</v>
      </c>
      <c r="ED405">
        <v>1</v>
      </c>
      <c r="EE405">
        <v>6.6340512195122</v>
      </c>
      <c r="EF405">
        <v>0.465956655052266</v>
      </c>
      <c r="EG405">
        <v>0.0469755433097319</v>
      </c>
      <c r="EH405">
        <v>0</v>
      </c>
      <c r="EI405">
        <v>2</v>
      </c>
      <c r="EJ405">
        <v>3</v>
      </c>
      <c r="EK405" t="s">
        <v>354</v>
      </c>
      <c r="EL405">
        <v>100</v>
      </c>
      <c r="EM405">
        <v>100</v>
      </c>
      <c r="EN405">
        <v>1.548</v>
      </c>
      <c r="EO405">
        <v>-0.0277</v>
      </c>
      <c r="EP405">
        <v>0.796380875196005</v>
      </c>
      <c r="EQ405">
        <v>0.00225868272383977</v>
      </c>
      <c r="ER405">
        <v>-9.96746185667655e-07</v>
      </c>
      <c r="ES405">
        <v>2.83711317370827e-10</v>
      </c>
      <c r="ET405">
        <v>-0.071317122073674</v>
      </c>
      <c r="EU405">
        <v>-0.00217948432402501</v>
      </c>
      <c r="EV405">
        <v>0.000453263451741206</v>
      </c>
      <c r="EW405">
        <v>-1.16319206543697e-06</v>
      </c>
      <c r="EX405">
        <v>-2</v>
      </c>
      <c r="EY405">
        <v>2196</v>
      </c>
      <c r="EZ405">
        <v>1</v>
      </c>
      <c r="FA405">
        <v>25</v>
      </c>
      <c r="FB405">
        <v>14.8</v>
      </c>
      <c r="FC405">
        <v>14.7</v>
      </c>
      <c r="FD405">
        <v>18</v>
      </c>
      <c r="FE405">
        <v>827.215</v>
      </c>
      <c r="FF405">
        <v>435.004</v>
      </c>
      <c r="FG405">
        <v>32.9036</v>
      </c>
      <c r="FH405">
        <v>25.2164</v>
      </c>
      <c r="FI405">
        <v>30.0005</v>
      </c>
      <c r="FJ405">
        <v>25.3191</v>
      </c>
      <c r="FK405">
        <v>25.3588</v>
      </c>
      <c r="FL405">
        <v>25.0813</v>
      </c>
      <c r="FM405">
        <v>58.3372</v>
      </c>
      <c r="FN405">
        <v>0</v>
      </c>
      <c r="FO405">
        <v>32.97</v>
      </c>
      <c r="FP405">
        <v>420</v>
      </c>
      <c r="FQ405">
        <v>6.08778</v>
      </c>
      <c r="FR405">
        <v>101.471</v>
      </c>
      <c r="FS405">
        <v>101.916</v>
      </c>
    </row>
    <row r="406" spans="1:175">
      <c r="A406">
        <v>390</v>
      </c>
      <c r="B406">
        <v>1626465968</v>
      </c>
      <c r="C406">
        <v>778.400000095367</v>
      </c>
      <c r="D406" t="s">
        <v>1074</v>
      </c>
      <c r="E406" t="s">
        <v>1075</v>
      </c>
      <c r="F406">
        <v>1</v>
      </c>
      <c r="G406" t="s">
        <v>291</v>
      </c>
      <c r="H406">
        <v>1626465967</v>
      </c>
      <c r="I406">
        <f>(J406)/1000</f>
        <v>0</v>
      </c>
      <c r="J406">
        <f>1000*CB406*AH406*(BX406-BY406)/(100*BQ406*(1000-AH406*BX406))</f>
        <v>0</v>
      </c>
      <c r="K406">
        <f>CB406*AH406*(BW406-BV406*(1000-AH406*BY406)/(1000-AH406*BX406))/(100*BQ406)</f>
        <v>0</v>
      </c>
      <c r="L406">
        <f>BV406 - IF(AH406&gt;1, K406*BQ406*100.0/(AJ406*CJ406), 0)</f>
        <v>0</v>
      </c>
      <c r="M406">
        <f>((S406-I406/2)*L406-K406)/(S406+I406/2)</f>
        <v>0</v>
      </c>
      <c r="N406">
        <f>M406*(CC406+CD406)/1000.0</f>
        <v>0</v>
      </c>
      <c r="O406">
        <f>(BV406 - IF(AH406&gt;1, K406*BQ406*100.0/(AJ406*CJ406), 0))*(CC406+CD406)/1000.0</f>
        <v>0</v>
      </c>
      <c r="P406">
        <f>2.0/((1/R406-1/Q406)+SIGN(R406)*SQRT((1/R406-1/Q406)*(1/R406-1/Q406) + 4*BR406/((BR406+1)*(BR406+1))*(2*1/R406*1/Q406-1/Q406*1/Q406)))</f>
        <v>0</v>
      </c>
      <c r="Q406">
        <f>IF(LEFT(BS406,1)&lt;&gt;"0",IF(LEFT(BS406,1)="1",3.0,BT406),$D$5+$E$5*(CJ406*CC406/($K$5*1000))+$F$5*(CJ406*CC406/($K$5*1000))*MAX(MIN(BQ406,$J$5),$I$5)*MAX(MIN(BQ406,$J$5),$I$5)+$G$5*MAX(MIN(BQ406,$J$5),$I$5)*(CJ406*CC406/($K$5*1000))+$H$5*(CJ406*CC406/($K$5*1000))*(CJ406*CC406/($K$5*1000)))</f>
        <v>0</v>
      </c>
      <c r="R406">
        <f>I406*(1000-(1000*0.61365*exp(17.502*V406/(240.97+V406))/(CC406+CD406)+BX406)/2)/(1000*0.61365*exp(17.502*V406/(240.97+V406))/(CC406+CD406)-BX406)</f>
        <v>0</v>
      </c>
      <c r="S406">
        <f>1/((BR406+1)/(P406/1.6)+1/(Q406/1.37)) + BR406/((BR406+1)/(P406/1.6) + BR406/(Q406/1.37))</f>
        <v>0</v>
      </c>
      <c r="T406">
        <f>(BM406*BP406)</f>
        <v>0</v>
      </c>
      <c r="U406">
        <f>(CE406+(T406+2*0.95*5.67E-8*(((CE406+$B$7)+273)^4-(CE406+273)^4)-44100*I406)/(1.84*29.3*Q406+8*0.95*5.67E-8*(CE406+273)^3))</f>
        <v>0</v>
      </c>
      <c r="V406">
        <f>($C$7*CF406+$D$7*CG406+$E$7*U406)</f>
        <v>0</v>
      </c>
      <c r="W406">
        <f>0.61365*exp(17.502*V406/(240.97+V406))</f>
        <v>0</v>
      </c>
      <c r="X406">
        <f>(Y406/Z406*100)</f>
        <v>0</v>
      </c>
      <c r="Y406">
        <f>BX406*(CC406+CD406)/1000</f>
        <v>0</v>
      </c>
      <c r="Z406">
        <f>0.61365*exp(17.502*CE406/(240.97+CE406))</f>
        <v>0</v>
      </c>
      <c r="AA406">
        <f>(W406-BX406*(CC406+CD406)/1000)</f>
        <v>0</v>
      </c>
      <c r="AB406">
        <f>(-I406*44100)</f>
        <v>0</v>
      </c>
      <c r="AC406">
        <f>2*29.3*Q406*0.92*(CE406-V406)</f>
        <v>0</v>
      </c>
      <c r="AD406">
        <f>2*0.95*5.67E-8*(((CE406+$B$7)+273)^4-(V406+273)^4)</f>
        <v>0</v>
      </c>
      <c r="AE406">
        <f>T406+AD406+AB406+AC406</f>
        <v>0</v>
      </c>
      <c r="AF406">
        <v>136</v>
      </c>
      <c r="AG406">
        <v>15</v>
      </c>
      <c r="AH406">
        <f>IF(AF406*$H$13&gt;=AJ406,1.0,(AJ406/(AJ406-AF406*$H$13)))</f>
        <v>0</v>
      </c>
      <c r="AI406">
        <f>(AH406-1)*100</f>
        <v>0</v>
      </c>
      <c r="AJ406">
        <f>MAX(0,($B$13+$C$13*CJ406)/(1+$D$13*CJ406)*CC406/(CE406+273)*$E$13)</f>
        <v>0</v>
      </c>
      <c r="AK406" t="s">
        <v>292</v>
      </c>
      <c r="AL406" t="s">
        <v>292</v>
      </c>
      <c r="AM406">
        <v>0</v>
      </c>
      <c r="AN406">
        <v>0</v>
      </c>
      <c r="AO406">
        <f>1-AM406/AN406</f>
        <v>0</v>
      </c>
      <c r="AP406">
        <v>0</v>
      </c>
      <c r="AQ406" t="s">
        <v>292</v>
      </c>
      <c r="AR406" t="s">
        <v>292</v>
      </c>
      <c r="AS406">
        <v>0</v>
      </c>
      <c r="AT406">
        <v>0</v>
      </c>
      <c r="AU406">
        <f>1-AS406/AT406</f>
        <v>0</v>
      </c>
      <c r="AV406">
        <v>0.5</v>
      </c>
      <c r="AW406">
        <f>BN406</f>
        <v>0</v>
      </c>
      <c r="AX406">
        <f>K406</f>
        <v>0</v>
      </c>
      <c r="AY406">
        <f>AU406*AV406*AW406</f>
        <v>0</v>
      </c>
      <c r="AZ406">
        <f>(AX406-AP406)/AW406</f>
        <v>0</v>
      </c>
      <c r="BA406">
        <f>(AN406-AT406)/AT406</f>
        <v>0</v>
      </c>
      <c r="BB406">
        <f>AM406/(AO406+AM406/AT406)</f>
        <v>0</v>
      </c>
      <c r="BC406" t="s">
        <v>292</v>
      </c>
      <c r="BD406">
        <v>0</v>
      </c>
      <c r="BE406">
        <f>IF(BD406&lt;&gt;0, BD406, BB406)</f>
        <v>0</v>
      </c>
      <c r="BF406">
        <f>1-BE406/AT406</f>
        <v>0</v>
      </c>
      <c r="BG406">
        <f>(AT406-AS406)/(AT406-BE406)</f>
        <v>0</v>
      </c>
      <c r="BH406">
        <f>(AN406-AT406)/(AN406-BE406)</f>
        <v>0</v>
      </c>
      <c r="BI406">
        <f>(AT406-AS406)/(AT406-AM406)</f>
        <v>0</v>
      </c>
      <c r="BJ406">
        <f>(AN406-AT406)/(AN406-AM406)</f>
        <v>0</v>
      </c>
      <c r="BK406">
        <f>(BG406*BE406/AS406)</f>
        <v>0</v>
      </c>
      <c r="BL406">
        <f>(1-BK406)</f>
        <v>0</v>
      </c>
      <c r="BM406">
        <f>$B$11*CK406+$C$11*CL406+$F$11*CM406*(1-CP406)</f>
        <v>0</v>
      </c>
      <c r="BN406">
        <f>BM406*BO406</f>
        <v>0</v>
      </c>
      <c r="BO406">
        <f>($B$11*$D$9+$C$11*$D$9+$F$11*((CZ406+CR406)/MAX(CZ406+CR406+DA406, 0.1)*$I$9+DA406/MAX(CZ406+CR406+DA406, 0.1)*$J$9))/($B$11+$C$11+$F$11)</f>
        <v>0</v>
      </c>
      <c r="BP406">
        <f>($B$11*$K$9+$C$11*$K$9+$F$11*((CZ406+CR406)/MAX(CZ406+CR406+DA406, 0.1)*$P$9+DA406/MAX(CZ406+CR406+DA406, 0.1)*$Q$9))/($B$11+$C$11+$F$11)</f>
        <v>0</v>
      </c>
      <c r="BQ406">
        <v>6</v>
      </c>
      <c r="BR406">
        <v>0.5</v>
      </c>
      <c r="BS406" t="s">
        <v>293</v>
      </c>
      <c r="BT406">
        <v>2</v>
      </c>
      <c r="BU406">
        <v>1626465967</v>
      </c>
      <c r="BV406">
        <v>395.082666666667</v>
      </c>
      <c r="BW406">
        <v>419.941666666667</v>
      </c>
      <c r="BX406">
        <v>12.7582666666667</v>
      </c>
      <c r="BY406">
        <v>6.05099333333333</v>
      </c>
      <c r="BZ406">
        <v>393.534</v>
      </c>
      <c r="CA406">
        <v>12.7858</v>
      </c>
      <c r="CB406">
        <v>900.026</v>
      </c>
      <c r="CC406">
        <v>100.764333333333</v>
      </c>
      <c r="CD406">
        <v>0.100105666666667</v>
      </c>
      <c r="CE406">
        <v>27.6722</v>
      </c>
      <c r="CF406">
        <v>25.6231</v>
      </c>
      <c r="CG406">
        <v>999.9</v>
      </c>
      <c r="CH406">
        <v>0</v>
      </c>
      <c r="CI406">
        <v>0</v>
      </c>
      <c r="CJ406">
        <v>10018.7666666667</v>
      </c>
      <c r="CK406">
        <v>0</v>
      </c>
      <c r="CL406">
        <v>0.221023</v>
      </c>
      <c r="CM406">
        <v>1460.01333333333</v>
      </c>
      <c r="CN406">
        <v>0.972992333333333</v>
      </c>
      <c r="CO406">
        <v>0.0270077333333333</v>
      </c>
      <c r="CP406">
        <v>0</v>
      </c>
      <c r="CQ406">
        <v>881.707</v>
      </c>
      <c r="CR406">
        <v>4.99999</v>
      </c>
      <c r="CS406">
        <v>12940.5</v>
      </c>
      <c r="CT406">
        <v>12728.4333333333</v>
      </c>
      <c r="CU406">
        <v>39.687</v>
      </c>
      <c r="CV406">
        <v>41.437</v>
      </c>
      <c r="CW406">
        <v>40.687</v>
      </c>
      <c r="CX406">
        <v>40.937</v>
      </c>
      <c r="CY406">
        <v>42</v>
      </c>
      <c r="CZ406">
        <v>1415.72</v>
      </c>
      <c r="DA406">
        <v>39.2933333333333</v>
      </c>
      <c r="DB406">
        <v>0</v>
      </c>
      <c r="DC406">
        <v>1626465979.4</v>
      </c>
      <c r="DD406">
        <v>0</v>
      </c>
      <c r="DE406">
        <v>881.401807692308</v>
      </c>
      <c r="DF406">
        <v>4.79955556685041</v>
      </c>
      <c r="DG406">
        <v>69.6034187707452</v>
      </c>
      <c r="DH406">
        <v>12933.5576923077</v>
      </c>
      <c r="DI406">
        <v>15</v>
      </c>
      <c r="DJ406">
        <v>1626465084.6</v>
      </c>
      <c r="DK406" t="s">
        <v>294</v>
      </c>
      <c r="DL406">
        <v>1626465076.6</v>
      </c>
      <c r="DM406">
        <v>1626465084.6</v>
      </c>
      <c r="DN406">
        <v>8</v>
      </c>
      <c r="DO406">
        <v>0.212</v>
      </c>
      <c r="DP406">
        <v>0.013</v>
      </c>
      <c r="DQ406">
        <v>1.588</v>
      </c>
      <c r="DR406">
        <v>-0.074</v>
      </c>
      <c r="DS406">
        <v>420</v>
      </c>
      <c r="DT406">
        <v>3</v>
      </c>
      <c r="DU406">
        <v>0.13</v>
      </c>
      <c r="DV406">
        <v>0.03</v>
      </c>
      <c r="DW406">
        <v>-24.7954097560976</v>
      </c>
      <c r="DX406">
        <v>-0.223049477351938</v>
      </c>
      <c r="DY406">
        <v>0.0406891536148362</v>
      </c>
      <c r="DZ406">
        <v>1</v>
      </c>
      <c r="EA406">
        <v>881.165606060606</v>
      </c>
      <c r="EB406">
        <v>4.52323886410654</v>
      </c>
      <c r="EC406">
        <v>0.486132164308636</v>
      </c>
      <c r="ED406">
        <v>1</v>
      </c>
      <c r="EE406">
        <v>6.64624219512195</v>
      </c>
      <c r="EF406">
        <v>0.450163275261338</v>
      </c>
      <c r="EG406">
        <v>0.0457717835391212</v>
      </c>
      <c r="EH406">
        <v>0</v>
      </c>
      <c r="EI406">
        <v>2</v>
      </c>
      <c r="EJ406">
        <v>3</v>
      </c>
      <c r="EK406" t="s">
        <v>354</v>
      </c>
      <c r="EL406">
        <v>100</v>
      </c>
      <c r="EM406">
        <v>100</v>
      </c>
      <c r="EN406">
        <v>1.548</v>
      </c>
      <c r="EO406">
        <v>-0.0274</v>
      </c>
      <c r="EP406">
        <v>0.796380875196005</v>
      </c>
      <c r="EQ406">
        <v>0.00225868272383977</v>
      </c>
      <c r="ER406">
        <v>-9.96746185667655e-07</v>
      </c>
      <c r="ES406">
        <v>2.83711317370827e-10</v>
      </c>
      <c r="ET406">
        <v>-0.071317122073674</v>
      </c>
      <c r="EU406">
        <v>-0.00217948432402501</v>
      </c>
      <c r="EV406">
        <v>0.000453263451741206</v>
      </c>
      <c r="EW406">
        <v>-1.16319206543697e-06</v>
      </c>
      <c r="EX406">
        <v>-2</v>
      </c>
      <c r="EY406">
        <v>2196</v>
      </c>
      <c r="EZ406">
        <v>1</v>
      </c>
      <c r="FA406">
        <v>25</v>
      </c>
      <c r="FB406">
        <v>14.9</v>
      </c>
      <c r="FC406">
        <v>14.7</v>
      </c>
      <c r="FD406">
        <v>18</v>
      </c>
      <c r="FE406">
        <v>827.545</v>
      </c>
      <c r="FF406">
        <v>434.855</v>
      </c>
      <c r="FG406">
        <v>32.9802</v>
      </c>
      <c r="FH406">
        <v>25.218</v>
      </c>
      <c r="FI406">
        <v>30.0006</v>
      </c>
      <c r="FJ406">
        <v>25.3193</v>
      </c>
      <c r="FK406">
        <v>25.3588</v>
      </c>
      <c r="FL406">
        <v>25.0808</v>
      </c>
      <c r="FM406">
        <v>58.3372</v>
      </c>
      <c r="FN406">
        <v>0</v>
      </c>
      <c r="FO406">
        <v>33.07</v>
      </c>
      <c r="FP406">
        <v>420</v>
      </c>
      <c r="FQ406">
        <v>6.12598</v>
      </c>
      <c r="FR406">
        <v>101.471</v>
      </c>
      <c r="FS406">
        <v>101.915</v>
      </c>
    </row>
    <row r="407" spans="1:175">
      <c r="A407">
        <v>391</v>
      </c>
      <c r="B407">
        <v>1626465970</v>
      </c>
      <c r="C407">
        <v>780.400000095367</v>
      </c>
      <c r="D407" t="s">
        <v>1076</v>
      </c>
      <c r="E407" t="s">
        <v>1077</v>
      </c>
      <c r="F407">
        <v>1</v>
      </c>
      <c r="G407" t="s">
        <v>291</v>
      </c>
      <c r="H407">
        <v>1626465969</v>
      </c>
      <c r="I407">
        <f>(J407)/1000</f>
        <v>0</v>
      </c>
      <c r="J407">
        <f>1000*CB407*AH407*(BX407-BY407)/(100*BQ407*(1000-AH407*BX407))</f>
        <v>0</v>
      </c>
      <c r="K407">
        <f>CB407*AH407*(BW407-BV407*(1000-AH407*BY407)/(1000-AH407*BX407))/(100*BQ407)</f>
        <v>0</v>
      </c>
      <c r="L407">
        <f>BV407 - IF(AH407&gt;1, K407*BQ407*100.0/(AJ407*CJ407), 0)</f>
        <v>0</v>
      </c>
      <c r="M407">
        <f>((S407-I407/2)*L407-K407)/(S407+I407/2)</f>
        <v>0</v>
      </c>
      <c r="N407">
        <f>M407*(CC407+CD407)/1000.0</f>
        <v>0</v>
      </c>
      <c r="O407">
        <f>(BV407 - IF(AH407&gt;1, K407*BQ407*100.0/(AJ407*CJ407), 0))*(CC407+CD407)/1000.0</f>
        <v>0</v>
      </c>
      <c r="P407">
        <f>2.0/((1/R407-1/Q407)+SIGN(R407)*SQRT((1/R407-1/Q407)*(1/R407-1/Q407) + 4*BR407/((BR407+1)*(BR407+1))*(2*1/R407*1/Q407-1/Q407*1/Q407)))</f>
        <v>0</v>
      </c>
      <c r="Q407">
        <f>IF(LEFT(BS407,1)&lt;&gt;"0",IF(LEFT(BS407,1)="1",3.0,BT407),$D$5+$E$5*(CJ407*CC407/($K$5*1000))+$F$5*(CJ407*CC407/($K$5*1000))*MAX(MIN(BQ407,$J$5),$I$5)*MAX(MIN(BQ407,$J$5),$I$5)+$G$5*MAX(MIN(BQ407,$J$5),$I$5)*(CJ407*CC407/($K$5*1000))+$H$5*(CJ407*CC407/($K$5*1000))*(CJ407*CC407/($K$5*1000)))</f>
        <v>0</v>
      </c>
      <c r="R407">
        <f>I407*(1000-(1000*0.61365*exp(17.502*V407/(240.97+V407))/(CC407+CD407)+BX407)/2)/(1000*0.61365*exp(17.502*V407/(240.97+V407))/(CC407+CD407)-BX407)</f>
        <v>0</v>
      </c>
      <c r="S407">
        <f>1/((BR407+1)/(P407/1.6)+1/(Q407/1.37)) + BR407/((BR407+1)/(P407/1.6) + BR407/(Q407/1.37))</f>
        <v>0</v>
      </c>
      <c r="T407">
        <f>(BM407*BP407)</f>
        <v>0</v>
      </c>
      <c r="U407">
        <f>(CE407+(T407+2*0.95*5.67E-8*(((CE407+$B$7)+273)^4-(CE407+273)^4)-44100*I407)/(1.84*29.3*Q407+8*0.95*5.67E-8*(CE407+273)^3))</f>
        <v>0</v>
      </c>
      <c r="V407">
        <f>($C$7*CF407+$D$7*CG407+$E$7*U407)</f>
        <v>0</v>
      </c>
      <c r="W407">
        <f>0.61365*exp(17.502*V407/(240.97+V407))</f>
        <v>0</v>
      </c>
      <c r="X407">
        <f>(Y407/Z407*100)</f>
        <v>0</v>
      </c>
      <c r="Y407">
        <f>BX407*(CC407+CD407)/1000</f>
        <v>0</v>
      </c>
      <c r="Z407">
        <f>0.61365*exp(17.502*CE407/(240.97+CE407))</f>
        <v>0</v>
      </c>
      <c r="AA407">
        <f>(W407-BX407*(CC407+CD407)/1000)</f>
        <v>0</v>
      </c>
      <c r="AB407">
        <f>(-I407*44100)</f>
        <v>0</v>
      </c>
      <c r="AC407">
        <f>2*29.3*Q407*0.92*(CE407-V407)</f>
        <v>0</v>
      </c>
      <c r="AD407">
        <f>2*0.95*5.67E-8*(((CE407+$B$7)+273)^4-(V407+273)^4)</f>
        <v>0</v>
      </c>
      <c r="AE407">
        <f>T407+AD407+AB407+AC407</f>
        <v>0</v>
      </c>
      <c r="AF407">
        <v>136</v>
      </c>
      <c r="AG407">
        <v>15</v>
      </c>
      <c r="AH407">
        <f>IF(AF407*$H$13&gt;=AJ407,1.0,(AJ407/(AJ407-AF407*$H$13)))</f>
        <v>0</v>
      </c>
      <c r="AI407">
        <f>(AH407-1)*100</f>
        <v>0</v>
      </c>
      <c r="AJ407">
        <f>MAX(0,($B$13+$C$13*CJ407)/(1+$D$13*CJ407)*CC407/(CE407+273)*$E$13)</f>
        <v>0</v>
      </c>
      <c r="AK407" t="s">
        <v>292</v>
      </c>
      <c r="AL407" t="s">
        <v>292</v>
      </c>
      <c r="AM407">
        <v>0</v>
      </c>
      <c r="AN407">
        <v>0</v>
      </c>
      <c r="AO407">
        <f>1-AM407/AN407</f>
        <v>0</v>
      </c>
      <c r="AP407">
        <v>0</v>
      </c>
      <c r="AQ407" t="s">
        <v>292</v>
      </c>
      <c r="AR407" t="s">
        <v>292</v>
      </c>
      <c r="AS407">
        <v>0</v>
      </c>
      <c r="AT407">
        <v>0</v>
      </c>
      <c r="AU407">
        <f>1-AS407/AT407</f>
        <v>0</v>
      </c>
      <c r="AV407">
        <v>0.5</v>
      </c>
      <c r="AW407">
        <f>BN407</f>
        <v>0</v>
      </c>
      <c r="AX407">
        <f>K407</f>
        <v>0</v>
      </c>
      <c r="AY407">
        <f>AU407*AV407*AW407</f>
        <v>0</v>
      </c>
      <c r="AZ407">
        <f>(AX407-AP407)/AW407</f>
        <v>0</v>
      </c>
      <c r="BA407">
        <f>(AN407-AT407)/AT407</f>
        <v>0</v>
      </c>
      <c r="BB407">
        <f>AM407/(AO407+AM407/AT407)</f>
        <v>0</v>
      </c>
      <c r="BC407" t="s">
        <v>292</v>
      </c>
      <c r="BD407">
        <v>0</v>
      </c>
      <c r="BE407">
        <f>IF(BD407&lt;&gt;0, BD407, BB407)</f>
        <v>0</v>
      </c>
      <c r="BF407">
        <f>1-BE407/AT407</f>
        <v>0</v>
      </c>
      <c r="BG407">
        <f>(AT407-AS407)/(AT407-BE407)</f>
        <v>0</v>
      </c>
      <c r="BH407">
        <f>(AN407-AT407)/(AN407-BE407)</f>
        <v>0</v>
      </c>
      <c r="BI407">
        <f>(AT407-AS407)/(AT407-AM407)</f>
        <v>0</v>
      </c>
      <c r="BJ407">
        <f>(AN407-AT407)/(AN407-AM407)</f>
        <v>0</v>
      </c>
      <c r="BK407">
        <f>(BG407*BE407/AS407)</f>
        <v>0</v>
      </c>
      <c r="BL407">
        <f>(1-BK407)</f>
        <v>0</v>
      </c>
      <c r="BM407">
        <f>$B$11*CK407+$C$11*CL407+$F$11*CM407*(1-CP407)</f>
        <v>0</v>
      </c>
      <c r="BN407">
        <f>BM407*BO407</f>
        <v>0</v>
      </c>
      <c r="BO407">
        <f>($B$11*$D$9+$C$11*$D$9+$F$11*((CZ407+CR407)/MAX(CZ407+CR407+DA407, 0.1)*$I$9+DA407/MAX(CZ407+CR407+DA407, 0.1)*$J$9))/($B$11+$C$11+$F$11)</f>
        <v>0</v>
      </c>
      <c r="BP407">
        <f>($B$11*$K$9+$C$11*$K$9+$F$11*((CZ407+CR407)/MAX(CZ407+CR407+DA407, 0.1)*$P$9+DA407/MAX(CZ407+CR407+DA407, 0.1)*$Q$9))/($B$11+$C$11+$F$11)</f>
        <v>0</v>
      </c>
      <c r="BQ407">
        <v>6</v>
      </c>
      <c r="BR407">
        <v>0.5</v>
      </c>
      <c r="BS407" t="s">
        <v>293</v>
      </c>
      <c r="BT407">
        <v>2</v>
      </c>
      <c r="BU407">
        <v>1626465969</v>
      </c>
      <c r="BV407">
        <v>395.073</v>
      </c>
      <c r="BW407">
        <v>419.998</v>
      </c>
      <c r="BX407">
        <v>12.7932666666667</v>
      </c>
      <c r="BY407">
        <v>6.05716666666667</v>
      </c>
      <c r="BZ407">
        <v>393.525</v>
      </c>
      <c r="CA407">
        <v>12.8204666666667</v>
      </c>
      <c r="CB407">
        <v>900.030333333333</v>
      </c>
      <c r="CC407">
        <v>100.763333333333</v>
      </c>
      <c r="CD407">
        <v>0.0996839666666667</v>
      </c>
      <c r="CE407">
        <v>27.7121666666667</v>
      </c>
      <c r="CF407">
        <v>25.659</v>
      </c>
      <c r="CG407">
        <v>999.9</v>
      </c>
      <c r="CH407">
        <v>0</v>
      </c>
      <c r="CI407">
        <v>0</v>
      </c>
      <c r="CJ407">
        <v>10019.3666666667</v>
      </c>
      <c r="CK407">
        <v>0</v>
      </c>
      <c r="CL407">
        <v>0.221023</v>
      </c>
      <c r="CM407">
        <v>1460.1</v>
      </c>
      <c r="CN407">
        <v>0.972995</v>
      </c>
      <c r="CO407">
        <v>0.0270046</v>
      </c>
      <c r="CP407">
        <v>0</v>
      </c>
      <c r="CQ407">
        <v>882.338</v>
      </c>
      <c r="CR407">
        <v>4.99999</v>
      </c>
      <c r="CS407">
        <v>12943.9333333333</v>
      </c>
      <c r="CT407">
        <v>12729.2</v>
      </c>
      <c r="CU407">
        <v>39.687</v>
      </c>
      <c r="CV407">
        <v>41.437</v>
      </c>
      <c r="CW407">
        <v>40.687</v>
      </c>
      <c r="CX407">
        <v>40.958</v>
      </c>
      <c r="CY407">
        <v>42</v>
      </c>
      <c r="CZ407">
        <v>1415.81</v>
      </c>
      <c r="DA407">
        <v>39.29</v>
      </c>
      <c r="DB407">
        <v>0</v>
      </c>
      <c r="DC407">
        <v>1626465981.2</v>
      </c>
      <c r="DD407">
        <v>0</v>
      </c>
      <c r="DE407">
        <v>881.59884</v>
      </c>
      <c r="DF407">
        <v>5.41700000723176</v>
      </c>
      <c r="DG407">
        <v>69.0153845518155</v>
      </c>
      <c r="DH407">
        <v>12935.976</v>
      </c>
      <c r="DI407">
        <v>15</v>
      </c>
      <c r="DJ407">
        <v>1626465084.6</v>
      </c>
      <c r="DK407" t="s">
        <v>294</v>
      </c>
      <c r="DL407">
        <v>1626465076.6</v>
      </c>
      <c r="DM407">
        <v>1626465084.6</v>
      </c>
      <c r="DN407">
        <v>8</v>
      </c>
      <c r="DO407">
        <v>0.212</v>
      </c>
      <c r="DP407">
        <v>0.013</v>
      </c>
      <c r="DQ407">
        <v>1.588</v>
      </c>
      <c r="DR407">
        <v>-0.074</v>
      </c>
      <c r="DS407">
        <v>420</v>
      </c>
      <c r="DT407">
        <v>3</v>
      </c>
      <c r="DU407">
        <v>0.13</v>
      </c>
      <c r="DV407">
        <v>0.03</v>
      </c>
      <c r="DW407">
        <v>-24.8128731707317</v>
      </c>
      <c r="DX407">
        <v>-0.267480836236887</v>
      </c>
      <c r="DY407">
        <v>0.0461542536918201</v>
      </c>
      <c r="DZ407">
        <v>1</v>
      </c>
      <c r="EA407">
        <v>881.333727272727</v>
      </c>
      <c r="EB407">
        <v>4.51861590628756</v>
      </c>
      <c r="EC407">
        <v>0.488967141036879</v>
      </c>
      <c r="ED407">
        <v>1</v>
      </c>
      <c r="EE407">
        <v>6.66117365853659</v>
      </c>
      <c r="EF407">
        <v>0.436296585365852</v>
      </c>
      <c r="EG407">
        <v>0.0444301108487222</v>
      </c>
      <c r="EH407">
        <v>0</v>
      </c>
      <c r="EI407">
        <v>2</v>
      </c>
      <c r="EJ407">
        <v>3</v>
      </c>
      <c r="EK407" t="s">
        <v>354</v>
      </c>
      <c r="EL407">
        <v>100</v>
      </c>
      <c r="EM407">
        <v>100</v>
      </c>
      <c r="EN407">
        <v>1.548</v>
      </c>
      <c r="EO407">
        <v>-0.0271</v>
      </c>
      <c r="EP407">
        <v>0.796380875196005</v>
      </c>
      <c r="EQ407">
        <v>0.00225868272383977</v>
      </c>
      <c r="ER407">
        <v>-9.96746185667655e-07</v>
      </c>
      <c r="ES407">
        <v>2.83711317370827e-10</v>
      </c>
      <c r="ET407">
        <v>-0.071317122073674</v>
      </c>
      <c r="EU407">
        <v>-0.00217948432402501</v>
      </c>
      <c r="EV407">
        <v>0.000453263451741206</v>
      </c>
      <c r="EW407">
        <v>-1.16319206543697e-06</v>
      </c>
      <c r="EX407">
        <v>-2</v>
      </c>
      <c r="EY407">
        <v>2196</v>
      </c>
      <c r="EZ407">
        <v>1</v>
      </c>
      <c r="FA407">
        <v>25</v>
      </c>
      <c r="FB407">
        <v>14.9</v>
      </c>
      <c r="FC407">
        <v>14.8</v>
      </c>
      <c r="FD407">
        <v>18</v>
      </c>
      <c r="FE407">
        <v>827.343</v>
      </c>
      <c r="FF407">
        <v>435.034</v>
      </c>
      <c r="FG407">
        <v>33.0367</v>
      </c>
      <c r="FH407">
        <v>25.2194</v>
      </c>
      <c r="FI407">
        <v>30.0002</v>
      </c>
      <c r="FJ407">
        <v>25.3199</v>
      </c>
      <c r="FK407">
        <v>25.3588</v>
      </c>
      <c r="FL407">
        <v>25.081</v>
      </c>
      <c r="FM407">
        <v>58.3372</v>
      </c>
      <c r="FN407">
        <v>0</v>
      </c>
      <c r="FO407">
        <v>33.17</v>
      </c>
      <c r="FP407">
        <v>420</v>
      </c>
      <c r="FQ407">
        <v>6.11631</v>
      </c>
      <c r="FR407">
        <v>101.472</v>
      </c>
      <c r="FS407">
        <v>101.916</v>
      </c>
    </row>
    <row r="408" spans="1:175">
      <c r="A408">
        <v>392</v>
      </c>
      <c r="B408">
        <v>1626465972</v>
      </c>
      <c r="C408">
        <v>782.400000095367</v>
      </c>
      <c r="D408" t="s">
        <v>1078</v>
      </c>
      <c r="E408" t="s">
        <v>1079</v>
      </c>
      <c r="F408">
        <v>1</v>
      </c>
      <c r="G408" t="s">
        <v>291</v>
      </c>
      <c r="H408">
        <v>1626465971</v>
      </c>
      <c r="I408">
        <f>(J408)/1000</f>
        <v>0</v>
      </c>
      <c r="J408">
        <f>1000*CB408*AH408*(BX408-BY408)/(100*BQ408*(1000-AH408*BX408))</f>
        <v>0</v>
      </c>
      <c r="K408">
        <f>CB408*AH408*(BW408-BV408*(1000-AH408*BY408)/(1000-AH408*BX408))/(100*BQ408)</f>
        <v>0</v>
      </c>
      <c r="L408">
        <f>BV408 - IF(AH408&gt;1, K408*BQ408*100.0/(AJ408*CJ408), 0)</f>
        <v>0</v>
      </c>
      <c r="M408">
        <f>((S408-I408/2)*L408-K408)/(S408+I408/2)</f>
        <v>0</v>
      </c>
      <c r="N408">
        <f>M408*(CC408+CD408)/1000.0</f>
        <v>0</v>
      </c>
      <c r="O408">
        <f>(BV408 - IF(AH408&gt;1, K408*BQ408*100.0/(AJ408*CJ408), 0))*(CC408+CD408)/1000.0</f>
        <v>0</v>
      </c>
      <c r="P408">
        <f>2.0/((1/R408-1/Q408)+SIGN(R408)*SQRT((1/R408-1/Q408)*(1/R408-1/Q408) + 4*BR408/((BR408+1)*(BR408+1))*(2*1/R408*1/Q408-1/Q408*1/Q408)))</f>
        <v>0</v>
      </c>
      <c r="Q408">
        <f>IF(LEFT(BS408,1)&lt;&gt;"0",IF(LEFT(BS408,1)="1",3.0,BT408),$D$5+$E$5*(CJ408*CC408/($K$5*1000))+$F$5*(CJ408*CC408/($K$5*1000))*MAX(MIN(BQ408,$J$5),$I$5)*MAX(MIN(BQ408,$J$5),$I$5)+$G$5*MAX(MIN(BQ408,$J$5),$I$5)*(CJ408*CC408/($K$5*1000))+$H$5*(CJ408*CC408/($K$5*1000))*(CJ408*CC408/($K$5*1000)))</f>
        <v>0</v>
      </c>
      <c r="R408">
        <f>I408*(1000-(1000*0.61365*exp(17.502*V408/(240.97+V408))/(CC408+CD408)+BX408)/2)/(1000*0.61365*exp(17.502*V408/(240.97+V408))/(CC408+CD408)-BX408)</f>
        <v>0</v>
      </c>
      <c r="S408">
        <f>1/((BR408+1)/(P408/1.6)+1/(Q408/1.37)) + BR408/((BR408+1)/(P408/1.6) + BR408/(Q408/1.37))</f>
        <v>0</v>
      </c>
      <c r="T408">
        <f>(BM408*BP408)</f>
        <v>0</v>
      </c>
      <c r="U408">
        <f>(CE408+(T408+2*0.95*5.67E-8*(((CE408+$B$7)+273)^4-(CE408+273)^4)-44100*I408)/(1.84*29.3*Q408+8*0.95*5.67E-8*(CE408+273)^3))</f>
        <v>0</v>
      </c>
      <c r="V408">
        <f>($C$7*CF408+$D$7*CG408+$E$7*U408)</f>
        <v>0</v>
      </c>
      <c r="W408">
        <f>0.61365*exp(17.502*V408/(240.97+V408))</f>
        <v>0</v>
      </c>
      <c r="X408">
        <f>(Y408/Z408*100)</f>
        <v>0</v>
      </c>
      <c r="Y408">
        <f>BX408*(CC408+CD408)/1000</f>
        <v>0</v>
      </c>
      <c r="Z408">
        <f>0.61365*exp(17.502*CE408/(240.97+CE408))</f>
        <v>0</v>
      </c>
      <c r="AA408">
        <f>(W408-BX408*(CC408+CD408)/1000)</f>
        <v>0</v>
      </c>
      <c r="AB408">
        <f>(-I408*44100)</f>
        <v>0</v>
      </c>
      <c r="AC408">
        <f>2*29.3*Q408*0.92*(CE408-V408)</f>
        <v>0</v>
      </c>
      <c r="AD408">
        <f>2*0.95*5.67E-8*(((CE408+$B$7)+273)^4-(V408+273)^4)</f>
        <v>0</v>
      </c>
      <c r="AE408">
        <f>T408+AD408+AB408+AC408</f>
        <v>0</v>
      </c>
      <c r="AF408">
        <v>136</v>
      </c>
      <c r="AG408">
        <v>15</v>
      </c>
      <c r="AH408">
        <f>IF(AF408*$H$13&gt;=AJ408,1.0,(AJ408/(AJ408-AF408*$H$13)))</f>
        <v>0</v>
      </c>
      <c r="AI408">
        <f>(AH408-1)*100</f>
        <v>0</v>
      </c>
      <c r="AJ408">
        <f>MAX(0,($B$13+$C$13*CJ408)/(1+$D$13*CJ408)*CC408/(CE408+273)*$E$13)</f>
        <v>0</v>
      </c>
      <c r="AK408" t="s">
        <v>292</v>
      </c>
      <c r="AL408" t="s">
        <v>292</v>
      </c>
      <c r="AM408">
        <v>0</v>
      </c>
      <c r="AN408">
        <v>0</v>
      </c>
      <c r="AO408">
        <f>1-AM408/AN408</f>
        <v>0</v>
      </c>
      <c r="AP408">
        <v>0</v>
      </c>
      <c r="AQ408" t="s">
        <v>292</v>
      </c>
      <c r="AR408" t="s">
        <v>292</v>
      </c>
      <c r="AS408">
        <v>0</v>
      </c>
      <c r="AT408">
        <v>0</v>
      </c>
      <c r="AU408">
        <f>1-AS408/AT408</f>
        <v>0</v>
      </c>
      <c r="AV408">
        <v>0.5</v>
      </c>
      <c r="AW408">
        <f>BN408</f>
        <v>0</v>
      </c>
      <c r="AX408">
        <f>K408</f>
        <v>0</v>
      </c>
      <c r="AY408">
        <f>AU408*AV408*AW408</f>
        <v>0</v>
      </c>
      <c r="AZ408">
        <f>(AX408-AP408)/AW408</f>
        <v>0</v>
      </c>
      <c r="BA408">
        <f>(AN408-AT408)/AT408</f>
        <v>0</v>
      </c>
      <c r="BB408">
        <f>AM408/(AO408+AM408/AT408)</f>
        <v>0</v>
      </c>
      <c r="BC408" t="s">
        <v>292</v>
      </c>
      <c r="BD408">
        <v>0</v>
      </c>
      <c r="BE408">
        <f>IF(BD408&lt;&gt;0, BD408, BB408)</f>
        <v>0</v>
      </c>
      <c r="BF408">
        <f>1-BE408/AT408</f>
        <v>0</v>
      </c>
      <c r="BG408">
        <f>(AT408-AS408)/(AT408-BE408)</f>
        <v>0</v>
      </c>
      <c r="BH408">
        <f>(AN408-AT408)/(AN408-BE408)</f>
        <v>0</v>
      </c>
      <c r="BI408">
        <f>(AT408-AS408)/(AT408-AM408)</f>
        <v>0</v>
      </c>
      <c r="BJ408">
        <f>(AN408-AT408)/(AN408-AM408)</f>
        <v>0</v>
      </c>
      <c r="BK408">
        <f>(BG408*BE408/AS408)</f>
        <v>0</v>
      </c>
      <c r="BL408">
        <f>(1-BK408)</f>
        <v>0</v>
      </c>
      <c r="BM408">
        <f>$B$11*CK408+$C$11*CL408+$F$11*CM408*(1-CP408)</f>
        <v>0</v>
      </c>
      <c r="BN408">
        <f>BM408*BO408</f>
        <v>0</v>
      </c>
      <c r="BO408">
        <f>($B$11*$D$9+$C$11*$D$9+$F$11*((CZ408+CR408)/MAX(CZ408+CR408+DA408, 0.1)*$I$9+DA408/MAX(CZ408+CR408+DA408, 0.1)*$J$9))/($B$11+$C$11+$F$11)</f>
        <v>0</v>
      </c>
      <c r="BP408">
        <f>($B$11*$K$9+$C$11*$K$9+$F$11*((CZ408+CR408)/MAX(CZ408+CR408+DA408, 0.1)*$P$9+DA408/MAX(CZ408+CR408+DA408, 0.1)*$Q$9))/($B$11+$C$11+$F$11)</f>
        <v>0</v>
      </c>
      <c r="BQ408">
        <v>6</v>
      </c>
      <c r="BR408">
        <v>0.5</v>
      </c>
      <c r="BS408" t="s">
        <v>293</v>
      </c>
      <c r="BT408">
        <v>2</v>
      </c>
      <c r="BU408">
        <v>1626465971</v>
      </c>
      <c r="BV408">
        <v>395.043</v>
      </c>
      <c r="BW408">
        <v>419.983333333333</v>
      </c>
      <c r="BX408">
        <v>12.8230333333333</v>
      </c>
      <c r="BY408">
        <v>6.05965</v>
      </c>
      <c r="BZ408">
        <v>393.494666666667</v>
      </c>
      <c r="CA408">
        <v>12.85</v>
      </c>
      <c r="CB408">
        <v>899.950333333333</v>
      </c>
      <c r="CC408">
        <v>100.763666666667</v>
      </c>
      <c r="CD408">
        <v>0.0997854666666667</v>
      </c>
      <c r="CE408">
        <v>27.7492666666667</v>
      </c>
      <c r="CF408">
        <v>25.6979</v>
      </c>
      <c r="CG408">
        <v>999.9</v>
      </c>
      <c r="CH408">
        <v>0</v>
      </c>
      <c r="CI408">
        <v>0</v>
      </c>
      <c r="CJ408">
        <v>9971.46</v>
      </c>
      <c r="CK408">
        <v>0</v>
      </c>
      <c r="CL408">
        <v>0.221023</v>
      </c>
      <c r="CM408">
        <v>1459.93</v>
      </c>
      <c r="CN408">
        <v>0.972992333333333</v>
      </c>
      <c r="CO408">
        <v>0.0270077333333333</v>
      </c>
      <c r="CP408">
        <v>0</v>
      </c>
      <c r="CQ408">
        <v>882.207</v>
      </c>
      <c r="CR408">
        <v>4.99999</v>
      </c>
      <c r="CS408">
        <v>12943.8666666667</v>
      </c>
      <c r="CT408">
        <v>12727.7</v>
      </c>
      <c r="CU408">
        <v>39.687</v>
      </c>
      <c r="CV408">
        <v>41.437</v>
      </c>
      <c r="CW408">
        <v>40.687</v>
      </c>
      <c r="CX408">
        <v>40.937</v>
      </c>
      <c r="CY408">
        <v>42</v>
      </c>
      <c r="CZ408">
        <v>1415.64</v>
      </c>
      <c r="DA408">
        <v>39.29</v>
      </c>
      <c r="DB408">
        <v>0</v>
      </c>
      <c r="DC408">
        <v>1626465983</v>
      </c>
      <c r="DD408">
        <v>0</v>
      </c>
      <c r="DE408">
        <v>881.697846153846</v>
      </c>
      <c r="DF408">
        <v>5.49729913582048</v>
      </c>
      <c r="DG408">
        <v>65.5931622416178</v>
      </c>
      <c r="DH408">
        <v>12937.4615384615</v>
      </c>
      <c r="DI408">
        <v>15</v>
      </c>
      <c r="DJ408">
        <v>1626465084.6</v>
      </c>
      <c r="DK408" t="s">
        <v>294</v>
      </c>
      <c r="DL408">
        <v>1626465076.6</v>
      </c>
      <c r="DM408">
        <v>1626465084.6</v>
      </c>
      <c r="DN408">
        <v>8</v>
      </c>
      <c r="DO408">
        <v>0.212</v>
      </c>
      <c r="DP408">
        <v>0.013</v>
      </c>
      <c r="DQ408">
        <v>1.588</v>
      </c>
      <c r="DR408">
        <v>-0.074</v>
      </c>
      <c r="DS408">
        <v>420</v>
      </c>
      <c r="DT408">
        <v>3</v>
      </c>
      <c r="DU408">
        <v>0.13</v>
      </c>
      <c r="DV408">
        <v>0.03</v>
      </c>
      <c r="DW408">
        <v>-24.8287853658537</v>
      </c>
      <c r="DX408">
        <v>-0.392188850174206</v>
      </c>
      <c r="DY408">
        <v>0.0571047456956398</v>
      </c>
      <c r="DZ408">
        <v>1</v>
      </c>
      <c r="EA408">
        <v>881.475057142857</v>
      </c>
      <c r="EB408">
        <v>4.69547569981686</v>
      </c>
      <c r="EC408">
        <v>0.529477691037239</v>
      </c>
      <c r="ED408">
        <v>1</v>
      </c>
      <c r="EE408">
        <v>6.67803024390244</v>
      </c>
      <c r="EF408">
        <v>0.426908362369337</v>
      </c>
      <c r="EG408">
        <v>0.0433885996315771</v>
      </c>
      <c r="EH408">
        <v>0</v>
      </c>
      <c r="EI408">
        <v>2</v>
      </c>
      <c r="EJ408">
        <v>3</v>
      </c>
      <c r="EK408" t="s">
        <v>354</v>
      </c>
      <c r="EL408">
        <v>100</v>
      </c>
      <c r="EM408">
        <v>100</v>
      </c>
      <c r="EN408">
        <v>1.549</v>
      </c>
      <c r="EO408">
        <v>-0.0268</v>
      </c>
      <c r="EP408">
        <v>0.796380875196005</v>
      </c>
      <c r="EQ408">
        <v>0.00225868272383977</v>
      </c>
      <c r="ER408">
        <v>-9.96746185667655e-07</v>
      </c>
      <c r="ES408">
        <v>2.83711317370827e-10</v>
      </c>
      <c r="ET408">
        <v>-0.071317122073674</v>
      </c>
      <c r="EU408">
        <v>-0.00217948432402501</v>
      </c>
      <c r="EV408">
        <v>0.000453263451741206</v>
      </c>
      <c r="EW408">
        <v>-1.16319206543697e-06</v>
      </c>
      <c r="EX408">
        <v>-2</v>
      </c>
      <c r="EY408">
        <v>2196</v>
      </c>
      <c r="EZ408">
        <v>1</v>
      </c>
      <c r="FA408">
        <v>25</v>
      </c>
      <c r="FB408">
        <v>14.9</v>
      </c>
      <c r="FC408">
        <v>14.8</v>
      </c>
      <c r="FD408">
        <v>18</v>
      </c>
      <c r="FE408">
        <v>827.333</v>
      </c>
      <c r="FF408">
        <v>435.109</v>
      </c>
      <c r="FG408">
        <v>33.0994</v>
      </c>
      <c r="FH408">
        <v>25.2209</v>
      </c>
      <c r="FI408">
        <v>30.0004</v>
      </c>
      <c r="FJ408">
        <v>25.3207</v>
      </c>
      <c r="FK408">
        <v>25.3588</v>
      </c>
      <c r="FL408">
        <v>25.083</v>
      </c>
      <c r="FM408">
        <v>58.3372</v>
      </c>
      <c r="FN408">
        <v>0</v>
      </c>
      <c r="FO408">
        <v>33.17</v>
      </c>
      <c r="FP408">
        <v>420</v>
      </c>
      <c r="FQ408">
        <v>6.17011</v>
      </c>
      <c r="FR408">
        <v>101.472</v>
      </c>
      <c r="FS408">
        <v>101.916</v>
      </c>
    </row>
    <row r="409" spans="1:175">
      <c r="A409">
        <v>393</v>
      </c>
      <c r="B409">
        <v>1626465974</v>
      </c>
      <c r="C409">
        <v>784.400000095367</v>
      </c>
      <c r="D409" t="s">
        <v>1080</v>
      </c>
      <c r="E409" t="s">
        <v>1081</v>
      </c>
      <c r="F409">
        <v>1</v>
      </c>
      <c r="G409" t="s">
        <v>291</v>
      </c>
      <c r="H409">
        <v>1626465973</v>
      </c>
      <c r="I409">
        <f>(J409)/1000</f>
        <v>0</v>
      </c>
      <c r="J409">
        <f>1000*CB409*AH409*(BX409-BY409)/(100*BQ409*(1000-AH409*BX409))</f>
        <v>0</v>
      </c>
      <c r="K409">
        <f>CB409*AH409*(BW409-BV409*(1000-AH409*BY409)/(1000-AH409*BX409))/(100*BQ409)</f>
        <v>0</v>
      </c>
      <c r="L409">
        <f>BV409 - IF(AH409&gt;1, K409*BQ409*100.0/(AJ409*CJ409), 0)</f>
        <v>0</v>
      </c>
      <c r="M409">
        <f>((S409-I409/2)*L409-K409)/(S409+I409/2)</f>
        <v>0</v>
      </c>
      <c r="N409">
        <f>M409*(CC409+CD409)/1000.0</f>
        <v>0</v>
      </c>
      <c r="O409">
        <f>(BV409 - IF(AH409&gt;1, K409*BQ409*100.0/(AJ409*CJ409), 0))*(CC409+CD409)/1000.0</f>
        <v>0</v>
      </c>
      <c r="P409">
        <f>2.0/((1/R409-1/Q409)+SIGN(R409)*SQRT((1/R409-1/Q409)*(1/R409-1/Q409) + 4*BR409/((BR409+1)*(BR409+1))*(2*1/R409*1/Q409-1/Q409*1/Q409)))</f>
        <v>0</v>
      </c>
      <c r="Q409">
        <f>IF(LEFT(BS409,1)&lt;&gt;"0",IF(LEFT(BS409,1)="1",3.0,BT409),$D$5+$E$5*(CJ409*CC409/($K$5*1000))+$F$5*(CJ409*CC409/($K$5*1000))*MAX(MIN(BQ409,$J$5),$I$5)*MAX(MIN(BQ409,$J$5),$I$5)+$G$5*MAX(MIN(BQ409,$J$5),$I$5)*(CJ409*CC409/($K$5*1000))+$H$5*(CJ409*CC409/($K$5*1000))*(CJ409*CC409/($K$5*1000)))</f>
        <v>0</v>
      </c>
      <c r="R409">
        <f>I409*(1000-(1000*0.61365*exp(17.502*V409/(240.97+V409))/(CC409+CD409)+BX409)/2)/(1000*0.61365*exp(17.502*V409/(240.97+V409))/(CC409+CD409)-BX409)</f>
        <v>0</v>
      </c>
      <c r="S409">
        <f>1/((BR409+1)/(P409/1.6)+1/(Q409/1.37)) + BR409/((BR409+1)/(P409/1.6) + BR409/(Q409/1.37))</f>
        <v>0</v>
      </c>
      <c r="T409">
        <f>(BM409*BP409)</f>
        <v>0</v>
      </c>
      <c r="U409">
        <f>(CE409+(T409+2*0.95*5.67E-8*(((CE409+$B$7)+273)^4-(CE409+273)^4)-44100*I409)/(1.84*29.3*Q409+8*0.95*5.67E-8*(CE409+273)^3))</f>
        <v>0</v>
      </c>
      <c r="V409">
        <f>($C$7*CF409+$D$7*CG409+$E$7*U409)</f>
        <v>0</v>
      </c>
      <c r="W409">
        <f>0.61365*exp(17.502*V409/(240.97+V409))</f>
        <v>0</v>
      </c>
      <c r="X409">
        <f>(Y409/Z409*100)</f>
        <v>0</v>
      </c>
      <c r="Y409">
        <f>BX409*(CC409+CD409)/1000</f>
        <v>0</v>
      </c>
      <c r="Z409">
        <f>0.61365*exp(17.502*CE409/(240.97+CE409))</f>
        <v>0</v>
      </c>
      <c r="AA409">
        <f>(W409-BX409*(CC409+CD409)/1000)</f>
        <v>0</v>
      </c>
      <c r="AB409">
        <f>(-I409*44100)</f>
        <v>0</v>
      </c>
      <c r="AC409">
        <f>2*29.3*Q409*0.92*(CE409-V409)</f>
        <v>0</v>
      </c>
      <c r="AD409">
        <f>2*0.95*5.67E-8*(((CE409+$B$7)+273)^4-(V409+273)^4)</f>
        <v>0</v>
      </c>
      <c r="AE409">
        <f>T409+AD409+AB409+AC409</f>
        <v>0</v>
      </c>
      <c r="AF409">
        <v>136</v>
      </c>
      <c r="AG409">
        <v>15</v>
      </c>
      <c r="AH409">
        <f>IF(AF409*$H$13&gt;=AJ409,1.0,(AJ409/(AJ409-AF409*$H$13)))</f>
        <v>0</v>
      </c>
      <c r="AI409">
        <f>(AH409-1)*100</f>
        <v>0</v>
      </c>
      <c r="AJ409">
        <f>MAX(0,($B$13+$C$13*CJ409)/(1+$D$13*CJ409)*CC409/(CE409+273)*$E$13)</f>
        <v>0</v>
      </c>
      <c r="AK409" t="s">
        <v>292</v>
      </c>
      <c r="AL409" t="s">
        <v>292</v>
      </c>
      <c r="AM409">
        <v>0</v>
      </c>
      <c r="AN409">
        <v>0</v>
      </c>
      <c r="AO409">
        <f>1-AM409/AN409</f>
        <v>0</v>
      </c>
      <c r="AP409">
        <v>0</v>
      </c>
      <c r="AQ409" t="s">
        <v>292</v>
      </c>
      <c r="AR409" t="s">
        <v>292</v>
      </c>
      <c r="AS409">
        <v>0</v>
      </c>
      <c r="AT409">
        <v>0</v>
      </c>
      <c r="AU409">
        <f>1-AS409/AT409</f>
        <v>0</v>
      </c>
      <c r="AV409">
        <v>0.5</v>
      </c>
      <c r="AW409">
        <f>BN409</f>
        <v>0</v>
      </c>
      <c r="AX409">
        <f>K409</f>
        <v>0</v>
      </c>
      <c r="AY409">
        <f>AU409*AV409*AW409</f>
        <v>0</v>
      </c>
      <c r="AZ409">
        <f>(AX409-AP409)/AW409</f>
        <v>0</v>
      </c>
      <c r="BA409">
        <f>(AN409-AT409)/AT409</f>
        <v>0</v>
      </c>
      <c r="BB409">
        <f>AM409/(AO409+AM409/AT409)</f>
        <v>0</v>
      </c>
      <c r="BC409" t="s">
        <v>292</v>
      </c>
      <c r="BD409">
        <v>0</v>
      </c>
      <c r="BE409">
        <f>IF(BD409&lt;&gt;0, BD409, BB409)</f>
        <v>0</v>
      </c>
      <c r="BF409">
        <f>1-BE409/AT409</f>
        <v>0</v>
      </c>
      <c r="BG409">
        <f>(AT409-AS409)/(AT409-BE409)</f>
        <v>0</v>
      </c>
      <c r="BH409">
        <f>(AN409-AT409)/(AN409-BE409)</f>
        <v>0</v>
      </c>
      <c r="BI409">
        <f>(AT409-AS409)/(AT409-AM409)</f>
        <v>0</v>
      </c>
      <c r="BJ409">
        <f>(AN409-AT409)/(AN409-AM409)</f>
        <v>0</v>
      </c>
      <c r="BK409">
        <f>(BG409*BE409/AS409)</f>
        <v>0</v>
      </c>
      <c r="BL409">
        <f>(1-BK409)</f>
        <v>0</v>
      </c>
      <c r="BM409">
        <f>$B$11*CK409+$C$11*CL409+$F$11*CM409*(1-CP409)</f>
        <v>0</v>
      </c>
      <c r="BN409">
        <f>BM409*BO409</f>
        <v>0</v>
      </c>
      <c r="BO409">
        <f>($B$11*$D$9+$C$11*$D$9+$F$11*((CZ409+CR409)/MAX(CZ409+CR409+DA409, 0.1)*$I$9+DA409/MAX(CZ409+CR409+DA409, 0.1)*$J$9))/($B$11+$C$11+$F$11)</f>
        <v>0</v>
      </c>
      <c r="BP409">
        <f>($B$11*$K$9+$C$11*$K$9+$F$11*((CZ409+CR409)/MAX(CZ409+CR409+DA409, 0.1)*$P$9+DA409/MAX(CZ409+CR409+DA409, 0.1)*$Q$9))/($B$11+$C$11+$F$11)</f>
        <v>0</v>
      </c>
      <c r="BQ409">
        <v>6</v>
      </c>
      <c r="BR409">
        <v>0.5</v>
      </c>
      <c r="BS409" t="s">
        <v>293</v>
      </c>
      <c r="BT409">
        <v>2</v>
      </c>
      <c r="BU409">
        <v>1626465973</v>
      </c>
      <c r="BV409">
        <v>395.040333333333</v>
      </c>
      <c r="BW409">
        <v>419.93</v>
      </c>
      <c r="BX409">
        <v>12.8471666666667</v>
      </c>
      <c r="BY409">
        <v>6.06129666666667</v>
      </c>
      <c r="BZ409">
        <v>393.492333333333</v>
      </c>
      <c r="CA409">
        <v>12.8739333333333</v>
      </c>
      <c r="CB409">
        <v>899.978666666667</v>
      </c>
      <c r="CC409">
        <v>100.764666666667</v>
      </c>
      <c r="CD409">
        <v>0.0996167666666667</v>
      </c>
      <c r="CE409">
        <v>27.7915333333333</v>
      </c>
      <c r="CF409">
        <v>25.7376333333333</v>
      </c>
      <c r="CG409">
        <v>999.9</v>
      </c>
      <c r="CH409">
        <v>0</v>
      </c>
      <c r="CI409">
        <v>0</v>
      </c>
      <c r="CJ409">
        <v>10052.9333333333</v>
      </c>
      <c r="CK409">
        <v>0</v>
      </c>
      <c r="CL409">
        <v>0.221023</v>
      </c>
      <c r="CM409">
        <v>1460.00666666667</v>
      </c>
      <c r="CN409">
        <v>0.972993666666667</v>
      </c>
      <c r="CO409">
        <v>0.0270061666666667</v>
      </c>
      <c r="CP409">
        <v>0</v>
      </c>
      <c r="CQ409">
        <v>882.334333333333</v>
      </c>
      <c r="CR409">
        <v>4.99999</v>
      </c>
      <c r="CS409">
        <v>12946.7666666667</v>
      </c>
      <c r="CT409">
        <v>12728.4</v>
      </c>
      <c r="CU409">
        <v>39.687</v>
      </c>
      <c r="CV409">
        <v>41.437</v>
      </c>
      <c r="CW409">
        <v>40.687</v>
      </c>
      <c r="CX409">
        <v>40.979</v>
      </c>
      <c r="CY409">
        <v>42</v>
      </c>
      <c r="CZ409">
        <v>1415.71666666667</v>
      </c>
      <c r="DA409">
        <v>39.29</v>
      </c>
      <c r="DB409">
        <v>0</v>
      </c>
      <c r="DC409">
        <v>1626465985.4</v>
      </c>
      <c r="DD409">
        <v>0</v>
      </c>
      <c r="DE409">
        <v>881.913538461538</v>
      </c>
      <c r="DF409">
        <v>4.95705982981232</v>
      </c>
      <c r="DG409">
        <v>65.87008543136</v>
      </c>
      <c r="DH409">
        <v>12939.9115384615</v>
      </c>
      <c r="DI409">
        <v>15</v>
      </c>
      <c r="DJ409">
        <v>1626465084.6</v>
      </c>
      <c r="DK409" t="s">
        <v>294</v>
      </c>
      <c r="DL409">
        <v>1626465076.6</v>
      </c>
      <c r="DM409">
        <v>1626465084.6</v>
      </c>
      <c r="DN409">
        <v>8</v>
      </c>
      <c r="DO409">
        <v>0.212</v>
      </c>
      <c r="DP409">
        <v>0.013</v>
      </c>
      <c r="DQ409">
        <v>1.588</v>
      </c>
      <c r="DR409">
        <v>-0.074</v>
      </c>
      <c r="DS409">
        <v>420</v>
      </c>
      <c r="DT409">
        <v>3</v>
      </c>
      <c r="DU409">
        <v>0.13</v>
      </c>
      <c r="DV409">
        <v>0.03</v>
      </c>
      <c r="DW409">
        <v>-24.8379024390244</v>
      </c>
      <c r="DX409">
        <v>-0.479274564459926</v>
      </c>
      <c r="DY409">
        <v>0.0613601304089817</v>
      </c>
      <c r="DZ409">
        <v>1</v>
      </c>
      <c r="EA409">
        <v>881.602470588235</v>
      </c>
      <c r="EB409">
        <v>4.79489431622707</v>
      </c>
      <c r="EC409">
        <v>0.526499943315685</v>
      </c>
      <c r="ED409">
        <v>1</v>
      </c>
      <c r="EE409">
        <v>6.69491756097561</v>
      </c>
      <c r="EF409">
        <v>0.441944320557493</v>
      </c>
      <c r="EG409">
        <v>0.045060079935651</v>
      </c>
      <c r="EH409">
        <v>0</v>
      </c>
      <c r="EI409">
        <v>2</v>
      </c>
      <c r="EJ409">
        <v>3</v>
      </c>
      <c r="EK409" t="s">
        <v>354</v>
      </c>
      <c r="EL409">
        <v>100</v>
      </c>
      <c r="EM409">
        <v>100</v>
      </c>
      <c r="EN409">
        <v>1.548</v>
      </c>
      <c r="EO409">
        <v>-0.0267</v>
      </c>
      <c r="EP409">
        <v>0.796380875196005</v>
      </c>
      <c r="EQ409">
        <v>0.00225868272383977</v>
      </c>
      <c r="ER409">
        <v>-9.96746185667655e-07</v>
      </c>
      <c r="ES409">
        <v>2.83711317370827e-10</v>
      </c>
      <c r="ET409">
        <v>-0.071317122073674</v>
      </c>
      <c r="EU409">
        <v>-0.00217948432402501</v>
      </c>
      <c r="EV409">
        <v>0.000453263451741206</v>
      </c>
      <c r="EW409">
        <v>-1.16319206543697e-06</v>
      </c>
      <c r="EX409">
        <v>-2</v>
      </c>
      <c r="EY409">
        <v>2196</v>
      </c>
      <c r="EZ409">
        <v>1</v>
      </c>
      <c r="FA409">
        <v>25</v>
      </c>
      <c r="FB409">
        <v>15</v>
      </c>
      <c r="FC409">
        <v>14.8</v>
      </c>
      <c r="FD409">
        <v>18</v>
      </c>
      <c r="FE409">
        <v>827.458</v>
      </c>
      <c r="FF409">
        <v>435.109</v>
      </c>
      <c r="FG409">
        <v>33.1788</v>
      </c>
      <c r="FH409">
        <v>25.2228</v>
      </c>
      <c r="FI409">
        <v>30.0005</v>
      </c>
      <c r="FJ409">
        <v>25.3212</v>
      </c>
      <c r="FK409">
        <v>25.3588</v>
      </c>
      <c r="FL409">
        <v>25.0821</v>
      </c>
      <c r="FM409">
        <v>58.0282</v>
      </c>
      <c r="FN409">
        <v>0</v>
      </c>
      <c r="FO409">
        <v>33.27</v>
      </c>
      <c r="FP409">
        <v>420</v>
      </c>
      <c r="FQ409">
        <v>6.16631</v>
      </c>
      <c r="FR409">
        <v>101.471</v>
      </c>
      <c r="FS409">
        <v>101.915</v>
      </c>
    </row>
    <row r="410" spans="1:175">
      <c r="A410">
        <v>394</v>
      </c>
      <c r="B410">
        <v>1626465976</v>
      </c>
      <c r="C410">
        <v>786.400000095367</v>
      </c>
      <c r="D410" t="s">
        <v>1082</v>
      </c>
      <c r="E410" t="s">
        <v>1083</v>
      </c>
      <c r="F410">
        <v>1</v>
      </c>
      <c r="G410" t="s">
        <v>291</v>
      </c>
      <c r="H410">
        <v>1626465975</v>
      </c>
      <c r="I410">
        <f>(J410)/1000</f>
        <v>0</v>
      </c>
      <c r="J410">
        <f>1000*CB410*AH410*(BX410-BY410)/(100*BQ410*(1000-AH410*BX410))</f>
        <v>0</v>
      </c>
      <c r="K410">
        <f>CB410*AH410*(BW410-BV410*(1000-AH410*BY410)/(1000-AH410*BX410))/(100*BQ410)</f>
        <v>0</v>
      </c>
      <c r="L410">
        <f>BV410 - IF(AH410&gt;1, K410*BQ410*100.0/(AJ410*CJ410), 0)</f>
        <v>0</v>
      </c>
      <c r="M410">
        <f>((S410-I410/2)*L410-K410)/(S410+I410/2)</f>
        <v>0</v>
      </c>
      <c r="N410">
        <f>M410*(CC410+CD410)/1000.0</f>
        <v>0</v>
      </c>
      <c r="O410">
        <f>(BV410 - IF(AH410&gt;1, K410*BQ410*100.0/(AJ410*CJ410), 0))*(CC410+CD410)/1000.0</f>
        <v>0</v>
      </c>
      <c r="P410">
        <f>2.0/((1/R410-1/Q410)+SIGN(R410)*SQRT((1/R410-1/Q410)*(1/R410-1/Q410) + 4*BR410/((BR410+1)*(BR410+1))*(2*1/R410*1/Q410-1/Q410*1/Q410)))</f>
        <v>0</v>
      </c>
      <c r="Q410">
        <f>IF(LEFT(BS410,1)&lt;&gt;"0",IF(LEFT(BS410,1)="1",3.0,BT410),$D$5+$E$5*(CJ410*CC410/($K$5*1000))+$F$5*(CJ410*CC410/($K$5*1000))*MAX(MIN(BQ410,$J$5),$I$5)*MAX(MIN(BQ410,$J$5),$I$5)+$G$5*MAX(MIN(BQ410,$J$5),$I$5)*(CJ410*CC410/($K$5*1000))+$H$5*(CJ410*CC410/($K$5*1000))*(CJ410*CC410/($K$5*1000)))</f>
        <v>0</v>
      </c>
      <c r="R410">
        <f>I410*(1000-(1000*0.61365*exp(17.502*V410/(240.97+V410))/(CC410+CD410)+BX410)/2)/(1000*0.61365*exp(17.502*V410/(240.97+V410))/(CC410+CD410)-BX410)</f>
        <v>0</v>
      </c>
      <c r="S410">
        <f>1/((BR410+1)/(P410/1.6)+1/(Q410/1.37)) + BR410/((BR410+1)/(P410/1.6) + BR410/(Q410/1.37))</f>
        <v>0</v>
      </c>
      <c r="T410">
        <f>(BM410*BP410)</f>
        <v>0</v>
      </c>
      <c r="U410">
        <f>(CE410+(T410+2*0.95*5.67E-8*(((CE410+$B$7)+273)^4-(CE410+273)^4)-44100*I410)/(1.84*29.3*Q410+8*0.95*5.67E-8*(CE410+273)^3))</f>
        <v>0</v>
      </c>
      <c r="V410">
        <f>($C$7*CF410+$D$7*CG410+$E$7*U410)</f>
        <v>0</v>
      </c>
      <c r="W410">
        <f>0.61365*exp(17.502*V410/(240.97+V410))</f>
        <v>0</v>
      </c>
      <c r="X410">
        <f>(Y410/Z410*100)</f>
        <v>0</v>
      </c>
      <c r="Y410">
        <f>BX410*(CC410+CD410)/1000</f>
        <v>0</v>
      </c>
      <c r="Z410">
        <f>0.61365*exp(17.502*CE410/(240.97+CE410))</f>
        <v>0</v>
      </c>
      <c r="AA410">
        <f>(W410-BX410*(CC410+CD410)/1000)</f>
        <v>0</v>
      </c>
      <c r="AB410">
        <f>(-I410*44100)</f>
        <v>0</v>
      </c>
      <c r="AC410">
        <f>2*29.3*Q410*0.92*(CE410-V410)</f>
        <v>0</v>
      </c>
      <c r="AD410">
        <f>2*0.95*5.67E-8*(((CE410+$B$7)+273)^4-(V410+273)^4)</f>
        <v>0</v>
      </c>
      <c r="AE410">
        <f>T410+AD410+AB410+AC410</f>
        <v>0</v>
      </c>
      <c r="AF410">
        <v>136</v>
      </c>
      <c r="AG410">
        <v>15</v>
      </c>
      <c r="AH410">
        <f>IF(AF410*$H$13&gt;=AJ410,1.0,(AJ410/(AJ410-AF410*$H$13)))</f>
        <v>0</v>
      </c>
      <c r="AI410">
        <f>(AH410-1)*100</f>
        <v>0</v>
      </c>
      <c r="AJ410">
        <f>MAX(0,($B$13+$C$13*CJ410)/(1+$D$13*CJ410)*CC410/(CE410+273)*$E$13)</f>
        <v>0</v>
      </c>
      <c r="AK410" t="s">
        <v>292</v>
      </c>
      <c r="AL410" t="s">
        <v>292</v>
      </c>
      <c r="AM410">
        <v>0</v>
      </c>
      <c r="AN410">
        <v>0</v>
      </c>
      <c r="AO410">
        <f>1-AM410/AN410</f>
        <v>0</v>
      </c>
      <c r="AP410">
        <v>0</v>
      </c>
      <c r="AQ410" t="s">
        <v>292</v>
      </c>
      <c r="AR410" t="s">
        <v>292</v>
      </c>
      <c r="AS410">
        <v>0</v>
      </c>
      <c r="AT410">
        <v>0</v>
      </c>
      <c r="AU410">
        <f>1-AS410/AT410</f>
        <v>0</v>
      </c>
      <c r="AV410">
        <v>0.5</v>
      </c>
      <c r="AW410">
        <f>BN410</f>
        <v>0</v>
      </c>
      <c r="AX410">
        <f>K410</f>
        <v>0</v>
      </c>
      <c r="AY410">
        <f>AU410*AV410*AW410</f>
        <v>0</v>
      </c>
      <c r="AZ410">
        <f>(AX410-AP410)/AW410</f>
        <v>0</v>
      </c>
      <c r="BA410">
        <f>(AN410-AT410)/AT410</f>
        <v>0</v>
      </c>
      <c r="BB410">
        <f>AM410/(AO410+AM410/AT410)</f>
        <v>0</v>
      </c>
      <c r="BC410" t="s">
        <v>292</v>
      </c>
      <c r="BD410">
        <v>0</v>
      </c>
      <c r="BE410">
        <f>IF(BD410&lt;&gt;0, BD410, BB410)</f>
        <v>0</v>
      </c>
      <c r="BF410">
        <f>1-BE410/AT410</f>
        <v>0</v>
      </c>
      <c r="BG410">
        <f>(AT410-AS410)/(AT410-BE410)</f>
        <v>0</v>
      </c>
      <c r="BH410">
        <f>(AN410-AT410)/(AN410-BE410)</f>
        <v>0</v>
      </c>
      <c r="BI410">
        <f>(AT410-AS410)/(AT410-AM410)</f>
        <v>0</v>
      </c>
      <c r="BJ410">
        <f>(AN410-AT410)/(AN410-AM410)</f>
        <v>0</v>
      </c>
      <c r="BK410">
        <f>(BG410*BE410/AS410)</f>
        <v>0</v>
      </c>
      <c r="BL410">
        <f>(1-BK410)</f>
        <v>0</v>
      </c>
      <c r="BM410">
        <f>$B$11*CK410+$C$11*CL410+$F$11*CM410*(1-CP410)</f>
        <v>0</v>
      </c>
      <c r="BN410">
        <f>BM410*BO410</f>
        <v>0</v>
      </c>
      <c r="BO410">
        <f>($B$11*$D$9+$C$11*$D$9+$F$11*((CZ410+CR410)/MAX(CZ410+CR410+DA410, 0.1)*$I$9+DA410/MAX(CZ410+CR410+DA410, 0.1)*$J$9))/($B$11+$C$11+$F$11)</f>
        <v>0</v>
      </c>
      <c r="BP410">
        <f>($B$11*$K$9+$C$11*$K$9+$F$11*((CZ410+CR410)/MAX(CZ410+CR410+DA410, 0.1)*$P$9+DA410/MAX(CZ410+CR410+DA410, 0.1)*$Q$9))/($B$11+$C$11+$F$11)</f>
        <v>0</v>
      </c>
      <c r="BQ410">
        <v>6</v>
      </c>
      <c r="BR410">
        <v>0.5</v>
      </c>
      <c r="BS410" t="s">
        <v>293</v>
      </c>
      <c r="BT410">
        <v>2</v>
      </c>
      <c r="BU410">
        <v>1626465975</v>
      </c>
      <c r="BV410">
        <v>395.059666666667</v>
      </c>
      <c r="BW410">
        <v>419.956</v>
      </c>
      <c r="BX410">
        <v>12.8701333333333</v>
      </c>
      <c r="BY410">
        <v>6.06923</v>
      </c>
      <c r="BZ410">
        <v>393.511666666667</v>
      </c>
      <c r="CA410">
        <v>12.8966666666667</v>
      </c>
      <c r="CB410">
        <v>899.993666666667</v>
      </c>
      <c r="CC410">
        <v>100.763666666667</v>
      </c>
      <c r="CD410">
        <v>0.0996287333333333</v>
      </c>
      <c r="CE410">
        <v>27.8343666666667</v>
      </c>
      <c r="CF410">
        <v>25.7762</v>
      </c>
      <c r="CG410">
        <v>999.9</v>
      </c>
      <c r="CH410">
        <v>0</v>
      </c>
      <c r="CI410">
        <v>0</v>
      </c>
      <c r="CJ410">
        <v>10043.3666666667</v>
      </c>
      <c r="CK410">
        <v>0</v>
      </c>
      <c r="CL410">
        <v>0.221023</v>
      </c>
      <c r="CM410">
        <v>1460.01</v>
      </c>
      <c r="CN410">
        <v>0.972993666666667</v>
      </c>
      <c r="CO410">
        <v>0.0270061666666667</v>
      </c>
      <c r="CP410">
        <v>0</v>
      </c>
      <c r="CQ410">
        <v>882.616</v>
      </c>
      <c r="CR410">
        <v>4.99999</v>
      </c>
      <c r="CS410">
        <v>12949.2</v>
      </c>
      <c r="CT410">
        <v>12728.4</v>
      </c>
      <c r="CU410">
        <v>39.687</v>
      </c>
      <c r="CV410">
        <v>41.437</v>
      </c>
      <c r="CW410">
        <v>40.687</v>
      </c>
      <c r="CX410">
        <v>40.958</v>
      </c>
      <c r="CY410">
        <v>42</v>
      </c>
      <c r="CZ410">
        <v>1415.72</v>
      </c>
      <c r="DA410">
        <v>39.29</v>
      </c>
      <c r="DB410">
        <v>0</v>
      </c>
      <c r="DC410">
        <v>1626465987.2</v>
      </c>
      <c r="DD410">
        <v>0</v>
      </c>
      <c r="DE410">
        <v>882.08764</v>
      </c>
      <c r="DF410">
        <v>4.25469230798502</v>
      </c>
      <c r="DG410">
        <v>61.953846121443</v>
      </c>
      <c r="DH410">
        <v>12942.46</v>
      </c>
      <c r="DI410">
        <v>15</v>
      </c>
      <c r="DJ410">
        <v>1626465084.6</v>
      </c>
      <c r="DK410" t="s">
        <v>294</v>
      </c>
      <c r="DL410">
        <v>1626465076.6</v>
      </c>
      <c r="DM410">
        <v>1626465084.6</v>
      </c>
      <c r="DN410">
        <v>8</v>
      </c>
      <c r="DO410">
        <v>0.212</v>
      </c>
      <c r="DP410">
        <v>0.013</v>
      </c>
      <c r="DQ410">
        <v>1.588</v>
      </c>
      <c r="DR410">
        <v>-0.074</v>
      </c>
      <c r="DS410">
        <v>420</v>
      </c>
      <c r="DT410">
        <v>3</v>
      </c>
      <c r="DU410">
        <v>0.13</v>
      </c>
      <c r="DV410">
        <v>0.03</v>
      </c>
      <c r="DW410">
        <v>-24.848187804878</v>
      </c>
      <c r="DX410">
        <v>-0.455264111498305</v>
      </c>
      <c r="DY410">
        <v>0.0598646570887376</v>
      </c>
      <c r="DZ410">
        <v>1</v>
      </c>
      <c r="EA410">
        <v>881.780939393939</v>
      </c>
      <c r="EB410">
        <v>4.94544327340092</v>
      </c>
      <c r="EC410">
        <v>0.524710941456799</v>
      </c>
      <c r="ED410">
        <v>1</v>
      </c>
      <c r="EE410">
        <v>6.71202243902439</v>
      </c>
      <c r="EF410">
        <v>0.465206759581887</v>
      </c>
      <c r="EG410">
        <v>0.0475683253282998</v>
      </c>
      <c r="EH410">
        <v>0</v>
      </c>
      <c r="EI410">
        <v>2</v>
      </c>
      <c r="EJ410">
        <v>3</v>
      </c>
      <c r="EK410" t="s">
        <v>354</v>
      </c>
      <c r="EL410">
        <v>100</v>
      </c>
      <c r="EM410">
        <v>100</v>
      </c>
      <c r="EN410">
        <v>1.548</v>
      </c>
      <c r="EO410">
        <v>-0.0264</v>
      </c>
      <c r="EP410">
        <v>0.796380875196005</v>
      </c>
      <c r="EQ410">
        <v>0.00225868272383977</v>
      </c>
      <c r="ER410">
        <v>-9.96746185667655e-07</v>
      </c>
      <c r="ES410">
        <v>2.83711317370827e-10</v>
      </c>
      <c r="ET410">
        <v>-0.071317122073674</v>
      </c>
      <c r="EU410">
        <v>-0.00217948432402501</v>
      </c>
      <c r="EV410">
        <v>0.000453263451741206</v>
      </c>
      <c r="EW410">
        <v>-1.16319206543697e-06</v>
      </c>
      <c r="EX410">
        <v>-2</v>
      </c>
      <c r="EY410">
        <v>2196</v>
      </c>
      <c r="EZ410">
        <v>1</v>
      </c>
      <c r="FA410">
        <v>25</v>
      </c>
      <c r="FB410">
        <v>15</v>
      </c>
      <c r="FC410">
        <v>14.9</v>
      </c>
      <c r="FD410">
        <v>18</v>
      </c>
      <c r="FE410">
        <v>827.248</v>
      </c>
      <c r="FF410">
        <v>435.109</v>
      </c>
      <c r="FG410">
        <v>33.2353</v>
      </c>
      <c r="FH410">
        <v>25.2243</v>
      </c>
      <c r="FI410">
        <v>30.0002</v>
      </c>
      <c r="FJ410">
        <v>25.3212</v>
      </c>
      <c r="FK410">
        <v>25.3588</v>
      </c>
      <c r="FL410">
        <v>25.0836</v>
      </c>
      <c r="FM410">
        <v>58.0282</v>
      </c>
      <c r="FN410">
        <v>0</v>
      </c>
      <c r="FO410">
        <v>33.37</v>
      </c>
      <c r="FP410">
        <v>420</v>
      </c>
      <c r="FQ410">
        <v>6.21859</v>
      </c>
      <c r="FR410">
        <v>101.47</v>
      </c>
      <c r="FS410">
        <v>101.914</v>
      </c>
    </row>
    <row r="411" spans="1:175">
      <c r="A411">
        <v>395</v>
      </c>
      <c r="B411">
        <v>1626465978</v>
      </c>
      <c r="C411">
        <v>788.400000095367</v>
      </c>
      <c r="D411" t="s">
        <v>1084</v>
      </c>
      <c r="E411" t="s">
        <v>1085</v>
      </c>
      <c r="F411">
        <v>1</v>
      </c>
      <c r="G411" t="s">
        <v>291</v>
      </c>
      <c r="H411">
        <v>1626465977</v>
      </c>
      <c r="I411">
        <f>(J411)/1000</f>
        <v>0</v>
      </c>
      <c r="J411">
        <f>1000*CB411*AH411*(BX411-BY411)/(100*BQ411*(1000-AH411*BX411))</f>
        <v>0</v>
      </c>
      <c r="K411">
        <f>CB411*AH411*(BW411-BV411*(1000-AH411*BY411)/(1000-AH411*BX411))/(100*BQ411)</f>
        <v>0</v>
      </c>
      <c r="L411">
        <f>BV411 - IF(AH411&gt;1, K411*BQ411*100.0/(AJ411*CJ411), 0)</f>
        <v>0</v>
      </c>
      <c r="M411">
        <f>((S411-I411/2)*L411-K411)/(S411+I411/2)</f>
        <v>0</v>
      </c>
      <c r="N411">
        <f>M411*(CC411+CD411)/1000.0</f>
        <v>0</v>
      </c>
      <c r="O411">
        <f>(BV411 - IF(AH411&gt;1, K411*BQ411*100.0/(AJ411*CJ411), 0))*(CC411+CD411)/1000.0</f>
        <v>0</v>
      </c>
      <c r="P411">
        <f>2.0/((1/R411-1/Q411)+SIGN(R411)*SQRT((1/R411-1/Q411)*(1/R411-1/Q411) + 4*BR411/((BR411+1)*(BR411+1))*(2*1/R411*1/Q411-1/Q411*1/Q411)))</f>
        <v>0</v>
      </c>
      <c r="Q411">
        <f>IF(LEFT(BS411,1)&lt;&gt;"0",IF(LEFT(BS411,1)="1",3.0,BT411),$D$5+$E$5*(CJ411*CC411/($K$5*1000))+$F$5*(CJ411*CC411/($K$5*1000))*MAX(MIN(BQ411,$J$5),$I$5)*MAX(MIN(BQ411,$J$5),$I$5)+$G$5*MAX(MIN(BQ411,$J$5),$I$5)*(CJ411*CC411/($K$5*1000))+$H$5*(CJ411*CC411/($K$5*1000))*(CJ411*CC411/($K$5*1000)))</f>
        <v>0</v>
      </c>
      <c r="R411">
        <f>I411*(1000-(1000*0.61365*exp(17.502*V411/(240.97+V411))/(CC411+CD411)+BX411)/2)/(1000*0.61365*exp(17.502*V411/(240.97+V411))/(CC411+CD411)-BX411)</f>
        <v>0</v>
      </c>
      <c r="S411">
        <f>1/((BR411+1)/(P411/1.6)+1/(Q411/1.37)) + BR411/((BR411+1)/(P411/1.6) + BR411/(Q411/1.37))</f>
        <v>0</v>
      </c>
      <c r="T411">
        <f>(BM411*BP411)</f>
        <v>0</v>
      </c>
      <c r="U411">
        <f>(CE411+(T411+2*0.95*5.67E-8*(((CE411+$B$7)+273)^4-(CE411+273)^4)-44100*I411)/(1.84*29.3*Q411+8*0.95*5.67E-8*(CE411+273)^3))</f>
        <v>0</v>
      </c>
      <c r="V411">
        <f>($C$7*CF411+$D$7*CG411+$E$7*U411)</f>
        <v>0</v>
      </c>
      <c r="W411">
        <f>0.61365*exp(17.502*V411/(240.97+V411))</f>
        <v>0</v>
      </c>
      <c r="X411">
        <f>(Y411/Z411*100)</f>
        <v>0</v>
      </c>
      <c r="Y411">
        <f>BX411*(CC411+CD411)/1000</f>
        <v>0</v>
      </c>
      <c r="Z411">
        <f>0.61365*exp(17.502*CE411/(240.97+CE411))</f>
        <v>0</v>
      </c>
      <c r="AA411">
        <f>(W411-BX411*(CC411+CD411)/1000)</f>
        <v>0</v>
      </c>
      <c r="AB411">
        <f>(-I411*44100)</f>
        <v>0</v>
      </c>
      <c r="AC411">
        <f>2*29.3*Q411*0.92*(CE411-V411)</f>
        <v>0</v>
      </c>
      <c r="AD411">
        <f>2*0.95*5.67E-8*(((CE411+$B$7)+273)^4-(V411+273)^4)</f>
        <v>0</v>
      </c>
      <c r="AE411">
        <f>T411+AD411+AB411+AC411</f>
        <v>0</v>
      </c>
      <c r="AF411">
        <v>136</v>
      </c>
      <c r="AG411">
        <v>15</v>
      </c>
      <c r="AH411">
        <f>IF(AF411*$H$13&gt;=AJ411,1.0,(AJ411/(AJ411-AF411*$H$13)))</f>
        <v>0</v>
      </c>
      <c r="AI411">
        <f>(AH411-1)*100</f>
        <v>0</v>
      </c>
      <c r="AJ411">
        <f>MAX(0,($B$13+$C$13*CJ411)/(1+$D$13*CJ411)*CC411/(CE411+273)*$E$13)</f>
        <v>0</v>
      </c>
      <c r="AK411" t="s">
        <v>292</v>
      </c>
      <c r="AL411" t="s">
        <v>292</v>
      </c>
      <c r="AM411">
        <v>0</v>
      </c>
      <c r="AN411">
        <v>0</v>
      </c>
      <c r="AO411">
        <f>1-AM411/AN411</f>
        <v>0</v>
      </c>
      <c r="AP411">
        <v>0</v>
      </c>
      <c r="AQ411" t="s">
        <v>292</v>
      </c>
      <c r="AR411" t="s">
        <v>292</v>
      </c>
      <c r="AS411">
        <v>0</v>
      </c>
      <c r="AT411">
        <v>0</v>
      </c>
      <c r="AU411">
        <f>1-AS411/AT411</f>
        <v>0</v>
      </c>
      <c r="AV411">
        <v>0.5</v>
      </c>
      <c r="AW411">
        <f>BN411</f>
        <v>0</v>
      </c>
      <c r="AX411">
        <f>K411</f>
        <v>0</v>
      </c>
      <c r="AY411">
        <f>AU411*AV411*AW411</f>
        <v>0</v>
      </c>
      <c r="AZ411">
        <f>(AX411-AP411)/AW411</f>
        <v>0</v>
      </c>
      <c r="BA411">
        <f>(AN411-AT411)/AT411</f>
        <v>0</v>
      </c>
      <c r="BB411">
        <f>AM411/(AO411+AM411/AT411)</f>
        <v>0</v>
      </c>
      <c r="BC411" t="s">
        <v>292</v>
      </c>
      <c r="BD411">
        <v>0</v>
      </c>
      <c r="BE411">
        <f>IF(BD411&lt;&gt;0, BD411, BB411)</f>
        <v>0</v>
      </c>
      <c r="BF411">
        <f>1-BE411/AT411</f>
        <v>0</v>
      </c>
      <c r="BG411">
        <f>(AT411-AS411)/(AT411-BE411)</f>
        <v>0</v>
      </c>
      <c r="BH411">
        <f>(AN411-AT411)/(AN411-BE411)</f>
        <v>0</v>
      </c>
      <c r="BI411">
        <f>(AT411-AS411)/(AT411-AM411)</f>
        <v>0</v>
      </c>
      <c r="BJ411">
        <f>(AN411-AT411)/(AN411-AM411)</f>
        <v>0</v>
      </c>
      <c r="BK411">
        <f>(BG411*BE411/AS411)</f>
        <v>0</v>
      </c>
      <c r="BL411">
        <f>(1-BK411)</f>
        <v>0</v>
      </c>
      <c r="BM411">
        <f>$B$11*CK411+$C$11*CL411+$F$11*CM411*(1-CP411)</f>
        <v>0</v>
      </c>
      <c r="BN411">
        <f>BM411*BO411</f>
        <v>0</v>
      </c>
      <c r="BO411">
        <f>($B$11*$D$9+$C$11*$D$9+$F$11*((CZ411+CR411)/MAX(CZ411+CR411+DA411, 0.1)*$I$9+DA411/MAX(CZ411+CR411+DA411, 0.1)*$J$9))/($B$11+$C$11+$F$11)</f>
        <v>0</v>
      </c>
      <c r="BP411">
        <f>($B$11*$K$9+$C$11*$K$9+$F$11*((CZ411+CR411)/MAX(CZ411+CR411+DA411, 0.1)*$P$9+DA411/MAX(CZ411+CR411+DA411, 0.1)*$Q$9))/($B$11+$C$11+$F$11)</f>
        <v>0</v>
      </c>
      <c r="BQ411">
        <v>6</v>
      </c>
      <c r="BR411">
        <v>0.5</v>
      </c>
      <c r="BS411" t="s">
        <v>293</v>
      </c>
      <c r="BT411">
        <v>2</v>
      </c>
      <c r="BU411">
        <v>1626465977</v>
      </c>
      <c r="BV411">
        <v>395.06</v>
      </c>
      <c r="BW411">
        <v>419.975333333333</v>
      </c>
      <c r="BX411">
        <v>12.8983</v>
      </c>
      <c r="BY411">
        <v>6.09744</v>
      </c>
      <c r="BZ411">
        <v>393.512</v>
      </c>
      <c r="CA411">
        <v>12.9245666666667</v>
      </c>
      <c r="CB411">
        <v>899.972</v>
      </c>
      <c r="CC411">
        <v>100.763</v>
      </c>
      <c r="CD411">
        <v>0.100080333333333</v>
      </c>
      <c r="CE411">
        <v>27.8734333333333</v>
      </c>
      <c r="CF411">
        <v>25.8085666666667</v>
      </c>
      <c r="CG411">
        <v>999.9</v>
      </c>
      <c r="CH411">
        <v>0</v>
      </c>
      <c r="CI411">
        <v>0</v>
      </c>
      <c r="CJ411">
        <v>9986.26666666667</v>
      </c>
      <c r="CK411">
        <v>0</v>
      </c>
      <c r="CL411">
        <v>0.221023</v>
      </c>
      <c r="CM411">
        <v>1460.00666666667</v>
      </c>
      <c r="CN411">
        <v>0.972993666666667</v>
      </c>
      <c r="CO411">
        <v>0.0270061666666667</v>
      </c>
      <c r="CP411">
        <v>0</v>
      </c>
      <c r="CQ411">
        <v>882.774666666667</v>
      </c>
      <c r="CR411">
        <v>4.99999</v>
      </c>
      <c r="CS411">
        <v>12951.4</v>
      </c>
      <c r="CT411">
        <v>12728.3666666667</v>
      </c>
      <c r="CU411">
        <v>39.729</v>
      </c>
      <c r="CV411">
        <v>41.437</v>
      </c>
      <c r="CW411">
        <v>40.687</v>
      </c>
      <c r="CX411">
        <v>40.979</v>
      </c>
      <c r="CY411">
        <v>42.062</v>
      </c>
      <c r="CZ411">
        <v>1415.71666666667</v>
      </c>
      <c r="DA411">
        <v>39.29</v>
      </c>
      <c r="DB411">
        <v>0</v>
      </c>
      <c r="DC411">
        <v>1626465989</v>
      </c>
      <c r="DD411">
        <v>0</v>
      </c>
      <c r="DE411">
        <v>882.211615384615</v>
      </c>
      <c r="DF411">
        <v>4.30126494567789</v>
      </c>
      <c r="DG411">
        <v>59.7811965052444</v>
      </c>
      <c r="DH411">
        <v>12944.2307692308</v>
      </c>
      <c r="DI411">
        <v>15</v>
      </c>
      <c r="DJ411">
        <v>1626465084.6</v>
      </c>
      <c r="DK411" t="s">
        <v>294</v>
      </c>
      <c r="DL411">
        <v>1626465076.6</v>
      </c>
      <c r="DM411">
        <v>1626465084.6</v>
      </c>
      <c r="DN411">
        <v>8</v>
      </c>
      <c r="DO411">
        <v>0.212</v>
      </c>
      <c r="DP411">
        <v>0.013</v>
      </c>
      <c r="DQ411">
        <v>1.588</v>
      </c>
      <c r="DR411">
        <v>-0.074</v>
      </c>
      <c r="DS411">
        <v>420</v>
      </c>
      <c r="DT411">
        <v>3</v>
      </c>
      <c r="DU411">
        <v>0.13</v>
      </c>
      <c r="DV411">
        <v>0.03</v>
      </c>
      <c r="DW411">
        <v>-24.863056097561</v>
      </c>
      <c r="DX411">
        <v>-0.395222299651582</v>
      </c>
      <c r="DY411">
        <v>0.0552380659168509</v>
      </c>
      <c r="DZ411">
        <v>1</v>
      </c>
      <c r="EA411">
        <v>881.916685714286</v>
      </c>
      <c r="EB411">
        <v>5.16886707776943</v>
      </c>
      <c r="EC411">
        <v>0.569620864958368</v>
      </c>
      <c r="ED411">
        <v>1</v>
      </c>
      <c r="EE411">
        <v>6.7276087804878</v>
      </c>
      <c r="EF411">
        <v>0.468245017421599</v>
      </c>
      <c r="EG411">
        <v>0.0478734586172361</v>
      </c>
      <c r="EH411">
        <v>0</v>
      </c>
      <c r="EI411">
        <v>2</v>
      </c>
      <c r="EJ411">
        <v>3</v>
      </c>
      <c r="EK411" t="s">
        <v>354</v>
      </c>
      <c r="EL411">
        <v>100</v>
      </c>
      <c r="EM411">
        <v>100</v>
      </c>
      <c r="EN411">
        <v>1.548</v>
      </c>
      <c r="EO411">
        <v>-0.0262</v>
      </c>
      <c r="EP411">
        <v>0.796380875196005</v>
      </c>
      <c r="EQ411">
        <v>0.00225868272383977</v>
      </c>
      <c r="ER411">
        <v>-9.96746185667655e-07</v>
      </c>
      <c r="ES411">
        <v>2.83711317370827e-10</v>
      </c>
      <c r="ET411">
        <v>-0.071317122073674</v>
      </c>
      <c r="EU411">
        <v>-0.00217948432402501</v>
      </c>
      <c r="EV411">
        <v>0.000453263451741206</v>
      </c>
      <c r="EW411">
        <v>-1.16319206543697e-06</v>
      </c>
      <c r="EX411">
        <v>-2</v>
      </c>
      <c r="EY411">
        <v>2196</v>
      </c>
      <c r="EZ411">
        <v>1</v>
      </c>
      <c r="FA411">
        <v>25</v>
      </c>
      <c r="FB411">
        <v>15</v>
      </c>
      <c r="FC411">
        <v>14.9</v>
      </c>
      <c r="FD411">
        <v>18</v>
      </c>
      <c r="FE411">
        <v>827.271</v>
      </c>
      <c r="FF411">
        <v>435.11</v>
      </c>
      <c r="FG411">
        <v>33.3017</v>
      </c>
      <c r="FH411">
        <v>25.2262</v>
      </c>
      <c r="FI411">
        <v>30.0003</v>
      </c>
      <c r="FJ411">
        <v>25.3212</v>
      </c>
      <c r="FK411">
        <v>25.3589</v>
      </c>
      <c r="FL411">
        <v>25.0848</v>
      </c>
      <c r="FM411">
        <v>58.0282</v>
      </c>
      <c r="FN411">
        <v>0</v>
      </c>
      <c r="FO411">
        <v>33.37</v>
      </c>
      <c r="FP411">
        <v>420</v>
      </c>
      <c r="FQ411">
        <v>6.2098</v>
      </c>
      <c r="FR411">
        <v>101.47</v>
      </c>
      <c r="FS411">
        <v>101.913</v>
      </c>
    </row>
    <row r="412" spans="1:175">
      <c r="A412">
        <v>396</v>
      </c>
      <c r="B412">
        <v>1626465980</v>
      </c>
      <c r="C412">
        <v>790.400000095367</v>
      </c>
      <c r="D412" t="s">
        <v>1086</v>
      </c>
      <c r="E412" t="s">
        <v>1087</v>
      </c>
      <c r="F412">
        <v>1</v>
      </c>
      <c r="G412" t="s">
        <v>291</v>
      </c>
      <c r="H412">
        <v>1626465979</v>
      </c>
      <c r="I412">
        <f>(J412)/1000</f>
        <v>0</v>
      </c>
      <c r="J412">
        <f>1000*CB412*AH412*(BX412-BY412)/(100*BQ412*(1000-AH412*BX412))</f>
        <v>0</v>
      </c>
      <c r="K412">
        <f>CB412*AH412*(BW412-BV412*(1000-AH412*BY412)/(1000-AH412*BX412))/(100*BQ412)</f>
        <v>0</v>
      </c>
      <c r="L412">
        <f>BV412 - IF(AH412&gt;1, K412*BQ412*100.0/(AJ412*CJ412), 0)</f>
        <v>0</v>
      </c>
      <c r="M412">
        <f>((S412-I412/2)*L412-K412)/(S412+I412/2)</f>
        <v>0</v>
      </c>
      <c r="N412">
        <f>M412*(CC412+CD412)/1000.0</f>
        <v>0</v>
      </c>
      <c r="O412">
        <f>(BV412 - IF(AH412&gt;1, K412*BQ412*100.0/(AJ412*CJ412), 0))*(CC412+CD412)/1000.0</f>
        <v>0</v>
      </c>
      <c r="P412">
        <f>2.0/((1/R412-1/Q412)+SIGN(R412)*SQRT((1/R412-1/Q412)*(1/R412-1/Q412) + 4*BR412/((BR412+1)*(BR412+1))*(2*1/R412*1/Q412-1/Q412*1/Q412)))</f>
        <v>0</v>
      </c>
      <c r="Q412">
        <f>IF(LEFT(BS412,1)&lt;&gt;"0",IF(LEFT(BS412,1)="1",3.0,BT412),$D$5+$E$5*(CJ412*CC412/($K$5*1000))+$F$5*(CJ412*CC412/($K$5*1000))*MAX(MIN(BQ412,$J$5),$I$5)*MAX(MIN(BQ412,$J$5),$I$5)+$G$5*MAX(MIN(BQ412,$J$5),$I$5)*(CJ412*CC412/($K$5*1000))+$H$5*(CJ412*CC412/($K$5*1000))*(CJ412*CC412/($K$5*1000)))</f>
        <v>0</v>
      </c>
      <c r="R412">
        <f>I412*(1000-(1000*0.61365*exp(17.502*V412/(240.97+V412))/(CC412+CD412)+BX412)/2)/(1000*0.61365*exp(17.502*V412/(240.97+V412))/(CC412+CD412)-BX412)</f>
        <v>0</v>
      </c>
      <c r="S412">
        <f>1/((BR412+1)/(P412/1.6)+1/(Q412/1.37)) + BR412/((BR412+1)/(P412/1.6) + BR412/(Q412/1.37))</f>
        <v>0</v>
      </c>
      <c r="T412">
        <f>(BM412*BP412)</f>
        <v>0</v>
      </c>
      <c r="U412">
        <f>(CE412+(T412+2*0.95*5.67E-8*(((CE412+$B$7)+273)^4-(CE412+273)^4)-44100*I412)/(1.84*29.3*Q412+8*0.95*5.67E-8*(CE412+273)^3))</f>
        <v>0</v>
      </c>
      <c r="V412">
        <f>($C$7*CF412+$D$7*CG412+$E$7*U412)</f>
        <v>0</v>
      </c>
      <c r="W412">
        <f>0.61365*exp(17.502*V412/(240.97+V412))</f>
        <v>0</v>
      </c>
      <c r="X412">
        <f>(Y412/Z412*100)</f>
        <v>0</v>
      </c>
      <c r="Y412">
        <f>BX412*(CC412+CD412)/1000</f>
        <v>0</v>
      </c>
      <c r="Z412">
        <f>0.61365*exp(17.502*CE412/(240.97+CE412))</f>
        <v>0</v>
      </c>
      <c r="AA412">
        <f>(W412-BX412*(CC412+CD412)/1000)</f>
        <v>0</v>
      </c>
      <c r="AB412">
        <f>(-I412*44100)</f>
        <v>0</v>
      </c>
      <c r="AC412">
        <f>2*29.3*Q412*0.92*(CE412-V412)</f>
        <v>0</v>
      </c>
      <c r="AD412">
        <f>2*0.95*5.67E-8*(((CE412+$B$7)+273)^4-(V412+273)^4)</f>
        <v>0</v>
      </c>
      <c r="AE412">
        <f>T412+AD412+AB412+AC412</f>
        <v>0</v>
      </c>
      <c r="AF412">
        <v>136</v>
      </c>
      <c r="AG412">
        <v>15</v>
      </c>
      <c r="AH412">
        <f>IF(AF412*$H$13&gt;=AJ412,1.0,(AJ412/(AJ412-AF412*$H$13)))</f>
        <v>0</v>
      </c>
      <c r="AI412">
        <f>(AH412-1)*100</f>
        <v>0</v>
      </c>
      <c r="AJ412">
        <f>MAX(0,($B$13+$C$13*CJ412)/(1+$D$13*CJ412)*CC412/(CE412+273)*$E$13)</f>
        <v>0</v>
      </c>
      <c r="AK412" t="s">
        <v>292</v>
      </c>
      <c r="AL412" t="s">
        <v>292</v>
      </c>
      <c r="AM412">
        <v>0</v>
      </c>
      <c r="AN412">
        <v>0</v>
      </c>
      <c r="AO412">
        <f>1-AM412/AN412</f>
        <v>0</v>
      </c>
      <c r="AP412">
        <v>0</v>
      </c>
      <c r="AQ412" t="s">
        <v>292</v>
      </c>
      <c r="AR412" t="s">
        <v>292</v>
      </c>
      <c r="AS412">
        <v>0</v>
      </c>
      <c r="AT412">
        <v>0</v>
      </c>
      <c r="AU412">
        <f>1-AS412/AT412</f>
        <v>0</v>
      </c>
      <c r="AV412">
        <v>0.5</v>
      </c>
      <c r="AW412">
        <f>BN412</f>
        <v>0</v>
      </c>
      <c r="AX412">
        <f>K412</f>
        <v>0</v>
      </c>
      <c r="AY412">
        <f>AU412*AV412*AW412</f>
        <v>0</v>
      </c>
      <c r="AZ412">
        <f>(AX412-AP412)/AW412</f>
        <v>0</v>
      </c>
      <c r="BA412">
        <f>(AN412-AT412)/AT412</f>
        <v>0</v>
      </c>
      <c r="BB412">
        <f>AM412/(AO412+AM412/AT412)</f>
        <v>0</v>
      </c>
      <c r="BC412" t="s">
        <v>292</v>
      </c>
      <c r="BD412">
        <v>0</v>
      </c>
      <c r="BE412">
        <f>IF(BD412&lt;&gt;0, BD412, BB412)</f>
        <v>0</v>
      </c>
      <c r="BF412">
        <f>1-BE412/AT412</f>
        <v>0</v>
      </c>
      <c r="BG412">
        <f>(AT412-AS412)/(AT412-BE412)</f>
        <v>0</v>
      </c>
      <c r="BH412">
        <f>(AN412-AT412)/(AN412-BE412)</f>
        <v>0</v>
      </c>
      <c r="BI412">
        <f>(AT412-AS412)/(AT412-AM412)</f>
        <v>0</v>
      </c>
      <c r="BJ412">
        <f>(AN412-AT412)/(AN412-AM412)</f>
        <v>0</v>
      </c>
      <c r="BK412">
        <f>(BG412*BE412/AS412)</f>
        <v>0</v>
      </c>
      <c r="BL412">
        <f>(1-BK412)</f>
        <v>0</v>
      </c>
      <c r="BM412">
        <f>$B$11*CK412+$C$11*CL412+$F$11*CM412*(1-CP412)</f>
        <v>0</v>
      </c>
      <c r="BN412">
        <f>BM412*BO412</f>
        <v>0</v>
      </c>
      <c r="BO412">
        <f>($B$11*$D$9+$C$11*$D$9+$F$11*((CZ412+CR412)/MAX(CZ412+CR412+DA412, 0.1)*$I$9+DA412/MAX(CZ412+CR412+DA412, 0.1)*$J$9))/($B$11+$C$11+$F$11)</f>
        <v>0</v>
      </c>
      <c r="BP412">
        <f>($B$11*$K$9+$C$11*$K$9+$F$11*((CZ412+CR412)/MAX(CZ412+CR412+DA412, 0.1)*$P$9+DA412/MAX(CZ412+CR412+DA412, 0.1)*$Q$9))/($B$11+$C$11+$F$11)</f>
        <v>0</v>
      </c>
      <c r="BQ412">
        <v>6</v>
      </c>
      <c r="BR412">
        <v>0.5</v>
      </c>
      <c r="BS412" t="s">
        <v>293</v>
      </c>
      <c r="BT412">
        <v>2</v>
      </c>
      <c r="BU412">
        <v>1626465979</v>
      </c>
      <c r="BV412">
        <v>395.043666666667</v>
      </c>
      <c r="BW412">
        <v>419.963333333333</v>
      </c>
      <c r="BX412">
        <v>12.9321666666667</v>
      </c>
      <c r="BY412">
        <v>6.12439666666667</v>
      </c>
      <c r="BZ412">
        <v>393.495666666667</v>
      </c>
      <c r="CA412">
        <v>12.9581666666667</v>
      </c>
      <c r="CB412">
        <v>900.03</v>
      </c>
      <c r="CC412">
        <v>100.763</v>
      </c>
      <c r="CD412">
        <v>0.100734</v>
      </c>
      <c r="CE412">
        <v>27.912</v>
      </c>
      <c r="CF412">
        <v>25.8439333333333</v>
      </c>
      <c r="CG412">
        <v>999.9</v>
      </c>
      <c r="CH412">
        <v>0</v>
      </c>
      <c r="CI412">
        <v>0</v>
      </c>
      <c r="CJ412">
        <v>9975.83333333333</v>
      </c>
      <c r="CK412">
        <v>0</v>
      </c>
      <c r="CL412">
        <v>0.221023</v>
      </c>
      <c r="CM412">
        <v>1459.91666666667</v>
      </c>
      <c r="CN412">
        <v>0.972992333333333</v>
      </c>
      <c r="CO412">
        <v>0.0270077333333333</v>
      </c>
      <c r="CP412">
        <v>0</v>
      </c>
      <c r="CQ412">
        <v>882.487666666667</v>
      </c>
      <c r="CR412">
        <v>4.99999</v>
      </c>
      <c r="CS412">
        <v>12952.3333333333</v>
      </c>
      <c r="CT412">
        <v>12727.5666666667</v>
      </c>
      <c r="CU412">
        <v>39.687</v>
      </c>
      <c r="CV412">
        <v>41.5</v>
      </c>
      <c r="CW412">
        <v>40.687</v>
      </c>
      <c r="CX412">
        <v>41</v>
      </c>
      <c r="CY412">
        <v>42.062</v>
      </c>
      <c r="CZ412">
        <v>1415.62666666667</v>
      </c>
      <c r="DA412">
        <v>39.29</v>
      </c>
      <c r="DB412">
        <v>0</v>
      </c>
      <c r="DC412">
        <v>1626465991.4</v>
      </c>
      <c r="DD412">
        <v>0</v>
      </c>
      <c r="DE412">
        <v>882.321307692308</v>
      </c>
      <c r="DF412">
        <v>3.75835897291183</v>
      </c>
      <c r="DG412">
        <v>61.7230769190191</v>
      </c>
      <c r="DH412">
        <v>12946.5230769231</v>
      </c>
      <c r="DI412">
        <v>15</v>
      </c>
      <c r="DJ412">
        <v>1626465084.6</v>
      </c>
      <c r="DK412" t="s">
        <v>294</v>
      </c>
      <c r="DL412">
        <v>1626465076.6</v>
      </c>
      <c r="DM412">
        <v>1626465084.6</v>
      </c>
      <c r="DN412">
        <v>8</v>
      </c>
      <c r="DO412">
        <v>0.212</v>
      </c>
      <c r="DP412">
        <v>0.013</v>
      </c>
      <c r="DQ412">
        <v>1.588</v>
      </c>
      <c r="DR412">
        <v>-0.074</v>
      </c>
      <c r="DS412">
        <v>420</v>
      </c>
      <c r="DT412">
        <v>3</v>
      </c>
      <c r="DU412">
        <v>0.13</v>
      </c>
      <c r="DV412">
        <v>0.03</v>
      </c>
      <c r="DW412">
        <v>-24.8736536585366</v>
      </c>
      <c r="DX412">
        <v>-0.334419512195166</v>
      </c>
      <c r="DY412">
        <v>0.0510977642466413</v>
      </c>
      <c r="DZ412">
        <v>1</v>
      </c>
      <c r="EA412">
        <v>882.104939393939</v>
      </c>
      <c r="EB412">
        <v>4.27732343364045</v>
      </c>
      <c r="EC412">
        <v>0.474331040224911</v>
      </c>
      <c r="ED412">
        <v>1</v>
      </c>
      <c r="EE412">
        <v>6.74120756097561</v>
      </c>
      <c r="EF412">
        <v>0.462143414634161</v>
      </c>
      <c r="EG412">
        <v>0.0473634762433676</v>
      </c>
      <c r="EH412">
        <v>0</v>
      </c>
      <c r="EI412">
        <v>2</v>
      </c>
      <c r="EJ412">
        <v>3</v>
      </c>
      <c r="EK412" t="s">
        <v>354</v>
      </c>
      <c r="EL412">
        <v>100</v>
      </c>
      <c r="EM412">
        <v>100</v>
      </c>
      <c r="EN412">
        <v>1.548</v>
      </c>
      <c r="EO412">
        <v>-0.0259</v>
      </c>
      <c r="EP412">
        <v>0.796380875196005</v>
      </c>
      <c r="EQ412">
        <v>0.00225868272383977</v>
      </c>
      <c r="ER412">
        <v>-9.96746185667655e-07</v>
      </c>
      <c r="ES412">
        <v>2.83711317370827e-10</v>
      </c>
      <c r="ET412">
        <v>-0.071317122073674</v>
      </c>
      <c r="EU412">
        <v>-0.00217948432402501</v>
      </c>
      <c r="EV412">
        <v>0.000453263451741206</v>
      </c>
      <c r="EW412">
        <v>-1.16319206543697e-06</v>
      </c>
      <c r="EX412">
        <v>-2</v>
      </c>
      <c r="EY412">
        <v>2196</v>
      </c>
      <c r="EZ412">
        <v>1</v>
      </c>
      <c r="FA412">
        <v>25</v>
      </c>
      <c r="FB412">
        <v>15.1</v>
      </c>
      <c r="FC412">
        <v>14.9</v>
      </c>
      <c r="FD412">
        <v>18</v>
      </c>
      <c r="FE412">
        <v>827.551</v>
      </c>
      <c r="FF412">
        <v>435.193</v>
      </c>
      <c r="FG412">
        <v>33.3784</v>
      </c>
      <c r="FH412">
        <v>25.2278</v>
      </c>
      <c r="FI412">
        <v>30.0005</v>
      </c>
      <c r="FJ412">
        <v>25.3212</v>
      </c>
      <c r="FK412">
        <v>25.36</v>
      </c>
      <c r="FL412">
        <v>25.0854</v>
      </c>
      <c r="FM412">
        <v>58.0282</v>
      </c>
      <c r="FN412">
        <v>0</v>
      </c>
      <c r="FO412">
        <v>33.48</v>
      </c>
      <c r="FP412">
        <v>420</v>
      </c>
      <c r="FQ412">
        <v>6.19622</v>
      </c>
      <c r="FR412">
        <v>101.469</v>
      </c>
      <c r="FS412">
        <v>101.913</v>
      </c>
    </row>
    <row r="413" spans="1:175">
      <c r="A413">
        <v>397</v>
      </c>
      <c r="B413">
        <v>1626465982</v>
      </c>
      <c r="C413">
        <v>792.400000095367</v>
      </c>
      <c r="D413" t="s">
        <v>1088</v>
      </c>
      <c r="E413" t="s">
        <v>1089</v>
      </c>
      <c r="F413">
        <v>1</v>
      </c>
      <c r="G413" t="s">
        <v>291</v>
      </c>
      <c r="H413">
        <v>1626465981</v>
      </c>
      <c r="I413">
        <f>(J413)/1000</f>
        <v>0</v>
      </c>
      <c r="J413">
        <f>1000*CB413*AH413*(BX413-BY413)/(100*BQ413*(1000-AH413*BX413))</f>
        <v>0</v>
      </c>
      <c r="K413">
        <f>CB413*AH413*(BW413-BV413*(1000-AH413*BY413)/(1000-AH413*BX413))/(100*BQ413)</f>
        <v>0</v>
      </c>
      <c r="L413">
        <f>BV413 - IF(AH413&gt;1, K413*BQ413*100.0/(AJ413*CJ413), 0)</f>
        <v>0</v>
      </c>
      <c r="M413">
        <f>((S413-I413/2)*L413-K413)/(S413+I413/2)</f>
        <v>0</v>
      </c>
      <c r="N413">
        <f>M413*(CC413+CD413)/1000.0</f>
        <v>0</v>
      </c>
      <c r="O413">
        <f>(BV413 - IF(AH413&gt;1, K413*BQ413*100.0/(AJ413*CJ413), 0))*(CC413+CD413)/1000.0</f>
        <v>0</v>
      </c>
      <c r="P413">
        <f>2.0/((1/R413-1/Q413)+SIGN(R413)*SQRT((1/R413-1/Q413)*(1/R413-1/Q413) + 4*BR413/((BR413+1)*(BR413+1))*(2*1/R413*1/Q413-1/Q413*1/Q413)))</f>
        <v>0</v>
      </c>
      <c r="Q413">
        <f>IF(LEFT(BS413,1)&lt;&gt;"0",IF(LEFT(BS413,1)="1",3.0,BT413),$D$5+$E$5*(CJ413*CC413/($K$5*1000))+$F$5*(CJ413*CC413/($K$5*1000))*MAX(MIN(BQ413,$J$5),$I$5)*MAX(MIN(BQ413,$J$5),$I$5)+$G$5*MAX(MIN(BQ413,$J$5),$I$5)*(CJ413*CC413/($K$5*1000))+$H$5*(CJ413*CC413/($K$5*1000))*(CJ413*CC413/($K$5*1000)))</f>
        <v>0</v>
      </c>
      <c r="R413">
        <f>I413*(1000-(1000*0.61365*exp(17.502*V413/(240.97+V413))/(CC413+CD413)+BX413)/2)/(1000*0.61365*exp(17.502*V413/(240.97+V413))/(CC413+CD413)-BX413)</f>
        <v>0</v>
      </c>
      <c r="S413">
        <f>1/((BR413+1)/(P413/1.6)+1/(Q413/1.37)) + BR413/((BR413+1)/(P413/1.6) + BR413/(Q413/1.37))</f>
        <v>0</v>
      </c>
      <c r="T413">
        <f>(BM413*BP413)</f>
        <v>0</v>
      </c>
      <c r="U413">
        <f>(CE413+(T413+2*0.95*5.67E-8*(((CE413+$B$7)+273)^4-(CE413+273)^4)-44100*I413)/(1.84*29.3*Q413+8*0.95*5.67E-8*(CE413+273)^3))</f>
        <v>0</v>
      </c>
      <c r="V413">
        <f>($C$7*CF413+$D$7*CG413+$E$7*U413)</f>
        <v>0</v>
      </c>
      <c r="W413">
        <f>0.61365*exp(17.502*V413/(240.97+V413))</f>
        <v>0</v>
      </c>
      <c r="X413">
        <f>(Y413/Z413*100)</f>
        <v>0</v>
      </c>
      <c r="Y413">
        <f>BX413*(CC413+CD413)/1000</f>
        <v>0</v>
      </c>
      <c r="Z413">
        <f>0.61365*exp(17.502*CE413/(240.97+CE413))</f>
        <v>0</v>
      </c>
      <c r="AA413">
        <f>(W413-BX413*(CC413+CD413)/1000)</f>
        <v>0</v>
      </c>
      <c r="AB413">
        <f>(-I413*44100)</f>
        <v>0</v>
      </c>
      <c r="AC413">
        <f>2*29.3*Q413*0.92*(CE413-V413)</f>
        <v>0</v>
      </c>
      <c r="AD413">
        <f>2*0.95*5.67E-8*(((CE413+$B$7)+273)^4-(V413+273)^4)</f>
        <v>0</v>
      </c>
      <c r="AE413">
        <f>T413+AD413+AB413+AC413</f>
        <v>0</v>
      </c>
      <c r="AF413">
        <v>136</v>
      </c>
      <c r="AG413">
        <v>15</v>
      </c>
      <c r="AH413">
        <f>IF(AF413*$H$13&gt;=AJ413,1.0,(AJ413/(AJ413-AF413*$H$13)))</f>
        <v>0</v>
      </c>
      <c r="AI413">
        <f>(AH413-1)*100</f>
        <v>0</v>
      </c>
      <c r="AJ413">
        <f>MAX(0,($B$13+$C$13*CJ413)/(1+$D$13*CJ413)*CC413/(CE413+273)*$E$13)</f>
        <v>0</v>
      </c>
      <c r="AK413" t="s">
        <v>292</v>
      </c>
      <c r="AL413" t="s">
        <v>292</v>
      </c>
      <c r="AM413">
        <v>0</v>
      </c>
      <c r="AN413">
        <v>0</v>
      </c>
      <c r="AO413">
        <f>1-AM413/AN413</f>
        <v>0</v>
      </c>
      <c r="AP413">
        <v>0</v>
      </c>
      <c r="AQ413" t="s">
        <v>292</v>
      </c>
      <c r="AR413" t="s">
        <v>292</v>
      </c>
      <c r="AS413">
        <v>0</v>
      </c>
      <c r="AT413">
        <v>0</v>
      </c>
      <c r="AU413">
        <f>1-AS413/AT413</f>
        <v>0</v>
      </c>
      <c r="AV413">
        <v>0.5</v>
      </c>
      <c r="AW413">
        <f>BN413</f>
        <v>0</v>
      </c>
      <c r="AX413">
        <f>K413</f>
        <v>0</v>
      </c>
      <c r="AY413">
        <f>AU413*AV413*AW413</f>
        <v>0</v>
      </c>
      <c r="AZ413">
        <f>(AX413-AP413)/AW413</f>
        <v>0</v>
      </c>
      <c r="BA413">
        <f>(AN413-AT413)/AT413</f>
        <v>0</v>
      </c>
      <c r="BB413">
        <f>AM413/(AO413+AM413/AT413)</f>
        <v>0</v>
      </c>
      <c r="BC413" t="s">
        <v>292</v>
      </c>
      <c r="BD413">
        <v>0</v>
      </c>
      <c r="BE413">
        <f>IF(BD413&lt;&gt;0, BD413, BB413)</f>
        <v>0</v>
      </c>
      <c r="BF413">
        <f>1-BE413/AT413</f>
        <v>0</v>
      </c>
      <c r="BG413">
        <f>(AT413-AS413)/(AT413-BE413)</f>
        <v>0</v>
      </c>
      <c r="BH413">
        <f>(AN413-AT413)/(AN413-BE413)</f>
        <v>0</v>
      </c>
      <c r="BI413">
        <f>(AT413-AS413)/(AT413-AM413)</f>
        <v>0</v>
      </c>
      <c r="BJ413">
        <f>(AN413-AT413)/(AN413-AM413)</f>
        <v>0</v>
      </c>
      <c r="BK413">
        <f>(BG413*BE413/AS413)</f>
        <v>0</v>
      </c>
      <c r="BL413">
        <f>(1-BK413)</f>
        <v>0</v>
      </c>
      <c r="BM413">
        <f>$B$11*CK413+$C$11*CL413+$F$11*CM413*(1-CP413)</f>
        <v>0</v>
      </c>
      <c r="BN413">
        <f>BM413*BO413</f>
        <v>0</v>
      </c>
      <c r="BO413">
        <f>($B$11*$D$9+$C$11*$D$9+$F$11*((CZ413+CR413)/MAX(CZ413+CR413+DA413, 0.1)*$I$9+DA413/MAX(CZ413+CR413+DA413, 0.1)*$J$9))/($B$11+$C$11+$F$11)</f>
        <v>0</v>
      </c>
      <c r="BP413">
        <f>($B$11*$K$9+$C$11*$K$9+$F$11*((CZ413+CR413)/MAX(CZ413+CR413+DA413, 0.1)*$P$9+DA413/MAX(CZ413+CR413+DA413, 0.1)*$Q$9))/($B$11+$C$11+$F$11)</f>
        <v>0</v>
      </c>
      <c r="BQ413">
        <v>6</v>
      </c>
      <c r="BR413">
        <v>0.5</v>
      </c>
      <c r="BS413" t="s">
        <v>293</v>
      </c>
      <c r="BT413">
        <v>2</v>
      </c>
      <c r="BU413">
        <v>1626465981</v>
      </c>
      <c r="BV413">
        <v>395.027666666667</v>
      </c>
      <c r="BW413">
        <v>419.966</v>
      </c>
      <c r="BX413">
        <v>12.9675666666667</v>
      </c>
      <c r="BY413">
        <v>6.13148</v>
      </c>
      <c r="BZ413">
        <v>393.479666666667</v>
      </c>
      <c r="CA413">
        <v>12.9932333333333</v>
      </c>
      <c r="CB413">
        <v>900.007666666667</v>
      </c>
      <c r="CC413">
        <v>100.764</v>
      </c>
      <c r="CD413">
        <v>0.100999666666667</v>
      </c>
      <c r="CE413">
        <v>27.9536</v>
      </c>
      <c r="CF413">
        <v>25.8786</v>
      </c>
      <c r="CG413">
        <v>999.9</v>
      </c>
      <c r="CH413">
        <v>0</v>
      </c>
      <c r="CI413">
        <v>0</v>
      </c>
      <c r="CJ413">
        <v>9977.5</v>
      </c>
      <c r="CK413">
        <v>0</v>
      </c>
      <c r="CL413">
        <v>0.221023</v>
      </c>
      <c r="CM413">
        <v>1459.91666666667</v>
      </c>
      <c r="CN413">
        <v>0.972992333333333</v>
      </c>
      <c r="CO413">
        <v>0.0270077333333333</v>
      </c>
      <c r="CP413">
        <v>0</v>
      </c>
      <c r="CQ413">
        <v>882.919666666667</v>
      </c>
      <c r="CR413">
        <v>4.99999</v>
      </c>
      <c r="CS413">
        <v>12954</v>
      </c>
      <c r="CT413">
        <v>12727.5666666667</v>
      </c>
      <c r="CU413">
        <v>39.75</v>
      </c>
      <c r="CV413">
        <v>41.5</v>
      </c>
      <c r="CW413">
        <v>40.687</v>
      </c>
      <c r="CX413">
        <v>41</v>
      </c>
      <c r="CY413">
        <v>42.062</v>
      </c>
      <c r="CZ413">
        <v>1415.62666666667</v>
      </c>
      <c r="DA413">
        <v>39.29</v>
      </c>
      <c r="DB413">
        <v>0</v>
      </c>
      <c r="DC413">
        <v>1626465993.2</v>
      </c>
      <c r="DD413">
        <v>0</v>
      </c>
      <c r="DE413">
        <v>882.50868</v>
      </c>
      <c r="DF413">
        <v>3.67499999877956</v>
      </c>
      <c r="DG413">
        <v>61.0384615476196</v>
      </c>
      <c r="DH413">
        <v>12948.532</v>
      </c>
      <c r="DI413">
        <v>15</v>
      </c>
      <c r="DJ413">
        <v>1626465084.6</v>
      </c>
      <c r="DK413" t="s">
        <v>294</v>
      </c>
      <c r="DL413">
        <v>1626465076.6</v>
      </c>
      <c r="DM413">
        <v>1626465084.6</v>
      </c>
      <c r="DN413">
        <v>8</v>
      </c>
      <c r="DO413">
        <v>0.212</v>
      </c>
      <c r="DP413">
        <v>0.013</v>
      </c>
      <c r="DQ413">
        <v>1.588</v>
      </c>
      <c r="DR413">
        <v>-0.074</v>
      </c>
      <c r="DS413">
        <v>420</v>
      </c>
      <c r="DT413">
        <v>3</v>
      </c>
      <c r="DU413">
        <v>0.13</v>
      </c>
      <c r="DV413">
        <v>0.03</v>
      </c>
      <c r="DW413">
        <v>-24.8810292682927</v>
      </c>
      <c r="DX413">
        <v>-0.389502439024386</v>
      </c>
      <c r="DY413">
        <v>0.0534399651485136</v>
      </c>
      <c r="DZ413">
        <v>1</v>
      </c>
      <c r="EA413">
        <v>882.234454545455</v>
      </c>
      <c r="EB413">
        <v>3.85659104843549</v>
      </c>
      <c r="EC413">
        <v>0.437779388948854</v>
      </c>
      <c r="ED413">
        <v>1</v>
      </c>
      <c r="EE413">
        <v>6.7551</v>
      </c>
      <c r="EF413">
        <v>0.484352822299647</v>
      </c>
      <c r="EG413">
        <v>0.0492427968237426</v>
      </c>
      <c r="EH413">
        <v>0</v>
      </c>
      <c r="EI413">
        <v>2</v>
      </c>
      <c r="EJ413">
        <v>3</v>
      </c>
      <c r="EK413" t="s">
        <v>354</v>
      </c>
      <c r="EL413">
        <v>100</v>
      </c>
      <c r="EM413">
        <v>100</v>
      </c>
      <c r="EN413">
        <v>1.548</v>
      </c>
      <c r="EO413">
        <v>-0.0255</v>
      </c>
      <c r="EP413">
        <v>0.796380875196005</v>
      </c>
      <c r="EQ413">
        <v>0.00225868272383977</v>
      </c>
      <c r="ER413">
        <v>-9.96746185667655e-07</v>
      </c>
      <c r="ES413">
        <v>2.83711317370827e-10</v>
      </c>
      <c r="ET413">
        <v>-0.071317122073674</v>
      </c>
      <c r="EU413">
        <v>-0.00217948432402501</v>
      </c>
      <c r="EV413">
        <v>0.000453263451741206</v>
      </c>
      <c r="EW413">
        <v>-1.16319206543697e-06</v>
      </c>
      <c r="EX413">
        <v>-2</v>
      </c>
      <c r="EY413">
        <v>2196</v>
      </c>
      <c r="EZ413">
        <v>1</v>
      </c>
      <c r="FA413">
        <v>25</v>
      </c>
      <c r="FB413">
        <v>15.1</v>
      </c>
      <c r="FC413">
        <v>15</v>
      </c>
      <c r="FD413">
        <v>18</v>
      </c>
      <c r="FE413">
        <v>827.951</v>
      </c>
      <c r="FF413">
        <v>435.216</v>
      </c>
      <c r="FG413">
        <v>33.4407</v>
      </c>
      <c r="FH413">
        <v>25.2294</v>
      </c>
      <c r="FI413">
        <v>30.0004</v>
      </c>
      <c r="FJ413">
        <v>25.3215</v>
      </c>
      <c r="FK413">
        <v>25.3609</v>
      </c>
      <c r="FL413">
        <v>25.0845</v>
      </c>
      <c r="FM413">
        <v>57.6794</v>
      </c>
      <c r="FN413">
        <v>0</v>
      </c>
      <c r="FO413">
        <v>33.58</v>
      </c>
      <c r="FP413">
        <v>420</v>
      </c>
      <c r="FQ413">
        <v>6.23977</v>
      </c>
      <c r="FR413">
        <v>101.469</v>
      </c>
      <c r="FS413">
        <v>101.913</v>
      </c>
    </row>
    <row r="414" spans="1:175">
      <c r="A414">
        <v>398</v>
      </c>
      <c r="B414">
        <v>1626465984</v>
      </c>
      <c r="C414">
        <v>794.400000095367</v>
      </c>
      <c r="D414" t="s">
        <v>1090</v>
      </c>
      <c r="E414" t="s">
        <v>1091</v>
      </c>
      <c r="F414">
        <v>1</v>
      </c>
      <c r="G414" t="s">
        <v>291</v>
      </c>
      <c r="H414">
        <v>1626465983</v>
      </c>
      <c r="I414">
        <f>(J414)/1000</f>
        <v>0</v>
      </c>
      <c r="J414">
        <f>1000*CB414*AH414*(BX414-BY414)/(100*BQ414*(1000-AH414*BX414))</f>
        <v>0</v>
      </c>
      <c r="K414">
        <f>CB414*AH414*(BW414-BV414*(1000-AH414*BY414)/(1000-AH414*BX414))/(100*BQ414)</f>
        <v>0</v>
      </c>
      <c r="L414">
        <f>BV414 - IF(AH414&gt;1, K414*BQ414*100.0/(AJ414*CJ414), 0)</f>
        <v>0</v>
      </c>
      <c r="M414">
        <f>((S414-I414/2)*L414-K414)/(S414+I414/2)</f>
        <v>0</v>
      </c>
      <c r="N414">
        <f>M414*(CC414+CD414)/1000.0</f>
        <v>0</v>
      </c>
      <c r="O414">
        <f>(BV414 - IF(AH414&gt;1, K414*BQ414*100.0/(AJ414*CJ414), 0))*(CC414+CD414)/1000.0</f>
        <v>0</v>
      </c>
      <c r="P414">
        <f>2.0/((1/R414-1/Q414)+SIGN(R414)*SQRT((1/R414-1/Q414)*(1/R414-1/Q414) + 4*BR414/((BR414+1)*(BR414+1))*(2*1/R414*1/Q414-1/Q414*1/Q414)))</f>
        <v>0</v>
      </c>
      <c r="Q414">
        <f>IF(LEFT(BS414,1)&lt;&gt;"0",IF(LEFT(BS414,1)="1",3.0,BT414),$D$5+$E$5*(CJ414*CC414/($K$5*1000))+$F$5*(CJ414*CC414/($K$5*1000))*MAX(MIN(BQ414,$J$5),$I$5)*MAX(MIN(BQ414,$J$5),$I$5)+$G$5*MAX(MIN(BQ414,$J$5),$I$5)*(CJ414*CC414/($K$5*1000))+$H$5*(CJ414*CC414/($K$5*1000))*(CJ414*CC414/($K$5*1000)))</f>
        <v>0</v>
      </c>
      <c r="R414">
        <f>I414*(1000-(1000*0.61365*exp(17.502*V414/(240.97+V414))/(CC414+CD414)+BX414)/2)/(1000*0.61365*exp(17.502*V414/(240.97+V414))/(CC414+CD414)-BX414)</f>
        <v>0</v>
      </c>
      <c r="S414">
        <f>1/((BR414+1)/(P414/1.6)+1/(Q414/1.37)) + BR414/((BR414+1)/(P414/1.6) + BR414/(Q414/1.37))</f>
        <v>0</v>
      </c>
      <c r="T414">
        <f>(BM414*BP414)</f>
        <v>0</v>
      </c>
      <c r="U414">
        <f>(CE414+(T414+2*0.95*5.67E-8*(((CE414+$B$7)+273)^4-(CE414+273)^4)-44100*I414)/(1.84*29.3*Q414+8*0.95*5.67E-8*(CE414+273)^3))</f>
        <v>0</v>
      </c>
      <c r="V414">
        <f>($C$7*CF414+$D$7*CG414+$E$7*U414)</f>
        <v>0</v>
      </c>
      <c r="W414">
        <f>0.61365*exp(17.502*V414/(240.97+V414))</f>
        <v>0</v>
      </c>
      <c r="X414">
        <f>(Y414/Z414*100)</f>
        <v>0</v>
      </c>
      <c r="Y414">
        <f>BX414*(CC414+CD414)/1000</f>
        <v>0</v>
      </c>
      <c r="Z414">
        <f>0.61365*exp(17.502*CE414/(240.97+CE414))</f>
        <v>0</v>
      </c>
      <c r="AA414">
        <f>(W414-BX414*(CC414+CD414)/1000)</f>
        <v>0</v>
      </c>
      <c r="AB414">
        <f>(-I414*44100)</f>
        <v>0</v>
      </c>
      <c r="AC414">
        <f>2*29.3*Q414*0.92*(CE414-V414)</f>
        <v>0</v>
      </c>
      <c r="AD414">
        <f>2*0.95*5.67E-8*(((CE414+$B$7)+273)^4-(V414+273)^4)</f>
        <v>0</v>
      </c>
      <c r="AE414">
        <f>T414+AD414+AB414+AC414</f>
        <v>0</v>
      </c>
      <c r="AF414">
        <v>136</v>
      </c>
      <c r="AG414">
        <v>15</v>
      </c>
      <c r="AH414">
        <f>IF(AF414*$H$13&gt;=AJ414,1.0,(AJ414/(AJ414-AF414*$H$13)))</f>
        <v>0</v>
      </c>
      <c r="AI414">
        <f>(AH414-1)*100</f>
        <v>0</v>
      </c>
      <c r="AJ414">
        <f>MAX(0,($B$13+$C$13*CJ414)/(1+$D$13*CJ414)*CC414/(CE414+273)*$E$13)</f>
        <v>0</v>
      </c>
      <c r="AK414" t="s">
        <v>292</v>
      </c>
      <c r="AL414" t="s">
        <v>292</v>
      </c>
      <c r="AM414">
        <v>0</v>
      </c>
      <c r="AN414">
        <v>0</v>
      </c>
      <c r="AO414">
        <f>1-AM414/AN414</f>
        <v>0</v>
      </c>
      <c r="AP414">
        <v>0</v>
      </c>
      <c r="AQ414" t="s">
        <v>292</v>
      </c>
      <c r="AR414" t="s">
        <v>292</v>
      </c>
      <c r="AS414">
        <v>0</v>
      </c>
      <c r="AT414">
        <v>0</v>
      </c>
      <c r="AU414">
        <f>1-AS414/AT414</f>
        <v>0</v>
      </c>
      <c r="AV414">
        <v>0.5</v>
      </c>
      <c r="AW414">
        <f>BN414</f>
        <v>0</v>
      </c>
      <c r="AX414">
        <f>K414</f>
        <v>0</v>
      </c>
      <c r="AY414">
        <f>AU414*AV414*AW414</f>
        <v>0</v>
      </c>
      <c r="AZ414">
        <f>(AX414-AP414)/AW414</f>
        <v>0</v>
      </c>
      <c r="BA414">
        <f>(AN414-AT414)/AT414</f>
        <v>0</v>
      </c>
      <c r="BB414">
        <f>AM414/(AO414+AM414/AT414)</f>
        <v>0</v>
      </c>
      <c r="BC414" t="s">
        <v>292</v>
      </c>
      <c r="BD414">
        <v>0</v>
      </c>
      <c r="BE414">
        <f>IF(BD414&lt;&gt;0, BD414, BB414)</f>
        <v>0</v>
      </c>
      <c r="BF414">
        <f>1-BE414/AT414</f>
        <v>0</v>
      </c>
      <c r="BG414">
        <f>(AT414-AS414)/(AT414-BE414)</f>
        <v>0</v>
      </c>
      <c r="BH414">
        <f>(AN414-AT414)/(AN414-BE414)</f>
        <v>0</v>
      </c>
      <c r="BI414">
        <f>(AT414-AS414)/(AT414-AM414)</f>
        <v>0</v>
      </c>
      <c r="BJ414">
        <f>(AN414-AT414)/(AN414-AM414)</f>
        <v>0</v>
      </c>
      <c r="BK414">
        <f>(BG414*BE414/AS414)</f>
        <v>0</v>
      </c>
      <c r="BL414">
        <f>(1-BK414)</f>
        <v>0</v>
      </c>
      <c r="BM414">
        <f>$B$11*CK414+$C$11*CL414+$F$11*CM414*(1-CP414)</f>
        <v>0</v>
      </c>
      <c r="BN414">
        <f>BM414*BO414</f>
        <v>0</v>
      </c>
      <c r="BO414">
        <f>($B$11*$D$9+$C$11*$D$9+$F$11*((CZ414+CR414)/MAX(CZ414+CR414+DA414, 0.1)*$I$9+DA414/MAX(CZ414+CR414+DA414, 0.1)*$J$9))/($B$11+$C$11+$F$11)</f>
        <v>0</v>
      </c>
      <c r="BP414">
        <f>($B$11*$K$9+$C$11*$K$9+$F$11*((CZ414+CR414)/MAX(CZ414+CR414+DA414, 0.1)*$P$9+DA414/MAX(CZ414+CR414+DA414, 0.1)*$Q$9))/($B$11+$C$11+$F$11)</f>
        <v>0</v>
      </c>
      <c r="BQ414">
        <v>6</v>
      </c>
      <c r="BR414">
        <v>0.5</v>
      </c>
      <c r="BS414" t="s">
        <v>293</v>
      </c>
      <c r="BT414">
        <v>2</v>
      </c>
      <c r="BU414">
        <v>1626465983</v>
      </c>
      <c r="BV414">
        <v>395.013666666667</v>
      </c>
      <c r="BW414">
        <v>419.998666666667</v>
      </c>
      <c r="BX414">
        <v>12.9982</v>
      </c>
      <c r="BY414">
        <v>6.13363</v>
      </c>
      <c r="BZ414">
        <v>393.465666666667</v>
      </c>
      <c r="CA414">
        <v>13.0236</v>
      </c>
      <c r="CB414">
        <v>900.000666666667</v>
      </c>
      <c r="CC414">
        <v>100.764333333333</v>
      </c>
      <c r="CD414">
        <v>0.100262666666667</v>
      </c>
      <c r="CE414">
        <v>27.9982333333333</v>
      </c>
      <c r="CF414">
        <v>25.9186</v>
      </c>
      <c r="CG414">
        <v>999.9</v>
      </c>
      <c r="CH414">
        <v>0</v>
      </c>
      <c r="CI414">
        <v>0</v>
      </c>
      <c r="CJ414">
        <v>9970</v>
      </c>
      <c r="CK414">
        <v>0</v>
      </c>
      <c r="CL414">
        <v>0.221023</v>
      </c>
      <c r="CM414">
        <v>1459.91333333333</v>
      </c>
      <c r="CN414">
        <v>0.972992333333333</v>
      </c>
      <c r="CO414">
        <v>0.0270077333333333</v>
      </c>
      <c r="CP414">
        <v>0</v>
      </c>
      <c r="CQ414">
        <v>883.008</v>
      </c>
      <c r="CR414">
        <v>4.99999</v>
      </c>
      <c r="CS414">
        <v>12957.2333333333</v>
      </c>
      <c r="CT414">
        <v>12727.5333333333</v>
      </c>
      <c r="CU414">
        <v>39.75</v>
      </c>
      <c r="CV414">
        <v>41.5</v>
      </c>
      <c r="CW414">
        <v>40.687</v>
      </c>
      <c r="CX414">
        <v>41</v>
      </c>
      <c r="CY414">
        <v>42.062</v>
      </c>
      <c r="CZ414">
        <v>1415.62333333333</v>
      </c>
      <c r="DA414">
        <v>39.29</v>
      </c>
      <c r="DB414">
        <v>0</v>
      </c>
      <c r="DC414">
        <v>1626465995</v>
      </c>
      <c r="DD414">
        <v>0</v>
      </c>
      <c r="DE414">
        <v>882.622115384616</v>
      </c>
      <c r="DF414">
        <v>3.74601708215385</v>
      </c>
      <c r="DG414">
        <v>61.4222221091796</v>
      </c>
      <c r="DH414">
        <v>12950.1076923077</v>
      </c>
      <c r="DI414">
        <v>15</v>
      </c>
      <c r="DJ414">
        <v>1626465084.6</v>
      </c>
      <c r="DK414" t="s">
        <v>294</v>
      </c>
      <c r="DL414">
        <v>1626465076.6</v>
      </c>
      <c r="DM414">
        <v>1626465084.6</v>
      </c>
      <c r="DN414">
        <v>8</v>
      </c>
      <c r="DO414">
        <v>0.212</v>
      </c>
      <c r="DP414">
        <v>0.013</v>
      </c>
      <c r="DQ414">
        <v>1.588</v>
      </c>
      <c r="DR414">
        <v>-0.074</v>
      </c>
      <c r="DS414">
        <v>420</v>
      </c>
      <c r="DT414">
        <v>3</v>
      </c>
      <c r="DU414">
        <v>0.13</v>
      </c>
      <c r="DV414">
        <v>0.03</v>
      </c>
      <c r="DW414">
        <v>-24.8947317073171</v>
      </c>
      <c r="DX414">
        <v>-0.456173519163764</v>
      </c>
      <c r="DY414">
        <v>0.0573794406922744</v>
      </c>
      <c r="DZ414">
        <v>1</v>
      </c>
      <c r="EA414">
        <v>882.373971428572</v>
      </c>
      <c r="EB414">
        <v>3.99512800328246</v>
      </c>
      <c r="EC414">
        <v>0.465596114718345</v>
      </c>
      <c r="ED414">
        <v>1</v>
      </c>
      <c r="EE414">
        <v>6.77052195121951</v>
      </c>
      <c r="EF414">
        <v>0.527044181184668</v>
      </c>
      <c r="EG414">
        <v>0.0530048408842849</v>
      </c>
      <c r="EH414">
        <v>0</v>
      </c>
      <c r="EI414">
        <v>2</v>
      </c>
      <c r="EJ414">
        <v>3</v>
      </c>
      <c r="EK414" t="s">
        <v>354</v>
      </c>
      <c r="EL414">
        <v>100</v>
      </c>
      <c r="EM414">
        <v>100</v>
      </c>
      <c r="EN414">
        <v>1.548</v>
      </c>
      <c r="EO414">
        <v>-0.0253</v>
      </c>
      <c r="EP414">
        <v>0.796380875196005</v>
      </c>
      <c r="EQ414">
        <v>0.00225868272383977</v>
      </c>
      <c r="ER414">
        <v>-9.96746185667655e-07</v>
      </c>
      <c r="ES414">
        <v>2.83711317370827e-10</v>
      </c>
      <c r="ET414">
        <v>-0.071317122073674</v>
      </c>
      <c r="EU414">
        <v>-0.00217948432402501</v>
      </c>
      <c r="EV414">
        <v>0.000453263451741206</v>
      </c>
      <c r="EW414">
        <v>-1.16319206543697e-06</v>
      </c>
      <c r="EX414">
        <v>-2</v>
      </c>
      <c r="EY414">
        <v>2196</v>
      </c>
      <c r="EZ414">
        <v>1</v>
      </c>
      <c r="FA414">
        <v>25</v>
      </c>
      <c r="FB414">
        <v>15.1</v>
      </c>
      <c r="FC414">
        <v>15</v>
      </c>
      <c r="FD414">
        <v>18</v>
      </c>
      <c r="FE414">
        <v>827.944</v>
      </c>
      <c r="FF414">
        <v>435.156</v>
      </c>
      <c r="FG414">
        <v>33.5054</v>
      </c>
      <c r="FH414">
        <v>25.2313</v>
      </c>
      <c r="FI414">
        <v>30.0004</v>
      </c>
      <c r="FJ414">
        <v>25.3225</v>
      </c>
      <c r="FK414">
        <v>25.3609</v>
      </c>
      <c r="FL414">
        <v>25.0847</v>
      </c>
      <c r="FM414">
        <v>57.6794</v>
      </c>
      <c r="FN414">
        <v>0</v>
      </c>
      <c r="FO414">
        <v>33.58</v>
      </c>
      <c r="FP414">
        <v>420</v>
      </c>
      <c r="FQ414">
        <v>6.23516</v>
      </c>
      <c r="FR414">
        <v>101.47</v>
      </c>
      <c r="FS414">
        <v>101.913</v>
      </c>
    </row>
    <row r="415" spans="1:175">
      <c r="A415">
        <v>399</v>
      </c>
      <c r="B415">
        <v>1626465986</v>
      </c>
      <c r="C415">
        <v>796.400000095367</v>
      </c>
      <c r="D415" t="s">
        <v>1092</v>
      </c>
      <c r="E415" t="s">
        <v>1093</v>
      </c>
      <c r="F415">
        <v>1</v>
      </c>
      <c r="G415" t="s">
        <v>291</v>
      </c>
      <c r="H415">
        <v>1626465985</v>
      </c>
      <c r="I415">
        <f>(J415)/1000</f>
        <v>0</v>
      </c>
      <c r="J415">
        <f>1000*CB415*AH415*(BX415-BY415)/(100*BQ415*(1000-AH415*BX415))</f>
        <v>0</v>
      </c>
      <c r="K415">
        <f>CB415*AH415*(BW415-BV415*(1000-AH415*BY415)/(1000-AH415*BX415))/(100*BQ415)</f>
        <v>0</v>
      </c>
      <c r="L415">
        <f>BV415 - IF(AH415&gt;1, K415*BQ415*100.0/(AJ415*CJ415), 0)</f>
        <v>0</v>
      </c>
      <c r="M415">
        <f>((S415-I415/2)*L415-K415)/(S415+I415/2)</f>
        <v>0</v>
      </c>
      <c r="N415">
        <f>M415*(CC415+CD415)/1000.0</f>
        <v>0</v>
      </c>
      <c r="O415">
        <f>(BV415 - IF(AH415&gt;1, K415*BQ415*100.0/(AJ415*CJ415), 0))*(CC415+CD415)/1000.0</f>
        <v>0</v>
      </c>
      <c r="P415">
        <f>2.0/((1/R415-1/Q415)+SIGN(R415)*SQRT((1/R415-1/Q415)*(1/R415-1/Q415) + 4*BR415/((BR415+1)*(BR415+1))*(2*1/R415*1/Q415-1/Q415*1/Q415)))</f>
        <v>0</v>
      </c>
      <c r="Q415">
        <f>IF(LEFT(BS415,1)&lt;&gt;"0",IF(LEFT(BS415,1)="1",3.0,BT415),$D$5+$E$5*(CJ415*CC415/($K$5*1000))+$F$5*(CJ415*CC415/($K$5*1000))*MAX(MIN(BQ415,$J$5),$I$5)*MAX(MIN(BQ415,$J$5),$I$5)+$G$5*MAX(MIN(BQ415,$J$5),$I$5)*(CJ415*CC415/($K$5*1000))+$H$5*(CJ415*CC415/($K$5*1000))*(CJ415*CC415/($K$5*1000)))</f>
        <v>0</v>
      </c>
      <c r="R415">
        <f>I415*(1000-(1000*0.61365*exp(17.502*V415/(240.97+V415))/(CC415+CD415)+BX415)/2)/(1000*0.61365*exp(17.502*V415/(240.97+V415))/(CC415+CD415)-BX415)</f>
        <v>0</v>
      </c>
      <c r="S415">
        <f>1/((BR415+1)/(P415/1.6)+1/(Q415/1.37)) + BR415/((BR415+1)/(P415/1.6) + BR415/(Q415/1.37))</f>
        <v>0</v>
      </c>
      <c r="T415">
        <f>(BM415*BP415)</f>
        <v>0</v>
      </c>
      <c r="U415">
        <f>(CE415+(T415+2*0.95*5.67E-8*(((CE415+$B$7)+273)^4-(CE415+273)^4)-44100*I415)/(1.84*29.3*Q415+8*0.95*5.67E-8*(CE415+273)^3))</f>
        <v>0</v>
      </c>
      <c r="V415">
        <f>($C$7*CF415+$D$7*CG415+$E$7*U415)</f>
        <v>0</v>
      </c>
      <c r="W415">
        <f>0.61365*exp(17.502*V415/(240.97+V415))</f>
        <v>0</v>
      </c>
      <c r="X415">
        <f>(Y415/Z415*100)</f>
        <v>0</v>
      </c>
      <c r="Y415">
        <f>BX415*(CC415+CD415)/1000</f>
        <v>0</v>
      </c>
      <c r="Z415">
        <f>0.61365*exp(17.502*CE415/(240.97+CE415))</f>
        <v>0</v>
      </c>
      <c r="AA415">
        <f>(W415-BX415*(CC415+CD415)/1000)</f>
        <v>0</v>
      </c>
      <c r="AB415">
        <f>(-I415*44100)</f>
        <v>0</v>
      </c>
      <c r="AC415">
        <f>2*29.3*Q415*0.92*(CE415-V415)</f>
        <v>0</v>
      </c>
      <c r="AD415">
        <f>2*0.95*5.67E-8*(((CE415+$B$7)+273)^4-(V415+273)^4)</f>
        <v>0</v>
      </c>
      <c r="AE415">
        <f>T415+AD415+AB415+AC415</f>
        <v>0</v>
      </c>
      <c r="AF415">
        <v>136</v>
      </c>
      <c r="AG415">
        <v>15</v>
      </c>
      <c r="AH415">
        <f>IF(AF415*$H$13&gt;=AJ415,1.0,(AJ415/(AJ415-AF415*$H$13)))</f>
        <v>0</v>
      </c>
      <c r="AI415">
        <f>(AH415-1)*100</f>
        <v>0</v>
      </c>
      <c r="AJ415">
        <f>MAX(0,($B$13+$C$13*CJ415)/(1+$D$13*CJ415)*CC415/(CE415+273)*$E$13)</f>
        <v>0</v>
      </c>
      <c r="AK415" t="s">
        <v>292</v>
      </c>
      <c r="AL415" t="s">
        <v>292</v>
      </c>
      <c r="AM415">
        <v>0</v>
      </c>
      <c r="AN415">
        <v>0</v>
      </c>
      <c r="AO415">
        <f>1-AM415/AN415</f>
        <v>0</v>
      </c>
      <c r="AP415">
        <v>0</v>
      </c>
      <c r="AQ415" t="s">
        <v>292</v>
      </c>
      <c r="AR415" t="s">
        <v>292</v>
      </c>
      <c r="AS415">
        <v>0</v>
      </c>
      <c r="AT415">
        <v>0</v>
      </c>
      <c r="AU415">
        <f>1-AS415/AT415</f>
        <v>0</v>
      </c>
      <c r="AV415">
        <v>0.5</v>
      </c>
      <c r="AW415">
        <f>BN415</f>
        <v>0</v>
      </c>
      <c r="AX415">
        <f>K415</f>
        <v>0</v>
      </c>
      <c r="AY415">
        <f>AU415*AV415*AW415</f>
        <v>0</v>
      </c>
      <c r="AZ415">
        <f>(AX415-AP415)/AW415</f>
        <v>0</v>
      </c>
      <c r="BA415">
        <f>(AN415-AT415)/AT415</f>
        <v>0</v>
      </c>
      <c r="BB415">
        <f>AM415/(AO415+AM415/AT415)</f>
        <v>0</v>
      </c>
      <c r="BC415" t="s">
        <v>292</v>
      </c>
      <c r="BD415">
        <v>0</v>
      </c>
      <c r="BE415">
        <f>IF(BD415&lt;&gt;0, BD415, BB415)</f>
        <v>0</v>
      </c>
      <c r="BF415">
        <f>1-BE415/AT415</f>
        <v>0</v>
      </c>
      <c r="BG415">
        <f>(AT415-AS415)/(AT415-BE415)</f>
        <v>0</v>
      </c>
      <c r="BH415">
        <f>(AN415-AT415)/(AN415-BE415)</f>
        <v>0</v>
      </c>
      <c r="BI415">
        <f>(AT415-AS415)/(AT415-AM415)</f>
        <v>0</v>
      </c>
      <c r="BJ415">
        <f>(AN415-AT415)/(AN415-AM415)</f>
        <v>0</v>
      </c>
      <c r="BK415">
        <f>(BG415*BE415/AS415)</f>
        <v>0</v>
      </c>
      <c r="BL415">
        <f>(1-BK415)</f>
        <v>0</v>
      </c>
      <c r="BM415">
        <f>$B$11*CK415+$C$11*CL415+$F$11*CM415*(1-CP415)</f>
        <v>0</v>
      </c>
      <c r="BN415">
        <f>BM415*BO415</f>
        <v>0</v>
      </c>
      <c r="BO415">
        <f>($B$11*$D$9+$C$11*$D$9+$F$11*((CZ415+CR415)/MAX(CZ415+CR415+DA415, 0.1)*$I$9+DA415/MAX(CZ415+CR415+DA415, 0.1)*$J$9))/($B$11+$C$11+$F$11)</f>
        <v>0</v>
      </c>
      <c r="BP415">
        <f>($B$11*$K$9+$C$11*$K$9+$F$11*((CZ415+CR415)/MAX(CZ415+CR415+DA415, 0.1)*$P$9+DA415/MAX(CZ415+CR415+DA415, 0.1)*$Q$9))/($B$11+$C$11+$F$11)</f>
        <v>0</v>
      </c>
      <c r="BQ415">
        <v>6</v>
      </c>
      <c r="BR415">
        <v>0.5</v>
      </c>
      <c r="BS415" t="s">
        <v>293</v>
      </c>
      <c r="BT415">
        <v>2</v>
      </c>
      <c r="BU415">
        <v>1626465985</v>
      </c>
      <c r="BV415">
        <v>394.989666666667</v>
      </c>
      <c r="BW415">
        <v>420.005</v>
      </c>
      <c r="BX415">
        <v>13.0255</v>
      </c>
      <c r="BY415">
        <v>6.14396</v>
      </c>
      <c r="BZ415">
        <v>393.441666666667</v>
      </c>
      <c r="CA415">
        <v>13.0506333333333</v>
      </c>
      <c r="CB415">
        <v>900.053333333333</v>
      </c>
      <c r="CC415">
        <v>100.765</v>
      </c>
      <c r="CD415">
        <v>0.100174333333333</v>
      </c>
      <c r="CE415">
        <v>28.0408666666667</v>
      </c>
      <c r="CF415">
        <v>25.9559</v>
      </c>
      <c r="CG415">
        <v>999.9</v>
      </c>
      <c r="CH415">
        <v>0</v>
      </c>
      <c r="CI415">
        <v>0</v>
      </c>
      <c r="CJ415">
        <v>10011.2333333333</v>
      </c>
      <c r="CK415">
        <v>0</v>
      </c>
      <c r="CL415">
        <v>0.221023</v>
      </c>
      <c r="CM415">
        <v>1459.99333333333</v>
      </c>
      <c r="CN415">
        <v>0.972993666666667</v>
      </c>
      <c r="CO415">
        <v>0.0270061666666667</v>
      </c>
      <c r="CP415">
        <v>0</v>
      </c>
      <c r="CQ415">
        <v>883.052666666667</v>
      </c>
      <c r="CR415">
        <v>4.99999</v>
      </c>
      <c r="CS415">
        <v>12961.1</v>
      </c>
      <c r="CT415">
        <v>12728.2666666667</v>
      </c>
      <c r="CU415">
        <v>39.708</v>
      </c>
      <c r="CV415">
        <v>41.5</v>
      </c>
      <c r="CW415">
        <v>40.687</v>
      </c>
      <c r="CX415">
        <v>41</v>
      </c>
      <c r="CY415">
        <v>42.062</v>
      </c>
      <c r="CZ415">
        <v>1415.70333333333</v>
      </c>
      <c r="DA415">
        <v>39.29</v>
      </c>
      <c r="DB415">
        <v>0</v>
      </c>
      <c r="DC415">
        <v>1626465997.4</v>
      </c>
      <c r="DD415">
        <v>0</v>
      </c>
      <c r="DE415">
        <v>882.735346153846</v>
      </c>
      <c r="DF415">
        <v>4.36263247309337</v>
      </c>
      <c r="DG415">
        <v>68.3042734904549</v>
      </c>
      <c r="DH415">
        <v>12952.7269230769</v>
      </c>
      <c r="DI415">
        <v>15</v>
      </c>
      <c r="DJ415">
        <v>1626465084.6</v>
      </c>
      <c r="DK415" t="s">
        <v>294</v>
      </c>
      <c r="DL415">
        <v>1626465076.6</v>
      </c>
      <c r="DM415">
        <v>1626465084.6</v>
      </c>
      <c r="DN415">
        <v>8</v>
      </c>
      <c r="DO415">
        <v>0.212</v>
      </c>
      <c r="DP415">
        <v>0.013</v>
      </c>
      <c r="DQ415">
        <v>1.588</v>
      </c>
      <c r="DR415">
        <v>-0.074</v>
      </c>
      <c r="DS415">
        <v>420</v>
      </c>
      <c r="DT415">
        <v>3</v>
      </c>
      <c r="DU415">
        <v>0.13</v>
      </c>
      <c r="DV415">
        <v>0.03</v>
      </c>
      <c r="DW415">
        <v>-24.9172146341463</v>
      </c>
      <c r="DX415">
        <v>-0.396894773519207</v>
      </c>
      <c r="DY415">
        <v>0.0502414490284261</v>
      </c>
      <c r="DZ415">
        <v>1</v>
      </c>
      <c r="EA415">
        <v>882.532818181818</v>
      </c>
      <c r="EB415">
        <v>3.9986813402775</v>
      </c>
      <c r="EC415">
        <v>0.446411310173968</v>
      </c>
      <c r="ED415">
        <v>1</v>
      </c>
      <c r="EE415">
        <v>6.78868536585366</v>
      </c>
      <c r="EF415">
        <v>0.539681184669004</v>
      </c>
      <c r="EG415">
        <v>0.054215006971905</v>
      </c>
      <c r="EH415">
        <v>0</v>
      </c>
      <c r="EI415">
        <v>2</v>
      </c>
      <c r="EJ415">
        <v>3</v>
      </c>
      <c r="EK415" t="s">
        <v>354</v>
      </c>
      <c r="EL415">
        <v>100</v>
      </c>
      <c r="EM415">
        <v>100</v>
      </c>
      <c r="EN415">
        <v>1.548</v>
      </c>
      <c r="EO415">
        <v>-0.025</v>
      </c>
      <c r="EP415">
        <v>0.796380875196005</v>
      </c>
      <c r="EQ415">
        <v>0.00225868272383977</v>
      </c>
      <c r="ER415">
        <v>-9.96746185667655e-07</v>
      </c>
      <c r="ES415">
        <v>2.83711317370827e-10</v>
      </c>
      <c r="ET415">
        <v>-0.071317122073674</v>
      </c>
      <c r="EU415">
        <v>-0.00217948432402501</v>
      </c>
      <c r="EV415">
        <v>0.000453263451741206</v>
      </c>
      <c r="EW415">
        <v>-1.16319206543697e-06</v>
      </c>
      <c r="EX415">
        <v>-2</v>
      </c>
      <c r="EY415">
        <v>2196</v>
      </c>
      <c r="EZ415">
        <v>1</v>
      </c>
      <c r="FA415">
        <v>25</v>
      </c>
      <c r="FB415">
        <v>15.2</v>
      </c>
      <c r="FC415">
        <v>15</v>
      </c>
      <c r="FD415">
        <v>18</v>
      </c>
      <c r="FE415">
        <v>828.145</v>
      </c>
      <c r="FF415">
        <v>435.111</v>
      </c>
      <c r="FG415">
        <v>33.5822</v>
      </c>
      <c r="FH415">
        <v>25.2329</v>
      </c>
      <c r="FI415">
        <v>30.0006</v>
      </c>
      <c r="FJ415">
        <v>25.3233</v>
      </c>
      <c r="FK415">
        <v>25.3609</v>
      </c>
      <c r="FL415">
        <v>25.0855</v>
      </c>
      <c r="FM415">
        <v>57.3883</v>
      </c>
      <c r="FN415">
        <v>0</v>
      </c>
      <c r="FO415">
        <v>33.68</v>
      </c>
      <c r="FP415">
        <v>420</v>
      </c>
      <c r="FQ415">
        <v>6.28172</v>
      </c>
      <c r="FR415">
        <v>101.471</v>
      </c>
      <c r="FS415">
        <v>101.912</v>
      </c>
    </row>
    <row r="416" spans="1:175">
      <c r="A416">
        <v>400</v>
      </c>
      <c r="B416">
        <v>1626465988</v>
      </c>
      <c r="C416">
        <v>798.400000095367</v>
      </c>
      <c r="D416" t="s">
        <v>1094</v>
      </c>
      <c r="E416" t="s">
        <v>1095</v>
      </c>
      <c r="F416">
        <v>1</v>
      </c>
      <c r="G416" t="s">
        <v>291</v>
      </c>
      <c r="H416">
        <v>1626465987</v>
      </c>
      <c r="I416">
        <f>(J416)/1000</f>
        <v>0</v>
      </c>
      <c r="J416">
        <f>1000*CB416*AH416*(BX416-BY416)/(100*BQ416*(1000-AH416*BX416))</f>
        <v>0</v>
      </c>
      <c r="K416">
        <f>CB416*AH416*(BW416-BV416*(1000-AH416*BY416)/(1000-AH416*BX416))/(100*BQ416)</f>
        <v>0</v>
      </c>
      <c r="L416">
        <f>BV416 - IF(AH416&gt;1, K416*BQ416*100.0/(AJ416*CJ416), 0)</f>
        <v>0</v>
      </c>
      <c r="M416">
        <f>((S416-I416/2)*L416-K416)/(S416+I416/2)</f>
        <v>0</v>
      </c>
      <c r="N416">
        <f>M416*(CC416+CD416)/1000.0</f>
        <v>0</v>
      </c>
      <c r="O416">
        <f>(BV416 - IF(AH416&gt;1, K416*BQ416*100.0/(AJ416*CJ416), 0))*(CC416+CD416)/1000.0</f>
        <v>0</v>
      </c>
      <c r="P416">
        <f>2.0/((1/R416-1/Q416)+SIGN(R416)*SQRT((1/R416-1/Q416)*(1/R416-1/Q416) + 4*BR416/((BR416+1)*(BR416+1))*(2*1/R416*1/Q416-1/Q416*1/Q416)))</f>
        <v>0</v>
      </c>
      <c r="Q416">
        <f>IF(LEFT(BS416,1)&lt;&gt;"0",IF(LEFT(BS416,1)="1",3.0,BT416),$D$5+$E$5*(CJ416*CC416/($K$5*1000))+$F$5*(CJ416*CC416/($K$5*1000))*MAX(MIN(BQ416,$J$5),$I$5)*MAX(MIN(BQ416,$J$5),$I$5)+$G$5*MAX(MIN(BQ416,$J$5),$I$5)*(CJ416*CC416/($K$5*1000))+$H$5*(CJ416*CC416/($K$5*1000))*(CJ416*CC416/($K$5*1000)))</f>
        <v>0</v>
      </c>
      <c r="R416">
        <f>I416*(1000-(1000*0.61365*exp(17.502*V416/(240.97+V416))/(CC416+CD416)+BX416)/2)/(1000*0.61365*exp(17.502*V416/(240.97+V416))/(CC416+CD416)-BX416)</f>
        <v>0</v>
      </c>
      <c r="S416">
        <f>1/((BR416+1)/(P416/1.6)+1/(Q416/1.37)) + BR416/((BR416+1)/(P416/1.6) + BR416/(Q416/1.37))</f>
        <v>0</v>
      </c>
      <c r="T416">
        <f>(BM416*BP416)</f>
        <v>0</v>
      </c>
      <c r="U416">
        <f>(CE416+(T416+2*0.95*5.67E-8*(((CE416+$B$7)+273)^4-(CE416+273)^4)-44100*I416)/(1.84*29.3*Q416+8*0.95*5.67E-8*(CE416+273)^3))</f>
        <v>0</v>
      </c>
      <c r="V416">
        <f>($C$7*CF416+$D$7*CG416+$E$7*U416)</f>
        <v>0</v>
      </c>
      <c r="W416">
        <f>0.61365*exp(17.502*V416/(240.97+V416))</f>
        <v>0</v>
      </c>
      <c r="X416">
        <f>(Y416/Z416*100)</f>
        <v>0</v>
      </c>
      <c r="Y416">
        <f>BX416*(CC416+CD416)/1000</f>
        <v>0</v>
      </c>
      <c r="Z416">
        <f>0.61365*exp(17.502*CE416/(240.97+CE416))</f>
        <v>0</v>
      </c>
      <c r="AA416">
        <f>(W416-BX416*(CC416+CD416)/1000)</f>
        <v>0</v>
      </c>
      <c r="AB416">
        <f>(-I416*44100)</f>
        <v>0</v>
      </c>
      <c r="AC416">
        <f>2*29.3*Q416*0.92*(CE416-V416)</f>
        <v>0</v>
      </c>
      <c r="AD416">
        <f>2*0.95*5.67E-8*(((CE416+$B$7)+273)^4-(V416+273)^4)</f>
        <v>0</v>
      </c>
      <c r="AE416">
        <f>T416+AD416+AB416+AC416</f>
        <v>0</v>
      </c>
      <c r="AF416">
        <v>135</v>
      </c>
      <c r="AG416">
        <v>15</v>
      </c>
      <c r="AH416">
        <f>IF(AF416*$H$13&gt;=AJ416,1.0,(AJ416/(AJ416-AF416*$H$13)))</f>
        <v>0</v>
      </c>
      <c r="AI416">
        <f>(AH416-1)*100</f>
        <v>0</v>
      </c>
      <c r="AJ416">
        <f>MAX(0,($B$13+$C$13*CJ416)/(1+$D$13*CJ416)*CC416/(CE416+273)*$E$13)</f>
        <v>0</v>
      </c>
      <c r="AK416" t="s">
        <v>292</v>
      </c>
      <c r="AL416" t="s">
        <v>292</v>
      </c>
      <c r="AM416">
        <v>0</v>
      </c>
      <c r="AN416">
        <v>0</v>
      </c>
      <c r="AO416">
        <f>1-AM416/AN416</f>
        <v>0</v>
      </c>
      <c r="AP416">
        <v>0</v>
      </c>
      <c r="AQ416" t="s">
        <v>292</v>
      </c>
      <c r="AR416" t="s">
        <v>292</v>
      </c>
      <c r="AS416">
        <v>0</v>
      </c>
      <c r="AT416">
        <v>0</v>
      </c>
      <c r="AU416">
        <f>1-AS416/AT416</f>
        <v>0</v>
      </c>
      <c r="AV416">
        <v>0.5</v>
      </c>
      <c r="AW416">
        <f>BN416</f>
        <v>0</v>
      </c>
      <c r="AX416">
        <f>K416</f>
        <v>0</v>
      </c>
      <c r="AY416">
        <f>AU416*AV416*AW416</f>
        <v>0</v>
      </c>
      <c r="AZ416">
        <f>(AX416-AP416)/AW416</f>
        <v>0</v>
      </c>
      <c r="BA416">
        <f>(AN416-AT416)/AT416</f>
        <v>0</v>
      </c>
      <c r="BB416">
        <f>AM416/(AO416+AM416/AT416)</f>
        <v>0</v>
      </c>
      <c r="BC416" t="s">
        <v>292</v>
      </c>
      <c r="BD416">
        <v>0</v>
      </c>
      <c r="BE416">
        <f>IF(BD416&lt;&gt;0, BD416, BB416)</f>
        <v>0</v>
      </c>
      <c r="BF416">
        <f>1-BE416/AT416</f>
        <v>0</v>
      </c>
      <c r="BG416">
        <f>(AT416-AS416)/(AT416-BE416)</f>
        <v>0</v>
      </c>
      <c r="BH416">
        <f>(AN416-AT416)/(AN416-BE416)</f>
        <v>0</v>
      </c>
      <c r="BI416">
        <f>(AT416-AS416)/(AT416-AM416)</f>
        <v>0</v>
      </c>
      <c r="BJ416">
        <f>(AN416-AT416)/(AN416-AM416)</f>
        <v>0</v>
      </c>
      <c r="BK416">
        <f>(BG416*BE416/AS416)</f>
        <v>0</v>
      </c>
      <c r="BL416">
        <f>(1-BK416)</f>
        <v>0</v>
      </c>
      <c r="BM416">
        <f>$B$11*CK416+$C$11*CL416+$F$11*CM416*(1-CP416)</f>
        <v>0</v>
      </c>
      <c r="BN416">
        <f>BM416*BO416</f>
        <v>0</v>
      </c>
      <c r="BO416">
        <f>($B$11*$D$9+$C$11*$D$9+$F$11*((CZ416+CR416)/MAX(CZ416+CR416+DA416, 0.1)*$I$9+DA416/MAX(CZ416+CR416+DA416, 0.1)*$J$9))/($B$11+$C$11+$F$11)</f>
        <v>0</v>
      </c>
      <c r="BP416">
        <f>($B$11*$K$9+$C$11*$K$9+$F$11*((CZ416+CR416)/MAX(CZ416+CR416+DA416, 0.1)*$P$9+DA416/MAX(CZ416+CR416+DA416, 0.1)*$Q$9))/($B$11+$C$11+$F$11)</f>
        <v>0</v>
      </c>
      <c r="BQ416">
        <v>6</v>
      </c>
      <c r="BR416">
        <v>0.5</v>
      </c>
      <c r="BS416" t="s">
        <v>293</v>
      </c>
      <c r="BT416">
        <v>2</v>
      </c>
      <c r="BU416">
        <v>1626465987</v>
      </c>
      <c r="BV416">
        <v>395.010666666667</v>
      </c>
      <c r="BW416">
        <v>419.973333333333</v>
      </c>
      <c r="BX416">
        <v>13.0532666666667</v>
      </c>
      <c r="BY416">
        <v>6.16084</v>
      </c>
      <c r="BZ416">
        <v>393.462666666667</v>
      </c>
      <c r="CA416">
        <v>13.0781666666667</v>
      </c>
      <c r="CB416">
        <v>900.035666666667</v>
      </c>
      <c r="CC416">
        <v>100.766</v>
      </c>
      <c r="CD416">
        <v>0.100129333333333</v>
      </c>
      <c r="CE416">
        <v>28.0814666666667</v>
      </c>
      <c r="CF416">
        <v>25.9878666666667</v>
      </c>
      <c r="CG416">
        <v>999.9</v>
      </c>
      <c r="CH416">
        <v>0</v>
      </c>
      <c r="CI416">
        <v>0</v>
      </c>
      <c r="CJ416">
        <v>9995</v>
      </c>
      <c r="CK416">
        <v>0</v>
      </c>
      <c r="CL416">
        <v>0.221023</v>
      </c>
      <c r="CM416">
        <v>1459.99333333333</v>
      </c>
      <c r="CN416">
        <v>0.972993666666667</v>
      </c>
      <c r="CO416">
        <v>0.0270061666666667</v>
      </c>
      <c r="CP416">
        <v>0</v>
      </c>
      <c r="CQ416">
        <v>883.247666666667</v>
      </c>
      <c r="CR416">
        <v>4.99999</v>
      </c>
      <c r="CS416">
        <v>12963.2</v>
      </c>
      <c r="CT416">
        <v>12728.2333333333</v>
      </c>
      <c r="CU416">
        <v>39.75</v>
      </c>
      <c r="CV416">
        <v>41.5</v>
      </c>
      <c r="CW416">
        <v>40.687</v>
      </c>
      <c r="CX416">
        <v>41</v>
      </c>
      <c r="CY416">
        <v>42.062</v>
      </c>
      <c r="CZ416">
        <v>1415.70333333333</v>
      </c>
      <c r="DA416">
        <v>39.29</v>
      </c>
      <c r="DB416">
        <v>0</v>
      </c>
      <c r="DC416">
        <v>1626465999.2</v>
      </c>
      <c r="DD416">
        <v>0</v>
      </c>
      <c r="DE416">
        <v>882.9104</v>
      </c>
      <c r="DF416">
        <v>3.76869230817786</v>
      </c>
      <c r="DG416">
        <v>73.8923076758298</v>
      </c>
      <c r="DH416">
        <v>12955.352</v>
      </c>
      <c r="DI416">
        <v>15</v>
      </c>
      <c r="DJ416">
        <v>1626465084.6</v>
      </c>
      <c r="DK416" t="s">
        <v>294</v>
      </c>
      <c r="DL416">
        <v>1626465076.6</v>
      </c>
      <c r="DM416">
        <v>1626465084.6</v>
      </c>
      <c r="DN416">
        <v>8</v>
      </c>
      <c r="DO416">
        <v>0.212</v>
      </c>
      <c r="DP416">
        <v>0.013</v>
      </c>
      <c r="DQ416">
        <v>1.588</v>
      </c>
      <c r="DR416">
        <v>-0.074</v>
      </c>
      <c r="DS416">
        <v>420</v>
      </c>
      <c r="DT416">
        <v>3</v>
      </c>
      <c r="DU416">
        <v>0.13</v>
      </c>
      <c r="DV416">
        <v>0.03</v>
      </c>
      <c r="DW416">
        <v>-24.9334487804878</v>
      </c>
      <c r="DX416">
        <v>-0.303499651567891</v>
      </c>
      <c r="DY416">
        <v>0.0408256502461995</v>
      </c>
      <c r="DZ416">
        <v>1</v>
      </c>
      <c r="EA416">
        <v>882.660212121212</v>
      </c>
      <c r="EB416">
        <v>3.69605678629747</v>
      </c>
      <c r="EC416">
        <v>0.41816603615367</v>
      </c>
      <c r="ED416">
        <v>1</v>
      </c>
      <c r="EE416">
        <v>6.80772878048781</v>
      </c>
      <c r="EF416">
        <v>0.514627526132406</v>
      </c>
      <c r="EG416">
        <v>0.0515859797645532</v>
      </c>
      <c r="EH416">
        <v>0</v>
      </c>
      <c r="EI416">
        <v>2</v>
      </c>
      <c r="EJ416">
        <v>3</v>
      </c>
      <c r="EK416" t="s">
        <v>354</v>
      </c>
      <c r="EL416">
        <v>100</v>
      </c>
      <c r="EM416">
        <v>100</v>
      </c>
      <c r="EN416">
        <v>1.548</v>
      </c>
      <c r="EO416">
        <v>-0.0248</v>
      </c>
      <c r="EP416">
        <v>0.796380875196005</v>
      </c>
      <c r="EQ416">
        <v>0.00225868272383977</v>
      </c>
      <c r="ER416">
        <v>-9.96746185667655e-07</v>
      </c>
      <c r="ES416">
        <v>2.83711317370827e-10</v>
      </c>
      <c r="ET416">
        <v>-0.071317122073674</v>
      </c>
      <c r="EU416">
        <v>-0.00217948432402501</v>
      </c>
      <c r="EV416">
        <v>0.000453263451741206</v>
      </c>
      <c r="EW416">
        <v>-1.16319206543697e-06</v>
      </c>
      <c r="EX416">
        <v>-2</v>
      </c>
      <c r="EY416">
        <v>2196</v>
      </c>
      <c r="EZ416">
        <v>1</v>
      </c>
      <c r="FA416">
        <v>25</v>
      </c>
      <c r="FB416">
        <v>15.2</v>
      </c>
      <c r="FC416">
        <v>15.1</v>
      </c>
      <c r="FD416">
        <v>18</v>
      </c>
      <c r="FE416">
        <v>828.471</v>
      </c>
      <c r="FF416">
        <v>435.23</v>
      </c>
      <c r="FG416">
        <v>33.6368</v>
      </c>
      <c r="FH416">
        <v>25.2345</v>
      </c>
      <c r="FI416">
        <v>30.0004</v>
      </c>
      <c r="FJ416">
        <v>25.3233</v>
      </c>
      <c r="FK416">
        <v>25.3609</v>
      </c>
      <c r="FL416">
        <v>25.0865</v>
      </c>
      <c r="FM416">
        <v>57.3883</v>
      </c>
      <c r="FN416">
        <v>0</v>
      </c>
      <c r="FO416">
        <v>33.78</v>
      </c>
      <c r="FP416">
        <v>420</v>
      </c>
      <c r="FQ416">
        <v>6.2906</v>
      </c>
      <c r="FR416">
        <v>101.47</v>
      </c>
      <c r="FS416">
        <v>101.912</v>
      </c>
    </row>
    <row r="417" spans="1:175">
      <c r="A417">
        <v>401</v>
      </c>
      <c r="B417">
        <v>1626465990</v>
      </c>
      <c r="C417">
        <v>800.400000095367</v>
      </c>
      <c r="D417" t="s">
        <v>1096</v>
      </c>
      <c r="E417" t="s">
        <v>1097</v>
      </c>
      <c r="F417">
        <v>1</v>
      </c>
      <c r="G417" t="s">
        <v>291</v>
      </c>
      <c r="H417">
        <v>1626465989</v>
      </c>
      <c r="I417">
        <f>(J417)/1000</f>
        <v>0</v>
      </c>
      <c r="J417">
        <f>1000*CB417*AH417*(BX417-BY417)/(100*BQ417*(1000-AH417*BX417))</f>
        <v>0</v>
      </c>
      <c r="K417">
        <f>CB417*AH417*(BW417-BV417*(1000-AH417*BY417)/(1000-AH417*BX417))/(100*BQ417)</f>
        <v>0</v>
      </c>
      <c r="L417">
        <f>BV417 - IF(AH417&gt;1, K417*BQ417*100.0/(AJ417*CJ417), 0)</f>
        <v>0</v>
      </c>
      <c r="M417">
        <f>((S417-I417/2)*L417-K417)/(S417+I417/2)</f>
        <v>0</v>
      </c>
      <c r="N417">
        <f>M417*(CC417+CD417)/1000.0</f>
        <v>0</v>
      </c>
      <c r="O417">
        <f>(BV417 - IF(AH417&gt;1, K417*BQ417*100.0/(AJ417*CJ417), 0))*(CC417+CD417)/1000.0</f>
        <v>0</v>
      </c>
      <c r="P417">
        <f>2.0/((1/R417-1/Q417)+SIGN(R417)*SQRT((1/R417-1/Q417)*(1/R417-1/Q417) + 4*BR417/((BR417+1)*(BR417+1))*(2*1/R417*1/Q417-1/Q417*1/Q417)))</f>
        <v>0</v>
      </c>
      <c r="Q417">
        <f>IF(LEFT(BS417,1)&lt;&gt;"0",IF(LEFT(BS417,1)="1",3.0,BT417),$D$5+$E$5*(CJ417*CC417/($K$5*1000))+$F$5*(CJ417*CC417/($K$5*1000))*MAX(MIN(BQ417,$J$5),$I$5)*MAX(MIN(BQ417,$J$5),$I$5)+$G$5*MAX(MIN(BQ417,$J$5),$I$5)*(CJ417*CC417/($K$5*1000))+$H$5*(CJ417*CC417/($K$5*1000))*(CJ417*CC417/($K$5*1000)))</f>
        <v>0</v>
      </c>
      <c r="R417">
        <f>I417*(1000-(1000*0.61365*exp(17.502*V417/(240.97+V417))/(CC417+CD417)+BX417)/2)/(1000*0.61365*exp(17.502*V417/(240.97+V417))/(CC417+CD417)-BX417)</f>
        <v>0</v>
      </c>
      <c r="S417">
        <f>1/((BR417+1)/(P417/1.6)+1/(Q417/1.37)) + BR417/((BR417+1)/(P417/1.6) + BR417/(Q417/1.37))</f>
        <v>0</v>
      </c>
      <c r="T417">
        <f>(BM417*BP417)</f>
        <v>0</v>
      </c>
      <c r="U417">
        <f>(CE417+(T417+2*0.95*5.67E-8*(((CE417+$B$7)+273)^4-(CE417+273)^4)-44100*I417)/(1.84*29.3*Q417+8*0.95*5.67E-8*(CE417+273)^3))</f>
        <v>0</v>
      </c>
      <c r="V417">
        <f>($C$7*CF417+$D$7*CG417+$E$7*U417)</f>
        <v>0</v>
      </c>
      <c r="W417">
        <f>0.61365*exp(17.502*V417/(240.97+V417))</f>
        <v>0</v>
      </c>
      <c r="X417">
        <f>(Y417/Z417*100)</f>
        <v>0</v>
      </c>
      <c r="Y417">
        <f>BX417*(CC417+CD417)/1000</f>
        <v>0</v>
      </c>
      <c r="Z417">
        <f>0.61365*exp(17.502*CE417/(240.97+CE417))</f>
        <v>0</v>
      </c>
      <c r="AA417">
        <f>(W417-BX417*(CC417+CD417)/1000)</f>
        <v>0</v>
      </c>
      <c r="AB417">
        <f>(-I417*44100)</f>
        <v>0</v>
      </c>
      <c r="AC417">
        <f>2*29.3*Q417*0.92*(CE417-V417)</f>
        <v>0</v>
      </c>
      <c r="AD417">
        <f>2*0.95*5.67E-8*(((CE417+$B$7)+273)^4-(V417+273)^4)</f>
        <v>0</v>
      </c>
      <c r="AE417">
        <f>T417+AD417+AB417+AC417</f>
        <v>0</v>
      </c>
      <c r="AF417">
        <v>135</v>
      </c>
      <c r="AG417">
        <v>15</v>
      </c>
      <c r="AH417">
        <f>IF(AF417*$H$13&gt;=AJ417,1.0,(AJ417/(AJ417-AF417*$H$13)))</f>
        <v>0</v>
      </c>
      <c r="AI417">
        <f>(AH417-1)*100</f>
        <v>0</v>
      </c>
      <c r="AJ417">
        <f>MAX(0,($B$13+$C$13*CJ417)/(1+$D$13*CJ417)*CC417/(CE417+273)*$E$13)</f>
        <v>0</v>
      </c>
      <c r="AK417" t="s">
        <v>292</v>
      </c>
      <c r="AL417" t="s">
        <v>292</v>
      </c>
      <c r="AM417">
        <v>0</v>
      </c>
      <c r="AN417">
        <v>0</v>
      </c>
      <c r="AO417">
        <f>1-AM417/AN417</f>
        <v>0</v>
      </c>
      <c r="AP417">
        <v>0</v>
      </c>
      <c r="AQ417" t="s">
        <v>292</v>
      </c>
      <c r="AR417" t="s">
        <v>292</v>
      </c>
      <c r="AS417">
        <v>0</v>
      </c>
      <c r="AT417">
        <v>0</v>
      </c>
      <c r="AU417">
        <f>1-AS417/AT417</f>
        <v>0</v>
      </c>
      <c r="AV417">
        <v>0.5</v>
      </c>
      <c r="AW417">
        <f>BN417</f>
        <v>0</v>
      </c>
      <c r="AX417">
        <f>K417</f>
        <v>0</v>
      </c>
      <c r="AY417">
        <f>AU417*AV417*AW417</f>
        <v>0</v>
      </c>
      <c r="AZ417">
        <f>(AX417-AP417)/AW417</f>
        <v>0</v>
      </c>
      <c r="BA417">
        <f>(AN417-AT417)/AT417</f>
        <v>0</v>
      </c>
      <c r="BB417">
        <f>AM417/(AO417+AM417/AT417)</f>
        <v>0</v>
      </c>
      <c r="BC417" t="s">
        <v>292</v>
      </c>
      <c r="BD417">
        <v>0</v>
      </c>
      <c r="BE417">
        <f>IF(BD417&lt;&gt;0, BD417, BB417)</f>
        <v>0</v>
      </c>
      <c r="BF417">
        <f>1-BE417/AT417</f>
        <v>0</v>
      </c>
      <c r="BG417">
        <f>(AT417-AS417)/(AT417-BE417)</f>
        <v>0</v>
      </c>
      <c r="BH417">
        <f>(AN417-AT417)/(AN417-BE417)</f>
        <v>0</v>
      </c>
      <c r="BI417">
        <f>(AT417-AS417)/(AT417-AM417)</f>
        <v>0</v>
      </c>
      <c r="BJ417">
        <f>(AN417-AT417)/(AN417-AM417)</f>
        <v>0</v>
      </c>
      <c r="BK417">
        <f>(BG417*BE417/AS417)</f>
        <v>0</v>
      </c>
      <c r="BL417">
        <f>(1-BK417)</f>
        <v>0</v>
      </c>
      <c r="BM417">
        <f>$B$11*CK417+$C$11*CL417+$F$11*CM417*(1-CP417)</f>
        <v>0</v>
      </c>
      <c r="BN417">
        <f>BM417*BO417</f>
        <v>0</v>
      </c>
      <c r="BO417">
        <f>($B$11*$D$9+$C$11*$D$9+$F$11*((CZ417+CR417)/MAX(CZ417+CR417+DA417, 0.1)*$I$9+DA417/MAX(CZ417+CR417+DA417, 0.1)*$J$9))/($B$11+$C$11+$F$11)</f>
        <v>0</v>
      </c>
      <c r="BP417">
        <f>($B$11*$K$9+$C$11*$K$9+$F$11*((CZ417+CR417)/MAX(CZ417+CR417+DA417, 0.1)*$P$9+DA417/MAX(CZ417+CR417+DA417, 0.1)*$Q$9))/($B$11+$C$11+$F$11)</f>
        <v>0</v>
      </c>
      <c r="BQ417">
        <v>6</v>
      </c>
      <c r="BR417">
        <v>0.5</v>
      </c>
      <c r="BS417" t="s">
        <v>293</v>
      </c>
      <c r="BT417">
        <v>2</v>
      </c>
      <c r="BU417">
        <v>1626465989</v>
      </c>
      <c r="BV417">
        <v>395.032666666667</v>
      </c>
      <c r="BW417">
        <v>419.946333333333</v>
      </c>
      <c r="BX417">
        <v>13.0815333333333</v>
      </c>
      <c r="BY417">
        <v>6.18218</v>
      </c>
      <c r="BZ417">
        <v>393.484666666667</v>
      </c>
      <c r="CA417">
        <v>13.1061666666667</v>
      </c>
      <c r="CB417">
        <v>899.951666666667</v>
      </c>
      <c r="CC417">
        <v>100.764666666667</v>
      </c>
      <c r="CD417">
        <v>0.100172666666667</v>
      </c>
      <c r="CE417">
        <v>28.1233666666667</v>
      </c>
      <c r="CF417">
        <v>26.0228333333333</v>
      </c>
      <c r="CG417">
        <v>999.9</v>
      </c>
      <c r="CH417">
        <v>0</v>
      </c>
      <c r="CI417">
        <v>0</v>
      </c>
      <c r="CJ417">
        <v>9945.83333333333</v>
      </c>
      <c r="CK417">
        <v>0</v>
      </c>
      <c r="CL417">
        <v>0.221023</v>
      </c>
      <c r="CM417">
        <v>1459.98666666667</v>
      </c>
      <c r="CN417">
        <v>0.972993666666667</v>
      </c>
      <c r="CO417">
        <v>0.0270061666666667</v>
      </c>
      <c r="CP417">
        <v>0</v>
      </c>
      <c r="CQ417">
        <v>883.515333333333</v>
      </c>
      <c r="CR417">
        <v>4.99999</v>
      </c>
      <c r="CS417">
        <v>12964.9333333333</v>
      </c>
      <c r="CT417">
        <v>12728.2333333333</v>
      </c>
      <c r="CU417">
        <v>39.75</v>
      </c>
      <c r="CV417">
        <v>41.5</v>
      </c>
      <c r="CW417">
        <v>40.687</v>
      </c>
      <c r="CX417">
        <v>41</v>
      </c>
      <c r="CY417">
        <v>42.062</v>
      </c>
      <c r="CZ417">
        <v>1415.69666666667</v>
      </c>
      <c r="DA417">
        <v>39.29</v>
      </c>
      <c r="DB417">
        <v>0</v>
      </c>
      <c r="DC417">
        <v>1626466001</v>
      </c>
      <c r="DD417">
        <v>0</v>
      </c>
      <c r="DE417">
        <v>882.999576923077</v>
      </c>
      <c r="DF417">
        <v>4.29384614688139</v>
      </c>
      <c r="DG417">
        <v>70.4205126819014</v>
      </c>
      <c r="DH417">
        <v>12957.1769230769</v>
      </c>
      <c r="DI417">
        <v>15</v>
      </c>
      <c r="DJ417">
        <v>1626465084.6</v>
      </c>
      <c r="DK417" t="s">
        <v>294</v>
      </c>
      <c r="DL417">
        <v>1626465076.6</v>
      </c>
      <c r="DM417">
        <v>1626465084.6</v>
      </c>
      <c r="DN417">
        <v>8</v>
      </c>
      <c r="DO417">
        <v>0.212</v>
      </c>
      <c r="DP417">
        <v>0.013</v>
      </c>
      <c r="DQ417">
        <v>1.588</v>
      </c>
      <c r="DR417">
        <v>-0.074</v>
      </c>
      <c r="DS417">
        <v>420</v>
      </c>
      <c r="DT417">
        <v>3</v>
      </c>
      <c r="DU417">
        <v>0.13</v>
      </c>
      <c r="DV417">
        <v>0.03</v>
      </c>
      <c r="DW417">
        <v>-24.9373487804878</v>
      </c>
      <c r="DX417">
        <v>-0.210319860627171</v>
      </c>
      <c r="DY417">
        <v>0.0380593126448786</v>
      </c>
      <c r="DZ417">
        <v>1</v>
      </c>
      <c r="EA417">
        <v>882.794885714286</v>
      </c>
      <c r="EB417">
        <v>3.86547124494292</v>
      </c>
      <c r="EC417">
        <v>0.446815767174704</v>
      </c>
      <c r="ED417">
        <v>1</v>
      </c>
      <c r="EE417">
        <v>6.82516170731707</v>
      </c>
      <c r="EF417">
        <v>0.485927665505242</v>
      </c>
      <c r="EG417">
        <v>0.0486732095842406</v>
      </c>
      <c r="EH417">
        <v>0</v>
      </c>
      <c r="EI417">
        <v>2</v>
      </c>
      <c r="EJ417">
        <v>3</v>
      </c>
      <c r="EK417" t="s">
        <v>354</v>
      </c>
      <c r="EL417">
        <v>100</v>
      </c>
      <c r="EM417">
        <v>100</v>
      </c>
      <c r="EN417">
        <v>1.548</v>
      </c>
      <c r="EO417">
        <v>-0.0245</v>
      </c>
      <c r="EP417">
        <v>0.796380875196005</v>
      </c>
      <c r="EQ417">
        <v>0.00225868272383977</v>
      </c>
      <c r="ER417">
        <v>-9.96746185667655e-07</v>
      </c>
      <c r="ES417">
        <v>2.83711317370827e-10</v>
      </c>
      <c r="ET417">
        <v>-0.071317122073674</v>
      </c>
      <c r="EU417">
        <v>-0.00217948432402501</v>
      </c>
      <c r="EV417">
        <v>0.000453263451741206</v>
      </c>
      <c r="EW417">
        <v>-1.16319206543697e-06</v>
      </c>
      <c r="EX417">
        <v>-2</v>
      </c>
      <c r="EY417">
        <v>2196</v>
      </c>
      <c r="EZ417">
        <v>1</v>
      </c>
      <c r="FA417">
        <v>25</v>
      </c>
      <c r="FB417">
        <v>15.2</v>
      </c>
      <c r="FC417">
        <v>15.1</v>
      </c>
      <c r="FD417">
        <v>18</v>
      </c>
      <c r="FE417">
        <v>828.354</v>
      </c>
      <c r="FF417">
        <v>435.41</v>
      </c>
      <c r="FG417">
        <v>33.7048</v>
      </c>
      <c r="FH417">
        <v>25.2363</v>
      </c>
      <c r="FI417">
        <v>30.0002</v>
      </c>
      <c r="FJ417">
        <v>25.3233</v>
      </c>
      <c r="FK417">
        <v>25.3609</v>
      </c>
      <c r="FL417">
        <v>25.0872</v>
      </c>
      <c r="FM417">
        <v>57.3883</v>
      </c>
      <c r="FN417">
        <v>0</v>
      </c>
      <c r="FO417">
        <v>33.78</v>
      </c>
      <c r="FP417">
        <v>420</v>
      </c>
      <c r="FQ417">
        <v>6.32546</v>
      </c>
      <c r="FR417">
        <v>101.469</v>
      </c>
      <c r="FS417">
        <v>101.912</v>
      </c>
    </row>
    <row r="418" spans="1:175">
      <c r="A418">
        <v>402</v>
      </c>
      <c r="B418">
        <v>1626465992</v>
      </c>
      <c r="C418">
        <v>802.400000095367</v>
      </c>
      <c r="D418" t="s">
        <v>1098</v>
      </c>
      <c r="E418" t="s">
        <v>1099</v>
      </c>
      <c r="F418">
        <v>1</v>
      </c>
      <c r="G418" t="s">
        <v>291</v>
      </c>
      <c r="H418">
        <v>1626465991</v>
      </c>
      <c r="I418">
        <f>(J418)/1000</f>
        <v>0</v>
      </c>
      <c r="J418">
        <f>1000*CB418*AH418*(BX418-BY418)/(100*BQ418*(1000-AH418*BX418))</f>
        <v>0</v>
      </c>
      <c r="K418">
        <f>CB418*AH418*(BW418-BV418*(1000-AH418*BY418)/(1000-AH418*BX418))/(100*BQ418)</f>
        <v>0</v>
      </c>
      <c r="L418">
        <f>BV418 - IF(AH418&gt;1, K418*BQ418*100.0/(AJ418*CJ418), 0)</f>
        <v>0</v>
      </c>
      <c r="M418">
        <f>((S418-I418/2)*L418-K418)/(S418+I418/2)</f>
        <v>0</v>
      </c>
      <c r="N418">
        <f>M418*(CC418+CD418)/1000.0</f>
        <v>0</v>
      </c>
      <c r="O418">
        <f>(BV418 - IF(AH418&gt;1, K418*BQ418*100.0/(AJ418*CJ418), 0))*(CC418+CD418)/1000.0</f>
        <v>0</v>
      </c>
      <c r="P418">
        <f>2.0/((1/R418-1/Q418)+SIGN(R418)*SQRT((1/R418-1/Q418)*(1/R418-1/Q418) + 4*BR418/((BR418+1)*(BR418+1))*(2*1/R418*1/Q418-1/Q418*1/Q418)))</f>
        <v>0</v>
      </c>
      <c r="Q418">
        <f>IF(LEFT(BS418,1)&lt;&gt;"0",IF(LEFT(BS418,1)="1",3.0,BT418),$D$5+$E$5*(CJ418*CC418/($K$5*1000))+$F$5*(CJ418*CC418/($K$5*1000))*MAX(MIN(BQ418,$J$5),$I$5)*MAX(MIN(BQ418,$J$5),$I$5)+$G$5*MAX(MIN(BQ418,$J$5),$I$5)*(CJ418*CC418/($K$5*1000))+$H$5*(CJ418*CC418/($K$5*1000))*(CJ418*CC418/($K$5*1000)))</f>
        <v>0</v>
      </c>
      <c r="R418">
        <f>I418*(1000-(1000*0.61365*exp(17.502*V418/(240.97+V418))/(CC418+CD418)+BX418)/2)/(1000*0.61365*exp(17.502*V418/(240.97+V418))/(CC418+CD418)-BX418)</f>
        <v>0</v>
      </c>
      <c r="S418">
        <f>1/((BR418+1)/(P418/1.6)+1/(Q418/1.37)) + BR418/((BR418+1)/(P418/1.6) + BR418/(Q418/1.37))</f>
        <v>0</v>
      </c>
      <c r="T418">
        <f>(BM418*BP418)</f>
        <v>0</v>
      </c>
      <c r="U418">
        <f>(CE418+(T418+2*0.95*5.67E-8*(((CE418+$B$7)+273)^4-(CE418+273)^4)-44100*I418)/(1.84*29.3*Q418+8*0.95*5.67E-8*(CE418+273)^3))</f>
        <v>0</v>
      </c>
      <c r="V418">
        <f>($C$7*CF418+$D$7*CG418+$E$7*U418)</f>
        <v>0</v>
      </c>
      <c r="W418">
        <f>0.61365*exp(17.502*V418/(240.97+V418))</f>
        <v>0</v>
      </c>
      <c r="X418">
        <f>(Y418/Z418*100)</f>
        <v>0</v>
      </c>
      <c r="Y418">
        <f>BX418*(CC418+CD418)/1000</f>
        <v>0</v>
      </c>
      <c r="Z418">
        <f>0.61365*exp(17.502*CE418/(240.97+CE418))</f>
        <v>0</v>
      </c>
      <c r="AA418">
        <f>(W418-BX418*(CC418+CD418)/1000)</f>
        <v>0</v>
      </c>
      <c r="AB418">
        <f>(-I418*44100)</f>
        <v>0</v>
      </c>
      <c r="AC418">
        <f>2*29.3*Q418*0.92*(CE418-V418)</f>
        <v>0</v>
      </c>
      <c r="AD418">
        <f>2*0.95*5.67E-8*(((CE418+$B$7)+273)^4-(V418+273)^4)</f>
        <v>0</v>
      </c>
      <c r="AE418">
        <f>T418+AD418+AB418+AC418</f>
        <v>0</v>
      </c>
      <c r="AF418">
        <v>135</v>
      </c>
      <c r="AG418">
        <v>15</v>
      </c>
      <c r="AH418">
        <f>IF(AF418*$H$13&gt;=AJ418,1.0,(AJ418/(AJ418-AF418*$H$13)))</f>
        <v>0</v>
      </c>
      <c r="AI418">
        <f>(AH418-1)*100</f>
        <v>0</v>
      </c>
      <c r="AJ418">
        <f>MAX(0,($B$13+$C$13*CJ418)/(1+$D$13*CJ418)*CC418/(CE418+273)*$E$13)</f>
        <v>0</v>
      </c>
      <c r="AK418" t="s">
        <v>292</v>
      </c>
      <c r="AL418" t="s">
        <v>292</v>
      </c>
      <c r="AM418">
        <v>0</v>
      </c>
      <c r="AN418">
        <v>0</v>
      </c>
      <c r="AO418">
        <f>1-AM418/AN418</f>
        <v>0</v>
      </c>
      <c r="AP418">
        <v>0</v>
      </c>
      <c r="AQ418" t="s">
        <v>292</v>
      </c>
      <c r="AR418" t="s">
        <v>292</v>
      </c>
      <c r="AS418">
        <v>0</v>
      </c>
      <c r="AT418">
        <v>0</v>
      </c>
      <c r="AU418">
        <f>1-AS418/AT418</f>
        <v>0</v>
      </c>
      <c r="AV418">
        <v>0.5</v>
      </c>
      <c r="AW418">
        <f>BN418</f>
        <v>0</v>
      </c>
      <c r="AX418">
        <f>K418</f>
        <v>0</v>
      </c>
      <c r="AY418">
        <f>AU418*AV418*AW418</f>
        <v>0</v>
      </c>
      <c r="AZ418">
        <f>(AX418-AP418)/AW418</f>
        <v>0</v>
      </c>
      <c r="BA418">
        <f>(AN418-AT418)/AT418</f>
        <v>0</v>
      </c>
      <c r="BB418">
        <f>AM418/(AO418+AM418/AT418)</f>
        <v>0</v>
      </c>
      <c r="BC418" t="s">
        <v>292</v>
      </c>
      <c r="BD418">
        <v>0</v>
      </c>
      <c r="BE418">
        <f>IF(BD418&lt;&gt;0, BD418, BB418)</f>
        <v>0</v>
      </c>
      <c r="BF418">
        <f>1-BE418/AT418</f>
        <v>0</v>
      </c>
      <c r="BG418">
        <f>(AT418-AS418)/(AT418-BE418)</f>
        <v>0</v>
      </c>
      <c r="BH418">
        <f>(AN418-AT418)/(AN418-BE418)</f>
        <v>0</v>
      </c>
      <c r="BI418">
        <f>(AT418-AS418)/(AT418-AM418)</f>
        <v>0</v>
      </c>
      <c r="BJ418">
        <f>(AN418-AT418)/(AN418-AM418)</f>
        <v>0</v>
      </c>
      <c r="BK418">
        <f>(BG418*BE418/AS418)</f>
        <v>0</v>
      </c>
      <c r="BL418">
        <f>(1-BK418)</f>
        <v>0</v>
      </c>
      <c r="BM418">
        <f>$B$11*CK418+$C$11*CL418+$F$11*CM418*(1-CP418)</f>
        <v>0</v>
      </c>
      <c r="BN418">
        <f>BM418*BO418</f>
        <v>0</v>
      </c>
      <c r="BO418">
        <f>($B$11*$D$9+$C$11*$D$9+$F$11*((CZ418+CR418)/MAX(CZ418+CR418+DA418, 0.1)*$I$9+DA418/MAX(CZ418+CR418+DA418, 0.1)*$J$9))/($B$11+$C$11+$F$11)</f>
        <v>0</v>
      </c>
      <c r="BP418">
        <f>($B$11*$K$9+$C$11*$K$9+$F$11*((CZ418+CR418)/MAX(CZ418+CR418+DA418, 0.1)*$P$9+DA418/MAX(CZ418+CR418+DA418, 0.1)*$Q$9))/($B$11+$C$11+$F$11)</f>
        <v>0</v>
      </c>
      <c r="BQ418">
        <v>6</v>
      </c>
      <c r="BR418">
        <v>0.5</v>
      </c>
      <c r="BS418" t="s">
        <v>293</v>
      </c>
      <c r="BT418">
        <v>2</v>
      </c>
      <c r="BU418">
        <v>1626465991</v>
      </c>
      <c r="BV418">
        <v>394.992</v>
      </c>
      <c r="BW418">
        <v>419.953333333333</v>
      </c>
      <c r="BX418">
        <v>13.1170333333333</v>
      </c>
      <c r="BY418">
        <v>6.21501333333333</v>
      </c>
      <c r="BZ418">
        <v>393.444</v>
      </c>
      <c r="CA418">
        <v>13.1413666666667</v>
      </c>
      <c r="CB418">
        <v>900.009666666667</v>
      </c>
      <c r="CC418">
        <v>100.764333333333</v>
      </c>
      <c r="CD418">
        <v>0.0997771333333333</v>
      </c>
      <c r="CE418">
        <v>28.1701</v>
      </c>
      <c r="CF418">
        <v>26.0646333333333</v>
      </c>
      <c r="CG418">
        <v>999.9</v>
      </c>
      <c r="CH418">
        <v>0</v>
      </c>
      <c r="CI418">
        <v>0</v>
      </c>
      <c r="CJ418">
        <v>10021.8733333333</v>
      </c>
      <c r="CK418">
        <v>0</v>
      </c>
      <c r="CL418">
        <v>0.221023</v>
      </c>
      <c r="CM418">
        <v>1459.97333333333</v>
      </c>
      <c r="CN418">
        <v>0.972993666666667</v>
      </c>
      <c r="CO418">
        <v>0.0270061666666667</v>
      </c>
      <c r="CP418">
        <v>0</v>
      </c>
      <c r="CQ418">
        <v>883.561</v>
      </c>
      <c r="CR418">
        <v>4.99999</v>
      </c>
      <c r="CS418">
        <v>12967.2</v>
      </c>
      <c r="CT418">
        <v>12728.1333333333</v>
      </c>
      <c r="CU418">
        <v>39.75</v>
      </c>
      <c r="CV418">
        <v>41.5</v>
      </c>
      <c r="CW418">
        <v>40.687</v>
      </c>
      <c r="CX418">
        <v>41</v>
      </c>
      <c r="CY418">
        <v>42.083</v>
      </c>
      <c r="CZ418">
        <v>1415.68333333333</v>
      </c>
      <c r="DA418">
        <v>39.29</v>
      </c>
      <c r="DB418">
        <v>0</v>
      </c>
      <c r="DC418">
        <v>1626466003.4</v>
      </c>
      <c r="DD418">
        <v>0</v>
      </c>
      <c r="DE418">
        <v>883.157730769231</v>
      </c>
      <c r="DF418">
        <v>4.96947009715312</v>
      </c>
      <c r="DG418">
        <v>72.7418803320573</v>
      </c>
      <c r="DH418">
        <v>12959.9576923077</v>
      </c>
      <c r="DI418">
        <v>15</v>
      </c>
      <c r="DJ418">
        <v>1626465084.6</v>
      </c>
      <c r="DK418" t="s">
        <v>294</v>
      </c>
      <c r="DL418">
        <v>1626465076.6</v>
      </c>
      <c r="DM418">
        <v>1626465084.6</v>
      </c>
      <c r="DN418">
        <v>8</v>
      </c>
      <c r="DO418">
        <v>0.212</v>
      </c>
      <c r="DP418">
        <v>0.013</v>
      </c>
      <c r="DQ418">
        <v>1.588</v>
      </c>
      <c r="DR418">
        <v>-0.074</v>
      </c>
      <c r="DS418">
        <v>420</v>
      </c>
      <c r="DT418">
        <v>3</v>
      </c>
      <c r="DU418">
        <v>0.13</v>
      </c>
      <c r="DV418">
        <v>0.03</v>
      </c>
      <c r="DW418">
        <v>-24.9377975609756</v>
      </c>
      <c r="DX418">
        <v>-0.206715679442525</v>
      </c>
      <c r="DY418">
        <v>0.0383174512098849</v>
      </c>
      <c r="DZ418">
        <v>1</v>
      </c>
      <c r="EA418">
        <v>882.904441176471</v>
      </c>
      <c r="EB418">
        <v>4.27991586441305</v>
      </c>
      <c r="EC418">
        <v>0.467459982003899</v>
      </c>
      <c r="ED418">
        <v>1</v>
      </c>
      <c r="EE418">
        <v>6.84019292682927</v>
      </c>
      <c r="EF418">
        <v>0.453876376306626</v>
      </c>
      <c r="EG418">
        <v>0.0456917365771281</v>
      </c>
      <c r="EH418">
        <v>0</v>
      </c>
      <c r="EI418">
        <v>2</v>
      </c>
      <c r="EJ418">
        <v>3</v>
      </c>
      <c r="EK418" t="s">
        <v>354</v>
      </c>
      <c r="EL418">
        <v>100</v>
      </c>
      <c r="EM418">
        <v>100</v>
      </c>
      <c r="EN418">
        <v>1.548</v>
      </c>
      <c r="EO418">
        <v>-0.0241</v>
      </c>
      <c r="EP418">
        <v>0.796380875196005</v>
      </c>
      <c r="EQ418">
        <v>0.00225868272383977</v>
      </c>
      <c r="ER418">
        <v>-9.96746185667655e-07</v>
      </c>
      <c r="ES418">
        <v>2.83711317370827e-10</v>
      </c>
      <c r="ET418">
        <v>-0.071317122073674</v>
      </c>
      <c r="EU418">
        <v>-0.00217948432402501</v>
      </c>
      <c r="EV418">
        <v>0.000453263451741206</v>
      </c>
      <c r="EW418">
        <v>-1.16319206543697e-06</v>
      </c>
      <c r="EX418">
        <v>-2</v>
      </c>
      <c r="EY418">
        <v>2196</v>
      </c>
      <c r="EZ418">
        <v>1</v>
      </c>
      <c r="FA418">
        <v>25</v>
      </c>
      <c r="FB418">
        <v>15.3</v>
      </c>
      <c r="FC418">
        <v>15.1</v>
      </c>
      <c r="FD418">
        <v>18</v>
      </c>
      <c r="FE418">
        <v>828.273</v>
      </c>
      <c r="FF418">
        <v>435.44</v>
      </c>
      <c r="FG418">
        <v>33.7807</v>
      </c>
      <c r="FH418">
        <v>25.2379</v>
      </c>
      <c r="FI418">
        <v>30.0005</v>
      </c>
      <c r="FJ418">
        <v>25.3241</v>
      </c>
      <c r="FK418">
        <v>25.3609</v>
      </c>
      <c r="FL418">
        <v>25.0864</v>
      </c>
      <c r="FM418">
        <v>57.3883</v>
      </c>
      <c r="FN418">
        <v>0</v>
      </c>
      <c r="FO418">
        <v>33.89</v>
      </c>
      <c r="FP418">
        <v>420</v>
      </c>
      <c r="FQ418">
        <v>6.31695</v>
      </c>
      <c r="FR418">
        <v>101.469</v>
      </c>
      <c r="FS418">
        <v>101.913</v>
      </c>
    </row>
    <row r="419" spans="1:175">
      <c r="A419">
        <v>403</v>
      </c>
      <c r="B419">
        <v>1626465994</v>
      </c>
      <c r="C419">
        <v>804.400000095367</v>
      </c>
      <c r="D419" t="s">
        <v>1100</v>
      </c>
      <c r="E419" t="s">
        <v>1101</v>
      </c>
      <c r="F419">
        <v>1</v>
      </c>
      <c r="G419" t="s">
        <v>291</v>
      </c>
      <c r="H419">
        <v>1626465993</v>
      </c>
      <c r="I419">
        <f>(J419)/1000</f>
        <v>0</v>
      </c>
      <c r="J419">
        <f>1000*CB419*AH419*(BX419-BY419)/(100*BQ419*(1000-AH419*BX419))</f>
        <v>0</v>
      </c>
      <c r="K419">
        <f>CB419*AH419*(BW419-BV419*(1000-AH419*BY419)/(1000-AH419*BX419))/(100*BQ419)</f>
        <v>0</v>
      </c>
      <c r="L419">
        <f>BV419 - IF(AH419&gt;1, K419*BQ419*100.0/(AJ419*CJ419), 0)</f>
        <v>0</v>
      </c>
      <c r="M419">
        <f>((S419-I419/2)*L419-K419)/(S419+I419/2)</f>
        <v>0</v>
      </c>
      <c r="N419">
        <f>M419*(CC419+CD419)/1000.0</f>
        <v>0</v>
      </c>
      <c r="O419">
        <f>(BV419 - IF(AH419&gt;1, K419*BQ419*100.0/(AJ419*CJ419), 0))*(CC419+CD419)/1000.0</f>
        <v>0</v>
      </c>
      <c r="P419">
        <f>2.0/((1/R419-1/Q419)+SIGN(R419)*SQRT((1/R419-1/Q419)*(1/R419-1/Q419) + 4*BR419/((BR419+1)*(BR419+1))*(2*1/R419*1/Q419-1/Q419*1/Q419)))</f>
        <v>0</v>
      </c>
      <c r="Q419">
        <f>IF(LEFT(BS419,1)&lt;&gt;"0",IF(LEFT(BS419,1)="1",3.0,BT419),$D$5+$E$5*(CJ419*CC419/($K$5*1000))+$F$5*(CJ419*CC419/($K$5*1000))*MAX(MIN(BQ419,$J$5),$I$5)*MAX(MIN(BQ419,$J$5),$I$5)+$G$5*MAX(MIN(BQ419,$J$5),$I$5)*(CJ419*CC419/($K$5*1000))+$H$5*(CJ419*CC419/($K$5*1000))*(CJ419*CC419/($K$5*1000)))</f>
        <v>0</v>
      </c>
      <c r="R419">
        <f>I419*(1000-(1000*0.61365*exp(17.502*V419/(240.97+V419))/(CC419+CD419)+BX419)/2)/(1000*0.61365*exp(17.502*V419/(240.97+V419))/(CC419+CD419)-BX419)</f>
        <v>0</v>
      </c>
      <c r="S419">
        <f>1/((BR419+1)/(P419/1.6)+1/(Q419/1.37)) + BR419/((BR419+1)/(P419/1.6) + BR419/(Q419/1.37))</f>
        <v>0</v>
      </c>
      <c r="T419">
        <f>(BM419*BP419)</f>
        <v>0</v>
      </c>
      <c r="U419">
        <f>(CE419+(T419+2*0.95*5.67E-8*(((CE419+$B$7)+273)^4-(CE419+273)^4)-44100*I419)/(1.84*29.3*Q419+8*0.95*5.67E-8*(CE419+273)^3))</f>
        <v>0</v>
      </c>
      <c r="V419">
        <f>($C$7*CF419+$D$7*CG419+$E$7*U419)</f>
        <v>0</v>
      </c>
      <c r="W419">
        <f>0.61365*exp(17.502*V419/(240.97+V419))</f>
        <v>0</v>
      </c>
      <c r="X419">
        <f>(Y419/Z419*100)</f>
        <v>0</v>
      </c>
      <c r="Y419">
        <f>BX419*(CC419+CD419)/1000</f>
        <v>0</v>
      </c>
      <c r="Z419">
        <f>0.61365*exp(17.502*CE419/(240.97+CE419))</f>
        <v>0</v>
      </c>
      <c r="AA419">
        <f>(W419-BX419*(CC419+CD419)/1000)</f>
        <v>0</v>
      </c>
      <c r="AB419">
        <f>(-I419*44100)</f>
        <v>0</v>
      </c>
      <c r="AC419">
        <f>2*29.3*Q419*0.92*(CE419-V419)</f>
        <v>0</v>
      </c>
      <c r="AD419">
        <f>2*0.95*5.67E-8*(((CE419+$B$7)+273)^4-(V419+273)^4)</f>
        <v>0</v>
      </c>
      <c r="AE419">
        <f>T419+AD419+AB419+AC419</f>
        <v>0</v>
      </c>
      <c r="AF419">
        <v>135</v>
      </c>
      <c r="AG419">
        <v>15</v>
      </c>
      <c r="AH419">
        <f>IF(AF419*$H$13&gt;=AJ419,1.0,(AJ419/(AJ419-AF419*$H$13)))</f>
        <v>0</v>
      </c>
      <c r="AI419">
        <f>(AH419-1)*100</f>
        <v>0</v>
      </c>
      <c r="AJ419">
        <f>MAX(0,($B$13+$C$13*CJ419)/(1+$D$13*CJ419)*CC419/(CE419+273)*$E$13)</f>
        <v>0</v>
      </c>
      <c r="AK419" t="s">
        <v>292</v>
      </c>
      <c r="AL419" t="s">
        <v>292</v>
      </c>
      <c r="AM419">
        <v>0</v>
      </c>
      <c r="AN419">
        <v>0</v>
      </c>
      <c r="AO419">
        <f>1-AM419/AN419</f>
        <v>0</v>
      </c>
      <c r="AP419">
        <v>0</v>
      </c>
      <c r="AQ419" t="s">
        <v>292</v>
      </c>
      <c r="AR419" t="s">
        <v>292</v>
      </c>
      <c r="AS419">
        <v>0</v>
      </c>
      <c r="AT419">
        <v>0</v>
      </c>
      <c r="AU419">
        <f>1-AS419/AT419</f>
        <v>0</v>
      </c>
      <c r="AV419">
        <v>0.5</v>
      </c>
      <c r="AW419">
        <f>BN419</f>
        <v>0</v>
      </c>
      <c r="AX419">
        <f>K419</f>
        <v>0</v>
      </c>
      <c r="AY419">
        <f>AU419*AV419*AW419</f>
        <v>0</v>
      </c>
      <c r="AZ419">
        <f>(AX419-AP419)/AW419</f>
        <v>0</v>
      </c>
      <c r="BA419">
        <f>(AN419-AT419)/AT419</f>
        <v>0</v>
      </c>
      <c r="BB419">
        <f>AM419/(AO419+AM419/AT419)</f>
        <v>0</v>
      </c>
      <c r="BC419" t="s">
        <v>292</v>
      </c>
      <c r="BD419">
        <v>0</v>
      </c>
      <c r="BE419">
        <f>IF(BD419&lt;&gt;0, BD419, BB419)</f>
        <v>0</v>
      </c>
      <c r="BF419">
        <f>1-BE419/AT419</f>
        <v>0</v>
      </c>
      <c r="BG419">
        <f>(AT419-AS419)/(AT419-BE419)</f>
        <v>0</v>
      </c>
      <c r="BH419">
        <f>(AN419-AT419)/(AN419-BE419)</f>
        <v>0</v>
      </c>
      <c r="BI419">
        <f>(AT419-AS419)/(AT419-AM419)</f>
        <v>0</v>
      </c>
      <c r="BJ419">
        <f>(AN419-AT419)/(AN419-AM419)</f>
        <v>0</v>
      </c>
      <c r="BK419">
        <f>(BG419*BE419/AS419)</f>
        <v>0</v>
      </c>
      <c r="BL419">
        <f>(1-BK419)</f>
        <v>0</v>
      </c>
      <c r="BM419">
        <f>$B$11*CK419+$C$11*CL419+$F$11*CM419*(1-CP419)</f>
        <v>0</v>
      </c>
      <c r="BN419">
        <f>BM419*BO419</f>
        <v>0</v>
      </c>
      <c r="BO419">
        <f>($B$11*$D$9+$C$11*$D$9+$F$11*((CZ419+CR419)/MAX(CZ419+CR419+DA419, 0.1)*$I$9+DA419/MAX(CZ419+CR419+DA419, 0.1)*$J$9))/($B$11+$C$11+$F$11)</f>
        <v>0</v>
      </c>
      <c r="BP419">
        <f>($B$11*$K$9+$C$11*$K$9+$F$11*((CZ419+CR419)/MAX(CZ419+CR419+DA419, 0.1)*$P$9+DA419/MAX(CZ419+CR419+DA419, 0.1)*$Q$9))/($B$11+$C$11+$F$11)</f>
        <v>0</v>
      </c>
      <c r="BQ419">
        <v>6</v>
      </c>
      <c r="BR419">
        <v>0.5</v>
      </c>
      <c r="BS419" t="s">
        <v>293</v>
      </c>
      <c r="BT419">
        <v>2</v>
      </c>
      <c r="BU419">
        <v>1626465993</v>
      </c>
      <c r="BV419">
        <v>394.963</v>
      </c>
      <c r="BW419">
        <v>419.979333333333</v>
      </c>
      <c r="BX419">
        <v>13.1570333333333</v>
      </c>
      <c r="BY419">
        <v>6.23786</v>
      </c>
      <c r="BZ419">
        <v>393.415</v>
      </c>
      <c r="CA419">
        <v>13.181</v>
      </c>
      <c r="CB419">
        <v>900.035333333333</v>
      </c>
      <c r="CC419">
        <v>100.763666666667</v>
      </c>
      <c r="CD419">
        <v>0.0996259333333333</v>
      </c>
      <c r="CE419">
        <v>28.2139666666667</v>
      </c>
      <c r="CF419">
        <v>26.1072666666667</v>
      </c>
      <c r="CG419">
        <v>999.9</v>
      </c>
      <c r="CH419">
        <v>0</v>
      </c>
      <c r="CI419">
        <v>0</v>
      </c>
      <c r="CJ419">
        <v>10016.4666666667</v>
      </c>
      <c r="CK419">
        <v>0</v>
      </c>
      <c r="CL419">
        <v>0.221023</v>
      </c>
      <c r="CM419">
        <v>1460.06</v>
      </c>
      <c r="CN419">
        <v>0.972995</v>
      </c>
      <c r="CO419">
        <v>0.0270046</v>
      </c>
      <c r="CP419">
        <v>0</v>
      </c>
      <c r="CQ419">
        <v>883.943</v>
      </c>
      <c r="CR419">
        <v>4.99999</v>
      </c>
      <c r="CS419">
        <v>12970.6333333333</v>
      </c>
      <c r="CT419">
        <v>12728.8666666667</v>
      </c>
      <c r="CU419">
        <v>39.75</v>
      </c>
      <c r="CV419">
        <v>41.5</v>
      </c>
      <c r="CW419">
        <v>40.687</v>
      </c>
      <c r="CX419">
        <v>41.0206666666667</v>
      </c>
      <c r="CY419">
        <v>42.125</v>
      </c>
      <c r="CZ419">
        <v>1415.77</v>
      </c>
      <c r="DA419">
        <v>39.29</v>
      </c>
      <c r="DB419">
        <v>0</v>
      </c>
      <c r="DC419">
        <v>1626466005.2</v>
      </c>
      <c r="DD419">
        <v>0</v>
      </c>
      <c r="DE419">
        <v>883.3378</v>
      </c>
      <c r="DF419">
        <v>4.66269231778125</v>
      </c>
      <c r="DG419">
        <v>75.661538411423</v>
      </c>
      <c r="DH419">
        <v>12962.564</v>
      </c>
      <c r="DI419">
        <v>15</v>
      </c>
      <c r="DJ419">
        <v>1626465084.6</v>
      </c>
      <c r="DK419" t="s">
        <v>294</v>
      </c>
      <c r="DL419">
        <v>1626465076.6</v>
      </c>
      <c r="DM419">
        <v>1626465084.6</v>
      </c>
      <c r="DN419">
        <v>8</v>
      </c>
      <c r="DO419">
        <v>0.212</v>
      </c>
      <c r="DP419">
        <v>0.013</v>
      </c>
      <c r="DQ419">
        <v>1.588</v>
      </c>
      <c r="DR419">
        <v>-0.074</v>
      </c>
      <c r="DS419">
        <v>420</v>
      </c>
      <c r="DT419">
        <v>3</v>
      </c>
      <c r="DU419">
        <v>0.13</v>
      </c>
      <c r="DV419">
        <v>0.03</v>
      </c>
      <c r="DW419">
        <v>-24.9458195121951</v>
      </c>
      <c r="DX419">
        <v>-0.284397909407702</v>
      </c>
      <c r="DY419">
        <v>0.0426033046898216</v>
      </c>
      <c r="DZ419">
        <v>1</v>
      </c>
      <c r="EA419">
        <v>883.094606060606</v>
      </c>
      <c r="EB419">
        <v>4.30730637306655</v>
      </c>
      <c r="EC419">
        <v>0.461930333157012</v>
      </c>
      <c r="ED419">
        <v>1</v>
      </c>
      <c r="EE419">
        <v>6.8537612195122</v>
      </c>
      <c r="EF419">
        <v>0.434236097560959</v>
      </c>
      <c r="EG419">
        <v>0.0439544059333283</v>
      </c>
      <c r="EH419">
        <v>0</v>
      </c>
      <c r="EI419">
        <v>2</v>
      </c>
      <c r="EJ419">
        <v>3</v>
      </c>
      <c r="EK419" t="s">
        <v>354</v>
      </c>
      <c r="EL419">
        <v>100</v>
      </c>
      <c r="EM419">
        <v>100</v>
      </c>
      <c r="EN419">
        <v>1.548</v>
      </c>
      <c r="EO419">
        <v>-0.0238</v>
      </c>
      <c r="EP419">
        <v>0.796380875196005</v>
      </c>
      <c r="EQ419">
        <v>0.00225868272383977</v>
      </c>
      <c r="ER419">
        <v>-9.96746185667655e-07</v>
      </c>
      <c r="ES419">
        <v>2.83711317370827e-10</v>
      </c>
      <c r="ET419">
        <v>-0.071317122073674</v>
      </c>
      <c r="EU419">
        <v>-0.00217948432402501</v>
      </c>
      <c r="EV419">
        <v>0.000453263451741206</v>
      </c>
      <c r="EW419">
        <v>-1.16319206543697e-06</v>
      </c>
      <c r="EX419">
        <v>-2</v>
      </c>
      <c r="EY419">
        <v>2196</v>
      </c>
      <c r="EZ419">
        <v>1</v>
      </c>
      <c r="FA419">
        <v>25</v>
      </c>
      <c r="FB419">
        <v>15.3</v>
      </c>
      <c r="FC419">
        <v>15.2</v>
      </c>
      <c r="FD419">
        <v>18</v>
      </c>
      <c r="FE419">
        <v>828.242</v>
      </c>
      <c r="FF419">
        <v>435.381</v>
      </c>
      <c r="FG419">
        <v>33.8444</v>
      </c>
      <c r="FH419">
        <v>25.2397</v>
      </c>
      <c r="FI419">
        <v>30.0004</v>
      </c>
      <c r="FJ419">
        <v>25.3252</v>
      </c>
      <c r="FK419">
        <v>25.361</v>
      </c>
      <c r="FL419">
        <v>25.0894</v>
      </c>
      <c r="FM419">
        <v>56.983</v>
      </c>
      <c r="FN419">
        <v>0</v>
      </c>
      <c r="FO419">
        <v>33.89</v>
      </c>
      <c r="FP419">
        <v>420</v>
      </c>
      <c r="FQ419">
        <v>6.3641</v>
      </c>
      <c r="FR419">
        <v>101.47</v>
      </c>
      <c r="FS419">
        <v>101.913</v>
      </c>
    </row>
    <row r="420" spans="1:175">
      <c r="A420">
        <v>404</v>
      </c>
      <c r="B420">
        <v>1626465996</v>
      </c>
      <c r="C420">
        <v>806.400000095367</v>
      </c>
      <c r="D420" t="s">
        <v>1102</v>
      </c>
      <c r="E420" t="s">
        <v>1103</v>
      </c>
      <c r="F420">
        <v>1</v>
      </c>
      <c r="G420" t="s">
        <v>291</v>
      </c>
      <c r="H420">
        <v>1626465995</v>
      </c>
      <c r="I420">
        <f>(J420)/1000</f>
        <v>0</v>
      </c>
      <c r="J420">
        <f>1000*CB420*AH420*(BX420-BY420)/(100*BQ420*(1000-AH420*BX420))</f>
        <v>0</v>
      </c>
      <c r="K420">
        <f>CB420*AH420*(BW420-BV420*(1000-AH420*BY420)/(1000-AH420*BX420))/(100*BQ420)</f>
        <v>0</v>
      </c>
      <c r="L420">
        <f>BV420 - IF(AH420&gt;1, K420*BQ420*100.0/(AJ420*CJ420), 0)</f>
        <v>0</v>
      </c>
      <c r="M420">
        <f>((S420-I420/2)*L420-K420)/(S420+I420/2)</f>
        <v>0</v>
      </c>
      <c r="N420">
        <f>M420*(CC420+CD420)/1000.0</f>
        <v>0</v>
      </c>
      <c r="O420">
        <f>(BV420 - IF(AH420&gt;1, K420*BQ420*100.0/(AJ420*CJ420), 0))*(CC420+CD420)/1000.0</f>
        <v>0</v>
      </c>
      <c r="P420">
        <f>2.0/((1/R420-1/Q420)+SIGN(R420)*SQRT((1/R420-1/Q420)*(1/R420-1/Q420) + 4*BR420/((BR420+1)*(BR420+1))*(2*1/R420*1/Q420-1/Q420*1/Q420)))</f>
        <v>0</v>
      </c>
      <c r="Q420">
        <f>IF(LEFT(BS420,1)&lt;&gt;"0",IF(LEFT(BS420,1)="1",3.0,BT420),$D$5+$E$5*(CJ420*CC420/($K$5*1000))+$F$5*(CJ420*CC420/($K$5*1000))*MAX(MIN(BQ420,$J$5),$I$5)*MAX(MIN(BQ420,$J$5),$I$5)+$G$5*MAX(MIN(BQ420,$J$5),$I$5)*(CJ420*CC420/($K$5*1000))+$H$5*(CJ420*CC420/($K$5*1000))*(CJ420*CC420/($K$5*1000)))</f>
        <v>0</v>
      </c>
      <c r="R420">
        <f>I420*(1000-(1000*0.61365*exp(17.502*V420/(240.97+V420))/(CC420+CD420)+BX420)/2)/(1000*0.61365*exp(17.502*V420/(240.97+V420))/(CC420+CD420)-BX420)</f>
        <v>0</v>
      </c>
      <c r="S420">
        <f>1/((BR420+1)/(P420/1.6)+1/(Q420/1.37)) + BR420/((BR420+1)/(P420/1.6) + BR420/(Q420/1.37))</f>
        <v>0</v>
      </c>
      <c r="T420">
        <f>(BM420*BP420)</f>
        <v>0</v>
      </c>
      <c r="U420">
        <f>(CE420+(T420+2*0.95*5.67E-8*(((CE420+$B$7)+273)^4-(CE420+273)^4)-44100*I420)/(1.84*29.3*Q420+8*0.95*5.67E-8*(CE420+273)^3))</f>
        <v>0</v>
      </c>
      <c r="V420">
        <f>($C$7*CF420+$D$7*CG420+$E$7*U420)</f>
        <v>0</v>
      </c>
      <c r="W420">
        <f>0.61365*exp(17.502*V420/(240.97+V420))</f>
        <v>0</v>
      </c>
      <c r="X420">
        <f>(Y420/Z420*100)</f>
        <v>0</v>
      </c>
      <c r="Y420">
        <f>BX420*(CC420+CD420)/1000</f>
        <v>0</v>
      </c>
      <c r="Z420">
        <f>0.61365*exp(17.502*CE420/(240.97+CE420))</f>
        <v>0</v>
      </c>
      <c r="AA420">
        <f>(W420-BX420*(CC420+CD420)/1000)</f>
        <v>0</v>
      </c>
      <c r="AB420">
        <f>(-I420*44100)</f>
        <v>0</v>
      </c>
      <c r="AC420">
        <f>2*29.3*Q420*0.92*(CE420-V420)</f>
        <v>0</v>
      </c>
      <c r="AD420">
        <f>2*0.95*5.67E-8*(((CE420+$B$7)+273)^4-(V420+273)^4)</f>
        <v>0</v>
      </c>
      <c r="AE420">
        <f>T420+AD420+AB420+AC420</f>
        <v>0</v>
      </c>
      <c r="AF420">
        <v>135</v>
      </c>
      <c r="AG420">
        <v>15</v>
      </c>
      <c r="AH420">
        <f>IF(AF420*$H$13&gt;=AJ420,1.0,(AJ420/(AJ420-AF420*$H$13)))</f>
        <v>0</v>
      </c>
      <c r="AI420">
        <f>(AH420-1)*100</f>
        <v>0</v>
      </c>
      <c r="AJ420">
        <f>MAX(0,($B$13+$C$13*CJ420)/(1+$D$13*CJ420)*CC420/(CE420+273)*$E$13)</f>
        <v>0</v>
      </c>
      <c r="AK420" t="s">
        <v>292</v>
      </c>
      <c r="AL420" t="s">
        <v>292</v>
      </c>
      <c r="AM420">
        <v>0</v>
      </c>
      <c r="AN420">
        <v>0</v>
      </c>
      <c r="AO420">
        <f>1-AM420/AN420</f>
        <v>0</v>
      </c>
      <c r="AP420">
        <v>0</v>
      </c>
      <c r="AQ420" t="s">
        <v>292</v>
      </c>
      <c r="AR420" t="s">
        <v>292</v>
      </c>
      <c r="AS420">
        <v>0</v>
      </c>
      <c r="AT420">
        <v>0</v>
      </c>
      <c r="AU420">
        <f>1-AS420/AT420</f>
        <v>0</v>
      </c>
      <c r="AV420">
        <v>0.5</v>
      </c>
      <c r="AW420">
        <f>BN420</f>
        <v>0</v>
      </c>
      <c r="AX420">
        <f>K420</f>
        <v>0</v>
      </c>
      <c r="AY420">
        <f>AU420*AV420*AW420</f>
        <v>0</v>
      </c>
      <c r="AZ420">
        <f>(AX420-AP420)/AW420</f>
        <v>0</v>
      </c>
      <c r="BA420">
        <f>(AN420-AT420)/AT420</f>
        <v>0</v>
      </c>
      <c r="BB420">
        <f>AM420/(AO420+AM420/AT420)</f>
        <v>0</v>
      </c>
      <c r="BC420" t="s">
        <v>292</v>
      </c>
      <c r="BD420">
        <v>0</v>
      </c>
      <c r="BE420">
        <f>IF(BD420&lt;&gt;0, BD420, BB420)</f>
        <v>0</v>
      </c>
      <c r="BF420">
        <f>1-BE420/AT420</f>
        <v>0</v>
      </c>
      <c r="BG420">
        <f>(AT420-AS420)/(AT420-BE420)</f>
        <v>0</v>
      </c>
      <c r="BH420">
        <f>(AN420-AT420)/(AN420-BE420)</f>
        <v>0</v>
      </c>
      <c r="BI420">
        <f>(AT420-AS420)/(AT420-AM420)</f>
        <v>0</v>
      </c>
      <c r="BJ420">
        <f>(AN420-AT420)/(AN420-AM420)</f>
        <v>0</v>
      </c>
      <c r="BK420">
        <f>(BG420*BE420/AS420)</f>
        <v>0</v>
      </c>
      <c r="BL420">
        <f>(1-BK420)</f>
        <v>0</v>
      </c>
      <c r="BM420">
        <f>$B$11*CK420+$C$11*CL420+$F$11*CM420*(1-CP420)</f>
        <v>0</v>
      </c>
      <c r="BN420">
        <f>BM420*BO420</f>
        <v>0</v>
      </c>
      <c r="BO420">
        <f>($B$11*$D$9+$C$11*$D$9+$F$11*((CZ420+CR420)/MAX(CZ420+CR420+DA420, 0.1)*$I$9+DA420/MAX(CZ420+CR420+DA420, 0.1)*$J$9))/($B$11+$C$11+$F$11)</f>
        <v>0</v>
      </c>
      <c r="BP420">
        <f>($B$11*$K$9+$C$11*$K$9+$F$11*((CZ420+CR420)/MAX(CZ420+CR420+DA420, 0.1)*$P$9+DA420/MAX(CZ420+CR420+DA420, 0.1)*$Q$9))/($B$11+$C$11+$F$11)</f>
        <v>0</v>
      </c>
      <c r="BQ420">
        <v>6</v>
      </c>
      <c r="BR420">
        <v>0.5</v>
      </c>
      <c r="BS420" t="s">
        <v>293</v>
      </c>
      <c r="BT420">
        <v>2</v>
      </c>
      <c r="BU420">
        <v>1626465995</v>
      </c>
      <c r="BV420">
        <v>394.943666666667</v>
      </c>
      <c r="BW420">
        <v>419.98</v>
      </c>
      <c r="BX420">
        <v>13.1919</v>
      </c>
      <c r="BY420">
        <v>6.24360333333333</v>
      </c>
      <c r="BZ420">
        <v>393.395666666667</v>
      </c>
      <c r="CA420">
        <v>13.2155666666667</v>
      </c>
      <c r="CB420">
        <v>899.989</v>
      </c>
      <c r="CC420">
        <v>100.763666666667</v>
      </c>
      <c r="CD420">
        <v>0.0997586333333333</v>
      </c>
      <c r="CE420">
        <v>28.2566666666667</v>
      </c>
      <c r="CF420">
        <v>26.144</v>
      </c>
      <c r="CG420">
        <v>999.9</v>
      </c>
      <c r="CH420">
        <v>0</v>
      </c>
      <c r="CI420">
        <v>0</v>
      </c>
      <c r="CJ420">
        <v>9991.66</v>
      </c>
      <c r="CK420">
        <v>0</v>
      </c>
      <c r="CL420">
        <v>0.221023</v>
      </c>
      <c r="CM420">
        <v>1459.89333333333</v>
      </c>
      <c r="CN420">
        <v>0.972992333333333</v>
      </c>
      <c r="CO420">
        <v>0.0270077333333333</v>
      </c>
      <c r="CP420">
        <v>0</v>
      </c>
      <c r="CQ420">
        <v>883.894</v>
      </c>
      <c r="CR420">
        <v>4.99999</v>
      </c>
      <c r="CS420">
        <v>12971.1</v>
      </c>
      <c r="CT420">
        <v>12727.4333333333</v>
      </c>
      <c r="CU420">
        <v>39.75</v>
      </c>
      <c r="CV420">
        <v>41.5</v>
      </c>
      <c r="CW420">
        <v>40.708</v>
      </c>
      <c r="CX420">
        <v>41</v>
      </c>
      <c r="CY420">
        <v>42.125</v>
      </c>
      <c r="CZ420">
        <v>1415.60333333333</v>
      </c>
      <c r="DA420">
        <v>39.29</v>
      </c>
      <c r="DB420">
        <v>0</v>
      </c>
      <c r="DC420">
        <v>1626466007</v>
      </c>
      <c r="DD420">
        <v>0</v>
      </c>
      <c r="DE420">
        <v>883.462076923077</v>
      </c>
      <c r="DF420">
        <v>4.11952136988288</v>
      </c>
      <c r="DG420">
        <v>72.7589741847324</v>
      </c>
      <c r="DH420">
        <v>12964.1230769231</v>
      </c>
      <c r="DI420">
        <v>15</v>
      </c>
      <c r="DJ420">
        <v>1626465084.6</v>
      </c>
      <c r="DK420" t="s">
        <v>294</v>
      </c>
      <c r="DL420">
        <v>1626465076.6</v>
      </c>
      <c r="DM420">
        <v>1626465084.6</v>
      </c>
      <c r="DN420">
        <v>8</v>
      </c>
      <c r="DO420">
        <v>0.212</v>
      </c>
      <c r="DP420">
        <v>0.013</v>
      </c>
      <c r="DQ420">
        <v>1.588</v>
      </c>
      <c r="DR420">
        <v>-0.074</v>
      </c>
      <c r="DS420">
        <v>420</v>
      </c>
      <c r="DT420">
        <v>3</v>
      </c>
      <c r="DU420">
        <v>0.13</v>
      </c>
      <c r="DV420">
        <v>0.03</v>
      </c>
      <c r="DW420">
        <v>-24.9585512195122</v>
      </c>
      <c r="DX420">
        <v>-0.28192682926825</v>
      </c>
      <c r="DY420">
        <v>0.0425617549722481</v>
      </c>
      <c r="DZ420">
        <v>1</v>
      </c>
      <c r="EA420">
        <v>883.203485714286</v>
      </c>
      <c r="EB420">
        <v>4.46101468145356</v>
      </c>
      <c r="EC420">
        <v>0.491250728617635</v>
      </c>
      <c r="ED420">
        <v>1</v>
      </c>
      <c r="EE420">
        <v>6.86770926829268</v>
      </c>
      <c r="EF420">
        <v>0.450559442508702</v>
      </c>
      <c r="EG420">
        <v>0.0454585763938696</v>
      </c>
      <c r="EH420">
        <v>0</v>
      </c>
      <c r="EI420">
        <v>2</v>
      </c>
      <c r="EJ420">
        <v>3</v>
      </c>
      <c r="EK420" t="s">
        <v>354</v>
      </c>
      <c r="EL420">
        <v>100</v>
      </c>
      <c r="EM420">
        <v>100</v>
      </c>
      <c r="EN420">
        <v>1.548</v>
      </c>
      <c r="EO420">
        <v>-0.0235</v>
      </c>
      <c r="EP420">
        <v>0.796380875196005</v>
      </c>
      <c r="EQ420">
        <v>0.00225868272383977</v>
      </c>
      <c r="ER420">
        <v>-9.96746185667655e-07</v>
      </c>
      <c r="ES420">
        <v>2.83711317370827e-10</v>
      </c>
      <c r="ET420">
        <v>-0.071317122073674</v>
      </c>
      <c r="EU420">
        <v>-0.00217948432402501</v>
      </c>
      <c r="EV420">
        <v>0.000453263451741206</v>
      </c>
      <c r="EW420">
        <v>-1.16319206543697e-06</v>
      </c>
      <c r="EX420">
        <v>-2</v>
      </c>
      <c r="EY420">
        <v>2196</v>
      </c>
      <c r="EZ420">
        <v>1</v>
      </c>
      <c r="FA420">
        <v>25</v>
      </c>
      <c r="FB420">
        <v>15.3</v>
      </c>
      <c r="FC420">
        <v>15.2</v>
      </c>
      <c r="FD420">
        <v>18</v>
      </c>
      <c r="FE420">
        <v>828.247</v>
      </c>
      <c r="FF420">
        <v>435.42</v>
      </c>
      <c r="FG420">
        <v>33.912</v>
      </c>
      <c r="FH420">
        <v>25.2413</v>
      </c>
      <c r="FI420">
        <v>30.0003</v>
      </c>
      <c r="FJ420">
        <v>25.3255</v>
      </c>
      <c r="FK420">
        <v>25.3621</v>
      </c>
      <c r="FL420">
        <v>25.0871</v>
      </c>
      <c r="FM420">
        <v>56.983</v>
      </c>
      <c r="FN420">
        <v>0</v>
      </c>
      <c r="FO420">
        <v>33.99</v>
      </c>
      <c r="FP420">
        <v>420</v>
      </c>
      <c r="FQ420">
        <v>6.36731</v>
      </c>
      <c r="FR420">
        <v>101.47</v>
      </c>
      <c r="FS420">
        <v>101.913</v>
      </c>
    </row>
    <row r="421" spans="1:175">
      <c r="A421">
        <v>405</v>
      </c>
      <c r="B421">
        <v>1626465998</v>
      </c>
      <c r="C421">
        <v>808.400000095367</v>
      </c>
      <c r="D421" t="s">
        <v>1104</v>
      </c>
      <c r="E421" t="s">
        <v>1105</v>
      </c>
      <c r="F421">
        <v>1</v>
      </c>
      <c r="G421" t="s">
        <v>291</v>
      </c>
      <c r="H421">
        <v>1626465997</v>
      </c>
      <c r="I421">
        <f>(J421)/1000</f>
        <v>0</v>
      </c>
      <c r="J421">
        <f>1000*CB421*AH421*(BX421-BY421)/(100*BQ421*(1000-AH421*BX421))</f>
        <v>0</v>
      </c>
      <c r="K421">
        <f>CB421*AH421*(BW421-BV421*(1000-AH421*BY421)/(1000-AH421*BX421))/(100*BQ421)</f>
        <v>0</v>
      </c>
      <c r="L421">
        <f>BV421 - IF(AH421&gt;1, K421*BQ421*100.0/(AJ421*CJ421), 0)</f>
        <v>0</v>
      </c>
      <c r="M421">
        <f>((S421-I421/2)*L421-K421)/(S421+I421/2)</f>
        <v>0</v>
      </c>
      <c r="N421">
        <f>M421*(CC421+CD421)/1000.0</f>
        <v>0</v>
      </c>
      <c r="O421">
        <f>(BV421 - IF(AH421&gt;1, K421*BQ421*100.0/(AJ421*CJ421), 0))*(CC421+CD421)/1000.0</f>
        <v>0</v>
      </c>
      <c r="P421">
        <f>2.0/((1/R421-1/Q421)+SIGN(R421)*SQRT((1/R421-1/Q421)*(1/R421-1/Q421) + 4*BR421/((BR421+1)*(BR421+1))*(2*1/R421*1/Q421-1/Q421*1/Q421)))</f>
        <v>0</v>
      </c>
      <c r="Q421">
        <f>IF(LEFT(BS421,1)&lt;&gt;"0",IF(LEFT(BS421,1)="1",3.0,BT421),$D$5+$E$5*(CJ421*CC421/($K$5*1000))+$F$5*(CJ421*CC421/($K$5*1000))*MAX(MIN(BQ421,$J$5),$I$5)*MAX(MIN(BQ421,$J$5),$I$5)+$G$5*MAX(MIN(BQ421,$J$5),$I$5)*(CJ421*CC421/($K$5*1000))+$H$5*(CJ421*CC421/($K$5*1000))*(CJ421*CC421/($K$5*1000)))</f>
        <v>0</v>
      </c>
      <c r="R421">
        <f>I421*(1000-(1000*0.61365*exp(17.502*V421/(240.97+V421))/(CC421+CD421)+BX421)/2)/(1000*0.61365*exp(17.502*V421/(240.97+V421))/(CC421+CD421)-BX421)</f>
        <v>0</v>
      </c>
      <c r="S421">
        <f>1/((BR421+1)/(P421/1.6)+1/(Q421/1.37)) + BR421/((BR421+1)/(P421/1.6) + BR421/(Q421/1.37))</f>
        <v>0</v>
      </c>
      <c r="T421">
        <f>(BM421*BP421)</f>
        <v>0</v>
      </c>
      <c r="U421">
        <f>(CE421+(T421+2*0.95*5.67E-8*(((CE421+$B$7)+273)^4-(CE421+273)^4)-44100*I421)/(1.84*29.3*Q421+8*0.95*5.67E-8*(CE421+273)^3))</f>
        <v>0</v>
      </c>
      <c r="V421">
        <f>($C$7*CF421+$D$7*CG421+$E$7*U421)</f>
        <v>0</v>
      </c>
      <c r="W421">
        <f>0.61365*exp(17.502*V421/(240.97+V421))</f>
        <v>0</v>
      </c>
      <c r="X421">
        <f>(Y421/Z421*100)</f>
        <v>0</v>
      </c>
      <c r="Y421">
        <f>BX421*(CC421+CD421)/1000</f>
        <v>0</v>
      </c>
      <c r="Z421">
        <f>0.61365*exp(17.502*CE421/(240.97+CE421))</f>
        <v>0</v>
      </c>
      <c r="AA421">
        <f>(W421-BX421*(CC421+CD421)/1000)</f>
        <v>0</v>
      </c>
      <c r="AB421">
        <f>(-I421*44100)</f>
        <v>0</v>
      </c>
      <c r="AC421">
        <f>2*29.3*Q421*0.92*(CE421-V421)</f>
        <v>0</v>
      </c>
      <c r="AD421">
        <f>2*0.95*5.67E-8*(((CE421+$B$7)+273)^4-(V421+273)^4)</f>
        <v>0</v>
      </c>
      <c r="AE421">
        <f>T421+AD421+AB421+AC421</f>
        <v>0</v>
      </c>
      <c r="AF421">
        <v>135</v>
      </c>
      <c r="AG421">
        <v>15</v>
      </c>
      <c r="AH421">
        <f>IF(AF421*$H$13&gt;=AJ421,1.0,(AJ421/(AJ421-AF421*$H$13)))</f>
        <v>0</v>
      </c>
      <c r="AI421">
        <f>(AH421-1)*100</f>
        <v>0</v>
      </c>
      <c r="AJ421">
        <f>MAX(0,($B$13+$C$13*CJ421)/(1+$D$13*CJ421)*CC421/(CE421+273)*$E$13)</f>
        <v>0</v>
      </c>
      <c r="AK421" t="s">
        <v>292</v>
      </c>
      <c r="AL421" t="s">
        <v>292</v>
      </c>
      <c r="AM421">
        <v>0</v>
      </c>
      <c r="AN421">
        <v>0</v>
      </c>
      <c r="AO421">
        <f>1-AM421/AN421</f>
        <v>0</v>
      </c>
      <c r="AP421">
        <v>0</v>
      </c>
      <c r="AQ421" t="s">
        <v>292</v>
      </c>
      <c r="AR421" t="s">
        <v>292</v>
      </c>
      <c r="AS421">
        <v>0</v>
      </c>
      <c r="AT421">
        <v>0</v>
      </c>
      <c r="AU421">
        <f>1-AS421/AT421</f>
        <v>0</v>
      </c>
      <c r="AV421">
        <v>0.5</v>
      </c>
      <c r="AW421">
        <f>BN421</f>
        <v>0</v>
      </c>
      <c r="AX421">
        <f>K421</f>
        <v>0</v>
      </c>
      <c r="AY421">
        <f>AU421*AV421*AW421</f>
        <v>0</v>
      </c>
      <c r="AZ421">
        <f>(AX421-AP421)/AW421</f>
        <v>0</v>
      </c>
      <c r="BA421">
        <f>(AN421-AT421)/AT421</f>
        <v>0</v>
      </c>
      <c r="BB421">
        <f>AM421/(AO421+AM421/AT421)</f>
        <v>0</v>
      </c>
      <c r="BC421" t="s">
        <v>292</v>
      </c>
      <c r="BD421">
        <v>0</v>
      </c>
      <c r="BE421">
        <f>IF(BD421&lt;&gt;0, BD421, BB421)</f>
        <v>0</v>
      </c>
      <c r="BF421">
        <f>1-BE421/AT421</f>
        <v>0</v>
      </c>
      <c r="BG421">
        <f>(AT421-AS421)/(AT421-BE421)</f>
        <v>0</v>
      </c>
      <c r="BH421">
        <f>(AN421-AT421)/(AN421-BE421)</f>
        <v>0</v>
      </c>
      <c r="BI421">
        <f>(AT421-AS421)/(AT421-AM421)</f>
        <v>0</v>
      </c>
      <c r="BJ421">
        <f>(AN421-AT421)/(AN421-AM421)</f>
        <v>0</v>
      </c>
      <c r="BK421">
        <f>(BG421*BE421/AS421)</f>
        <v>0</v>
      </c>
      <c r="BL421">
        <f>(1-BK421)</f>
        <v>0</v>
      </c>
      <c r="BM421">
        <f>$B$11*CK421+$C$11*CL421+$F$11*CM421*(1-CP421)</f>
        <v>0</v>
      </c>
      <c r="BN421">
        <f>BM421*BO421</f>
        <v>0</v>
      </c>
      <c r="BO421">
        <f>($B$11*$D$9+$C$11*$D$9+$F$11*((CZ421+CR421)/MAX(CZ421+CR421+DA421, 0.1)*$I$9+DA421/MAX(CZ421+CR421+DA421, 0.1)*$J$9))/($B$11+$C$11+$F$11)</f>
        <v>0</v>
      </c>
      <c r="BP421">
        <f>($B$11*$K$9+$C$11*$K$9+$F$11*((CZ421+CR421)/MAX(CZ421+CR421+DA421, 0.1)*$P$9+DA421/MAX(CZ421+CR421+DA421, 0.1)*$Q$9))/($B$11+$C$11+$F$11)</f>
        <v>0</v>
      </c>
      <c r="BQ421">
        <v>6</v>
      </c>
      <c r="BR421">
        <v>0.5</v>
      </c>
      <c r="BS421" t="s">
        <v>293</v>
      </c>
      <c r="BT421">
        <v>2</v>
      </c>
      <c r="BU421">
        <v>1626465997</v>
      </c>
      <c r="BV421">
        <v>394.933333333333</v>
      </c>
      <c r="BW421">
        <v>419.983666666667</v>
      </c>
      <c r="BX421">
        <v>13.2235</v>
      </c>
      <c r="BY421">
        <v>6.25554333333333</v>
      </c>
      <c r="BZ421">
        <v>393.385333333333</v>
      </c>
      <c r="CA421">
        <v>13.2468666666667</v>
      </c>
      <c r="CB421">
        <v>900</v>
      </c>
      <c r="CC421">
        <v>100.762333333333</v>
      </c>
      <c r="CD421">
        <v>0.100264</v>
      </c>
      <c r="CE421">
        <v>28.2967</v>
      </c>
      <c r="CF421">
        <v>26.1780333333333</v>
      </c>
      <c r="CG421">
        <v>999.9</v>
      </c>
      <c r="CH421">
        <v>0</v>
      </c>
      <c r="CI421">
        <v>0</v>
      </c>
      <c r="CJ421">
        <v>9973.12333333333</v>
      </c>
      <c r="CK421">
        <v>0</v>
      </c>
      <c r="CL421">
        <v>0.221023</v>
      </c>
      <c r="CM421">
        <v>1460.06</v>
      </c>
      <c r="CN421">
        <v>0.972995</v>
      </c>
      <c r="CO421">
        <v>0.0270046</v>
      </c>
      <c r="CP421">
        <v>0</v>
      </c>
      <c r="CQ421">
        <v>883.965</v>
      </c>
      <c r="CR421">
        <v>4.99999</v>
      </c>
      <c r="CS421">
        <v>12974.8</v>
      </c>
      <c r="CT421">
        <v>12728.8333333333</v>
      </c>
      <c r="CU421">
        <v>39.75</v>
      </c>
      <c r="CV421">
        <v>41.5</v>
      </c>
      <c r="CW421">
        <v>40.708</v>
      </c>
      <c r="CX421">
        <v>41</v>
      </c>
      <c r="CY421">
        <v>42.125</v>
      </c>
      <c r="CZ421">
        <v>1415.77</v>
      </c>
      <c r="DA421">
        <v>39.29</v>
      </c>
      <c r="DB421">
        <v>0</v>
      </c>
      <c r="DC421">
        <v>1626466009.4</v>
      </c>
      <c r="DD421">
        <v>0</v>
      </c>
      <c r="DE421">
        <v>883.607269230769</v>
      </c>
      <c r="DF421">
        <v>4.53220513505823</v>
      </c>
      <c r="DG421">
        <v>70.3658118727549</v>
      </c>
      <c r="DH421">
        <v>12967.1615384615</v>
      </c>
      <c r="DI421">
        <v>15</v>
      </c>
      <c r="DJ421">
        <v>1626465084.6</v>
      </c>
      <c r="DK421" t="s">
        <v>294</v>
      </c>
      <c r="DL421">
        <v>1626465076.6</v>
      </c>
      <c r="DM421">
        <v>1626465084.6</v>
      </c>
      <c r="DN421">
        <v>8</v>
      </c>
      <c r="DO421">
        <v>0.212</v>
      </c>
      <c r="DP421">
        <v>0.013</v>
      </c>
      <c r="DQ421">
        <v>1.588</v>
      </c>
      <c r="DR421">
        <v>-0.074</v>
      </c>
      <c r="DS421">
        <v>420</v>
      </c>
      <c r="DT421">
        <v>3</v>
      </c>
      <c r="DU421">
        <v>0.13</v>
      </c>
      <c r="DV421">
        <v>0.03</v>
      </c>
      <c r="DW421">
        <v>-24.9722146341463</v>
      </c>
      <c r="DX421">
        <v>-0.321096167247442</v>
      </c>
      <c r="DY421">
        <v>0.0461186516470745</v>
      </c>
      <c r="DZ421">
        <v>1</v>
      </c>
      <c r="EA421">
        <v>883.362272727273</v>
      </c>
      <c r="EB421">
        <v>4.75475883291261</v>
      </c>
      <c r="EC421">
        <v>0.492291320055165</v>
      </c>
      <c r="ED421">
        <v>1</v>
      </c>
      <c r="EE421">
        <v>6.88349853658537</v>
      </c>
      <c r="EF421">
        <v>0.472274425087108</v>
      </c>
      <c r="EG421">
        <v>0.047584865423479</v>
      </c>
      <c r="EH421">
        <v>0</v>
      </c>
      <c r="EI421">
        <v>2</v>
      </c>
      <c r="EJ421">
        <v>3</v>
      </c>
      <c r="EK421" t="s">
        <v>354</v>
      </c>
      <c r="EL421">
        <v>100</v>
      </c>
      <c r="EM421">
        <v>100</v>
      </c>
      <c r="EN421">
        <v>1.548</v>
      </c>
      <c r="EO421">
        <v>-0.0232</v>
      </c>
      <c r="EP421">
        <v>0.796380875196005</v>
      </c>
      <c r="EQ421">
        <v>0.00225868272383977</v>
      </c>
      <c r="ER421">
        <v>-9.96746185667655e-07</v>
      </c>
      <c r="ES421">
        <v>2.83711317370827e-10</v>
      </c>
      <c r="ET421">
        <v>-0.071317122073674</v>
      </c>
      <c r="EU421">
        <v>-0.00217948432402501</v>
      </c>
      <c r="EV421">
        <v>0.000453263451741206</v>
      </c>
      <c r="EW421">
        <v>-1.16319206543697e-06</v>
      </c>
      <c r="EX421">
        <v>-2</v>
      </c>
      <c r="EY421">
        <v>2196</v>
      </c>
      <c r="EZ421">
        <v>1</v>
      </c>
      <c r="FA421">
        <v>25</v>
      </c>
      <c r="FB421">
        <v>15.4</v>
      </c>
      <c r="FC421">
        <v>15.2</v>
      </c>
      <c r="FD421">
        <v>18</v>
      </c>
      <c r="FE421">
        <v>828.388</v>
      </c>
      <c r="FF421">
        <v>435.398</v>
      </c>
      <c r="FG421">
        <v>33.9822</v>
      </c>
      <c r="FH421">
        <v>25.2432</v>
      </c>
      <c r="FI421">
        <v>30.0003</v>
      </c>
      <c r="FJ421">
        <v>25.3255</v>
      </c>
      <c r="FK421">
        <v>25.3631</v>
      </c>
      <c r="FL421">
        <v>25.088</v>
      </c>
      <c r="FM421">
        <v>56.983</v>
      </c>
      <c r="FN421">
        <v>0</v>
      </c>
      <c r="FO421">
        <v>34.1</v>
      </c>
      <c r="FP421">
        <v>420</v>
      </c>
      <c r="FQ421">
        <v>6.35542</v>
      </c>
      <c r="FR421">
        <v>101.469</v>
      </c>
      <c r="FS421">
        <v>101.912</v>
      </c>
    </row>
    <row r="422" spans="1:175">
      <c r="A422">
        <v>406</v>
      </c>
      <c r="B422">
        <v>1626466000</v>
      </c>
      <c r="C422">
        <v>810.400000095367</v>
      </c>
      <c r="D422" t="s">
        <v>1106</v>
      </c>
      <c r="E422" t="s">
        <v>1107</v>
      </c>
      <c r="F422">
        <v>1</v>
      </c>
      <c r="G422" t="s">
        <v>291</v>
      </c>
      <c r="H422">
        <v>1626465999</v>
      </c>
      <c r="I422">
        <f>(J422)/1000</f>
        <v>0</v>
      </c>
      <c r="J422">
        <f>1000*CB422*AH422*(BX422-BY422)/(100*BQ422*(1000-AH422*BX422))</f>
        <v>0</v>
      </c>
      <c r="K422">
        <f>CB422*AH422*(BW422-BV422*(1000-AH422*BY422)/(1000-AH422*BX422))/(100*BQ422)</f>
        <v>0</v>
      </c>
      <c r="L422">
        <f>BV422 - IF(AH422&gt;1, K422*BQ422*100.0/(AJ422*CJ422), 0)</f>
        <v>0</v>
      </c>
      <c r="M422">
        <f>((S422-I422/2)*L422-K422)/(S422+I422/2)</f>
        <v>0</v>
      </c>
      <c r="N422">
        <f>M422*(CC422+CD422)/1000.0</f>
        <v>0</v>
      </c>
      <c r="O422">
        <f>(BV422 - IF(AH422&gt;1, K422*BQ422*100.0/(AJ422*CJ422), 0))*(CC422+CD422)/1000.0</f>
        <v>0</v>
      </c>
      <c r="P422">
        <f>2.0/((1/R422-1/Q422)+SIGN(R422)*SQRT((1/R422-1/Q422)*(1/R422-1/Q422) + 4*BR422/((BR422+1)*(BR422+1))*(2*1/R422*1/Q422-1/Q422*1/Q422)))</f>
        <v>0</v>
      </c>
      <c r="Q422">
        <f>IF(LEFT(BS422,1)&lt;&gt;"0",IF(LEFT(BS422,1)="1",3.0,BT422),$D$5+$E$5*(CJ422*CC422/($K$5*1000))+$F$5*(CJ422*CC422/($K$5*1000))*MAX(MIN(BQ422,$J$5),$I$5)*MAX(MIN(BQ422,$J$5),$I$5)+$G$5*MAX(MIN(BQ422,$J$5),$I$5)*(CJ422*CC422/($K$5*1000))+$H$5*(CJ422*CC422/($K$5*1000))*(CJ422*CC422/($K$5*1000)))</f>
        <v>0</v>
      </c>
      <c r="R422">
        <f>I422*(1000-(1000*0.61365*exp(17.502*V422/(240.97+V422))/(CC422+CD422)+BX422)/2)/(1000*0.61365*exp(17.502*V422/(240.97+V422))/(CC422+CD422)-BX422)</f>
        <v>0</v>
      </c>
      <c r="S422">
        <f>1/((BR422+1)/(P422/1.6)+1/(Q422/1.37)) + BR422/((BR422+1)/(P422/1.6) + BR422/(Q422/1.37))</f>
        <v>0</v>
      </c>
      <c r="T422">
        <f>(BM422*BP422)</f>
        <v>0</v>
      </c>
      <c r="U422">
        <f>(CE422+(T422+2*0.95*5.67E-8*(((CE422+$B$7)+273)^4-(CE422+273)^4)-44100*I422)/(1.84*29.3*Q422+8*0.95*5.67E-8*(CE422+273)^3))</f>
        <v>0</v>
      </c>
      <c r="V422">
        <f>($C$7*CF422+$D$7*CG422+$E$7*U422)</f>
        <v>0</v>
      </c>
      <c r="W422">
        <f>0.61365*exp(17.502*V422/(240.97+V422))</f>
        <v>0</v>
      </c>
      <c r="X422">
        <f>(Y422/Z422*100)</f>
        <v>0</v>
      </c>
      <c r="Y422">
        <f>BX422*(CC422+CD422)/1000</f>
        <v>0</v>
      </c>
      <c r="Z422">
        <f>0.61365*exp(17.502*CE422/(240.97+CE422))</f>
        <v>0</v>
      </c>
      <c r="AA422">
        <f>(W422-BX422*(CC422+CD422)/1000)</f>
        <v>0</v>
      </c>
      <c r="AB422">
        <f>(-I422*44100)</f>
        <v>0</v>
      </c>
      <c r="AC422">
        <f>2*29.3*Q422*0.92*(CE422-V422)</f>
        <v>0</v>
      </c>
      <c r="AD422">
        <f>2*0.95*5.67E-8*(((CE422+$B$7)+273)^4-(V422+273)^4)</f>
        <v>0</v>
      </c>
      <c r="AE422">
        <f>T422+AD422+AB422+AC422</f>
        <v>0</v>
      </c>
      <c r="AF422">
        <v>135</v>
      </c>
      <c r="AG422">
        <v>15</v>
      </c>
      <c r="AH422">
        <f>IF(AF422*$H$13&gt;=AJ422,1.0,(AJ422/(AJ422-AF422*$H$13)))</f>
        <v>0</v>
      </c>
      <c r="AI422">
        <f>(AH422-1)*100</f>
        <v>0</v>
      </c>
      <c r="AJ422">
        <f>MAX(0,($B$13+$C$13*CJ422)/(1+$D$13*CJ422)*CC422/(CE422+273)*$E$13)</f>
        <v>0</v>
      </c>
      <c r="AK422" t="s">
        <v>292</v>
      </c>
      <c r="AL422" t="s">
        <v>292</v>
      </c>
      <c r="AM422">
        <v>0</v>
      </c>
      <c r="AN422">
        <v>0</v>
      </c>
      <c r="AO422">
        <f>1-AM422/AN422</f>
        <v>0</v>
      </c>
      <c r="AP422">
        <v>0</v>
      </c>
      <c r="AQ422" t="s">
        <v>292</v>
      </c>
      <c r="AR422" t="s">
        <v>292</v>
      </c>
      <c r="AS422">
        <v>0</v>
      </c>
      <c r="AT422">
        <v>0</v>
      </c>
      <c r="AU422">
        <f>1-AS422/AT422</f>
        <v>0</v>
      </c>
      <c r="AV422">
        <v>0.5</v>
      </c>
      <c r="AW422">
        <f>BN422</f>
        <v>0</v>
      </c>
      <c r="AX422">
        <f>K422</f>
        <v>0</v>
      </c>
      <c r="AY422">
        <f>AU422*AV422*AW422</f>
        <v>0</v>
      </c>
      <c r="AZ422">
        <f>(AX422-AP422)/AW422</f>
        <v>0</v>
      </c>
      <c r="BA422">
        <f>(AN422-AT422)/AT422</f>
        <v>0</v>
      </c>
      <c r="BB422">
        <f>AM422/(AO422+AM422/AT422)</f>
        <v>0</v>
      </c>
      <c r="BC422" t="s">
        <v>292</v>
      </c>
      <c r="BD422">
        <v>0</v>
      </c>
      <c r="BE422">
        <f>IF(BD422&lt;&gt;0, BD422, BB422)</f>
        <v>0</v>
      </c>
      <c r="BF422">
        <f>1-BE422/AT422</f>
        <v>0</v>
      </c>
      <c r="BG422">
        <f>(AT422-AS422)/(AT422-BE422)</f>
        <v>0</v>
      </c>
      <c r="BH422">
        <f>(AN422-AT422)/(AN422-BE422)</f>
        <v>0</v>
      </c>
      <c r="BI422">
        <f>(AT422-AS422)/(AT422-AM422)</f>
        <v>0</v>
      </c>
      <c r="BJ422">
        <f>(AN422-AT422)/(AN422-AM422)</f>
        <v>0</v>
      </c>
      <c r="BK422">
        <f>(BG422*BE422/AS422)</f>
        <v>0</v>
      </c>
      <c r="BL422">
        <f>(1-BK422)</f>
        <v>0</v>
      </c>
      <c r="BM422">
        <f>$B$11*CK422+$C$11*CL422+$F$11*CM422*(1-CP422)</f>
        <v>0</v>
      </c>
      <c r="BN422">
        <f>BM422*BO422</f>
        <v>0</v>
      </c>
      <c r="BO422">
        <f>($B$11*$D$9+$C$11*$D$9+$F$11*((CZ422+CR422)/MAX(CZ422+CR422+DA422, 0.1)*$I$9+DA422/MAX(CZ422+CR422+DA422, 0.1)*$J$9))/($B$11+$C$11+$F$11)</f>
        <v>0</v>
      </c>
      <c r="BP422">
        <f>($B$11*$K$9+$C$11*$K$9+$F$11*((CZ422+CR422)/MAX(CZ422+CR422+DA422, 0.1)*$P$9+DA422/MAX(CZ422+CR422+DA422, 0.1)*$Q$9))/($B$11+$C$11+$F$11)</f>
        <v>0</v>
      </c>
      <c r="BQ422">
        <v>6</v>
      </c>
      <c r="BR422">
        <v>0.5</v>
      </c>
      <c r="BS422" t="s">
        <v>293</v>
      </c>
      <c r="BT422">
        <v>2</v>
      </c>
      <c r="BU422">
        <v>1626465999</v>
      </c>
      <c r="BV422">
        <v>394.934</v>
      </c>
      <c r="BW422">
        <v>419.979</v>
      </c>
      <c r="BX422">
        <v>13.2534666666667</v>
      </c>
      <c r="BY422">
        <v>6.28494333333333</v>
      </c>
      <c r="BZ422">
        <v>393.386333333333</v>
      </c>
      <c r="CA422">
        <v>13.2765</v>
      </c>
      <c r="CB422">
        <v>899.997333333333</v>
      </c>
      <c r="CC422">
        <v>100.762666666667</v>
      </c>
      <c r="CD422">
        <v>0.100658333333333</v>
      </c>
      <c r="CE422">
        <v>28.336</v>
      </c>
      <c r="CF422">
        <v>26.2156666666667</v>
      </c>
      <c r="CG422">
        <v>999.9</v>
      </c>
      <c r="CH422">
        <v>0</v>
      </c>
      <c r="CI422">
        <v>0</v>
      </c>
      <c r="CJ422">
        <v>9940.20666666667</v>
      </c>
      <c r="CK422">
        <v>0</v>
      </c>
      <c r="CL422">
        <v>0.221023</v>
      </c>
      <c r="CM422">
        <v>1460.05</v>
      </c>
      <c r="CN422">
        <v>0.972995</v>
      </c>
      <c r="CO422">
        <v>0.0270046</v>
      </c>
      <c r="CP422">
        <v>0</v>
      </c>
      <c r="CQ422">
        <v>884.36</v>
      </c>
      <c r="CR422">
        <v>4.99999</v>
      </c>
      <c r="CS422">
        <v>12977.4333333333</v>
      </c>
      <c r="CT422">
        <v>12728.8</v>
      </c>
      <c r="CU422">
        <v>39.75</v>
      </c>
      <c r="CV422">
        <v>41.5</v>
      </c>
      <c r="CW422">
        <v>40.75</v>
      </c>
      <c r="CX422">
        <v>41.062</v>
      </c>
      <c r="CY422">
        <v>42.125</v>
      </c>
      <c r="CZ422">
        <v>1415.76</v>
      </c>
      <c r="DA422">
        <v>39.29</v>
      </c>
      <c r="DB422">
        <v>0</v>
      </c>
      <c r="DC422">
        <v>1626466011.2</v>
      </c>
      <c r="DD422">
        <v>0</v>
      </c>
      <c r="DE422">
        <v>883.78588</v>
      </c>
      <c r="DF422">
        <v>4.71176924149252</v>
      </c>
      <c r="DG422">
        <v>68.2153845322464</v>
      </c>
      <c r="DH422">
        <v>12969.552</v>
      </c>
      <c r="DI422">
        <v>15</v>
      </c>
      <c r="DJ422">
        <v>1626465084.6</v>
      </c>
      <c r="DK422" t="s">
        <v>294</v>
      </c>
      <c r="DL422">
        <v>1626465076.6</v>
      </c>
      <c r="DM422">
        <v>1626465084.6</v>
      </c>
      <c r="DN422">
        <v>8</v>
      </c>
      <c r="DO422">
        <v>0.212</v>
      </c>
      <c r="DP422">
        <v>0.013</v>
      </c>
      <c r="DQ422">
        <v>1.588</v>
      </c>
      <c r="DR422">
        <v>-0.074</v>
      </c>
      <c r="DS422">
        <v>420</v>
      </c>
      <c r="DT422">
        <v>3</v>
      </c>
      <c r="DU422">
        <v>0.13</v>
      </c>
      <c r="DV422">
        <v>0.03</v>
      </c>
      <c r="DW422">
        <v>-24.9880902439024</v>
      </c>
      <c r="DX422">
        <v>-0.344113588850105</v>
      </c>
      <c r="DY422">
        <v>0.04881538044749</v>
      </c>
      <c r="DZ422">
        <v>1</v>
      </c>
      <c r="EA422">
        <v>883.536735294118</v>
      </c>
      <c r="EB422">
        <v>4.55306737544128</v>
      </c>
      <c r="EC422">
        <v>0.487707923009348</v>
      </c>
      <c r="ED422">
        <v>1</v>
      </c>
      <c r="EE422">
        <v>6.89994414634146</v>
      </c>
      <c r="EF422">
        <v>0.449852613240429</v>
      </c>
      <c r="EG422">
        <v>0.0452800291937125</v>
      </c>
      <c r="EH422">
        <v>0</v>
      </c>
      <c r="EI422">
        <v>2</v>
      </c>
      <c r="EJ422">
        <v>3</v>
      </c>
      <c r="EK422" t="s">
        <v>354</v>
      </c>
      <c r="EL422">
        <v>100</v>
      </c>
      <c r="EM422">
        <v>100</v>
      </c>
      <c r="EN422">
        <v>1.548</v>
      </c>
      <c r="EO422">
        <v>-0.0229</v>
      </c>
      <c r="EP422">
        <v>0.796380875196005</v>
      </c>
      <c r="EQ422">
        <v>0.00225868272383977</v>
      </c>
      <c r="ER422">
        <v>-9.96746185667655e-07</v>
      </c>
      <c r="ES422">
        <v>2.83711317370827e-10</v>
      </c>
      <c r="ET422">
        <v>-0.071317122073674</v>
      </c>
      <c r="EU422">
        <v>-0.00217948432402501</v>
      </c>
      <c r="EV422">
        <v>0.000453263451741206</v>
      </c>
      <c r="EW422">
        <v>-1.16319206543697e-06</v>
      </c>
      <c r="EX422">
        <v>-2</v>
      </c>
      <c r="EY422">
        <v>2196</v>
      </c>
      <c r="EZ422">
        <v>1</v>
      </c>
      <c r="FA422">
        <v>25</v>
      </c>
      <c r="FB422">
        <v>15.4</v>
      </c>
      <c r="FC422">
        <v>15.3</v>
      </c>
      <c r="FD422">
        <v>18</v>
      </c>
      <c r="FE422">
        <v>828.601</v>
      </c>
      <c r="FF422">
        <v>435.338</v>
      </c>
      <c r="FG422">
        <v>34.0498</v>
      </c>
      <c r="FH422">
        <v>25.2453</v>
      </c>
      <c r="FI422">
        <v>30.0004</v>
      </c>
      <c r="FJ422">
        <v>25.3257</v>
      </c>
      <c r="FK422">
        <v>25.3631</v>
      </c>
      <c r="FL422">
        <v>25.0887</v>
      </c>
      <c r="FM422">
        <v>56.983</v>
      </c>
      <c r="FN422">
        <v>0</v>
      </c>
      <c r="FO422">
        <v>34.1</v>
      </c>
      <c r="FP422">
        <v>420</v>
      </c>
      <c r="FQ422">
        <v>6.39707</v>
      </c>
      <c r="FR422">
        <v>101.47</v>
      </c>
      <c r="FS422">
        <v>101.912</v>
      </c>
    </row>
    <row r="423" spans="1:175">
      <c r="A423">
        <v>407</v>
      </c>
      <c r="B423">
        <v>1626466002</v>
      </c>
      <c r="C423">
        <v>812.400000095367</v>
      </c>
      <c r="D423" t="s">
        <v>1108</v>
      </c>
      <c r="E423" t="s">
        <v>1109</v>
      </c>
      <c r="F423">
        <v>1</v>
      </c>
      <c r="G423" t="s">
        <v>291</v>
      </c>
      <c r="H423">
        <v>1626466001</v>
      </c>
      <c r="I423">
        <f>(J423)/1000</f>
        <v>0</v>
      </c>
      <c r="J423">
        <f>1000*CB423*AH423*(BX423-BY423)/(100*BQ423*(1000-AH423*BX423))</f>
        <v>0</v>
      </c>
      <c r="K423">
        <f>CB423*AH423*(BW423-BV423*(1000-AH423*BY423)/(1000-AH423*BX423))/(100*BQ423)</f>
        <v>0</v>
      </c>
      <c r="L423">
        <f>BV423 - IF(AH423&gt;1, K423*BQ423*100.0/(AJ423*CJ423), 0)</f>
        <v>0</v>
      </c>
      <c r="M423">
        <f>((S423-I423/2)*L423-K423)/(S423+I423/2)</f>
        <v>0</v>
      </c>
      <c r="N423">
        <f>M423*(CC423+CD423)/1000.0</f>
        <v>0</v>
      </c>
      <c r="O423">
        <f>(BV423 - IF(AH423&gt;1, K423*BQ423*100.0/(AJ423*CJ423), 0))*(CC423+CD423)/1000.0</f>
        <v>0</v>
      </c>
      <c r="P423">
        <f>2.0/((1/R423-1/Q423)+SIGN(R423)*SQRT((1/R423-1/Q423)*(1/R423-1/Q423) + 4*BR423/((BR423+1)*(BR423+1))*(2*1/R423*1/Q423-1/Q423*1/Q423)))</f>
        <v>0</v>
      </c>
      <c r="Q423">
        <f>IF(LEFT(BS423,1)&lt;&gt;"0",IF(LEFT(BS423,1)="1",3.0,BT423),$D$5+$E$5*(CJ423*CC423/($K$5*1000))+$F$5*(CJ423*CC423/($K$5*1000))*MAX(MIN(BQ423,$J$5),$I$5)*MAX(MIN(BQ423,$J$5),$I$5)+$G$5*MAX(MIN(BQ423,$J$5),$I$5)*(CJ423*CC423/($K$5*1000))+$H$5*(CJ423*CC423/($K$5*1000))*(CJ423*CC423/($K$5*1000)))</f>
        <v>0</v>
      </c>
      <c r="R423">
        <f>I423*(1000-(1000*0.61365*exp(17.502*V423/(240.97+V423))/(CC423+CD423)+BX423)/2)/(1000*0.61365*exp(17.502*V423/(240.97+V423))/(CC423+CD423)-BX423)</f>
        <v>0</v>
      </c>
      <c r="S423">
        <f>1/((BR423+1)/(P423/1.6)+1/(Q423/1.37)) + BR423/((BR423+1)/(P423/1.6) + BR423/(Q423/1.37))</f>
        <v>0</v>
      </c>
      <c r="T423">
        <f>(BM423*BP423)</f>
        <v>0</v>
      </c>
      <c r="U423">
        <f>(CE423+(T423+2*0.95*5.67E-8*(((CE423+$B$7)+273)^4-(CE423+273)^4)-44100*I423)/(1.84*29.3*Q423+8*0.95*5.67E-8*(CE423+273)^3))</f>
        <v>0</v>
      </c>
      <c r="V423">
        <f>($C$7*CF423+$D$7*CG423+$E$7*U423)</f>
        <v>0</v>
      </c>
      <c r="W423">
        <f>0.61365*exp(17.502*V423/(240.97+V423))</f>
        <v>0</v>
      </c>
      <c r="X423">
        <f>(Y423/Z423*100)</f>
        <v>0</v>
      </c>
      <c r="Y423">
        <f>BX423*(CC423+CD423)/1000</f>
        <v>0</v>
      </c>
      <c r="Z423">
        <f>0.61365*exp(17.502*CE423/(240.97+CE423))</f>
        <v>0</v>
      </c>
      <c r="AA423">
        <f>(W423-BX423*(CC423+CD423)/1000)</f>
        <v>0</v>
      </c>
      <c r="AB423">
        <f>(-I423*44100)</f>
        <v>0</v>
      </c>
      <c r="AC423">
        <f>2*29.3*Q423*0.92*(CE423-V423)</f>
        <v>0</v>
      </c>
      <c r="AD423">
        <f>2*0.95*5.67E-8*(((CE423+$B$7)+273)^4-(V423+273)^4)</f>
        <v>0</v>
      </c>
      <c r="AE423">
        <f>T423+AD423+AB423+AC423</f>
        <v>0</v>
      </c>
      <c r="AF423">
        <v>135</v>
      </c>
      <c r="AG423">
        <v>15</v>
      </c>
      <c r="AH423">
        <f>IF(AF423*$H$13&gt;=AJ423,1.0,(AJ423/(AJ423-AF423*$H$13)))</f>
        <v>0</v>
      </c>
      <c r="AI423">
        <f>(AH423-1)*100</f>
        <v>0</v>
      </c>
      <c r="AJ423">
        <f>MAX(0,($B$13+$C$13*CJ423)/(1+$D$13*CJ423)*CC423/(CE423+273)*$E$13)</f>
        <v>0</v>
      </c>
      <c r="AK423" t="s">
        <v>292</v>
      </c>
      <c r="AL423" t="s">
        <v>292</v>
      </c>
      <c r="AM423">
        <v>0</v>
      </c>
      <c r="AN423">
        <v>0</v>
      </c>
      <c r="AO423">
        <f>1-AM423/AN423</f>
        <v>0</v>
      </c>
      <c r="AP423">
        <v>0</v>
      </c>
      <c r="AQ423" t="s">
        <v>292</v>
      </c>
      <c r="AR423" t="s">
        <v>292</v>
      </c>
      <c r="AS423">
        <v>0</v>
      </c>
      <c r="AT423">
        <v>0</v>
      </c>
      <c r="AU423">
        <f>1-AS423/AT423</f>
        <v>0</v>
      </c>
      <c r="AV423">
        <v>0.5</v>
      </c>
      <c r="AW423">
        <f>BN423</f>
        <v>0</v>
      </c>
      <c r="AX423">
        <f>K423</f>
        <v>0</v>
      </c>
      <c r="AY423">
        <f>AU423*AV423*AW423</f>
        <v>0</v>
      </c>
      <c r="AZ423">
        <f>(AX423-AP423)/AW423</f>
        <v>0</v>
      </c>
      <c r="BA423">
        <f>(AN423-AT423)/AT423</f>
        <v>0</v>
      </c>
      <c r="BB423">
        <f>AM423/(AO423+AM423/AT423)</f>
        <v>0</v>
      </c>
      <c r="BC423" t="s">
        <v>292</v>
      </c>
      <c r="BD423">
        <v>0</v>
      </c>
      <c r="BE423">
        <f>IF(BD423&lt;&gt;0, BD423, BB423)</f>
        <v>0</v>
      </c>
      <c r="BF423">
        <f>1-BE423/AT423</f>
        <v>0</v>
      </c>
      <c r="BG423">
        <f>(AT423-AS423)/(AT423-BE423)</f>
        <v>0</v>
      </c>
      <c r="BH423">
        <f>(AN423-AT423)/(AN423-BE423)</f>
        <v>0</v>
      </c>
      <c r="BI423">
        <f>(AT423-AS423)/(AT423-AM423)</f>
        <v>0</v>
      </c>
      <c r="BJ423">
        <f>(AN423-AT423)/(AN423-AM423)</f>
        <v>0</v>
      </c>
      <c r="BK423">
        <f>(BG423*BE423/AS423)</f>
        <v>0</v>
      </c>
      <c r="BL423">
        <f>(1-BK423)</f>
        <v>0</v>
      </c>
      <c r="BM423">
        <f>$B$11*CK423+$C$11*CL423+$F$11*CM423*(1-CP423)</f>
        <v>0</v>
      </c>
      <c r="BN423">
        <f>BM423*BO423</f>
        <v>0</v>
      </c>
      <c r="BO423">
        <f>($B$11*$D$9+$C$11*$D$9+$F$11*((CZ423+CR423)/MAX(CZ423+CR423+DA423, 0.1)*$I$9+DA423/MAX(CZ423+CR423+DA423, 0.1)*$J$9))/($B$11+$C$11+$F$11)</f>
        <v>0</v>
      </c>
      <c r="BP423">
        <f>($B$11*$K$9+$C$11*$K$9+$F$11*((CZ423+CR423)/MAX(CZ423+CR423+DA423, 0.1)*$P$9+DA423/MAX(CZ423+CR423+DA423, 0.1)*$Q$9))/($B$11+$C$11+$F$11)</f>
        <v>0</v>
      </c>
      <c r="BQ423">
        <v>6</v>
      </c>
      <c r="BR423">
        <v>0.5</v>
      </c>
      <c r="BS423" t="s">
        <v>293</v>
      </c>
      <c r="BT423">
        <v>2</v>
      </c>
      <c r="BU423">
        <v>1626466001</v>
      </c>
      <c r="BV423">
        <v>394.937</v>
      </c>
      <c r="BW423">
        <v>419.958333333333</v>
      </c>
      <c r="BX423">
        <v>13.2889333333333</v>
      </c>
      <c r="BY423">
        <v>6.30867</v>
      </c>
      <c r="BZ423">
        <v>393.389</v>
      </c>
      <c r="CA423">
        <v>13.3116666666667</v>
      </c>
      <c r="CB423">
        <v>899.984666666667</v>
      </c>
      <c r="CC423">
        <v>100.764333333333</v>
      </c>
      <c r="CD423">
        <v>0.0998264333333333</v>
      </c>
      <c r="CE423">
        <v>28.3756</v>
      </c>
      <c r="CF423">
        <v>26.2482</v>
      </c>
      <c r="CG423">
        <v>999.9</v>
      </c>
      <c r="CH423">
        <v>0</v>
      </c>
      <c r="CI423">
        <v>0</v>
      </c>
      <c r="CJ423">
        <v>10025.6266666667</v>
      </c>
      <c r="CK423">
        <v>0</v>
      </c>
      <c r="CL423">
        <v>0.221023</v>
      </c>
      <c r="CM423">
        <v>1460.05</v>
      </c>
      <c r="CN423">
        <v>0.972995</v>
      </c>
      <c r="CO423">
        <v>0.0270046</v>
      </c>
      <c r="CP423">
        <v>0</v>
      </c>
      <c r="CQ423">
        <v>884.067333333333</v>
      </c>
      <c r="CR423">
        <v>4.99999</v>
      </c>
      <c r="CS423">
        <v>12978.9666666667</v>
      </c>
      <c r="CT423">
        <v>12728.8</v>
      </c>
      <c r="CU423">
        <v>39.75</v>
      </c>
      <c r="CV423">
        <v>41.5</v>
      </c>
      <c r="CW423">
        <v>40.75</v>
      </c>
      <c r="CX423">
        <v>41.0413333333333</v>
      </c>
      <c r="CY423">
        <v>42.125</v>
      </c>
      <c r="CZ423">
        <v>1415.76</v>
      </c>
      <c r="DA423">
        <v>39.29</v>
      </c>
      <c r="DB423">
        <v>0</v>
      </c>
      <c r="DC423">
        <v>1626466013</v>
      </c>
      <c r="DD423">
        <v>0</v>
      </c>
      <c r="DE423">
        <v>883.878615384615</v>
      </c>
      <c r="DF423">
        <v>4.2404786341415</v>
      </c>
      <c r="DG423">
        <v>62.9025639593678</v>
      </c>
      <c r="DH423">
        <v>12971.2653846154</v>
      </c>
      <c r="DI423">
        <v>15</v>
      </c>
      <c r="DJ423">
        <v>1626465084.6</v>
      </c>
      <c r="DK423" t="s">
        <v>294</v>
      </c>
      <c r="DL423">
        <v>1626465076.6</v>
      </c>
      <c r="DM423">
        <v>1626465084.6</v>
      </c>
      <c r="DN423">
        <v>8</v>
      </c>
      <c r="DO423">
        <v>0.212</v>
      </c>
      <c r="DP423">
        <v>0.013</v>
      </c>
      <c r="DQ423">
        <v>1.588</v>
      </c>
      <c r="DR423">
        <v>-0.074</v>
      </c>
      <c r="DS423">
        <v>420</v>
      </c>
      <c r="DT423">
        <v>3</v>
      </c>
      <c r="DU423">
        <v>0.13</v>
      </c>
      <c r="DV423">
        <v>0.03</v>
      </c>
      <c r="DW423">
        <v>-24.9969487804878</v>
      </c>
      <c r="DX423">
        <v>-0.270848780487837</v>
      </c>
      <c r="DY423">
        <v>0.0447617875030032</v>
      </c>
      <c r="DZ423">
        <v>1</v>
      </c>
      <c r="EA423">
        <v>883.6436</v>
      </c>
      <c r="EB423">
        <v>4.050886847405</v>
      </c>
      <c r="EC423">
        <v>0.453590765842009</v>
      </c>
      <c r="ED423">
        <v>1</v>
      </c>
      <c r="EE423">
        <v>6.91505463414634</v>
      </c>
      <c r="EF423">
        <v>0.40976153310105</v>
      </c>
      <c r="EG423">
        <v>0.0411735247101979</v>
      </c>
      <c r="EH423">
        <v>0</v>
      </c>
      <c r="EI423">
        <v>2</v>
      </c>
      <c r="EJ423">
        <v>3</v>
      </c>
      <c r="EK423" t="s">
        <v>354</v>
      </c>
      <c r="EL423">
        <v>100</v>
      </c>
      <c r="EM423">
        <v>100</v>
      </c>
      <c r="EN423">
        <v>1.548</v>
      </c>
      <c r="EO423">
        <v>-0.0226</v>
      </c>
      <c r="EP423">
        <v>0.796380875196005</v>
      </c>
      <c r="EQ423">
        <v>0.00225868272383977</v>
      </c>
      <c r="ER423">
        <v>-9.96746185667655e-07</v>
      </c>
      <c r="ES423">
        <v>2.83711317370827e-10</v>
      </c>
      <c r="ET423">
        <v>-0.071317122073674</v>
      </c>
      <c r="EU423">
        <v>-0.00217948432402501</v>
      </c>
      <c r="EV423">
        <v>0.000453263451741206</v>
      </c>
      <c r="EW423">
        <v>-1.16319206543697e-06</v>
      </c>
      <c r="EX423">
        <v>-2</v>
      </c>
      <c r="EY423">
        <v>2196</v>
      </c>
      <c r="EZ423">
        <v>1</v>
      </c>
      <c r="FA423">
        <v>25</v>
      </c>
      <c r="FB423">
        <v>15.4</v>
      </c>
      <c r="FC423">
        <v>15.3</v>
      </c>
      <c r="FD423">
        <v>18</v>
      </c>
      <c r="FE423">
        <v>828.665</v>
      </c>
      <c r="FF423">
        <v>435.398</v>
      </c>
      <c r="FG423">
        <v>34.1155</v>
      </c>
      <c r="FH423">
        <v>25.2474</v>
      </c>
      <c r="FI423">
        <v>30.0003</v>
      </c>
      <c r="FJ423">
        <v>25.3268</v>
      </c>
      <c r="FK423">
        <v>25.3631</v>
      </c>
      <c r="FL423">
        <v>25.0894</v>
      </c>
      <c r="FM423">
        <v>56.983</v>
      </c>
      <c r="FN423">
        <v>0</v>
      </c>
      <c r="FO423">
        <v>34.2</v>
      </c>
      <c r="FP423">
        <v>420</v>
      </c>
      <c r="FQ423">
        <v>6.38607</v>
      </c>
      <c r="FR423">
        <v>101.468</v>
      </c>
      <c r="FS423">
        <v>101.911</v>
      </c>
    </row>
    <row r="424" spans="1:175">
      <c r="A424">
        <v>408</v>
      </c>
      <c r="B424">
        <v>1626466004</v>
      </c>
      <c r="C424">
        <v>814.400000095367</v>
      </c>
      <c r="D424" t="s">
        <v>1110</v>
      </c>
      <c r="E424" t="s">
        <v>1111</v>
      </c>
      <c r="F424">
        <v>1</v>
      </c>
      <c r="G424" t="s">
        <v>291</v>
      </c>
      <c r="H424">
        <v>1626466003</v>
      </c>
      <c r="I424">
        <f>(J424)/1000</f>
        <v>0</v>
      </c>
      <c r="J424">
        <f>1000*CB424*AH424*(BX424-BY424)/(100*BQ424*(1000-AH424*BX424))</f>
        <v>0</v>
      </c>
      <c r="K424">
        <f>CB424*AH424*(BW424-BV424*(1000-AH424*BY424)/(1000-AH424*BX424))/(100*BQ424)</f>
        <v>0</v>
      </c>
      <c r="L424">
        <f>BV424 - IF(AH424&gt;1, K424*BQ424*100.0/(AJ424*CJ424), 0)</f>
        <v>0</v>
      </c>
      <c r="M424">
        <f>((S424-I424/2)*L424-K424)/(S424+I424/2)</f>
        <v>0</v>
      </c>
      <c r="N424">
        <f>M424*(CC424+CD424)/1000.0</f>
        <v>0</v>
      </c>
      <c r="O424">
        <f>(BV424 - IF(AH424&gt;1, K424*BQ424*100.0/(AJ424*CJ424), 0))*(CC424+CD424)/1000.0</f>
        <v>0</v>
      </c>
      <c r="P424">
        <f>2.0/((1/R424-1/Q424)+SIGN(R424)*SQRT((1/R424-1/Q424)*(1/R424-1/Q424) + 4*BR424/((BR424+1)*(BR424+1))*(2*1/R424*1/Q424-1/Q424*1/Q424)))</f>
        <v>0</v>
      </c>
      <c r="Q424">
        <f>IF(LEFT(BS424,1)&lt;&gt;"0",IF(LEFT(BS424,1)="1",3.0,BT424),$D$5+$E$5*(CJ424*CC424/($K$5*1000))+$F$5*(CJ424*CC424/($K$5*1000))*MAX(MIN(BQ424,$J$5),$I$5)*MAX(MIN(BQ424,$J$5),$I$5)+$G$5*MAX(MIN(BQ424,$J$5),$I$5)*(CJ424*CC424/($K$5*1000))+$H$5*(CJ424*CC424/($K$5*1000))*(CJ424*CC424/($K$5*1000)))</f>
        <v>0</v>
      </c>
      <c r="R424">
        <f>I424*(1000-(1000*0.61365*exp(17.502*V424/(240.97+V424))/(CC424+CD424)+BX424)/2)/(1000*0.61365*exp(17.502*V424/(240.97+V424))/(CC424+CD424)-BX424)</f>
        <v>0</v>
      </c>
      <c r="S424">
        <f>1/((BR424+1)/(P424/1.6)+1/(Q424/1.37)) + BR424/((BR424+1)/(P424/1.6) + BR424/(Q424/1.37))</f>
        <v>0</v>
      </c>
      <c r="T424">
        <f>(BM424*BP424)</f>
        <v>0</v>
      </c>
      <c r="U424">
        <f>(CE424+(T424+2*0.95*5.67E-8*(((CE424+$B$7)+273)^4-(CE424+273)^4)-44100*I424)/(1.84*29.3*Q424+8*0.95*5.67E-8*(CE424+273)^3))</f>
        <v>0</v>
      </c>
      <c r="V424">
        <f>($C$7*CF424+$D$7*CG424+$E$7*U424)</f>
        <v>0</v>
      </c>
      <c r="W424">
        <f>0.61365*exp(17.502*V424/(240.97+V424))</f>
        <v>0</v>
      </c>
      <c r="X424">
        <f>(Y424/Z424*100)</f>
        <v>0</v>
      </c>
      <c r="Y424">
        <f>BX424*(CC424+CD424)/1000</f>
        <v>0</v>
      </c>
      <c r="Z424">
        <f>0.61365*exp(17.502*CE424/(240.97+CE424))</f>
        <v>0</v>
      </c>
      <c r="AA424">
        <f>(W424-BX424*(CC424+CD424)/1000)</f>
        <v>0</v>
      </c>
      <c r="AB424">
        <f>(-I424*44100)</f>
        <v>0</v>
      </c>
      <c r="AC424">
        <f>2*29.3*Q424*0.92*(CE424-V424)</f>
        <v>0</v>
      </c>
      <c r="AD424">
        <f>2*0.95*5.67E-8*(((CE424+$B$7)+273)^4-(V424+273)^4)</f>
        <v>0</v>
      </c>
      <c r="AE424">
        <f>T424+AD424+AB424+AC424</f>
        <v>0</v>
      </c>
      <c r="AF424">
        <v>135</v>
      </c>
      <c r="AG424">
        <v>15</v>
      </c>
      <c r="AH424">
        <f>IF(AF424*$H$13&gt;=AJ424,1.0,(AJ424/(AJ424-AF424*$H$13)))</f>
        <v>0</v>
      </c>
      <c r="AI424">
        <f>(AH424-1)*100</f>
        <v>0</v>
      </c>
      <c r="AJ424">
        <f>MAX(0,($B$13+$C$13*CJ424)/(1+$D$13*CJ424)*CC424/(CE424+273)*$E$13)</f>
        <v>0</v>
      </c>
      <c r="AK424" t="s">
        <v>292</v>
      </c>
      <c r="AL424" t="s">
        <v>292</v>
      </c>
      <c r="AM424">
        <v>0</v>
      </c>
      <c r="AN424">
        <v>0</v>
      </c>
      <c r="AO424">
        <f>1-AM424/AN424</f>
        <v>0</v>
      </c>
      <c r="AP424">
        <v>0</v>
      </c>
      <c r="AQ424" t="s">
        <v>292</v>
      </c>
      <c r="AR424" t="s">
        <v>292</v>
      </c>
      <c r="AS424">
        <v>0</v>
      </c>
      <c r="AT424">
        <v>0</v>
      </c>
      <c r="AU424">
        <f>1-AS424/AT424</f>
        <v>0</v>
      </c>
      <c r="AV424">
        <v>0.5</v>
      </c>
      <c r="AW424">
        <f>BN424</f>
        <v>0</v>
      </c>
      <c r="AX424">
        <f>K424</f>
        <v>0</v>
      </c>
      <c r="AY424">
        <f>AU424*AV424*AW424</f>
        <v>0</v>
      </c>
      <c r="AZ424">
        <f>(AX424-AP424)/AW424</f>
        <v>0</v>
      </c>
      <c r="BA424">
        <f>(AN424-AT424)/AT424</f>
        <v>0</v>
      </c>
      <c r="BB424">
        <f>AM424/(AO424+AM424/AT424)</f>
        <v>0</v>
      </c>
      <c r="BC424" t="s">
        <v>292</v>
      </c>
      <c r="BD424">
        <v>0</v>
      </c>
      <c r="BE424">
        <f>IF(BD424&lt;&gt;0, BD424, BB424)</f>
        <v>0</v>
      </c>
      <c r="BF424">
        <f>1-BE424/AT424</f>
        <v>0</v>
      </c>
      <c r="BG424">
        <f>(AT424-AS424)/(AT424-BE424)</f>
        <v>0</v>
      </c>
      <c r="BH424">
        <f>(AN424-AT424)/(AN424-BE424)</f>
        <v>0</v>
      </c>
      <c r="BI424">
        <f>(AT424-AS424)/(AT424-AM424)</f>
        <v>0</v>
      </c>
      <c r="BJ424">
        <f>(AN424-AT424)/(AN424-AM424)</f>
        <v>0</v>
      </c>
      <c r="BK424">
        <f>(BG424*BE424/AS424)</f>
        <v>0</v>
      </c>
      <c r="BL424">
        <f>(1-BK424)</f>
        <v>0</v>
      </c>
      <c r="BM424">
        <f>$B$11*CK424+$C$11*CL424+$F$11*CM424*(1-CP424)</f>
        <v>0</v>
      </c>
      <c r="BN424">
        <f>BM424*BO424</f>
        <v>0</v>
      </c>
      <c r="BO424">
        <f>($B$11*$D$9+$C$11*$D$9+$F$11*((CZ424+CR424)/MAX(CZ424+CR424+DA424, 0.1)*$I$9+DA424/MAX(CZ424+CR424+DA424, 0.1)*$J$9))/($B$11+$C$11+$F$11)</f>
        <v>0</v>
      </c>
      <c r="BP424">
        <f>($B$11*$K$9+$C$11*$K$9+$F$11*((CZ424+CR424)/MAX(CZ424+CR424+DA424, 0.1)*$P$9+DA424/MAX(CZ424+CR424+DA424, 0.1)*$Q$9))/($B$11+$C$11+$F$11)</f>
        <v>0</v>
      </c>
      <c r="BQ424">
        <v>6</v>
      </c>
      <c r="BR424">
        <v>0.5</v>
      </c>
      <c r="BS424" t="s">
        <v>293</v>
      </c>
      <c r="BT424">
        <v>2</v>
      </c>
      <c r="BU424">
        <v>1626466003</v>
      </c>
      <c r="BV424">
        <v>394.911333333333</v>
      </c>
      <c r="BW424">
        <v>419.963</v>
      </c>
      <c r="BX424">
        <v>13.3265333333333</v>
      </c>
      <c r="BY424">
        <v>6.31473666666667</v>
      </c>
      <c r="BZ424">
        <v>393.363666666667</v>
      </c>
      <c r="CA424">
        <v>13.3489333333333</v>
      </c>
      <c r="CB424">
        <v>900.002666666667</v>
      </c>
      <c r="CC424">
        <v>100.763333333333</v>
      </c>
      <c r="CD424">
        <v>0.0993205333333333</v>
      </c>
      <c r="CE424">
        <v>28.4205</v>
      </c>
      <c r="CF424">
        <v>26.2884333333333</v>
      </c>
      <c r="CG424">
        <v>999.9</v>
      </c>
      <c r="CH424">
        <v>0</v>
      </c>
      <c r="CI424">
        <v>0</v>
      </c>
      <c r="CJ424">
        <v>10069.1666666667</v>
      </c>
      <c r="CK424">
        <v>0</v>
      </c>
      <c r="CL424">
        <v>0.221023</v>
      </c>
      <c r="CM424">
        <v>1460.05333333333</v>
      </c>
      <c r="CN424">
        <v>0.972993666666667</v>
      </c>
      <c r="CO424">
        <v>0.0270061666666667</v>
      </c>
      <c r="CP424">
        <v>0</v>
      </c>
      <c r="CQ424">
        <v>884.595</v>
      </c>
      <c r="CR424">
        <v>4.99999</v>
      </c>
      <c r="CS424">
        <v>12981.8666666667</v>
      </c>
      <c r="CT424">
        <v>12728.7333333333</v>
      </c>
      <c r="CU424">
        <v>39.75</v>
      </c>
      <c r="CV424">
        <v>41.5</v>
      </c>
      <c r="CW424">
        <v>40.75</v>
      </c>
      <c r="CX424">
        <v>41.0413333333333</v>
      </c>
      <c r="CY424">
        <v>42.125</v>
      </c>
      <c r="CZ424">
        <v>1415.76</v>
      </c>
      <c r="DA424">
        <v>39.2933333333333</v>
      </c>
      <c r="DB424">
        <v>0</v>
      </c>
      <c r="DC424">
        <v>1626466015.4</v>
      </c>
      <c r="DD424">
        <v>0</v>
      </c>
      <c r="DE424">
        <v>884.065153846154</v>
      </c>
      <c r="DF424">
        <v>4.41606838274001</v>
      </c>
      <c r="DG424">
        <v>70.3179486757985</v>
      </c>
      <c r="DH424">
        <v>12973.9307692308</v>
      </c>
      <c r="DI424">
        <v>15</v>
      </c>
      <c r="DJ424">
        <v>1626465084.6</v>
      </c>
      <c r="DK424" t="s">
        <v>294</v>
      </c>
      <c r="DL424">
        <v>1626465076.6</v>
      </c>
      <c r="DM424">
        <v>1626465084.6</v>
      </c>
      <c r="DN424">
        <v>8</v>
      </c>
      <c r="DO424">
        <v>0.212</v>
      </c>
      <c r="DP424">
        <v>0.013</v>
      </c>
      <c r="DQ424">
        <v>1.588</v>
      </c>
      <c r="DR424">
        <v>-0.074</v>
      </c>
      <c r="DS424">
        <v>420</v>
      </c>
      <c r="DT424">
        <v>3</v>
      </c>
      <c r="DU424">
        <v>0.13</v>
      </c>
      <c r="DV424">
        <v>0.03</v>
      </c>
      <c r="DW424">
        <v>-25.0040756097561</v>
      </c>
      <c r="DX424">
        <v>-0.272611149825741</v>
      </c>
      <c r="DY424">
        <v>0.0448077453043817</v>
      </c>
      <c r="DZ424">
        <v>1</v>
      </c>
      <c r="EA424">
        <v>883.825636363636</v>
      </c>
      <c r="EB424">
        <v>4.6730898210324</v>
      </c>
      <c r="EC424">
        <v>0.491850360231141</v>
      </c>
      <c r="ED424">
        <v>1</v>
      </c>
      <c r="EE424">
        <v>6.92992634146341</v>
      </c>
      <c r="EF424">
        <v>0.411676306620197</v>
      </c>
      <c r="EG424">
        <v>0.0413930575512897</v>
      </c>
      <c r="EH424">
        <v>0</v>
      </c>
      <c r="EI424">
        <v>2</v>
      </c>
      <c r="EJ424">
        <v>3</v>
      </c>
      <c r="EK424" t="s">
        <v>354</v>
      </c>
      <c r="EL424">
        <v>100</v>
      </c>
      <c r="EM424">
        <v>100</v>
      </c>
      <c r="EN424">
        <v>1.548</v>
      </c>
      <c r="EO424">
        <v>-0.0223</v>
      </c>
      <c r="EP424">
        <v>0.796380875196005</v>
      </c>
      <c r="EQ424">
        <v>0.00225868272383977</v>
      </c>
      <c r="ER424">
        <v>-9.96746185667655e-07</v>
      </c>
      <c r="ES424">
        <v>2.83711317370827e-10</v>
      </c>
      <c r="ET424">
        <v>-0.071317122073674</v>
      </c>
      <c r="EU424">
        <v>-0.00217948432402501</v>
      </c>
      <c r="EV424">
        <v>0.000453263451741206</v>
      </c>
      <c r="EW424">
        <v>-1.16319206543697e-06</v>
      </c>
      <c r="EX424">
        <v>-2</v>
      </c>
      <c r="EY424">
        <v>2196</v>
      </c>
      <c r="EZ424">
        <v>1</v>
      </c>
      <c r="FA424">
        <v>25</v>
      </c>
      <c r="FB424">
        <v>15.5</v>
      </c>
      <c r="FC424">
        <v>15.3</v>
      </c>
      <c r="FD424">
        <v>18</v>
      </c>
      <c r="FE424">
        <v>828.608</v>
      </c>
      <c r="FF424">
        <v>435.384</v>
      </c>
      <c r="FG424">
        <v>34.1717</v>
      </c>
      <c r="FH424">
        <v>25.249</v>
      </c>
      <c r="FI424">
        <v>30.0002</v>
      </c>
      <c r="FJ424">
        <v>25.3276</v>
      </c>
      <c r="FK424">
        <v>25.3632</v>
      </c>
      <c r="FL424">
        <v>25.0901</v>
      </c>
      <c r="FM424">
        <v>56.5792</v>
      </c>
      <c r="FN424">
        <v>0</v>
      </c>
      <c r="FO424">
        <v>34.3</v>
      </c>
      <c r="FP424">
        <v>420</v>
      </c>
      <c r="FQ424">
        <v>6.43801</v>
      </c>
      <c r="FR424">
        <v>101.468</v>
      </c>
      <c r="FS424">
        <v>101.909</v>
      </c>
    </row>
    <row r="425" spans="1:175">
      <c r="A425">
        <v>409</v>
      </c>
      <c r="B425">
        <v>1626466006</v>
      </c>
      <c r="C425">
        <v>816.400000095367</v>
      </c>
      <c r="D425" t="s">
        <v>1112</v>
      </c>
      <c r="E425" t="s">
        <v>1113</v>
      </c>
      <c r="F425">
        <v>1</v>
      </c>
      <c r="G425" t="s">
        <v>291</v>
      </c>
      <c r="H425">
        <v>1626466005</v>
      </c>
      <c r="I425">
        <f>(J425)/1000</f>
        <v>0</v>
      </c>
      <c r="J425">
        <f>1000*CB425*AH425*(BX425-BY425)/(100*BQ425*(1000-AH425*BX425))</f>
        <v>0</v>
      </c>
      <c r="K425">
        <f>CB425*AH425*(BW425-BV425*(1000-AH425*BY425)/(1000-AH425*BX425))/(100*BQ425)</f>
        <v>0</v>
      </c>
      <c r="L425">
        <f>BV425 - IF(AH425&gt;1, K425*BQ425*100.0/(AJ425*CJ425), 0)</f>
        <v>0</v>
      </c>
      <c r="M425">
        <f>((S425-I425/2)*L425-K425)/(S425+I425/2)</f>
        <v>0</v>
      </c>
      <c r="N425">
        <f>M425*(CC425+CD425)/1000.0</f>
        <v>0</v>
      </c>
      <c r="O425">
        <f>(BV425 - IF(AH425&gt;1, K425*BQ425*100.0/(AJ425*CJ425), 0))*(CC425+CD425)/1000.0</f>
        <v>0</v>
      </c>
      <c r="P425">
        <f>2.0/((1/R425-1/Q425)+SIGN(R425)*SQRT((1/R425-1/Q425)*(1/R425-1/Q425) + 4*BR425/((BR425+1)*(BR425+1))*(2*1/R425*1/Q425-1/Q425*1/Q425)))</f>
        <v>0</v>
      </c>
      <c r="Q425">
        <f>IF(LEFT(BS425,1)&lt;&gt;"0",IF(LEFT(BS425,1)="1",3.0,BT425),$D$5+$E$5*(CJ425*CC425/($K$5*1000))+$F$5*(CJ425*CC425/($K$5*1000))*MAX(MIN(BQ425,$J$5),$I$5)*MAX(MIN(BQ425,$J$5),$I$5)+$G$5*MAX(MIN(BQ425,$J$5),$I$5)*(CJ425*CC425/($K$5*1000))+$H$5*(CJ425*CC425/($K$5*1000))*(CJ425*CC425/($K$5*1000)))</f>
        <v>0</v>
      </c>
      <c r="R425">
        <f>I425*(1000-(1000*0.61365*exp(17.502*V425/(240.97+V425))/(CC425+CD425)+BX425)/2)/(1000*0.61365*exp(17.502*V425/(240.97+V425))/(CC425+CD425)-BX425)</f>
        <v>0</v>
      </c>
      <c r="S425">
        <f>1/((BR425+1)/(P425/1.6)+1/(Q425/1.37)) + BR425/((BR425+1)/(P425/1.6) + BR425/(Q425/1.37))</f>
        <v>0</v>
      </c>
      <c r="T425">
        <f>(BM425*BP425)</f>
        <v>0</v>
      </c>
      <c r="U425">
        <f>(CE425+(T425+2*0.95*5.67E-8*(((CE425+$B$7)+273)^4-(CE425+273)^4)-44100*I425)/(1.84*29.3*Q425+8*0.95*5.67E-8*(CE425+273)^3))</f>
        <v>0</v>
      </c>
      <c r="V425">
        <f>($C$7*CF425+$D$7*CG425+$E$7*U425)</f>
        <v>0</v>
      </c>
      <c r="W425">
        <f>0.61365*exp(17.502*V425/(240.97+V425))</f>
        <v>0</v>
      </c>
      <c r="X425">
        <f>(Y425/Z425*100)</f>
        <v>0</v>
      </c>
      <c r="Y425">
        <f>BX425*(CC425+CD425)/1000</f>
        <v>0</v>
      </c>
      <c r="Z425">
        <f>0.61365*exp(17.502*CE425/(240.97+CE425))</f>
        <v>0</v>
      </c>
      <c r="AA425">
        <f>(W425-BX425*(CC425+CD425)/1000)</f>
        <v>0</v>
      </c>
      <c r="AB425">
        <f>(-I425*44100)</f>
        <v>0</v>
      </c>
      <c r="AC425">
        <f>2*29.3*Q425*0.92*(CE425-V425)</f>
        <v>0</v>
      </c>
      <c r="AD425">
        <f>2*0.95*5.67E-8*(((CE425+$B$7)+273)^4-(V425+273)^4)</f>
        <v>0</v>
      </c>
      <c r="AE425">
        <f>T425+AD425+AB425+AC425</f>
        <v>0</v>
      </c>
      <c r="AF425">
        <v>135</v>
      </c>
      <c r="AG425">
        <v>15</v>
      </c>
      <c r="AH425">
        <f>IF(AF425*$H$13&gt;=AJ425,1.0,(AJ425/(AJ425-AF425*$H$13)))</f>
        <v>0</v>
      </c>
      <c r="AI425">
        <f>(AH425-1)*100</f>
        <v>0</v>
      </c>
      <c r="AJ425">
        <f>MAX(0,($B$13+$C$13*CJ425)/(1+$D$13*CJ425)*CC425/(CE425+273)*$E$13)</f>
        <v>0</v>
      </c>
      <c r="AK425" t="s">
        <v>292</v>
      </c>
      <c r="AL425" t="s">
        <v>292</v>
      </c>
      <c r="AM425">
        <v>0</v>
      </c>
      <c r="AN425">
        <v>0</v>
      </c>
      <c r="AO425">
        <f>1-AM425/AN425</f>
        <v>0</v>
      </c>
      <c r="AP425">
        <v>0</v>
      </c>
      <c r="AQ425" t="s">
        <v>292</v>
      </c>
      <c r="AR425" t="s">
        <v>292</v>
      </c>
      <c r="AS425">
        <v>0</v>
      </c>
      <c r="AT425">
        <v>0</v>
      </c>
      <c r="AU425">
        <f>1-AS425/AT425</f>
        <v>0</v>
      </c>
      <c r="AV425">
        <v>0.5</v>
      </c>
      <c r="AW425">
        <f>BN425</f>
        <v>0</v>
      </c>
      <c r="AX425">
        <f>K425</f>
        <v>0</v>
      </c>
      <c r="AY425">
        <f>AU425*AV425*AW425</f>
        <v>0</v>
      </c>
      <c r="AZ425">
        <f>(AX425-AP425)/AW425</f>
        <v>0</v>
      </c>
      <c r="BA425">
        <f>(AN425-AT425)/AT425</f>
        <v>0</v>
      </c>
      <c r="BB425">
        <f>AM425/(AO425+AM425/AT425)</f>
        <v>0</v>
      </c>
      <c r="BC425" t="s">
        <v>292</v>
      </c>
      <c r="BD425">
        <v>0</v>
      </c>
      <c r="BE425">
        <f>IF(BD425&lt;&gt;0, BD425, BB425)</f>
        <v>0</v>
      </c>
      <c r="BF425">
        <f>1-BE425/AT425</f>
        <v>0</v>
      </c>
      <c r="BG425">
        <f>(AT425-AS425)/(AT425-BE425)</f>
        <v>0</v>
      </c>
      <c r="BH425">
        <f>(AN425-AT425)/(AN425-BE425)</f>
        <v>0</v>
      </c>
      <c r="BI425">
        <f>(AT425-AS425)/(AT425-AM425)</f>
        <v>0</v>
      </c>
      <c r="BJ425">
        <f>(AN425-AT425)/(AN425-AM425)</f>
        <v>0</v>
      </c>
      <c r="BK425">
        <f>(BG425*BE425/AS425)</f>
        <v>0</v>
      </c>
      <c r="BL425">
        <f>(1-BK425)</f>
        <v>0</v>
      </c>
      <c r="BM425">
        <f>$B$11*CK425+$C$11*CL425+$F$11*CM425*(1-CP425)</f>
        <v>0</v>
      </c>
      <c r="BN425">
        <f>BM425*BO425</f>
        <v>0</v>
      </c>
      <c r="BO425">
        <f>($B$11*$D$9+$C$11*$D$9+$F$11*((CZ425+CR425)/MAX(CZ425+CR425+DA425, 0.1)*$I$9+DA425/MAX(CZ425+CR425+DA425, 0.1)*$J$9))/($B$11+$C$11+$F$11)</f>
        <v>0</v>
      </c>
      <c r="BP425">
        <f>($B$11*$K$9+$C$11*$K$9+$F$11*((CZ425+CR425)/MAX(CZ425+CR425+DA425, 0.1)*$P$9+DA425/MAX(CZ425+CR425+DA425, 0.1)*$Q$9))/($B$11+$C$11+$F$11)</f>
        <v>0</v>
      </c>
      <c r="BQ425">
        <v>6</v>
      </c>
      <c r="BR425">
        <v>0.5</v>
      </c>
      <c r="BS425" t="s">
        <v>293</v>
      </c>
      <c r="BT425">
        <v>2</v>
      </c>
      <c r="BU425">
        <v>1626466005</v>
      </c>
      <c r="BV425">
        <v>394.871666666667</v>
      </c>
      <c r="BW425">
        <v>419.979666666667</v>
      </c>
      <c r="BX425">
        <v>13.3553333333333</v>
      </c>
      <c r="BY425">
        <v>6.31762666666667</v>
      </c>
      <c r="BZ425">
        <v>393.324</v>
      </c>
      <c r="CA425">
        <v>13.3774333333333</v>
      </c>
      <c r="CB425">
        <v>900.026666666667</v>
      </c>
      <c r="CC425">
        <v>100.763</v>
      </c>
      <c r="CD425">
        <v>0.0997186333333333</v>
      </c>
      <c r="CE425">
        <v>28.4638666666667</v>
      </c>
      <c r="CF425">
        <v>26.333</v>
      </c>
      <c r="CG425">
        <v>999.9</v>
      </c>
      <c r="CH425">
        <v>0</v>
      </c>
      <c r="CI425">
        <v>0</v>
      </c>
      <c r="CJ425">
        <v>9990</v>
      </c>
      <c r="CK425">
        <v>0</v>
      </c>
      <c r="CL425">
        <v>0.221023</v>
      </c>
      <c r="CM425">
        <v>1460.05333333333</v>
      </c>
      <c r="CN425">
        <v>0.972995</v>
      </c>
      <c r="CO425">
        <v>0.0270046</v>
      </c>
      <c r="CP425">
        <v>0</v>
      </c>
      <c r="CQ425">
        <v>884.63</v>
      </c>
      <c r="CR425">
        <v>4.99999</v>
      </c>
      <c r="CS425">
        <v>12984.2333333333</v>
      </c>
      <c r="CT425">
        <v>12728.8</v>
      </c>
      <c r="CU425">
        <v>39.75</v>
      </c>
      <c r="CV425">
        <v>41.5</v>
      </c>
      <c r="CW425">
        <v>40.75</v>
      </c>
      <c r="CX425">
        <v>41.062</v>
      </c>
      <c r="CY425">
        <v>42.125</v>
      </c>
      <c r="CZ425">
        <v>1415.76333333333</v>
      </c>
      <c r="DA425">
        <v>39.29</v>
      </c>
      <c r="DB425">
        <v>0</v>
      </c>
      <c r="DC425">
        <v>1626466017.2</v>
      </c>
      <c r="DD425">
        <v>0</v>
      </c>
      <c r="DE425">
        <v>884.23104</v>
      </c>
      <c r="DF425">
        <v>4.09938462171815</v>
      </c>
      <c r="DG425">
        <v>71.1384615164474</v>
      </c>
      <c r="DH425">
        <v>12976.468</v>
      </c>
      <c r="DI425">
        <v>15</v>
      </c>
      <c r="DJ425">
        <v>1626465084.6</v>
      </c>
      <c r="DK425" t="s">
        <v>294</v>
      </c>
      <c r="DL425">
        <v>1626465076.6</v>
      </c>
      <c r="DM425">
        <v>1626465084.6</v>
      </c>
      <c r="DN425">
        <v>8</v>
      </c>
      <c r="DO425">
        <v>0.212</v>
      </c>
      <c r="DP425">
        <v>0.013</v>
      </c>
      <c r="DQ425">
        <v>1.588</v>
      </c>
      <c r="DR425">
        <v>-0.074</v>
      </c>
      <c r="DS425">
        <v>420</v>
      </c>
      <c r="DT425">
        <v>3</v>
      </c>
      <c r="DU425">
        <v>0.13</v>
      </c>
      <c r="DV425">
        <v>0.03</v>
      </c>
      <c r="DW425">
        <v>-25.0124317073171</v>
      </c>
      <c r="DX425">
        <v>-0.388024390243937</v>
      </c>
      <c r="DY425">
        <v>0.05096546147087</v>
      </c>
      <c r="DZ425">
        <v>1</v>
      </c>
      <c r="EA425">
        <v>883.954848484849</v>
      </c>
      <c r="EB425">
        <v>4.49105733662188</v>
      </c>
      <c r="EC425">
        <v>0.476818250185352</v>
      </c>
      <c r="ED425">
        <v>1</v>
      </c>
      <c r="EE425">
        <v>6.94520463414634</v>
      </c>
      <c r="EF425">
        <v>0.456126062717791</v>
      </c>
      <c r="EG425">
        <v>0.0459377910263255</v>
      </c>
      <c r="EH425">
        <v>0</v>
      </c>
      <c r="EI425">
        <v>2</v>
      </c>
      <c r="EJ425">
        <v>3</v>
      </c>
      <c r="EK425" t="s">
        <v>354</v>
      </c>
      <c r="EL425">
        <v>100</v>
      </c>
      <c r="EM425">
        <v>100</v>
      </c>
      <c r="EN425">
        <v>1.548</v>
      </c>
      <c r="EO425">
        <v>-0.022</v>
      </c>
      <c r="EP425">
        <v>0.796380875196005</v>
      </c>
      <c r="EQ425">
        <v>0.00225868272383977</v>
      </c>
      <c r="ER425">
        <v>-9.96746185667655e-07</v>
      </c>
      <c r="ES425">
        <v>2.83711317370827e-10</v>
      </c>
      <c r="ET425">
        <v>-0.071317122073674</v>
      </c>
      <c r="EU425">
        <v>-0.00217948432402501</v>
      </c>
      <c r="EV425">
        <v>0.000453263451741206</v>
      </c>
      <c r="EW425">
        <v>-1.16319206543697e-06</v>
      </c>
      <c r="EX425">
        <v>-2</v>
      </c>
      <c r="EY425">
        <v>2196</v>
      </c>
      <c r="EZ425">
        <v>1</v>
      </c>
      <c r="FA425">
        <v>25</v>
      </c>
      <c r="FB425">
        <v>15.5</v>
      </c>
      <c r="FC425">
        <v>15.4</v>
      </c>
      <c r="FD425">
        <v>18</v>
      </c>
      <c r="FE425">
        <v>828.374</v>
      </c>
      <c r="FF425">
        <v>435.468</v>
      </c>
      <c r="FG425">
        <v>34.2341</v>
      </c>
      <c r="FH425">
        <v>25.2506</v>
      </c>
      <c r="FI425">
        <v>30.0005</v>
      </c>
      <c r="FJ425">
        <v>25.3276</v>
      </c>
      <c r="FK425">
        <v>25.3643</v>
      </c>
      <c r="FL425">
        <v>25.0919</v>
      </c>
      <c r="FM425">
        <v>56.5792</v>
      </c>
      <c r="FN425">
        <v>0</v>
      </c>
      <c r="FO425">
        <v>34.3</v>
      </c>
      <c r="FP425">
        <v>420</v>
      </c>
      <c r="FQ425">
        <v>6.44113</v>
      </c>
      <c r="FR425">
        <v>101.467</v>
      </c>
      <c r="FS425">
        <v>101.908</v>
      </c>
    </row>
    <row r="426" spans="1:175">
      <c r="A426">
        <v>410</v>
      </c>
      <c r="B426">
        <v>1626466008</v>
      </c>
      <c r="C426">
        <v>818.400000095367</v>
      </c>
      <c r="D426" t="s">
        <v>1114</v>
      </c>
      <c r="E426" t="s">
        <v>1115</v>
      </c>
      <c r="F426">
        <v>1</v>
      </c>
      <c r="G426" t="s">
        <v>291</v>
      </c>
      <c r="H426">
        <v>1626466007</v>
      </c>
      <c r="I426">
        <f>(J426)/1000</f>
        <v>0</v>
      </c>
      <c r="J426">
        <f>1000*CB426*AH426*(BX426-BY426)/(100*BQ426*(1000-AH426*BX426))</f>
        <v>0</v>
      </c>
      <c r="K426">
        <f>CB426*AH426*(BW426-BV426*(1000-AH426*BY426)/(1000-AH426*BX426))/(100*BQ426)</f>
        <v>0</v>
      </c>
      <c r="L426">
        <f>BV426 - IF(AH426&gt;1, K426*BQ426*100.0/(AJ426*CJ426), 0)</f>
        <v>0</v>
      </c>
      <c r="M426">
        <f>((S426-I426/2)*L426-K426)/(S426+I426/2)</f>
        <v>0</v>
      </c>
      <c r="N426">
        <f>M426*(CC426+CD426)/1000.0</f>
        <v>0</v>
      </c>
      <c r="O426">
        <f>(BV426 - IF(AH426&gt;1, K426*BQ426*100.0/(AJ426*CJ426), 0))*(CC426+CD426)/1000.0</f>
        <v>0</v>
      </c>
      <c r="P426">
        <f>2.0/((1/R426-1/Q426)+SIGN(R426)*SQRT((1/R426-1/Q426)*(1/R426-1/Q426) + 4*BR426/((BR426+1)*(BR426+1))*(2*1/R426*1/Q426-1/Q426*1/Q426)))</f>
        <v>0</v>
      </c>
      <c r="Q426">
        <f>IF(LEFT(BS426,1)&lt;&gt;"0",IF(LEFT(BS426,1)="1",3.0,BT426),$D$5+$E$5*(CJ426*CC426/($K$5*1000))+$F$5*(CJ426*CC426/($K$5*1000))*MAX(MIN(BQ426,$J$5),$I$5)*MAX(MIN(BQ426,$J$5),$I$5)+$G$5*MAX(MIN(BQ426,$J$5),$I$5)*(CJ426*CC426/($K$5*1000))+$H$5*(CJ426*CC426/($K$5*1000))*(CJ426*CC426/($K$5*1000)))</f>
        <v>0</v>
      </c>
      <c r="R426">
        <f>I426*(1000-(1000*0.61365*exp(17.502*V426/(240.97+V426))/(CC426+CD426)+BX426)/2)/(1000*0.61365*exp(17.502*V426/(240.97+V426))/(CC426+CD426)-BX426)</f>
        <v>0</v>
      </c>
      <c r="S426">
        <f>1/((BR426+1)/(P426/1.6)+1/(Q426/1.37)) + BR426/((BR426+1)/(P426/1.6) + BR426/(Q426/1.37))</f>
        <v>0</v>
      </c>
      <c r="T426">
        <f>(BM426*BP426)</f>
        <v>0</v>
      </c>
      <c r="U426">
        <f>(CE426+(T426+2*0.95*5.67E-8*(((CE426+$B$7)+273)^4-(CE426+273)^4)-44100*I426)/(1.84*29.3*Q426+8*0.95*5.67E-8*(CE426+273)^3))</f>
        <v>0</v>
      </c>
      <c r="V426">
        <f>($C$7*CF426+$D$7*CG426+$E$7*U426)</f>
        <v>0</v>
      </c>
      <c r="W426">
        <f>0.61365*exp(17.502*V426/(240.97+V426))</f>
        <v>0</v>
      </c>
      <c r="X426">
        <f>(Y426/Z426*100)</f>
        <v>0</v>
      </c>
      <c r="Y426">
        <f>BX426*(CC426+CD426)/1000</f>
        <v>0</v>
      </c>
      <c r="Z426">
        <f>0.61365*exp(17.502*CE426/(240.97+CE426))</f>
        <v>0</v>
      </c>
      <c r="AA426">
        <f>(W426-BX426*(CC426+CD426)/1000)</f>
        <v>0</v>
      </c>
      <c r="AB426">
        <f>(-I426*44100)</f>
        <v>0</v>
      </c>
      <c r="AC426">
        <f>2*29.3*Q426*0.92*(CE426-V426)</f>
        <v>0</v>
      </c>
      <c r="AD426">
        <f>2*0.95*5.67E-8*(((CE426+$B$7)+273)^4-(V426+273)^4)</f>
        <v>0</v>
      </c>
      <c r="AE426">
        <f>T426+AD426+AB426+AC426</f>
        <v>0</v>
      </c>
      <c r="AF426">
        <v>135</v>
      </c>
      <c r="AG426">
        <v>15</v>
      </c>
      <c r="AH426">
        <f>IF(AF426*$H$13&gt;=AJ426,1.0,(AJ426/(AJ426-AF426*$H$13)))</f>
        <v>0</v>
      </c>
      <c r="AI426">
        <f>(AH426-1)*100</f>
        <v>0</v>
      </c>
      <c r="AJ426">
        <f>MAX(0,($B$13+$C$13*CJ426)/(1+$D$13*CJ426)*CC426/(CE426+273)*$E$13)</f>
        <v>0</v>
      </c>
      <c r="AK426" t="s">
        <v>292</v>
      </c>
      <c r="AL426" t="s">
        <v>292</v>
      </c>
      <c r="AM426">
        <v>0</v>
      </c>
      <c r="AN426">
        <v>0</v>
      </c>
      <c r="AO426">
        <f>1-AM426/AN426</f>
        <v>0</v>
      </c>
      <c r="AP426">
        <v>0</v>
      </c>
      <c r="AQ426" t="s">
        <v>292</v>
      </c>
      <c r="AR426" t="s">
        <v>292</v>
      </c>
      <c r="AS426">
        <v>0</v>
      </c>
      <c r="AT426">
        <v>0</v>
      </c>
      <c r="AU426">
        <f>1-AS426/AT426</f>
        <v>0</v>
      </c>
      <c r="AV426">
        <v>0.5</v>
      </c>
      <c r="AW426">
        <f>BN426</f>
        <v>0</v>
      </c>
      <c r="AX426">
        <f>K426</f>
        <v>0</v>
      </c>
      <c r="AY426">
        <f>AU426*AV426*AW426</f>
        <v>0</v>
      </c>
      <c r="AZ426">
        <f>(AX426-AP426)/AW426</f>
        <v>0</v>
      </c>
      <c r="BA426">
        <f>(AN426-AT426)/AT426</f>
        <v>0</v>
      </c>
      <c r="BB426">
        <f>AM426/(AO426+AM426/AT426)</f>
        <v>0</v>
      </c>
      <c r="BC426" t="s">
        <v>292</v>
      </c>
      <c r="BD426">
        <v>0</v>
      </c>
      <c r="BE426">
        <f>IF(BD426&lt;&gt;0, BD426, BB426)</f>
        <v>0</v>
      </c>
      <c r="BF426">
        <f>1-BE426/AT426</f>
        <v>0</v>
      </c>
      <c r="BG426">
        <f>(AT426-AS426)/(AT426-BE426)</f>
        <v>0</v>
      </c>
      <c r="BH426">
        <f>(AN426-AT426)/(AN426-BE426)</f>
        <v>0</v>
      </c>
      <c r="BI426">
        <f>(AT426-AS426)/(AT426-AM426)</f>
        <v>0</v>
      </c>
      <c r="BJ426">
        <f>(AN426-AT426)/(AN426-AM426)</f>
        <v>0</v>
      </c>
      <c r="BK426">
        <f>(BG426*BE426/AS426)</f>
        <v>0</v>
      </c>
      <c r="BL426">
        <f>(1-BK426)</f>
        <v>0</v>
      </c>
      <c r="BM426">
        <f>$B$11*CK426+$C$11*CL426+$F$11*CM426*(1-CP426)</f>
        <v>0</v>
      </c>
      <c r="BN426">
        <f>BM426*BO426</f>
        <v>0</v>
      </c>
      <c r="BO426">
        <f>($B$11*$D$9+$C$11*$D$9+$F$11*((CZ426+CR426)/MAX(CZ426+CR426+DA426, 0.1)*$I$9+DA426/MAX(CZ426+CR426+DA426, 0.1)*$J$9))/($B$11+$C$11+$F$11)</f>
        <v>0</v>
      </c>
      <c r="BP426">
        <f>($B$11*$K$9+$C$11*$K$9+$F$11*((CZ426+CR426)/MAX(CZ426+CR426+DA426, 0.1)*$P$9+DA426/MAX(CZ426+CR426+DA426, 0.1)*$Q$9))/($B$11+$C$11+$F$11)</f>
        <v>0</v>
      </c>
      <c r="BQ426">
        <v>6</v>
      </c>
      <c r="BR426">
        <v>0.5</v>
      </c>
      <c r="BS426" t="s">
        <v>293</v>
      </c>
      <c r="BT426">
        <v>2</v>
      </c>
      <c r="BU426">
        <v>1626466007</v>
      </c>
      <c r="BV426">
        <v>394.866666666667</v>
      </c>
      <c r="BW426">
        <v>419.930666666667</v>
      </c>
      <c r="BX426">
        <v>13.3789333333333</v>
      </c>
      <c r="BY426">
        <v>6.33425</v>
      </c>
      <c r="BZ426">
        <v>393.319333333333</v>
      </c>
      <c r="CA426">
        <v>13.4008333333333</v>
      </c>
      <c r="CB426">
        <v>900.015</v>
      </c>
      <c r="CC426">
        <v>100.763</v>
      </c>
      <c r="CD426">
        <v>0.100715666666667</v>
      </c>
      <c r="CE426">
        <v>28.5048333333333</v>
      </c>
      <c r="CF426">
        <v>26.3697</v>
      </c>
      <c r="CG426">
        <v>999.9</v>
      </c>
      <c r="CH426">
        <v>0</v>
      </c>
      <c r="CI426">
        <v>0</v>
      </c>
      <c r="CJ426">
        <v>9967.5</v>
      </c>
      <c r="CK426">
        <v>0</v>
      </c>
      <c r="CL426">
        <v>0.221023</v>
      </c>
      <c r="CM426">
        <v>1459.96666666667</v>
      </c>
      <c r="CN426">
        <v>0.972992333333333</v>
      </c>
      <c r="CO426">
        <v>0.0270077333333333</v>
      </c>
      <c r="CP426">
        <v>0</v>
      </c>
      <c r="CQ426">
        <v>884.753333333333</v>
      </c>
      <c r="CR426">
        <v>4.99999</v>
      </c>
      <c r="CS426">
        <v>12985.4</v>
      </c>
      <c r="CT426">
        <v>12728.0333333333</v>
      </c>
      <c r="CU426">
        <v>39.7913333333333</v>
      </c>
      <c r="CV426">
        <v>41.5</v>
      </c>
      <c r="CW426">
        <v>40.75</v>
      </c>
      <c r="CX426">
        <v>41.062</v>
      </c>
      <c r="CY426">
        <v>42.125</v>
      </c>
      <c r="CZ426">
        <v>1415.67333333333</v>
      </c>
      <c r="DA426">
        <v>39.2933333333333</v>
      </c>
      <c r="DB426">
        <v>0</v>
      </c>
      <c r="DC426">
        <v>1626466019</v>
      </c>
      <c r="DD426">
        <v>0</v>
      </c>
      <c r="DE426">
        <v>884.318576923077</v>
      </c>
      <c r="DF426">
        <v>4.19449572140997</v>
      </c>
      <c r="DG426">
        <v>68.4683759519321</v>
      </c>
      <c r="DH426">
        <v>12978.1423076923</v>
      </c>
      <c r="DI426">
        <v>15</v>
      </c>
      <c r="DJ426">
        <v>1626465084.6</v>
      </c>
      <c r="DK426" t="s">
        <v>294</v>
      </c>
      <c r="DL426">
        <v>1626465076.6</v>
      </c>
      <c r="DM426">
        <v>1626465084.6</v>
      </c>
      <c r="DN426">
        <v>8</v>
      </c>
      <c r="DO426">
        <v>0.212</v>
      </c>
      <c r="DP426">
        <v>0.013</v>
      </c>
      <c r="DQ426">
        <v>1.588</v>
      </c>
      <c r="DR426">
        <v>-0.074</v>
      </c>
      <c r="DS426">
        <v>420</v>
      </c>
      <c r="DT426">
        <v>3</v>
      </c>
      <c r="DU426">
        <v>0.13</v>
      </c>
      <c r="DV426">
        <v>0.03</v>
      </c>
      <c r="DW426">
        <v>-25.0200390243902</v>
      </c>
      <c r="DX426">
        <v>-0.445534494773557</v>
      </c>
      <c r="DY426">
        <v>0.0536517627653433</v>
      </c>
      <c r="DZ426">
        <v>1</v>
      </c>
      <c r="EA426">
        <v>884.079657142857</v>
      </c>
      <c r="EB426">
        <v>4.32550722377475</v>
      </c>
      <c r="EC426">
        <v>0.483727605925784</v>
      </c>
      <c r="ED426">
        <v>1</v>
      </c>
      <c r="EE426">
        <v>6.96065463414634</v>
      </c>
      <c r="EF426">
        <v>0.497331010452973</v>
      </c>
      <c r="EG426">
        <v>0.0498294644982588</v>
      </c>
      <c r="EH426">
        <v>0</v>
      </c>
      <c r="EI426">
        <v>2</v>
      </c>
      <c r="EJ426">
        <v>3</v>
      </c>
      <c r="EK426" t="s">
        <v>354</v>
      </c>
      <c r="EL426">
        <v>100</v>
      </c>
      <c r="EM426">
        <v>100</v>
      </c>
      <c r="EN426">
        <v>1.548</v>
      </c>
      <c r="EO426">
        <v>-0.0217</v>
      </c>
      <c r="EP426">
        <v>0.796380875196005</v>
      </c>
      <c r="EQ426">
        <v>0.00225868272383977</v>
      </c>
      <c r="ER426">
        <v>-9.96746185667655e-07</v>
      </c>
      <c r="ES426">
        <v>2.83711317370827e-10</v>
      </c>
      <c r="ET426">
        <v>-0.071317122073674</v>
      </c>
      <c r="EU426">
        <v>-0.00217948432402501</v>
      </c>
      <c r="EV426">
        <v>0.000453263451741206</v>
      </c>
      <c r="EW426">
        <v>-1.16319206543697e-06</v>
      </c>
      <c r="EX426">
        <v>-2</v>
      </c>
      <c r="EY426">
        <v>2196</v>
      </c>
      <c r="EZ426">
        <v>1</v>
      </c>
      <c r="FA426">
        <v>25</v>
      </c>
      <c r="FB426">
        <v>15.5</v>
      </c>
      <c r="FC426">
        <v>15.4</v>
      </c>
      <c r="FD426">
        <v>18</v>
      </c>
      <c r="FE426">
        <v>828.549</v>
      </c>
      <c r="FF426">
        <v>435.535</v>
      </c>
      <c r="FG426">
        <v>34.3104</v>
      </c>
      <c r="FH426">
        <v>25.2528</v>
      </c>
      <c r="FI426">
        <v>30.0007</v>
      </c>
      <c r="FJ426">
        <v>25.3284</v>
      </c>
      <c r="FK426">
        <v>25.3651</v>
      </c>
      <c r="FL426">
        <v>25.0905</v>
      </c>
      <c r="FM426">
        <v>56.5792</v>
      </c>
      <c r="FN426">
        <v>0</v>
      </c>
      <c r="FO426">
        <v>34.4</v>
      </c>
      <c r="FP426">
        <v>420</v>
      </c>
      <c r="FQ426">
        <v>6.48066</v>
      </c>
      <c r="FR426">
        <v>101.467</v>
      </c>
      <c r="FS426">
        <v>101.908</v>
      </c>
    </row>
    <row r="427" spans="1:175">
      <c r="A427">
        <v>411</v>
      </c>
      <c r="B427">
        <v>1626466010</v>
      </c>
      <c r="C427">
        <v>820.400000095367</v>
      </c>
      <c r="D427" t="s">
        <v>1116</v>
      </c>
      <c r="E427" t="s">
        <v>1117</v>
      </c>
      <c r="F427">
        <v>1</v>
      </c>
      <c r="G427" t="s">
        <v>291</v>
      </c>
      <c r="H427">
        <v>1626466009</v>
      </c>
      <c r="I427">
        <f>(J427)/1000</f>
        <v>0</v>
      </c>
      <c r="J427">
        <f>1000*CB427*AH427*(BX427-BY427)/(100*BQ427*(1000-AH427*BX427))</f>
        <v>0</v>
      </c>
      <c r="K427">
        <f>CB427*AH427*(BW427-BV427*(1000-AH427*BY427)/(1000-AH427*BX427))/(100*BQ427)</f>
        <v>0</v>
      </c>
      <c r="L427">
        <f>BV427 - IF(AH427&gt;1, K427*BQ427*100.0/(AJ427*CJ427), 0)</f>
        <v>0</v>
      </c>
      <c r="M427">
        <f>((S427-I427/2)*L427-K427)/(S427+I427/2)</f>
        <v>0</v>
      </c>
      <c r="N427">
        <f>M427*(CC427+CD427)/1000.0</f>
        <v>0</v>
      </c>
      <c r="O427">
        <f>(BV427 - IF(AH427&gt;1, K427*BQ427*100.0/(AJ427*CJ427), 0))*(CC427+CD427)/1000.0</f>
        <v>0</v>
      </c>
      <c r="P427">
        <f>2.0/((1/R427-1/Q427)+SIGN(R427)*SQRT((1/R427-1/Q427)*(1/R427-1/Q427) + 4*BR427/((BR427+1)*(BR427+1))*(2*1/R427*1/Q427-1/Q427*1/Q427)))</f>
        <v>0</v>
      </c>
      <c r="Q427">
        <f>IF(LEFT(BS427,1)&lt;&gt;"0",IF(LEFT(BS427,1)="1",3.0,BT427),$D$5+$E$5*(CJ427*CC427/($K$5*1000))+$F$5*(CJ427*CC427/($K$5*1000))*MAX(MIN(BQ427,$J$5),$I$5)*MAX(MIN(BQ427,$J$5),$I$5)+$G$5*MAX(MIN(BQ427,$J$5),$I$5)*(CJ427*CC427/($K$5*1000))+$H$5*(CJ427*CC427/($K$5*1000))*(CJ427*CC427/($K$5*1000)))</f>
        <v>0</v>
      </c>
      <c r="R427">
        <f>I427*(1000-(1000*0.61365*exp(17.502*V427/(240.97+V427))/(CC427+CD427)+BX427)/2)/(1000*0.61365*exp(17.502*V427/(240.97+V427))/(CC427+CD427)-BX427)</f>
        <v>0</v>
      </c>
      <c r="S427">
        <f>1/((BR427+1)/(P427/1.6)+1/(Q427/1.37)) + BR427/((BR427+1)/(P427/1.6) + BR427/(Q427/1.37))</f>
        <v>0</v>
      </c>
      <c r="T427">
        <f>(BM427*BP427)</f>
        <v>0</v>
      </c>
      <c r="U427">
        <f>(CE427+(T427+2*0.95*5.67E-8*(((CE427+$B$7)+273)^4-(CE427+273)^4)-44100*I427)/(1.84*29.3*Q427+8*0.95*5.67E-8*(CE427+273)^3))</f>
        <v>0</v>
      </c>
      <c r="V427">
        <f>($C$7*CF427+$D$7*CG427+$E$7*U427)</f>
        <v>0</v>
      </c>
      <c r="W427">
        <f>0.61365*exp(17.502*V427/(240.97+V427))</f>
        <v>0</v>
      </c>
      <c r="X427">
        <f>(Y427/Z427*100)</f>
        <v>0</v>
      </c>
      <c r="Y427">
        <f>BX427*(CC427+CD427)/1000</f>
        <v>0</v>
      </c>
      <c r="Z427">
        <f>0.61365*exp(17.502*CE427/(240.97+CE427))</f>
        <v>0</v>
      </c>
      <c r="AA427">
        <f>(W427-BX427*(CC427+CD427)/1000)</f>
        <v>0</v>
      </c>
      <c r="AB427">
        <f>(-I427*44100)</f>
        <v>0</v>
      </c>
      <c r="AC427">
        <f>2*29.3*Q427*0.92*(CE427-V427)</f>
        <v>0</v>
      </c>
      <c r="AD427">
        <f>2*0.95*5.67E-8*(((CE427+$B$7)+273)^4-(V427+273)^4)</f>
        <v>0</v>
      </c>
      <c r="AE427">
        <f>T427+AD427+AB427+AC427</f>
        <v>0</v>
      </c>
      <c r="AF427">
        <v>135</v>
      </c>
      <c r="AG427">
        <v>15</v>
      </c>
      <c r="AH427">
        <f>IF(AF427*$H$13&gt;=AJ427,1.0,(AJ427/(AJ427-AF427*$H$13)))</f>
        <v>0</v>
      </c>
      <c r="AI427">
        <f>(AH427-1)*100</f>
        <v>0</v>
      </c>
      <c r="AJ427">
        <f>MAX(0,($B$13+$C$13*CJ427)/(1+$D$13*CJ427)*CC427/(CE427+273)*$E$13)</f>
        <v>0</v>
      </c>
      <c r="AK427" t="s">
        <v>292</v>
      </c>
      <c r="AL427" t="s">
        <v>292</v>
      </c>
      <c r="AM427">
        <v>0</v>
      </c>
      <c r="AN427">
        <v>0</v>
      </c>
      <c r="AO427">
        <f>1-AM427/AN427</f>
        <v>0</v>
      </c>
      <c r="AP427">
        <v>0</v>
      </c>
      <c r="AQ427" t="s">
        <v>292</v>
      </c>
      <c r="AR427" t="s">
        <v>292</v>
      </c>
      <c r="AS427">
        <v>0</v>
      </c>
      <c r="AT427">
        <v>0</v>
      </c>
      <c r="AU427">
        <f>1-AS427/AT427</f>
        <v>0</v>
      </c>
      <c r="AV427">
        <v>0.5</v>
      </c>
      <c r="AW427">
        <f>BN427</f>
        <v>0</v>
      </c>
      <c r="AX427">
        <f>K427</f>
        <v>0</v>
      </c>
      <c r="AY427">
        <f>AU427*AV427*AW427</f>
        <v>0</v>
      </c>
      <c r="AZ427">
        <f>(AX427-AP427)/AW427</f>
        <v>0</v>
      </c>
      <c r="BA427">
        <f>(AN427-AT427)/AT427</f>
        <v>0</v>
      </c>
      <c r="BB427">
        <f>AM427/(AO427+AM427/AT427)</f>
        <v>0</v>
      </c>
      <c r="BC427" t="s">
        <v>292</v>
      </c>
      <c r="BD427">
        <v>0</v>
      </c>
      <c r="BE427">
        <f>IF(BD427&lt;&gt;0, BD427, BB427)</f>
        <v>0</v>
      </c>
      <c r="BF427">
        <f>1-BE427/AT427</f>
        <v>0</v>
      </c>
      <c r="BG427">
        <f>(AT427-AS427)/(AT427-BE427)</f>
        <v>0</v>
      </c>
      <c r="BH427">
        <f>(AN427-AT427)/(AN427-BE427)</f>
        <v>0</v>
      </c>
      <c r="BI427">
        <f>(AT427-AS427)/(AT427-AM427)</f>
        <v>0</v>
      </c>
      <c r="BJ427">
        <f>(AN427-AT427)/(AN427-AM427)</f>
        <v>0</v>
      </c>
      <c r="BK427">
        <f>(BG427*BE427/AS427)</f>
        <v>0</v>
      </c>
      <c r="BL427">
        <f>(1-BK427)</f>
        <v>0</v>
      </c>
      <c r="BM427">
        <f>$B$11*CK427+$C$11*CL427+$F$11*CM427*(1-CP427)</f>
        <v>0</v>
      </c>
      <c r="BN427">
        <f>BM427*BO427</f>
        <v>0</v>
      </c>
      <c r="BO427">
        <f>($B$11*$D$9+$C$11*$D$9+$F$11*((CZ427+CR427)/MAX(CZ427+CR427+DA427, 0.1)*$I$9+DA427/MAX(CZ427+CR427+DA427, 0.1)*$J$9))/($B$11+$C$11+$F$11)</f>
        <v>0</v>
      </c>
      <c r="BP427">
        <f>($B$11*$K$9+$C$11*$K$9+$F$11*((CZ427+CR427)/MAX(CZ427+CR427+DA427, 0.1)*$P$9+DA427/MAX(CZ427+CR427+DA427, 0.1)*$Q$9))/($B$11+$C$11+$F$11)</f>
        <v>0</v>
      </c>
      <c r="BQ427">
        <v>6</v>
      </c>
      <c r="BR427">
        <v>0.5</v>
      </c>
      <c r="BS427" t="s">
        <v>293</v>
      </c>
      <c r="BT427">
        <v>2</v>
      </c>
      <c r="BU427">
        <v>1626466009</v>
      </c>
      <c r="BV427">
        <v>394.857333333333</v>
      </c>
      <c r="BW427">
        <v>419.934</v>
      </c>
      <c r="BX427">
        <v>13.4123666666667</v>
      </c>
      <c r="BY427">
        <v>6.36527333333333</v>
      </c>
      <c r="BZ427">
        <v>393.309333333333</v>
      </c>
      <c r="CA427">
        <v>13.434</v>
      </c>
      <c r="CB427">
        <v>899.97</v>
      </c>
      <c r="CC427">
        <v>100.762333333333</v>
      </c>
      <c r="CD427">
        <v>0.100498</v>
      </c>
      <c r="CE427">
        <v>28.5488333333333</v>
      </c>
      <c r="CF427">
        <v>26.4084</v>
      </c>
      <c r="CG427">
        <v>999.9</v>
      </c>
      <c r="CH427">
        <v>0</v>
      </c>
      <c r="CI427">
        <v>0</v>
      </c>
      <c r="CJ427">
        <v>10015</v>
      </c>
      <c r="CK427">
        <v>0</v>
      </c>
      <c r="CL427">
        <v>0.221023</v>
      </c>
      <c r="CM427">
        <v>1460.04666666667</v>
      </c>
      <c r="CN427">
        <v>0.972995</v>
      </c>
      <c r="CO427">
        <v>0.0270046</v>
      </c>
      <c r="CP427">
        <v>0</v>
      </c>
      <c r="CQ427">
        <v>884.727666666667</v>
      </c>
      <c r="CR427">
        <v>4.99999</v>
      </c>
      <c r="CS427">
        <v>12988.2</v>
      </c>
      <c r="CT427">
        <v>12728.7333333333</v>
      </c>
      <c r="CU427">
        <v>39.812</v>
      </c>
      <c r="CV427">
        <v>41.5</v>
      </c>
      <c r="CW427">
        <v>40.75</v>
      </c>
      <c r="CX427">
        <v>41.062</v>
      </c>
      <c r="CY427">
        <v>42.187</v>
      </c>
      <c r="CZ427">
        <v>1415.75666666667</v>
      </c>
      <c r="DA427">
        <v>39.29</v>
      </c>
      <c r="DB427">
        <v>0</v>
      </c>
      <c r="DC427">
        <v>1626466021.4</v>
      </c>
      <c r="DD427">
        <v>0</v>
      </c>
      <c r="DE427">
        <v>884.465269230769</v>
      </c>
      <c r="DF427">
        <v>4.06157265325472</v>
      </c>
      <c r="DG427">
        <v>72.7213675141592</v>
      </c>
      <c r="DH427">
        <v>12980.7653846154</v>
      </c>
      <c r="DI427">
        <v>15</v>
      </c>
      <c r="DJ427">
        <v>1626465084.6</v>
      </c>
      <c r="DK427" t="s">
        <v>294</v>
      </c>
      <c r="DL427">
        <v>1626465076.6</v>
      </c>
      <c r="DM427">
        <v>1626465084.6</v>
      </c>
      <c r="DN427">
        <v>8</v>
      </c>
      <c r="DO427">
        <v>0.212</v>
      </c>
      <c r="DP427">
        <v>0.013</v>
      </c>
      <c r="DQ427">
        <v>1.588</v>
      </c>
      <c r="DR427">
        <v>-0.074</v>
      </c>
      <c r="DS427">
        <v>420</v>
      </c>
      <c r="DT427">
        <v>3</v>
      </c>
      <c r="DU427">
        <v>0.13</v>
      </c>
      <c r="DV427">
        <v>0.03</v>
      </c>
      <c r="DW427">
        <v>-25.0340756097561</v>
      </c>
      <c r="DX427">
        <v>-0.389711498257848</v>
      </c>
      <c r="DY427">
        <v>0.0488175337377664</v>
      </c>
      <c r="DZ427">
        <v>1</v>
      </c>
      <c r="EA427">
        <v>884.217676470588</v>
      </c>
      <c r="EB427">
        <v>4.03927552468378</v>
      </c>
      <c r="EC427">
        <v>0.448060179820167</v>
      </c>
      <c r="ED427">
        <v>1</v>
      </c>
      <c r="EE427">
        <v>6.97528951219512</v>
      </c>
      <c r="EF427">
        <v>0.506469825783975</v>
      </c>
      <c r="EG427">
        <v>0.0506137939335456</v>
      </c>
      <c r="EH427">
        <v>0</v>
      </c>
      <c r="EI427">
        <v>2</v>
      </c>
      <c r="EJ427">
        <v>3</v>
      </c>
      <c r="EK427" t="s">
        <v>354</v>
      </c>
      <c r="EL427">
        <v>100</v>
      </c>
      <c r="EM427">
        <v>100</v>
      </c>
      <c r="EN427">
        <v>1.547</v>
      </c>
      <c r="EO427">
        <v>-0.0214</v>
      </c>
      <c r="EP427">
        <v>0.796380875196005</v>
      </c>
      <c r="EQ427">
        <v>0.00225868272383977</v>
      </c>
      <c r="ER427">
        <v>-9.96746185667655e-07</v>
      </c>
      <c r="ES427">
        <v>2.83711317370827e-10</v>
      </c>
      <c r="ET427">
        <v>-0.071317122073674</v>
      </c>
      <c r="EU427">
        <v>-0.00217948432402501</v>
      </c>
      <c r="EV427">
        <v>0.000453263451741206</v>
      </c>
      <c r="EW427">
        <v>-1.16319206543697e-06</v>
      </c>
      <c r="EX427">
        <v>-2</v>
      </c>
      <c r="EY427">
        <v>2196</v>
      </c>
      <c r="EZ427">
        <v>1</v>
      </c>
      <c r="FA427">
        <v>25</v>
      </c>
      <c r="FB427">
        <v>15.6</v>
      </c>
      <c r="FC427">
        <v>15.4</v>
      </c>
      <c r="FD427">
        <v>18</v>
      </c>
      <c r="FE427">
        <v>828.846</v>
      </c>
      <c r="FF427">
        <v>435.61</v>
      </c>
      <c r="FG427">
        <v>34.367</v>
      </c>
      <c r="FH427">
        <v>25.2549</v>
      </c>
      <c r="FI427">
        <v>30.0003</v>
      </c>
      <c r="FJ427">
        <v>25.3295</v>
      </c>
      <c r="FK427">
        <v>25.3651</v>
      </c>
      <c r="FL427">
        <v>25.0916</v>
      </c>
      <c r="FM427">
        <v>56.2983</v>
      </c>
      <c r="FN427">
        <v>0</v>
      </c>
      <c r="FO427">
        <v>34.5</v>
      </c>
      <c r="FP427">
        <v>420</v>
      </c>
      <c r="FQ427">
        <v>6.47659</v>
      </c>
      <c r="FR427">
        <v>101.468</v>
      </c>
      <c r="FS427">
        <v>101.909</v>
      </c>
    </row>
    <row r="428" spans="1:175">
      <c r="A428">
        <v>412</v>
      </c>
      <c r="B428">
        <v>1626466012</v>
      </c>
      <c r="C428">
        <v>822.400000095367</v>
      </c>
      <c r="D428" t="s">
        <v>1118</v>
      </c>
      <c r="E428" t="s">
        <v>1119</v>
      </c>
      <c r="F428">
        <v>1</v>
      </c>
      <c r="G428" t="s">
        <v>291</v>
      </c>
      <c r="H428">
        <v>1626466011</v>
      </c>
      <c r="I428">
        <f>(J428)/1000</f>
        <v>0</v>
      </c>
      <c r="J428">
        <f>1000*CB428*AH428*(BX428-BY428)/(100*BQ428*(1000-AH428*BX428))</f>
        <v>0</v>
      </c>
      <c r="K428">
        <f>CB428*AH428*(BW428-BV428*(1000-AH428*BY428)/(1000-AH428*BX428))/(100*BQ428)</f>
        <v>0</v>
      </c>
      <c r="L428">
        <f>BV428 - IF(AH428&gt;1, K428*BQ428*100.0/(AJ428*CJ428), 0)</f>
        <v>0</v>
      </c>
      <c r="M428">
        <f>((S428-I428/2)*L428-K428)/(S428+I428/2)</f>
        <v>0</v>
      </c>
      <c r="N428">
        <f>M428*(CC428+CD428)/1000.0</f>
        <v>0</v>
      </c>
      <c r="O428">
        <f>(BV428 - IF(AH428&gt;1, K428*BQ428*100.0/(AJ428*CJ428), 0))*(CC428+CD428)/1000.0</f>
        <v>0</v>
      </c>
      <c r="P428">
        <f>2.0/((1/R428-1/Q428)+SIGN(R428)*SQRT((1/R428-1/Q428)*(1/R428-1/Q428) + 4*BR428/((BR428+1)*(BR428+1))*(2*1/R428*1/Q428-1/Q428*1/Q428)))</f>
        <v>0</v>
      </c>
      <c r="Q428">
        <f>IF(LEFT(BS428,1)&lt;&gt;"0",IF(LEFT(BS428,1)="1",3.0,BT428),$D$5+$E$5*(CJ428*CC428/($K$5*1000))+$F$5*(CJ428*CC428/($K$5*1000))*MAX(MIN(BQ428,$J$5),$I$5)*MAX(MIN(BQ428,$J$5),$I$5)+$G$5*MAX(MIN(BQ428,$J$5),$I$5)*(CJ428*CC428/($K$5*1000))+$H$5*(CJ428*CC428/($K$5*1000))*(CJ428*CC428/($K$5*1000)))</f>
        <v>0</v>
      </c>
      <c r="R428">
        <f>I428*(1000-(1000*0.61365*exp(17.502*V428/(240.97+V428))/(CC428+CD428)+BX428)/2)/(1000*0.61365*exp(17.502*V428/(240.97+V428))/(CC428+CD428)-BX428)</f>
        <v>0</v>
      </c>
      <c r="S428">
        <f>1/((BR428+1)/(P428/1.6)+1/(Q428/1.37)) + BR428/((BR428+1)/(P428/1.6) + BR428/(Q428/1.37))</f>
        <v>0</v>
      </c>
      <c r="T428">
        <f>(BM428*BP428)</f>
        <v>0</v>
      </c>
      <c r="U428">
        <f>(CE428+(T428+2*0.95*5.67E-8*(((CE428+$B$7)+273)^4-(CE428+273)^4)-44100*I428)/(1.84*29.3*Q428+8*0.95*5.67E-8*(CE428+273)^3))</f>
        <v>0</v>
      </c>
      <c r="V428">
        <f>($C$7*CF428+$D$7*CG428+$E$7*U428)</f>
        <v>0</v>
      </c>
      <c r="W428">
        <f>0.61365*exp(17.502*V428/(240.97+V428))</f>
        <v>0</v>
      </c>
      <c r="X428">
        <f>(Y428/Z428*100)</f>
        <v>0</v>
      </c>
      <c r="Y428">
        <f>BX428*(CC428+CD428)/1000</f>
        <v>0</v>
      </c>
      <c r="Z428">
        <f>0.61365*exp(17.502*CE428/(240.97+CE428))</f>
        <v>0</v>
      </c>
      <c r="AA428">
        <f>(W428-BX428*(CC428+CD428)/1000)</f>
        <v>0</v>
      </c>
      <c r="AB428">
        <f>(-I428*44100)</f>
        <v>0</v>
      </c>
      <c r="AC428">
        <f>2*29.3*Q428*0.92*(CE428-V428)</f>
        <v>0</v>
      </c>
      <c r="AD428">
        <f>2*0.95*5.67E-8*(((CE428+$B$7)+273)^4-(V428+273)^4)</f>
        <v>0</v>
      </c>
      <c r="AE428">
        <f>T428+AD428+AB428+AC428</f>
        <v>0</v>
      </c>
      <c r="AF428">
        <v>135</v>
      </c>
      <c r="AG428">
        <v>15</v>
      </c>
      <c r="AH428">
        <f>IF(AF428*$H$13&gt;=AJ428,1.0,(AJ428/(AJ428-AF428*$H$13)))</f>
        <v>0</v>
      </c>
      <c r="AI428">
        <f>(AH428-1)*100</f>
        <v>0</v>
      </c>
      <c r="AJ428">
        <f>MAX(0,($B$13+$C$13*CJ428)/(1+$D$13*CJ428)*CC428/(CE428+273)*$E$13)</f>
        <v>0</v>
      </c>
      <c r="AK428" t="s">
        <v>292</v>
      </c>
      <c r="AL428" t="s">
        <v>292</v>
      </c>
      <c r="AM428">
        <v>0</v>
      </c>
      <c r="AN428">
        <v>0</v>
      </c>
      <c r="AO428">
        <f>1-AM428/AN428</f>
        <v>0</v>
      </c>
      <c r="AP428">
        <v>0</v>
      </c>
      <c r="AQ428" t="s">
        <v>292</v>
      </c>
      <c r="AR428" t="s">
        <v>292</v>
      </c>
      <c r="AS428">
        <v>0</v>
      </c>
      <c r="AT428">
        <v>0</v>
      </c>
      <c r="AU428">
        <f>1-AS428/AT428</f>
        <v>0</v>
      </c>
      <c r="AV428">
        <v>0.5</v>
      </c>
      <c r="AW428">
        <f>BN428</f>
        <v>0</v>
      </c>
      <c r="AX428">
        <f>K428</f>
        <v>0</v>
      </c>
      <c r="AY428">
        <f>AU428*AV428*AW428</f>
        <v>0</v>
      </c>
      <c r="AZ428">
        <f>(AX428-AP428)/AW428</f>
        <v>0</v>
      </c>
      <c r="BA428">
        <f>(AN428-AT428)/AT428</f>
        <v>0</v>
      </c>
      <c r="BB428">
        <f>AM428/(AO428+AM428/AT428)</f>
        <v>0</v>
      </c>
      <c r="BC428" t="s">
        <v>292</v>
      </c>
      <c r="BD428">
        <v>0</v>
      </c>
      <c r="BE428">
        <f>IF(BD428&lt;&gt;0, BD428, BB428)</f>
        <v>0</v>
      </c>
      <c r="BF428">
        <f>1-BE428/AT428</f>
        <v>0</v>
      </c>
      <c r="BG428">
        <f>(AT428-AS428)/(AT428-BE428)</f>
        <v>0</v>
      </c>
      <c r="BH428">
        <f>(AN428-AT428)/(AN428-BE428)</f>
        <v>0</v>
      </c>
      <c r="BI428">
        <f>(AT428-AS428)/(AT428-AM428)</f>
        <v>0</v>
      </c>
      <c r="BJ428">
        <f>(AN428-AT428)/(AN428-AM428)</f>
        <v>0</v>
      </c>
      <c r="BK428">
        <f>(BG428*BE428/AS428)</f>
        <v>0</v>
      </c>
      <c r="BL428">
        <f>(1-BK428)</f>
        <v>0</v>
      </c>
      <c r="BM428">
        <f>$B$11*CK428+$C$11*CL428+$F$11*CM428*(1-CP428)</f>
        <v>0</v>
      </c>
      <c r="BN428">
        <f>BM428*BO428</f>
        <v>0</v>
      </c>
      <c r="BO428">
        <f>($B$11*$D$9+$C$11*$D$9+$F$11*((CZ428+CR428)/MAX(CZ428+CR428+DA428, 0.1)*$I$9+DA428/MAX(CZ428+CR428+DA428, 0.1)*$J$9))/($B$11+$C$11+$F$11)</f>
        <v>0</v>
      </c>
      <c r="BP428">
        <f>($B$11*$K$9+$C$11*$K$9+$F$11*((CZ428+CR428)/MAX(CZ428+CR428+DA428, 0.1)*$P$9+DA428/MAX(CZ428+CR428+DA428, 0.1)*$Q$9))/($B$11+$C$11+$F$11)</f>
        <v>0</v>
      </c>
      <c r="BQ428">
        <v>6</v>
      </c>
      <c r="BR428">
        <v>0.5</v>
      </c>
      <c r="BS428" t="s">
        <v>293</v>
      </c>
      <c r="BT428">
        <v>2</v>
      </c>
      <c r="BU428">
        <v>1626466011</v>
      </c>
      <c r="BV428">
        <v>394.850333333333</v>
      </c>
      <c r="BW428">
        <v>419.968333333333</v>
      </c>
      <c r="BX428">
        <v>13.4523333333333</v>
      </c>
      <c r="BY428">
        <v>6.38779</v>
      </c>
      <c r="BZ428">
        <v>393.303</v>
      </c>
      <c r="CA428">
        <v>13.4735333333333</v>
      </c>
      <c r="CB428">
        <v>900.005333333333</v>
      </c>
      <c r="CC428">
        <v>100.762</v>
      </c>
      <c r="CD428">
        <v>0.0999792</v>
      </c>
      <c r="CE428">
        <v>28.5918</v>
      </c>
      <c r="CF428">
        <v>26.4431333333333</v>
      </c>
      <c r="CG428">
        <v>999.9</v>
      </c>
      <c r="CH428">
        <v>0</v>
      </c>
      <c r="CI428">
        <v>0</v>
      </c>
      <c r="CJ428">
        <v>10001.25</v>
      </c>
      <c r="CK428">
        <v>0</v>
      </c>
      <c r="CL428">
        <v>0.221023</v>
      </c>
      <c r="CM428">
        <v>1459.95666666667</v>
      </c>
      <c r="CN428">
        <v>0.972993666666667</v>
      </c>
      <c r="CO428">
        <v>0.0270061666666667</v>
      </c>
      <c r="CP428">
        <v>0</v>
      </c>
      <c r="CQ428">
        <v>885.075333333333</v>
      </c>
      <c r="CR428">
        <v>4.99999</v>
      </c>
      <c r="CS428">
        <v>12989.9666666667</v>
      </c>
      <c r="CT428">
        <v>12727.9333333333</v>
      </c>
      <c r="CU428">
        <v>39.812</v>
      </c>
      <c r="CV428">
        <v>41.5</v>
      </c>
      <c r="CW428">
        <v>40.75</v>
      </c>
      <c r="CX428">
        <v>41.062</v>
      </c>
      <c r="CY428">
        <v>42.187</v>
      </c>
      <c r="CZ428">
        <v>1415.66666666667</v>
      </c>
      <c r="DA428">
        <v>39.29</v>
      </c>
      <c r="DB428">
        <v>0</v>
      </c>
      <c r="DC428">
        <v>1626466023.2</v>
      </c>
      <c r="DD428">
        <v>0</v>
      </c>
      <c r="DE428">
        <v>884.62124</v>
      </c>
      <c r="DF428">
        <v>4.08369232131908</v>
      </c>
      <c r="DG428">
        <v>69.753846156327</v>
      </c>
      <c r="DH428">
        <v>12983.34</v>
      </c>
      <c r="DI428">
        <v>15</v>
      </c>
      <c r="DJ428">
        <v>1626465084.6</v>
      </c>
      <c r="DK428" t="s">
        <v>294</v>
      </c>
      <c r="DL428">
        <v>1626465076.6</v>
      </c>
      <c r="DM428">
        <v>1626465084.6</v>
      </c>
      <c r="DN428">
        <v>8</v>
      </c>
      <c r="DO428">
        <v>0.212</v>
      </c>
      <c r="DP428">
        <v>0.013</v>
      </c>
      <c r="DQ428">
        <v>1.588</v>
      </c>
      <c r="DR428">
        <v>-0.074</v>
      </c>
      <c r="DS428">
        <v>420</v>
      </c>
      <c r="DT428">
        <v>3</v>
      </c>
      <c r="DU428">
        <v>0.13</v>
      </c>
      <c r="DV428">
        <v>0.03</v>
      </c>
      <c r="DW428">
        <v>-25.0522048780488</v>
      </c>
      <c r="DX428">
        <v>-0.320669686411219</v>
      </c>
      <c r="DY428">
        <v>0.0406948786327759</v>
      </c>
      <c r="DZ428">
        <v>1</v>
      </c>
      <c r="EA428">
        <v>884.378121212121</v>
      </c>
      <c r="EB428">
        <v>3.90215747055205</v>
      </c>
      <c r="EC428">
        <v>0.423707285865477</v>
      </c>
      <c r="ED428">
        <v>1</v>
      </c>
      <c r="EE428">
        <v>6.99054414634146</v>
      </c>
      <c r="EF428">
        <v>0.491451428571434</v>
      </c>
      <c r="EG428">
        <v>0.0492644743111029</v>
      </c>
      <c r="EH428">
        <v>0</v>
      </c>
      <c r="EI428">
        <v>2</v>
      </c>
      <c r="EJ428">
        <v>3</v>
      </c>
      <c r="EK428" t="s">
        <v>354</v>
      </c>
      <c r="EL428">
        <v>100</v>
      </c>
      <c r="EM428">
        <v>100</v>
      </c>
      <c r="EN428">
        <v>1.548</v>
      </c>
      <c r="EO428">
        <v>-0.0211</v>
      </c>
      <c r="EP428">
        <v>0.796380875196005</v>
      </c>
      <c r="EQ428">
        <v>0.00225868272383977</v>
      </c>
      <c r="ER428">
        <v>-9.96746185667655e-07</v>
      </c>
      <c r="ES428">
        <v>2.83711317370827e-10</v>
      </c>
      <c r="ET428">
        <v>-0.071317122073674</v>
      </c>
      <c r="EU428">
        <v>-0.00217948432402501</v>
      </c>
      <c r="EV428">
        <v>0.000453263451741206</v>
      </c>
      <c r="EW428">
        <v>-1.16319206543697e-06</v>
      </c>
      <c r="EX428">
        <v>-2</v>
      </c>
      <c r="EY428">
        <v>2196</v>
      </c>
      <c r="EZ428">
        <v>1</v>
      </c>
      <c r="FA428">
        <v>25</v>
      </c>
      <c r="FB428">
        <v>15.6</v>
      </c>
      <c r="FC428">
        <v>15.5</v>
      </c>
      <c r="FD428">
        <v>18</v>
      </c>
      <c r="FE428">
        <v>828.851</v>
      </c>
      <c r="FF428">
        <v>435.521</v>
      </c>
      <c r="FG428">
        <v>34.4303</v>
      </c>
      <c r="FH428">
        <v>25.257</v>
      </c>
      <c r="FI428">
        <v>30.0004</v>
      </c>
      <c r="FJ428">
        <v>25.3298</v>
      </c>
      <c r="FK428">
        <v>25.3653</v>
      </c>
      <c r="FL428">
        <v>25.0948</v>
      </c>
      <c r="FM428">
        <v>56.2983</v>
      </c>
      <c r="FN428">
        <v>0</v>
      </c>
      <c r="FO428">
        <v>34.5</v>
      </c>
      <c r="FP428">
        <v>420</v>
      </c>
      <c r="FQ428">
        <v>6.51691</v>
      </c>
      <c r="FR428">
        <v>101.469</v>
      </c>
      <c r="FS428">
        <v>101.909</v>
      </c>
    </row>
    <row r="429" spans="1:175">
      <c r="A429">
        <v>413</v>
      </c>
      <c r="B429">
        <v>1626466014</v>
      </c>
      <c r="C429">
        <v>824.400000095367</v>
      </c>
      <c r="D429" t="s">
        <v>1120</v>
      </c>
      <c r="E429" t="s">
        <v>1121</v>
      </c>
      <c r="F429">
        <v>1</v>
      </c>
      <c r="G429" t="s">
        <v>291</v>
      </c>
      <c r="H429">
        <v>1626466013</v>
      </c>
      <c r="I429">
        <f>(J429)/1000</f>
        <v>0</v>
      </c>
      <c r="J429">
        <f>1000*CB429*AH429*(BX429-BY429)/(100*BQ429*(1000-AH429*BX429))</f>
        <v>0</v>
      </c>
      <c r="K429">
        <f>CB429*AH429*(BW429-BV429*(1000-AH429*BY429)/(1000-AH429*BX429))/(100*BQ429)</f>
        <v>0</v>
      </c>
      <c r="L429">
        <f>BV429 - IF(AH429&gt;1, K429*BQ429*100.0/(AJ429*CJ429), 0)</f>
        <v>0</v>
      </c>
      <c r="M429">
        <f>((S429-I429/2)*L429-K429)/(S429+I429/2)</f>
        <v>0</v>
      </c>
      <c r="N429">
        <f>M429*(CC429+CD429)/1000.0</f>
        <v>0</v>
      </c>
      <c r="O429">
        <f>(BV429 - IF(AH429&gt;1, K429*BQ429*100.0/(AJ429*CJ429), 0))*(CC429+CD429)/1000.0</f>
        <v>0</v>
      </c>
      <c r="P429">
        <f>2.0/((1/R429-1/Q429)+SIGN(R429)*SQRT((1/R429-1/Q429)*(1/R429-1/Q429) + 4*BR429/((BR429+1)*(BR429+1))*(2*1/R429*1/Q429-1/Q429*1/Q429)))</f>
        <v>0</v>
      </c>
      <c r="Q429">
        <f>IF(LEFT(BS429,1)&lt;&gt;"0",IF(LEFT(BS429,1)="1",3.0,BT429),$D$5+$E$5*(CJ429*CC429/($K$5*1000))+$F$5*(CJ429*CC429/($K$5*1000))*MAX(MIN(BQ429,$J$5),$I$5)*MAX(MIN(BQ429,$J$5),$I$5)+$G$5*MAX(MIN(BQ429,$J$5),$I$5)*(CJ429*CC429/($K$5*1000))+$H$5*(CJ429*CC429/($K$5*1000))*(CJ429*CC429/($K$5*1000)))</f>
        <v>0</v>
      </c>
      <c r="R429">
        <f>I429*(1000-(1000*0.61365*exp(17.502*V429/(240.97+V429))/(CC429+CD429)+BX429)/2)/(1000*0.61365*exp(17.502*V429/(240.97+V429))/(CC429+CD429)-BX429)</f>
        <v>0</v>
      </c>
      <c r="S429">
        <f>1/((BR429+1)/(P429/1.6)+1/(Q429/1.37)) + BR429/((BR429+1)/(P429/1.6) + BR429/(Q429/1.37))</f>
        <v>0</v>
      </c>
      <c r="T429">
        <f>(BM429*BP429)</f>
        <v>0</v>
      </c>
      <c r="U429">
        <f>(CE429+(T429+2*0.95*5.67E-8*(((CE429+$B$7)+273)^4-(CE429+273)^4)-44100*I429)/(1.84*29.3*Q429+8*0.95*5.67E-8*(CE429+273)^3))</f>
        <v>0</v>
      </c>
      <c r="V429">
        <f>($C$7*CF429+$D$7*CG429+$E$7*U429)</f>
        <v>0</v>
      </c>
      <c r="W429">
        <f>0.61365*exp(17.502*V429/(240.97+V429))</f>
        <v>0</v>
      </c>
      <c r="X429">
        <f>(Y429/Z429*100)</f>
        <v>0</v>
      </c>
      <c r="Y429">
        <f>BX429*(CC429+CD429)/1000</f>
        <v>0</v>
      </c>
      <c r="Z429">
        <f>0.61365*exp(17.502*CE429/(240.97+CE429))</f>
        <v>0</v>
      </c>
      <c r="AA429">
        <f>(W429-BX429*(CC429+CD429)/1000)</f>
        <v>0</v>
      </c>
      <c r="AB429">
        <f>(-I429*44100)</f>
        <v>0</v>
      </c>
      <c r="AC429">
        <f>2*29.3*Q429*0.92*(CE429-V429)</f>
        <v>0</v>
      </c>
      <c r="AD429">
        <f>2*0.95*5.67E-8*(((CE429+$B$7)+273)^4-(V429+273)^4)</f>
        <v>0</v>
      </c>
      <c r="AE429">
        <f>T429+AD429+AB429+AC429</f>
        <v>0</v>
      </c>
      <c r="AF429">
        <v>135</v>
      </c>
      <c r="AG429">
        <v>15</v>
      </c>
      <c r="AH429">
        <f>IF(AF429*$H$13&gt;=AJ429,1.0,(AJ429/(AJ429-AF429*$H$13)))</f>
        <v>0</v>
      </c>
      <c r="AI429">
        <f>(AH429-1)*100</f>
        <v>0</v>
      </c>
      <c r="AJ429">
        <f>MAX(0,($B$13+$C$13*CJ429)/(1+$D$13*CJ429)*CC429/(CE429+273)*$E$13)</f>
        <v>0</v>
      </c>
      <c r="AK429" t="s">
        <v>292</v>
      </c>
      <c r="AL429" t="s">
        <v>292</v>
      </c>
      <c r="AM429">
        <v>0</v>
      </c>
      <c r="AN429">
        <v>0</v>
      </c>
      <c r="AO429">
        <f>1-AM429/AN429</f>
        <v>0</v>
      </c>
      <c r="AP429">
        <v>0</v>
      </c>
      <c r="AQ429" t="s">
        <v>292</v>
      </c>
      <c r="AR429" t="s">
        <v>292</v>
      </c>
      <c r="AS429">
        <v>0</v>
      </c>
      <c r="AT429">
        <v>0</v>
      </c>
      <c r="AU429">
        <f>1-AS429/AT429</f>
        <v>0</v>
      </c>
      <c r="AV429">
        <v>0.5</v>
      </c>
      <c r="AW429">
        <f>BN429</f>
        <v>0</v>
      </c>
      <c r="AX429">
        <f>K429</f>
        <v>0</v>
      </c>
      <c r="AY429">
        <f>AU429*AV429*AW429</f>
        <v>0</v>
      </c>
      <c r="AZ429">
        <f>(AX429-AP429)/AW429</f>
        <v>0</v>
      </c>
      <c r="BA429">
        <f>(AN429-AT429)/AT429</f>
        <v>0</v>
      </c>
      <c r="BB429">
        <f>AM429/(AO429+AM429/AT429)</f>
        <v>0</v>
      </c>
      <c r="BC429" t="s">
        <v>292</v>
      </c>
      <c r="BD429">
        <v>0</v>
      </c>
      <c r="BE429">
        <f>IF(BD429&lt;&gt;0, BD429, BB429)</f>
        <v>0</v>
      </c>
      <c r="BF429">
        <f>1-BE429/AT429</f>
        <v>0</v>
      </c>
      <c r="BG429">
        <f>(AT429-AS429)/(AT429-BE429)</f>
        <v>0</v>
      </c>
      <c r="BH429">
        <f>(AN429-AT429)/(AN429-BE429)</f>
        <v>0</v>
      </c>
      <c r="BI429">
        <f>(AT429-AS429)/(AT429-AM429)</f>
        <v>0</v>
      </c>
      <c r="BJ429">
        <f>(AN429-AT429)/(AN429-AM429)</f>
        <v>0</v>
      </c>
      <c r="BK429">
        <f>(BG429*BE429/AS429)</f>
        <v>0</v>
      </c>
      <c r="BL429">
        <f>(1-BK429)</f>
        <v>0</v>
      </c>
      <c r="BM429">
        <f>$B$11*CK429+$C$11*CL429+$F$11*CM429*(1-CP429)</f>
        <v>0</v>
      </c>
      <c r="BN429">
        <f>BM429*BO429</f>
        <v>0</v>
      </c>
      <c r="BO429">
        <f>($B$11*$D$9+$C$11*$D$9+$F$11*((CZ429+CR429)/MAX(CZ429+CR429+DA429, 0.1)*$I$9+DA429/MAX(CZ429+CR429+DA429, 0.1)*$J$9))/($B$11+$C$11+$F$11)</f>
        <v>0</v>
      </c>
      <c r="BP429">
        <f>($B$11*$K$9+$C$11*$K$9+$F$11*((CZ429+CR429)/MAX(CZ429+CR429+DA429, 0.1)*$P$9+DA429/MAX(CZ429+CR429+DA429, 0.1)*$Q$9))/($B$11+$C$11+$F$11)</f>
        <v>0</v>
      </c>
      <c r="BQ429">
        <v>6</v>
      </c>
      <c r="BR429">
        <v>0.5</v>
      </c>
      <c r="BS429" t="s">
        <v>293</v>
      </c>
      <c r="BT429">
        <v>2</v>
      </c>
      <c r="BU429">
        <v>1626466013</v>
      </c>
      <c r="BV429">
        <v>394.848666666667</v>
      </c>
      <c r="BW429">
        <v>419.951</v>
      </c>
      <c r="BX429">
        <v>13.4912</v>
      </c>
      <c r="BY429">
        <v>6.40768666666667</v>
      </c>
      <c r="BZ429">
        <v>393.301</v>
      </c>
      <c r="CA429">
        <v>13.5121</v>
      </c>
      <c r="CB429">
        <v>899.978333333333</v>
      </c>
      <c r="CC429">
        <v>100.762</v>
      </c>
      <c r="CD429">
        <v>0.0997206333333333</v>
      </c>
      <c r="CE429">
        <v>28.634</v>
      </c>
      <c r="CF429">
        <v>26.4777</v>
      </c>
      <c r="CG429">
        <v>999.9</v>
      </c>
      <c r="CH429">
        <v>0</v>
      </c>
      <c r="CI429">
        <v>0</v>
      </c>
      <c r="CJ429">
        <v>10014.9666666667</v>
      </c>
      <c r="CK429">
        <v>0</v>
      </c>
      <c r="CL429">
        <v>0.221023</v>
      </c>
      <c r="CM429">
        <v>1460.04333333333</v>
      </c>
      <c r="CN429">
        <v>0.972995</v>
      </c>
      <c r="CO429">
        <v>0.0270046</v>
      </c>
      <c r="CP429">
        <v>0</v>
      </c>
      <c r="CQ429">
        <v>885.176333333333</v>
      </c>
      <c r="CR429">
        <v>4.99999</v>
      </c>
      <c r="CS429">
        <v>12993.7</v>
      </c>
      <c r="CT429">
        <v>12728.7</v>
      </c>
      <c r="CU429">
        <v>39.812</v>
      </c>
      <c r="CV429">
        <v>41.5</v>
      </c>
      <c r="CW429">
        <v>40.75</v>
      </c>
      <c r="CX429">
        <v>41.062</v>
      </c>
      <c r="CY429">
        <v>42.187</v>
      </c>
      <c r="CZ429">
        <v>1415.75333333333</v>
      </c>
      <c r="DA429">
        <v>39.29</v>
      </c>
      <c r="DB429">
        <v>0</v>
      </c>
      <c r="DC429">
        <v>1626466025</v>
      </c>
      <c r="DD429">
        <v>0</v>
      </c>
      <c r="DE429">
        <v>884.727807692308</v>
      </c>
      <c r="DF429">
        <v>3.83593162679222</v>
      </c>
      <c r="DG429">
        <v>72.7350426298173</v>
      </c>
      <c r="DH429">
        <v>12985.0884615385</v>
      </c>
      <c r="DI429">
        <v>15</v>
      </c>
      <c r="DJ429">
        <v>1626465084.6</v>
      </c>
      <c r="DK429" t="s">
        <v>294</v>
      </c>
      <c r="DL429">
        <v>1626465076.6</v>
      </c>
      <c r="DM429">
        <v>1626465084.6</v>
      </c>
      <c r="DN429">
        <v>8</v>
      </c>
      <c r="DO429">
        <v>0.212</v>
      </c>
      <c r="DP429">
        <v>0.013</v>
      </c>
      <c r="DQ429">
        <v>1.588</v>
      </c>
      <c r="DR429">
        <v>-0.074</v>
      </c>
      <c r="DS429">
        <v>420</v>
      </c>
      <c r="DT429">
        <v>3</v>
      </c>
      <c r="DU429">
        <v>0.13</v>
      </c>
      <c r="DV429">
        <v>0.03</v>
      </c>
      <c r="DW429">
        <v>-25.0623146341463</v>
      </c>
      <c r="DX429">
        <v>-0.270775609756156</v>
      </c>
      <c r="DY429">
        <v>0.0363012501362078</v>
      </c>
      <c r="DZ429">
        <v>1</v>
      </c>
      <c r="EA429">
        <v>884.5022</v>
      </c>
      <c r="EB429">
        <v>4.22069141494867</v>
      </c>
      <c r="EC429">
        <v>0.46878784723398</v>
      </c>
      <c r="ED429">
        <v>1</v>
      </c>
      <c r="EE429">
        <v>7.00708829268293</v>
      </c>
      <c r="EF429">
        <v>0.466007456445999</v>
      </c>
      <c r="EG429">
        <v>0.0467053714935805</v>
      </c>
      <c r="EH429">
        <v>0</v>
      </c>
      <c r="EI429">
        <v>2</v>
      </c>
      <c r="EJ429">
        <v>3</v>
      </c>
      <c r="EK429" t="s">
        <v>354</v>
      </c>
      <c r="EL429">
        <v>100</v>
      </c>
      <c r="EM429">
        <v>100</v>
      </c>
      <c r="EN429">
        <v>1.548</v>
      </c>
      <c r="EO429">
        <v>-0.0207</v>
      </c>
      <c r="EP429">
        <v>0.796380875196005</v>
      </c>
      <c r="EQ429">
        <v>0.00225868272383977</v>
      </c>
      <c r="ER429">
        <v>-9.96746185667655e-07</v>
      </c>
      <c r="ES429">
        <v>2.83711317370827e-10</v>
      </c>
      <c r="ET429">
        <v>-0.071317122073674</v>
      </c>
      <c r="EU429">
        <v>-0.00217948432402501</v>
      </c>
      <c r="EV429">
        <v>0.000453263451741206</v>
      </c>
      <c r="EW429">
        <v>-1.16319206543697e-06</v>
      </c>
      <c r="EX429">
        <v>-2</v>
      </c>
      <c r="EY429">
        <v>2196</v>
      </c>
      <c r="EZ429">
        <v>1</v>
      </c>
      <c r="FA429">
        <v>25</v>
      </c>
      <c r="FB429">
        <v>15.6</v>
      </c>
      <c r="FC429">
        <v>15.5</v>
      </c>
      <c r="FD429">
        <v>18</v>
      </c>
      <c r="FE429">
        <v>828.886</v>
      </c>
      <c r="FF429">
        <v>435.515</v>
      </c>
      <c r="FG429">
        <v>34.5109</v>
      </c>
      <c r="FH429">
        <v>25.2591</v>
      </c>
      <c r="FI429">
        <v>30.0006</v>
      </c>
      <c r="FJ429">
        <v>25.3306</v>
      </c>
      <c r="FK429">
        <v>25.3664</v>
      </c>
      <c r="FL429">
        <v>25.0935</v>
      </c>
      <c r="FM429">
        <v>56.2983</v>
      </c>
      <c r="FN429">
        <v>0</v>
      </c>
      <c r="FO429">
        <v>34.6</v>
      </c>
      <c r="FP429">
        <v>420</v>
      </c>
      <c r="FQ429">
        <v>6.50598</v>
      </c>
      <c r="FR429">
        <v>101.469</v>
      </c>
      <c r="FS429">
        <v>101.909</v>
      </c>
    </row>
    <row r="430" spans="1:175">
      <c r="A430">
        <v>414</v>
      </c>
      <c r="B430">
        <v>1626466016</v>
      </c>
      <c r="C430">
        <v>826.400000095367</v>
      </c>
      <c r="D430" t="s">
        <v>1122</v>
      </c>
      <c r="E430" t="s">
        <v>1123</v>
      </c>
      <c r="F430">
        <v>1</v>
      </c>
      <c r="G430" t="s">
        <v>291</v>
      </c>
      <c r="H430">
        <v>1626466015</v>
      </c>
      <c r="I430">
        <f>(J430)/1000</f>
        <v>0</v>
      </c>
      <c r="J430">
        <f>1000*CB430*AH430*(BX430-BY430)/(100*BQ430*(1000-AH430*BX430))</f>
        <v>0</v>
      </c>
      <c r="K430">
        <f>CB430*AH430*(BW430-BV430*(1000-AH430*BY430)/(1000-AH430*BX430))/(100*BQ430)</f>
        <v>0</v>
      </c>
      <c r="L430">
        <f>BV430 - IF(AH430&gt;1, K430*BQ430*100.0/(AJ430*CJ430), 0)</f>
        <v>0</v>
      </c>
      <c r="M430">
        <f>((S430-I430/2)*L430-K430)/(S430+I430/2)</f>
        <v>0</v>
      </c>
      <c r="N430">
        <f>M430*(CC430+CD430)/1000.0</f>
        <v>0</v>
      </c>
      <c r="O430">
        <f>(BV430 - IF(AH430&gt;1, K430*BQ430*100.0/(AJ430*CJ430), 0))*(CC430+CD430)/1000.0</f>
        <v>0</v>
      </c>
      <c r="P430">
        <f>2.0/((1/R430-1/Q430)+SIGN(R430)*SQRT((1/R430-1/Q430)*(1/R430-1/Q430) + 4*BR430/((BR430+1)*(BR430+1))*(2*1/R430*1/Q430-1/Q430*1/Q430)))</f>
        <v>0</v>
      </c>
      <c r="Q430">
        <f>IF(LEFT(BS430,1)&lt;&gt;"0",IF(LEFT(BS430,1)="1",3.0,BT430),$D$5+$E$5*(CJ430*CC430/($K$5*1000))+$F$5*(CJ430*CC430/($K$5*1000))*MAX(MIN(BQ430,$J$5),$I$5)*MAX(MIN(BQ430,$J$5),$I$5)+$G$5*MAX(MIN(BQ430,$J$5),$I$5)*(CJ430*CC430/($K$5*1000))+$H$5*(CJ430*CC430/($K$5*1000))*(CJ430*CC430/($K$5*1000)))</f>
        <v>0</v>
      </c>
      <c r="R430">
        <f>I430*(1000-(1000*0.61365*exp(17.502*V430/(240.97+V430))/(CC430+CD430)+BX430)/2)/(1000*0.61365*exp(17.502*V430/(240.97+V430))/(CC430+CD430)-BX430)</f>
        <v>0</v>
      </c>
      <c r="S430">
        <f>1/((BR430+1)/(P430/1.6)+1/(Q430/1.37)) + BR430/((BR430+1)/(P430/1.6) + BR430/(Q430/1.37))</f>
        <v>0</v>
      </c>
      <c r="T430">
        <f>(BM430*BP430)</f>
        <v>0</v>
      </c>
      <c r="U430">
        <f>(CE430+(T430+2*0.95*5.67E-8*(((CE430+$B$7)+273)^4-(CE430+273)^4)-44100*I430)/(1.84*29.3*Q430+8*0.95*5.67E-8*(CE430+273)^3))</f>
        <v>0</v>
      </c>
      <c r="V430">
        <f>($C$7*CF430+$D$7*CG430+$E$7*U430)</f>
        <v>0</v>
      </c>
      <c r="W430">
        <f>0.61365*exp(17.502*V430/(240.97+V430))</f>
        <v>0</v>
      </c>
      <c r="X430">
        <f>(Y430/Z430*100)</f>
        <v>0</v>
      </c>
      <c r="Y430">
        <f>BX430*(CC430+CD430)/1000</f>
        <v>0</v>
      </c>
      <c r="Z430">
        <f>0.61365*exp(17.502*CE430/(240.97+CE430))</f>
        <v>0</v>
      </c>
      <c r="AA430">
        <f>(W430-BX430*(CC430+CD430)/1000)</f>
        <v>0</v>
      </c>
      <c r="AB430">
        <f>(-I430*44100)</f>
        <v>0</v>
      </c>
      <c r="AC430">
        <f>2*29.3*Q430*0.92*(CE430-V430)</f>
        <v>0</v>
      </c>
      <c r="AD430">
        <f>2*0.95*5.67E-8*(((CE430+$B$7)+273)^4-(V430+273)^4)</f>
        <v>0</v>
      </c>
      <c r="AE430">
        <f>T430+AD430+AB430+AC430</f>
        <v>0</v>
      </c>
      <c r="AF430">
        <v>135</v>
      </c>
      <c r="AG430">
        <v>15</v>
      </c>
      <c r="AH430">
        <f>IF(AF430*$H$13&gt;=AJ430,1.0,(AJ430/(AJ430-AF430*$H$13)))</f>
        <v>0</v>
      </c>
      <c r="AI430">
        <f>(AH430-1)*100</f>
        <v>0</v>
      </c>
      <c r="AJ430">
        <f>MAX(0,($B$13+$C$13*CJ430)/(1+$D$13*CJ430)*CC430/(CE430+273)*$E$13)</f>
        <v>0</v>
      </c>
      <c r="AK430" t="s">
        <v>292</v>
      </c>
      <c r="AL430" t="s">
        <v>292</v>
      </c>
      <c r="AM430">
        <v>0</v>
      </c>
      <c r="AN430">
        <v>0</v>
      </c>
      <c r="AO430">
        <f>1-AM430/AN430</f>
        <v>0</v>
      </c>
      <c r="AP430">
        <v>0</v>
      </c>
      <c r="AQ430" t="s">
        <v>292</v>
      </c>
      <c r="AR430" t="s">
        <v>292</v>
      </c>
      <c r="AS430">
        <v>0</v>
      </c>
      <c r="AT430">
        <v>0</v>
      </c>
      <c r="AU430">
        <f>1-AS430/AT430</f>
        <v>0</v>
      </c>
      <c r="AV430">
        <v>0.5</v>
      </c>
      <c r="AW430">
        <f>BN430</f>
        <v>0</v>
      </c>
      <c r="AX430">
        <f>K430</f>
        <v>0</v>
      </c>
      <c r="AY430">
        <f>AU430*AV430*AW430</f>
        <v>0</v>
      </c>
      <c r="AZ430">
        <f>(AX430-AP430)/AW430</f>
        <v>0</v>
      </c>
      <c r="BA430">
        <f>(AN430-AT430)/AT430</f>
        <v>0</v>
      </c>
      <c r="BB430">
        <f>AM430/(AO430+AM430/AT430)</f>
        <v>0</v>
      </c>
      <c r="BC430" t="s">
        <v>292</v>
      </c>
      <c r="BD430">
        <v>0</v>
      </c>
      <c r="BE430">
        <f>IF(BD430&lt;&gt;0, BD430, BB430)</f>
        <v>0</v>
      </c>
      <c r="BF430">
        <f>1-BE430/AT430</f>
        <v>0</v>
      </c>
      <c r="BG430">
        <f>(AT430-AS430)/(AT430-BE430)</f>
        <v>0</v>
      </c>
      <c r="BH430">
        <f>(AN430-AT430)/(AN430-BE430)</f>
        <v>0</v>
      </c>
      <c r="BI430">
        <f>(AT430-AS430)/(AT430-AM430)</f>
        <v>0</v>
      </c>
      <c r="BJ430">
        <f>(AN430-AT430)/(AN430-AM430)</f>
        <v>0</v>
      </c>
      <c r="BK430">
        <f>(BG430*BE430/AS430)</f>
        <v>0</v>
      </c>
      <c r="BL430">
        <f>(1-BK430)</f>
        <v>0</v>
      </c>
      <c r="BM430">
        <f>$B$11*CK430+$C$11*CL430+$F$11*CM430*(1-CP430)</f>
        <v>0</v>
      </c>
      <c r="BN430">
        <f>BM430*BO430</f>
        <v>0</v>
      </c>
      <c r="BO430">
        <f>($B$11*$D$9+$C$11*$D$9+$F$11*((CZ430+CR430)/MAX(CZ430+CR430+DA430, 0.1)*$I$9+DA430/MAX(CZ430+CR430+DA430, 0.1)*$J$9))/($B$11+$C$11+$F$11)</f>
        <v>0</v>
      </c>
      <c r="BP430">
        <f>($B$11*$K$9+$C$11*$K$9+$F$11*((CZ430+CR430)/MAX(CZ430+CR430+DA430, 0.1)*$P$9+DA430/MAX(CZ430+CR430+DA430, 0.1)*$Q$9))/($B$11+$C$11+$F$11)</f>
        <v>0</v>
      </c>
      <c r="BQ430">
        <v>6</v>
      </c>
      <c r="BR430">
        <v>0.5</v>
      </c>
      <c r="BS430" t="s">
        <v>293</v>
      </c>
      <c r="BT430">
        <v>2</v>
      </c>
      <c r="BU430">
        <v>1626466015</v>
      </c>
      <c r="BV430">
        <v>394.845</v>
      </c>
      <c r="BW430">
        <v>419.970666666667</v>
      </c>
      <c r="BX430">
        <v>13.5280333333333</v>
      </c>
      <c r="BY430">
        <v>6.42366</v>
      </c>
      <c r="BZ430">
        <v>393.297333333333</v>
      </c>
      <c r="CA430">
        <v>13.5485333333333</v>
      </c>
      <c r="CB430">
        <v>900.013333333333</v>
      </c>
      <c r="CC430">
        <v>100.761333333333</v>
      </c>
      <c r="CD430">
        <v>0.0994545</v>
      </c>
      <c r="CE430">
        <v>28.674</v>
      </c>
      <c r="CF430">
        <v>26.5192</v>
      </c>
      <c r="CG430">
        <v>999.9</v>
      </c>
      <c r="CH430">
        <v>0</v>
      </c>
      <c r="CI430">
        <v>0</v>
      </c>
      <c r="CJ430">
        <v>10062.0666666667</v>
      </c>
      <c r="CK430">
        <v>0</v>
      </c>
      <c r="CL430">
        <v>0.221023</v>
      </c>
      <c r="CM430">
        <v>1459.87333333333</v>
      </c>
      <c r="CN430">
        <v>0.972992333333333</v>
      </c>
      <c r="CO430">
        <v>0.0270077333333333</v>
      </c>
      <c r="CP430">
        <v>0</v>
      </c>
      <c r="CQ430">
        <v>885.449</v>
      </c>
      <c r="CR430">
        <v>4.99999</v>
      </c>
      <c r="CS430">
        <v>12994.0666666667</v>
      </c>
      <c r="CT430">
        <v>12727.2333333333</v>
      </c>
      <c r="CU430">
        <v>39.812</v>
      </c>
      <c r="CV430">
        <v>41.5</v>
      </c>
      <c r="CW430">
        <v>40.75</v>
      </c>
      <c r="CX430">
        <v>41.062</v>
      </c>
      <c r="CY430">
        <v>42.187</v>
      </c>
      <c r="CZ430">
        <v>1415.58333333333</v>
      </c>
      <c r="DA430">
        <v>39.29</v>
      </c>
      <c r="DB430">
        <v>0</v>
      </c>
      <c r="DC430">
        <v>1626466027.4</v>
      </c>
      <c r="DD430">
        <v>0</v>
      </c>
      <c r="DE430">
        <v>884.914153846154</v>
      </c>
      <c r="DF430">
        <v>4.34495726964662</v>
      </c>
      <c r="DG430">
        <v>70.5880342181039</v>
      </c>
      <c r="DH430">
        <v>12987.8346153846</v>
      </c>
      <c r="DI430">
        <v>15</v>
      </c>
      <c r="DJ430">
        <v>1626465084.6</v>
      </c>
      <c r="DK430" t="s">
        <v>294</v>
      </c>
      <c r="DL430">
        <v>1626465076.6</v>
      </c>
      <c r="DM430">
        <v>1626465084.6</v>
      </c>
      <c r="DN430">
        <v>8</v>
      </c>
      <c r="DO430">
        <v>0.212</v>
      </c>
      <c r="DP430">
        <v>0.013</v>
      </c>
      <c r="DQ430">
        <v>1.588</v>
      </c>
      <c r="DR430">
        <v>-0.074</v>
      </c>
      <c r="DS430">
        <v>420</v>
      </c>
      <c r="DT430">
        <v>3</v>
      </c>
      <c r="DU430">
        <v>0.13</v>
      </c>
      <c r="DV430">
        <v>0.03</v>
      </c>
      <c r="DW430">
        <v>-25.072343902439</v>
      </c>
      <c r="DX430">
        <v>-0.243466202090628</v>
      </c>
      <c r="DY430">
        <v>0.0341081354202213</v>
      </c>
      <c r="DZ430">
        <v>1</v>
      </c>
      <c r="EA430">
        <v>884.648029411765</v>
      </c>
      <c r="EB430">
        <v>4.36920501463666</v>
      </c>
      <c r="EC430">
        <v>0.476001265772781</v>
      </c>
      <c r="ED430">
        <v>1</v>
      </c>
      <c r="EE430">
        <v>7.02339658536585</v>
      </c>
      <c r="EF430">
        <v>0.457986480836248</v>
      </c>
      <c r="EG430">
        <v>0.0458672302177978</v>
      </c>
      <c r="EH430">
        <v>0</v>
      </c>
      <c r="EI430">
        <v>2</v>
      </c>
      <c r="EJ430">
        <v>3</v>
      </c>
      <c r="EK430" t="s">
        <v>354</v>
      </c>
      <c r="EL430">
        <v>100</v>
      </c>
      <c r="EM430">
        <v>100</v>
      </c>
      <c r="EN430">
        <v>1.548</v>
      </c>
      <c r="EO430">
        <v>-0.0204</v>
      </c>
      <c r="EP430">
        <v>0.796380875196005</v>
      </c>
      <c r="EQ430">
        <v>0.00225868272383977</v>
      </c>
      <c r="ER430">
        <v>-9.96746185667655e-07</v>
      </c>
      <c r="ES430">
        <v>2.83711317370827e-10</v>
      </c>
      <c r="ET430">
        <v>-0.071317122073674</v>
      </c>
      <c r="EU430">
        <v>-0.00217948432402501</v>
      </c>
      <c r="EV430">
        <v>0.000453263451741206</v>
      </c>
      <c r="EW430">
        <v>-1.16319206543697e-06</v>
      </c>
      <c r="EX430">
        <v>-2</v>
      </c>
      <c r="EY430">
        <v>2196</v>
      </c>
      <c r="EZ430">
        <v>1</v>
      </c>
      <c r="FA430">
        <v>25</v>
      </c>
      <c r="FB430">
        <v>15.7</v>
      </c>
      <c r="FC430">
        <v>15.5</v>
      </c>
      <c r="FD430">
        <v>18</v>
      </c>
      <c r="FE430">
        <v>828.879</v>
      </c>
      <c r="FF430">
        <v>435.508</v>
      </c>
      <c r="FG430">
        <v>34.5791</v>
      </c>
      <c r="FH430">
        <v>25.2612</v>
      </c>
      <c r="FI430">
        <v>30.0004</v>
      </c>
      <c r="FJ430">
        <v>25.3316</v>
      </c>
      <c r="FK430">
        <v>25.3673</v>
      </c>
      <c r="FL430">
        <v>25.0951</v>
      </c>
      <c r="FM430">
        <v>56.2983</v>
      </c>
      <c r="FN430">
        <v>0</v>
      </c>
      <c r="FO430">
        <v>34.7</v>
      </c>
      <c r="FP430">
        <v>420</v>
      </c>
      <c r="FQ430">
        <v>6.49948</v>
      </c>
      <c r="FR430">
        <v>101.468</v>
      </c>
      <c r="FS430">
        <v>101.908</v>
      </c>
    </row>
    <row r="431" spans="1:175">
      <c r="A431">
        <v>415</v>
      </c>
      <c r="B431">
        <v>1626466018</v>
      </c>
      <c r="C431">
        <v>828.400000095367</v>
      </c>
      <c r="D431" t="s">
        <v>1124</v>
      </c>
      <c r="E431" t="s">
        <v>1125</v>
      </c>
      <c r="F431">
        <v>1</v>
      </c>
      <c r="G431" t="s">
        <v>291</v>
      </c>
      <c r="H431">
        <v>1626466017</v>
      </c>
      <c r="I431">
        <f>(J431)/1000</f>
        <v>0</v>
      </c>
      <c r="J431">
        <f>1000*CB431*AH431*(BX431-BY431)/(100*BQ431*(1000-AH431*BX431))</f>
        <v>0</v>
      </c>
      <c r="K431">
        <f>CB431*AH431*(BW431-BV431*(1000-AH431*BY431)/(1000-AH431*BX431))/(100*BQ431)</f>
        <v>0</v>
      </c>
      <c r="L431">
        <f>BV431 - IF(AH431&gt;1, K431*BQ431*100.0/(AJ431*CJ431), 0)</f>
        <v>0</v>
      </c>
      <c r="M431">
        <f>((S431-I431/2)*L431-K431)/(S431+I431/2)</f>
        <v>0</v>
      </c>
      <c r="N431">
        <f>M431*(CC431+CD431)/1000.0</f>
        <v>0</v>
      </c>
      <c r="O431">
        <f>(BV431 - IF(AH431&gt;1, K431*BQ431*100.0/(AJ431*CJ431), 0))*(CC431+CD431)/1000.0</f>
        <v>0</v>
      </c>
      <c r="P431">
        <f>2.0/((1/R431-1/Q431)+SIGN(R431)*SQRT((1/R431-1/Q431)*(1/R431-1/Q431) + 4*BR431/((BR431+1)*(BR431+1))*(2*1/R431*1/Q431-1/Q431*1/Q431)))</f>
        <v>0</v>
      </c>
      <c r="Q431">
        <f>IF(LEFT(BS431,1)&lt;&gt;"0",IF(LEFT(BS431,1)="1",3.0,BT431),$D$5+$E$5*(CJ431*CC431/($K$5*1000))+$F$5*(CJ431*CC431/($K$5*1000))*MAX(MIN(BQ431,$J$5),$I$5)*MAX(MIN(BQ431,$J$5),$I$5)+$G$5*MAX(MIN(BQ431,$J$5),$I$5)*(CJ431*CC431/($K$5*1000))+$H$5*(CJ431*CC431/($K$5*1000))*(CJ431*CC431/($K$5*1000)))</f>
        <v>0</v>
      </c>
      <c r="R431">
        <f>I431*(1000-(1000*0.61365*exp(17.502*V431/(240.97+V431))/(CC431+CD431)+BX431)/2)/(1000*0.61365*exp(17.502*V431/(240.97+V431))/(CC431+CD431)-BX431)</f>
        <v>0</v>
      </c>
      <c r="S431">
        <f>1/((BR431+1)/(P431/1.6)+1/(Q431/1.37)) + BR431/((BR431+1)/(P431/1.6) + BR431/(Q431/1.37))</f>
        <v>0</v>
      </c>
      <c r="T431">
        <f>(BM431*BP431)</f>
        <v>0</v>
      </c>
      <c r="U431">
        <f>(CE431+(T431+2*0.95*5.67E-8*(((CE431+$B$7)+273)^4-(CE431+273)^4)-44100*I431)/(1.84*29.3*Q431+8*0.95*5.67E-8*(CE431+273)^3))</f>
        <v>0</v>
      </c>
      <c r="V431">
        <f>($C$7*CF431+$D$7*CG431+$E$7*U431)</f>
        <v>0</v>
      </c>
      <c r="W431">
        <f>0.61365*exp(17.502*V431/(240.97+V431))</f>
        <v>0</v>
      </c>
      <c r="X431">
        <f>(Y431/Z431*100)</f>
        <v>0</v>
      </c>
      <c r="Y431">
        <f>BX431*(CC431+CD431)/1000</f>
        <v>0</v>
      </c>
      <c r="Z431">
        <f>0.61365*exp(17.502*CE431/(240.97+CE431))</f>
        <v>0</v>
      </c>
      <c r="AA431">
        <f>(W431-BX431*(CC431+CD431)/1000)</f>
        <v>0</v>
      </c>
      <c r="AB431">
        <f>(-I431*44100)</f>
        <v>0</v>
      </c>
      <c r="AC431">
        <f>2*29.3*Q431*0.92*(CE431-V431)</f>
        <v>0</v>
      </c>
      <c r="AD431">
        <f>2*0.95*5.67E-8*(((CE431+$B$7)+273)^4-(V431+273)^4)</f>
        <v>0</v>
      </c>
      <c r="AE431">
        <f>T431+AD431+AB431+AC431</f>
        <v>0</v>
      </c>
      <c r="AF431">
        <v>135</v>
      </c>
      <c r="AG431">
        <v>15</v>
      </c>
      <c r="AH431">
        <f>IF(AF431*$H$13&gt;=AJ431,1.0,(AJ431/(AJ431-AF431*$H$13)))</f>
        <v>0</v>
      </c>
      <c r="AI431">
        <f>(AH431-1)*100</f>
        <v>0</v>
      </c>
      <c r="AJ431">
        <f>MAX(0,($B$13+$C$13*CJ431)/(1+$D$13*CJ431)*CC431/(CE431+273)*$E$13)</f>
        <v>0</v>
      </c>
      <c r="AK431" t="s">
        <v>292</v>
      </c>
      <c r="AL431" t="s">
        <v>292</v>
      </c>
      <c r="AM431">
        <v>0</v>
      </c>
      <c r="AN431">
        <v>0</v>
      </c>
      <c r="AO431">
        <f>1-AM431/AN431</f>
        <v>0</v>
      </c>
      <c r="AP431">
        <v>0</v>
      </c>
      <c r="AQ431" t="s">
        <v>292</v>
      </c>
      <c r="AR431" t="s">
        <v>292</v>
      </c>
      <c r="AS431">
        <v>0</v>
      </c>
      <c r="AT431">
        <v>0</v>
      </c>
      <c r="AU431">
        <f>1-AS431/AT431</f>
        <v>0</v>
      </c>
      <c r="AV431">
        <v>0.5</v>
      </c>
      <c r="AW431">
        <f>BN431</f>
        <v>0</v>
      </c>
      <c r="AX431">
        <f>K431</f>
        <v>0</v>
      </c>
      <c r="AY431">
        <f>AU431*AV431*AW431</f>
        <v>0</v>
      </c>
      <c r="AZ431">
        <f>(AX431-AP431)/AW431</f>
        <v>0</v>
      </c>
      <c r="BA431">
        <f>(AN431-AT431)/AT431</f>
        <v>0</v>
      </c>
      <c r="BB431">
        <f>AM431/(AO431+AM431/AT431)</f>
        <v>0</v>
      </c>
      <c r="BC431" t="s">
        <v>292</v>
      </c>
      <c r="BD431">
        <v>0</v>
      </c>
      <c r="BE431">
        <f>IF(BD431&lt;&gt;0, BD431, BB431)</f>
        <v>0</v>
      </c>
      <c r="BF431">
        <f>1-BE431/AT431</f>
        <v>0</v>
      </c>
      <c r="BG431">
        <f>(AT431-AS431)/(AT431-BE431)</f>
        <v>0</v>
      </c>
      <c r="BH431">
        <f>(AN431-AT431)/(AN431-BE431)</f>
        <v>0</v>
      </c>
      <c r="BI431">
        <f>(AT431-AS431)/(AT431-AM431)</f>
        <v>0</v>
      </c>
      <c r="BJ431">
        <f>(AN431-AT431)/(AN431-AM431)</f>
        <v>0</v>
      </c>
      <c r="BK431">
        <f>(BG431*BE431/AS431)</f>
        <v>0</v>
      </c>
      <c r="BL431">
        <f>(1-BK431)</f>
        <v>0</v>
      </c>
      <c r="BM431">
        <f>$B$11*CK431+$C$11*CL431+$F$11*CM431*(1-CP431)</f>
        <v>0</v>
      </c>
      <c r="BN431">
        <f>BM431*BO431</f>
        <v>0</v>
      </c>
      <c r="BO431">
        <f>($B$11*$D$9+$C$11*$D$9+$F$11*((CZ431+CR431)/MAX(CZ431+CR431+DA431, 0.1)*$I$9+DA431/MAX(CZ431+CR431+DA431, 0.1)*$J$9))/($B$11+$C$11+$F$11)</f>
        <v>0</v>
      </c>
      <c r="BP431">
        <f>($B$11*$K$9+$C$11*$K$9+$F$11*((CZ431+CR431)/MAX(CZ431+CR431+DA431, 0.1)*$P$9+DA431/MAX(CZ431+CR431+DA431, 0.1)*$Q$9))/($B$11+$C$11+$F$11)</f>
        <v>0</v>
      </c>
      <c r="BQ431">
        <v>6</v>
      </c>
      <c r="BR431">
        <v>0.5</v>
      </c>
      <c r="BS431" t="s">
        <v>293</v>
      </c>
      <c r="BT431">
        <v>2</v>
      </c>
      <c r="BU431">
        <v>1626466017</v>
      </c>
      <c r="BV431">
        <v>394.841666666667</v>
      </c>
      <c r="BW431">
        <v>419.977666666667</v>
      </c>
      <c r="BX431">
        <v>13.5576333333333</v>
      </c>
      <c r="BY431">
        <v>6.42838</v>
      </c>
      <c r="BZ431">
        <v>393.293666666667</v>
      </c>
      <c r="CA431">
        <v>13.5779</v>
      </c>
      <c r="CB431">
        <v>900.035666666667</v>
      </c>
      <c r="CC431">
        <v>100.762</v>
      </c>
      <c r="CD431">
        <v>0.0999509666666667</v>
      </c>
      <c r="CE431">
        <v>28.7167</v>
      </c>
      <c r="CF431">
        <v>26.5603</v>
      </c>
      <c r="CG431">
        <v>999.9</v>
      </c>
      <c r="CH431">
        <v>0</v>
      </c>
      <c r="CI431">
        <v>0</v>
      </c>
      <c r="CJ431">
        <v>9998.32666666667</v>
      </c>
      <c r="CK431">
        <v>0</v>
      </c>
      <c r="CL431">
        <v>0.221023</v>
      </c>
      <c r="CM431">
        <v>1460.03333333333</v>
      </c>
      <c r="CN431">
        <v>0.972995</v>
      </c>
      <c r="CO431">
        <v>0.0270046</v>
      </c>
      <c r="CP431">
        <v>0</v>
      </c>
      <c r="CQ431">
        <v>885.42</v>
      </c>
      <c r="CR431">
        <v>4.99999</v>
      </c>
      <c r="CS431">
        <v>12999.1333333333</v>
      </c>
      <c r="CT431">
        <v>12728.6333333333</v>
      </c>
      <c r="CU431">
        <v>39.812</v>
      </c>
      <c r="CV431">
        <v>41.5</v>
      </c>
      <c r="CW431">
        <v>40.75</v>
      </c>
      <c r="CX431">
        <v>41.062</v>
      </c>
      <c r="CY431">
        <v>42.187</v>
      </c>
      <c r="CZ431">
        <v>1415.74333333333</v>
      </c>
      <c r="DA431">
        <v>39.29</v>
      </c>
      <c r="DB431">
        <v>0</v>
      </c>
      <c r="DC431">
        <v>1626466029.2</v>
      </c>
      <c r="DD431">
        <v>0</v>
      </c>
      <c r="DE431">
        <v>885.05988</v>
      </c>
      <c r="DF431">
        <v>5.18669232203304</v>
      </c>
      <c r="DG431">
        <v>71.3846153998575</v>
      </c>
      <c r="DH431">
        <v>12990.548</v>
      </c>
      <c r="DI431">
        <v>15</v>
      </c>
      <c r="DJ431">
        <v>1626465084.6</v>
      </c>
      <c r="DK431" t="s">
        <v>294</v>
      </c>
      <c r="DL431">
        <v>1626465076.6</v>
      </c>
      <c r="DM431">
        <v>1626465084.6</v>
      </c>
      <c r="DN431">
        <v>8</v>
      </c>
      <c r="DO431">
        <v>0.212</v>
      </c>
      <c r="DP431">
        <v>0.013</v>
      </c>
      <c r="DQ431">
        <v>1.588</v>
      </c>
      <c r="DR431">
        <v>-0.074</v>
      </c>
      <c r="DS431">
        <v>420</v>
      </c>
      <c r="DT431">
        <v>3</v>
      </c>
      <c r="DU431">
        <v>0.13</v>
      </c>
      <c r="DV431">
        <v>0.03</v>
      </c>
      <c r="DW431">
        <v>-25.0816195121951</v>
      </c>
      <c r="DX431">
        <v>-0.304695470383324</v>
      </c>
      <c r="DY431">
        <v>0.0386475772724547</v>
      </c>
      <c r="DZ431">
        <v>1</v>
      </c>
      <c r="EA431">
        <v>884.822529411765</v>
      </c>
      <c r="EB431">
        <v>4.31936314023633</v>
      </c>
      <c r="EC431">
        <v>0.468248314923882</v>
      </c>
      <c r="ED431">
        <v>1</v>
      </c>
      <c r="EE431">
        <v>7.03926243902439</v>
      </c>
      <c r="EF431">
        <v>0.484285923344927</v>
      </c>
      <c r="EG431">
        <v>0.0484522523215048</v>
      </c>
      <c r="EH431">
        <v>0</v>
      </c>
      <c r="EI431">
        <v>2</v>
      </c>
      <c r="EJ431">
        <v>3</v>
      </c>
      <c r="EK431" t="s">
        <v>354</v>
      </c>
      <c r="EL431">
        <v>100</v>
      </c>
      <c r="EM431">
        <v>100</v>
      </c>
      <c r="EN431">
        <v>1.547</v>
      </c>
      <c r="EO431">
        <v>-0.0201</v>
      </c>
      <c r="EP431">
        <v>0.796380875196005</v>
      </c>
      <c r="EQ431">
        <v>0.00225868272383977</v>
      </c>
      <c r="ER431">
        <v>-9.96746185667655e-07</v>
      </c>
      <c r="ES431">
        <v>2.83711317370827e-10</v>
      </c>
      <c r="ET431">
        <v>-0.071317122073674</v>
      </c>
      <c r="EU431">
        <v>-0.00217948432402501</v>
      </c>
      <c r="EV431">
        <v>0.000453263451741206</v>
      </c>
      <c r="EW431">
        <v>-1.16319206543697e-06</v>
      </c>
      <c r="EX431">
        <v>-2</v>
      </c>
      <c r="EY431">
        <v>2196</v>
      </c>
      <c r="EZ431">
        <v>1</v>
      </c>
      <c r="FA431">
        <v>25</v>
      </c>
      <c r="FB431">
        <v>15.7</v>
      </c>
      <c r="FC431">
        <v>15.6</v>
      </c>
      <c r="FD431">
        <v>18</v>
      </c>
      <c r="FE431">
        <v>828.673</v>
      </c>
      <c r="FF431">
        <v>435.673</v>
      </c>
      <c r="FG431">
        <v>34.6453</v>
      </c>
      <c r="FH431">
        <v>25.2634</v>
      </c>
      <c r="FI431">
        <v>30.0004</v>
      </c>
      <c r="FJ431">
        <v>25.3319</v>
      </c>
      <c r="FK431">
        <v>25.3673</v>
      </c>
      <c r="FL431">
        <v>25.0935</v>
      </c>
      <c r="FM431">
        <v>55.8852</v>
      </c>
      <c r="FN431">
        <v>0</v>
      </c>
      <c r="FO431">
        <v>34.7</v>
      </c>
      <c r="FP431">
        <v>420</v>
      </c>
      <c r="FQ431">
        <v>6.55658</v>
      </c>
      <c r="FR431">
        <v>101.467</v>
      </c>
      <c r="FS431">
        <v>101.908</v>
      </c>
    </row>
    <row r="432" spans="1:175">
      <c r="A432">
        <v>416</v>
      </c>
      <c r="B432">
        <v>1626466020</v>
      </c>
      <c r="C432">
        <v>830.400000095367</v>
      </c>
      <c r="D432" t="s">
        <v>1126</v>
      </c>
      <c r="E432" t="s">
        <v>1127</v>
      </c>
      <c r="F432">
        <v>1</v>
      </c>
      <c r="G432" t="s">
        <v>291</v>
      </c>
      <c r="H432">
        <v>1626466019</v>
      </c>
      <c r="I432">
        <f>(J432)/1000</f>
        <v>0</v>
      </c>
      <c r="J432">
        <f>1000*CB432*AH432*(BX432-BY432)/(100*BQ432*(1000-AH432*BX432))</f>
        <v>0</v>
      </c>
      <c r="K432">
        <f>CB432*AH432*(BW432-BV432*(1000-AH432*BY432)/(1000-AH432*BX432))/(100*BQ432)</f>
        <v>0</v>
      </c>
      <c r="L432">
        <f>BV432 - IF(AH432&gt;1, K432*BQ432*100.0/(AJ432*CJ432), 0)</f>
        <v>0</v>
      </c>
      <c r="M432">
        <f>((S432-I432/2)*L432-K432)/(S432+I432/2)</f>
        <v>0</v>
      </c>
      <c r="N432">
        <f>M432*(CC432+CD432)/1000.0</f>
        <v>0</v>
      </c>
      <c r="O432">
        <f>(BV432 - IF(AH432&gt;1, K432*BQ432*100.0/(AJ432*CJ432), 0))*(CC432+CD432)/1000.0</f>
        <v>0</v>
      </c>
      <c r="P432">
        <f>2.0/((1/R432-1/Q432)+SIGN(R432)*SQRT((1/R432-1/Q432)*(1/R432-1/Q432) + 4*BR432/((BR432+1)*(BR432+1))*(2*1/R432*1/Q432-1/Q432*1/Q432)))</f>
        <v>0</v>
      </c>
      <c r="Q432">
        <f>IF(LEFT(BS432,1)&lt;&gt;"0",IF(LEFT(BS432,1)="1",3.0,BT432),$D$5+$E$5*(CJ432*CC432/($K$5*1000))+$F$5*(CJ432*CC432/($K$5*1000))*MAX(MIN(BQ432,$J$5),$I$5)*MAX(MIN(BQ432,$J$5),$I$5)+$G$5*MAX(MIN(BQ432,$J$5),$I$5)*(CJ432*CC432/($K$5*1000))+$H$5*(CJ432*CC432/($K$5*1000))*(CJ432*CC432/($K$5*1000)))</f>
        <v>0</v>
      </c>
      <c r="R432">
        <f>I432*(1000-(1000*0.61365*exp(17.502*V432/(240.97+V432))/(CC432+CD432)+BX432)/2)/(1000*0.61365*exp(17.502*V432/(240.97+V432))/(CC432+CD432)-BX432)</f>
        <v>0</v>
      </c>
      <c r="S432">
        <f>1/((BR432+1)/(P432/1.6)+1/(Q432/1.37)) + BR432/((BR432+1)/(P432/1.6) + BR432/(Q432/1.37))</f>
        <v>0</v>
      </c>
      <c r="T432">
        <f>(BM432*BP432)</f>
        <v>0</v>
      </c>
      <c r="U432">
        <f>(CE432+(T432+2*0.95*5.67E-8*(((CE432+$B$7)+273)^4-(CE432+273)^4)-44100*I432)/(1.84*29.3*Q432+8*0.95*5.67E-8*(CE432+273)^3))</f>
        <v>0</v>
      </c>
      <c r="V432">
        <f>($C$7*CF432+$D$7*CG432+$E$7*U432)</f>
        <v>0</v>
      </c>
      <c r="W432">
        <f>0.61365*exp(17.502*V432/(240.97+V432))</f>
        <v>0</v>
      </c>
      <c r="X432">
        <f>(Y432/Z432*100)</f>
        <v>0</v>
      </c>
      <c r="Y432">
        <f>BX432*(CC432+CD432)/1000</f>
        <v>0</v>
      </c>
      <c r="Z432">
        <f>0.61365*exp(17.502*CE432/(240.97+CE432))</f>
        <v>0</v>
      </c>
      <c r="AA432">
        <f>(W432-BX432*(CC432+CD432)/1000)</f>
        <v>0</v>
      </c>
      <c r="AB432">
        <f>(-I432*44100)</f>
        <v>0</v>
      </c>
      <c r="AC432">
        <f>2*29.3*Q432*0.92*(CE432-V432)</f>
        <v>0</v>
      </c>
      <c r="AD432">
        <f>2*0.95*5.67E-8*(((CE432+$B$7)+273)^4-(V432+273)^4)</f>
        <v>0</v>
      </c>
      <c r="AE432">
        <f>T432+AD432+AB432+AC432</f>
        <v>0</v>
      </c>
      <c r="AF432">
        <v>135</v>
      </c>
      <c r="AG432">
        <v>15</v>
      </c>
      <c r="AH432">
        <f>IF(AF432*$H$13&gt;=AJ432,1.0,(AJ432/(AJ432-AF432*$H$13)))</f>
        <v>0</v>
      </c>
      <c r="AI432">
        <f>(AH432-1)*100</f>
        <v>0</v>
      </c>
      <c r="AJ432">
        <f>MAX(0,($B$13+$C$13*CJ432)/(1+$D$13*CJ432)*CC432/(CE432+273)*$E$13)</f>
        <v>0</v>
      </c>
      <c r="AK432" t="s">
        <v>292</v>
      </c>
      <c r="AL432" t="s">
        <v>292</v>
      </c>
      <c r="AM432">
        <v>0</v>
      </c>
      <c r="AN432">
        <v>0</v>
      </c>
      <c r="AO432">
        <f>1-AM432/AN432</f>
        <v>0</v>
      </c>
      <c r="AP432">
        <v>0</v>
      </c>
      <c r="AQ432" t="s">
        <v>292</v>
      </c>
      <c r="AR432" t="s">
        <v>292</v>
      </c>
      <c r="AS432">
        <v>0</v>
      </c>
      <c r="AT432">
        <v>0</v>
      </c>
      <c r="AU432">
        <f>1-AS432/AT432</f>
        <v>0</v>
      </c>
      <c r="AV432">
        <v>0.5</v>
      </c>
      <c r="AW432">
        <f>BN432</f>
        <v>0</v>
      </c>
      <c r="AX432">
        <f>K432</f>
        <v>0</v>
      </c>
      <c r="AY432">
        <f>AU432*AV432*AW432</f>
        <v>0</v>
      </c>
      <c r="AZ432">
        <f>(AX432-AP432)/AW432</f>
        <v>0</v>
      </c>
      <c r="BA432">
        <f>(AN432-AT432)/AT432</f>
        <v>0</v>
      </c>
      <c r="BB432">
        <f>AM432/(AO432+AM432/AT432)</f>
        <v>0</v>
      </c>
      <c r="BC432" t="s">
        <v>292</v>
      </c>
      <c r="BD432">
        <v>0</v>
      </c>
      <c r="BE432">
        <f>IF(BD432&lt;&gt;0, BD432, BB432)</f>
        <v>0</v>
      </c>
      <c r="BF432">
        <f>1-BE432/AT432</f>
        <v>0</v>
      </c>
      <c r="BG432">
        <f>(AT432-AS432)/(AT432-BE432)</f>
        <v>0</v>
      </c>
      <c r="BH432">
        <f>(AN432-AT432)/(AN432-BE432)</f>
        <v>0</v>
      </c>
      <c r="BI432">
        <f>(AT432-AS432)/(AT432-AM432)</f>
        <v>0</v>
      </c>
      <c r="BJ432">
        <f>(AN432-AT432)/(AN432-AM432)</f>
        <v>0</v>
      </c>
      <c r="BK432">
        <f>(BG432*BE432/AS432)</f>
        <v>0</v>
      </c>
      <c r="BL432">
        <f>(1-BK432)</f>
        <v>0</v>
      </c>
      <c r="BM432">
        <f>$B$11*CK432+$C$11*CL432+$F$11*CM432*(1-CP432)</f>
        <v>0</v>
      </c>
      <c r="BN432">
        <f>BM432*BO432</f>
        <v>0</v>
      </c>
      <c r="BO432">
        <f>($B$11*$D$9+$C$11*$D$9+$F$11*((CZ432+CR432)/MAX(CZ432+CR432+DA432, 0.1)*$I$9+DA432/MAX(CZ432+CR432+DA432, 0.1)*$J$9))/($B$11+$C$11+$F$11)</f>
        <v>0</v>
      </c>
      <c r="BP432">
        <f>($B$11*$K$9+$C$11*$K$9+$F$11*((CZ432+CR432)/MAX(CZ432+CR432+DA432, 0.1)*$P$9+DA432/MAX(CZ432+CR432+DA432, 0.1)*$Q$9))/($B$11+$C$11+$F$11)</f>
        <v>0</v>
      </c>
      <c r="BQ432">
        <v>6</v>
      </c>
      <c r="BR432">
        <v>0.5</v>
      </c>
      <c r="BS432" t="s">
        <v>293</v>
      </c>
      <c r="BT432">
        <v>2</v>
      </c>
      <c r="BU432">
        <v>1626466019</v>
      </c>
      <c r="BV432">
        <v>394.85</v>
      </c>
      <c r="BW432">
        <v>419.995</v>
      </c>
      <c r="BX432">
        <v>13.5830666666667</v>
      </c>
      <c r="BY432">
        <v>6.4336</v>
      </c>
      <c r="BZ432">
        <v>393.302333333333</v>
      </c>
      <c r="CA432">
        <v>13.6031</v>
      </c>
      <c r="CB432">
        <v>899.971333333333</v>
      </c>
      <c r="CC432">
        <v>100.762333333333</v>
      </c>
      <c r="CD432">
        <v>0.0997448666666667</v>
      </c>
      <c r="CE432">
        <v>28.7578666666667</v>
      </c>
      <c r="CF432">
        <v>26.5947666666667</v>
      </c>
      <c r="CG432">
        <v>999.9</v>
      </c>
      <c r="CH432">
        <v>0</v>
      </c>
      <c r="CI432">
        <v>0</v>
      </c>
      <c r="CJ432">
        <v>10019.9666666667</v>
      </c>
      <c r="CK432">
        <v>0</v>
      </c>
      <c r="CL432">
        <v>0.221023</v>
      </c>
      <c r="CM432">
        <v>1460.02333333333</v>
      </c>
      <c r="CN432">
        <v>0.972995</v>
      </c>
      <c r="CO432">
        <v>0.0270046</v>
      </c>
      <c r="CP432">
        <v>0</v>
      </c>
      <c r="CQ432">
        <v>885.822</v>
      </c>
      <c r="CR432">
        <v>4.99999</v>
      </c>
      <c r="CS432">
        <v>13000.5</v>
      </c>
      <c r="CT432">
        <v>12728.5333333333</v>
      </c>
      <c r="CU432">
        <v>39.812</v>
      </c>
      <c r="CV432">
        <v>41.5</v>
      </c>
      <c r="CW432">
        <v>40.75</v>
      </c>
      <c r="CX432">
        <v>41.062</v>
      </c>
      <c r="CY432">
        <v>42.187</v>
      </c>
      <c r="CZ432">
        <v>1415.73333333333</v>
      </c>
      <c r="DA432">
        <v>39.29</v>
      </c>
      <c r="DB432">
        <v>0</v>
      </c>
      <c r="DC432">
        <v>1626466031</v>
      </c>
      <c r="DD432">
        <v>0</v>
      </c>
      <c r="DE432">
        <v>885.201192307692</v>
      </c>
      <c r="DF432">
        <v>5.37617094160917</v>
      </c>
      <c r="DG432">
        <v>73.6273503381881</v>
      </c>
      <c r="DH432">
        <v>12992.2692307692</v>
      </c>
      <c r="DI432">
        <v>15</v>
      </c>
      <c r="DJ432">
        <v>1626465084.6</v>
      </c>
      <c r="DK432" t="s">
        <v>294</v>
      </c>
      <c r="DL432">
        <v>1626465076.6</v>
      </c>
      <c r="DM432">
        <v>1626465084.6</v>
      </c>
      <c r="DN432">
        <v>8</v>
      </c>
      <c r="DO432">
        <v>0.212</v>
      </c>
      <c r="DP432">
        <v>0.013</v>
      </c>
      <c r="DQ432">
        <v>1.588</v>
      </c>
      <c r="DR432">
        <v>-0.074</v>
      </c>
      <c r="DS432">
        <v>420</v>
      </c>
      <c r="DT432">
        <v>3</v>
      </c>
      <c r="DU432">
        <v>0.13</v>
      </c>
      <c r="DV432">
        <v>0.03</v>
      </c>
      <c r="DW432">
        <v>-25.0886487804878</v>
      </c>
      <c r="DX432">
        <v>-0.379501045296235</v>
      </c>
      <c r="DY432">
        <v>0.0422721618709585</v>
      </c>
      <c r="DZ432">
        <v>1</v>
      </c>
      <c r="EA432">
        <v>884.958971428572</v>
      </c>
      <c r="EB432">
        <v>4.64045230014428</v>
      </c>
      <c r="EC432">
        <v>0.509220944789431</v>
      </c>
      <c r="ED432">
        <v>1</v>
      </c>
      <c r="EE432">
        <v>7.05608536585366</v>
      </c>
      <c r="EF432">
        <v>0.512986829268294</v>
      </c>
      <c r="EG432">
        <v>0.0512600012417594</v>
      </c>
      <c r="EH432">
        <v>0</v>
      </c>
      <c r="EI432">
        <v>2</v>
      </c>
      <c r="EJ432">
        <v>3</v>
      </c>
      <c r="EK432" t="s">
        <v>354</v>
      </c>
      <c r="EL432">
        <v>100</v>
      </c>
      <c r="EM432">
        <v>100</v>
      </c>
      <c r="EN432">
        <v>1.548</v>
      </c>
      <c r="EO432">
        <v>-0.0199</v>
      </c>
      <c r="EP432">
        <v>0.796380875196005</v>
      </c>
      <c r="EQ432">
        <v>0.00225868272383977</v>
      </c>
      <c r="ER432">
        <v>-9.96746185667655e-07</v>
      </c>
      <c r="ES432">
        <v>2.83711317370827e-10</v>
      </c>
      <c r="ET432">
        <v>-0.071317122073674</v>
      </c>
      <c r="EU432">
        <v>-0.00217948432402501</v>
      </c>
      <c r="EV432">
        <v>0.000453263451741206</v>
      </c>
      <c r="EW432">
        <v>-1.16319206543697e-06</v>
      </c>
      <c r="EX432">
        <v>-2</v>
      </c>
      <c r="EY432">
        <v>2196</v>
      </c>
      <c r="EZ432">
        <v>1</v>
      </c>
      <c r="FA432">
        <v>25</v>
      </c>
      <c r="FB432">
        <v>15.7</v>
      </c>
      <c r="FC432">
        <v>15.6</v>
      </c>
      <c r="FD432">
        <v>18</v>
      </c>
      <c r="FE432">
        <v>828.591</v>
      </c>
      <c r="FF432">
        <v>435.783</v>
      </c>
      <c r="FG432">
        <v>34.7141</v>
      </c>
      <c r="FH432">
        <v>25.2655</v>
      </c>
      <c r="FI432">
        <v>30.0004</v>
      </c>
      <c r="FJ432">
        <v>25.3327</v>
      </c>
      <c r="FK432">
        <v>25.368</v>
      </c>
      <c r="FL432">
        <v>25.0952</v>
      </c>
      <c r="FM432">
        <v>55.8852</v>
      </c>
      <c r="FN432">
        <v>0</v>
      </c>
      <c r="FO432">
        <v>34.8</v>
      </c>
      <c r="FP432">
        <v>420</v>
      </c>
      <c r="FQ432">
        <v>6.55671</v>
      </c>
      <c r="FR432">
        <v>101.468</v>
      </c>
      <c r="FS432">
        <v>101.908</v>
      </c>
    </row>
    <row r="433" spans="1:175">
      <c r="A433">
        <v>417</v>
      </c>
      <c r="B433">
        <v>1626466022</v>
      </c>
      <c r="C433">
        <v>832.400000095367</v>
      </c>
      <c r="D433" t="s">
        <v>1128</v>
      </c>
      <c r="E433" t="s">
        <v>1129</v>
      </c>
      <c r="F433">
        <v>1</v>
      </c>
      <c r="G433" t="s">
        <v>291</v>
      </c>
      <c r="H433">
        <v>1626466021</v>
      </c>
      <c r="I433">
        <f>(J433)/1000</f>
        <v>0</v>
      </c>
      <c r="J433">
        <f>1000*CB433*AH433*(BX433-BY433)/(100*BQ433*(1000-AH433*BX433))</f>
        <v>0</v>
      </c>
      <c r="K433">
        <f>CB433*AH433*(BW433-BV433*(1000-AH433*BY433)/(1000-AH433*BX433))/(100*BQ433)</f>
        <v>0</v>
      </c>
      <c r="L433">
        <f>BV433 - IF(AH433&gt;1, K433*BQ433*100.0/(AJ433*CJ433), 0)</f>
        <v>0</v>
      </c>
      <c r="M433">
        <f>((S433-I433/2)*L433-K433)/(S433+I433/2)</f>
        <v>0</v>
      </c>
      <c r="N433">
        <f>M433*(CC433+CD433)/1000.0</f>
        <v>0</v>
      </c>
      <c r="O433">
        <f>(BV433 - IF(AH433&gt;1, K433*BQ433*100.0/(AJ433*CJ433), 0))*(CC433+CD433)/1000.0</f>
        <v>0</v>
      </c>
      <c r="P433">
        <f>2.0/((1/R433-1/Q433)+SIGN(R433)*SQRT((1/R433-1/Q433)*(1/R433-1/Q433) + 4*BR433/((BR433+1)*(BR433+1))*(2*1/R433*1/Q433-1/Q433*1/Q433)))</f>
        <v>0</v>
      </c>
      <c r="Q433">
        <f>IF(LEFT(BS433,1)&lt;&gt;"0",IF(LEFT(BS433,1)="1",3.0,BT433),$D$5+$E$5*(CJ433*CC433/($K$5*1000))+$F$5*(CJ433*CC433/($K$5*1000))*MAX(MIN(BQ433,$J$5),$I$5)*MAX(MIN(BQ433,$J$5),$I$5)+$G$5*MAX(MIN(BQ433,$J$5),$I$5)*(CJ433*CC433/($K$5*1000))+$H$5*(CJ433*CC433/($K$5*1000))*(CJ433*CC433/($K$5*1000)))</f>
        <v>0</v>
      </c>
      <c r="R433">
        <f>I433*(1000-(1000*0.61365*exp(17.502*V433/(240.97+V433))/(CC433+CD433)+BX433)/2)/(1000*0.61365*exp(17.502*V433/(240.97+V433))/(CC433+CD433)-BX433)</f>
        <v>0</v>
      </c>
      <c r="S433">
        <f>1/((BR433+1)/(P433/1.6)+1/(Q433/1.37)) + BR433/((BR433+1)/(P433/1.6) + BR433/(Q433/1.37))</f>
        <v>0</v>
      </c>
      <c r="T433">
        <f>(BM433*BP433)</f>
        <v>0</v>
      </c>
      <c r="U433">
        <f>(CE433+(T433+2*0.95*5.67E-8*(((CE433+$B$7)+273)^4-(CE433+273)^4)-44100*I433)/(1.84*29.3*Q433+8*0.95*5.67E-8*(CE433+273)^3))</f>
        <v>0</v>
      </c>
      <c r="V433">
        <f>($C$7*CF433+$D$7*CG433+$E$7*U433)</f>
        <v>0</v>
      </c>
      <c r="W433">
        <f>0.61365*exp(17.502*V433/(240.97+V433))</f>
        <v>0</v>
      </c>
      <c r="X433">
        <f>(Y433/Z433*100)</f>
        <v>0</v>
      </c>
      <c r="Y433">
        <f>BX433*(CC433+CD433)/1000</f>
        <v>0</v>
      </c>
      <c r="Z433">
        <f>0.61365*exp(17.502*CE433/(240.97+CE433))</f>
        <v>0</v>
      </c>
      <c r="AA433">
        <f>(W433-BX433*(CC433+CD433)/1000)</f>
        <v>0</v>
      </c>
      <c r="AB433">
        <f>(-I433*44100)</f>
        <v>0</v>
      </c>
      <c r="AC433">
        <f>2*29.3*Q433*0.92*(CE433-V433)</f>
        <v>0</v>
      </c>
      <c r="AD433">
        <f>2*0.95*5.67E-8*(((CE433+$B$7)+273)^4-(V433+273)^4)</f>
        <v>0</v>
      </c>
      <c r="AE433">
        <f>T433+AD433+AB433+AC433</f>
        <v>0</v>
      </c>
      <c r="AF433">
        <v>135</v>
      </c>
      <c r="AG433">
        <v>15</v>
      </c>
      <c r="AH433">
        <f>IF(AF433*$H$13&gt;=AJ433,1.0,(AJ433/(AJ433-AF433*$H$13)))</f>
        <v>0</v>
      </c>
      <c r="AI433">
        <f>(AH433-1)*100</f>
        <v>0</v>
      </c>
      <c r="AJ433">
        <f>MAX(0,($B$13+$C$13*CJ433)/(1+$D$13*CJ433)*CC433/(CE433+273)*$E$13)</f>
        <v>0</v>
      </c>
      <c r="AK433" t="s">
        <v>292</v>
      </c>
      <c r="AL433" t="s">
        <v>292</v>
      </c>
      <c r="AM433">
        <v>0</v>
      </c>
      <c r="AN433">
        <v>0</v>
      </c>
      <c r="AO433">
        <f>1-AM433/AN433</f>
        <v>0</v>
      </c>
      <c r="AP433">
        <v>0</v>
      </c>
      <c r="AQ433" t="s">
        <v>292</v>
      </c>
      <c r="AR433" t="s">
        <v>292</v>
      </c>
      <c r="AS433">
        <v>0</v>
      </c>
      <c r="AT433">
        <v>0</v>
      </c>
      <c r="AU433">
        <f>1-AS433/AT433</f>
        <v>0</v>
      </c>
      <c r="AV433">
        <v>0.5</v>
      </c>
      <c r="AW433">
        <f>BN433</f>
        <v>0</v>
      </c>
      <c r="AX433">
        <f>K433</f>
        <v>0</v>
      </c>
      <c r="AY433">
        <f>AU433*AV433*AW433</f>
        <v>0</v>
      </c>
      <c r="AZ433">
        <f>(AX433-AP433)/AW433</f>
        <v>0</v>
      </c>
      <c r="BA433">
        <f>(AN433-AT433)/AT433</f>
        <v>0</v>
      </c>
      <c r="BB433">
        <f>AM433/(AO433+AM433/AT433)</f>
        <v>0</v>
      </c>
      <c r="BC433" t="s">
        <v>292</v>
      </c>
      <c r="BD433">
        <v>0</v>
      </c>
      <c r="BE433">
        <f>IF(BD433&lt;&gt;0, BD433, BB433)</f>
        <v>0</v>
      </c>
      <c r="BF433">
        <f>1-BE433/AT433</f>
        <v>0</v>
      </c>
      <c r="BG433">
        <f>(AT433-AS433)/(AT433-BE433)</f>
        <v>0</v>
      </c>
      <c r="BH433">
        <f>(AN433-AT433)/(AN433-BE433)</f>
        <v>0</v>
      </c>
      <c r="BI433">
        <f>(AT433-AS433)/(AT433-AM433)</f>
        <v>0</v>
      </c>
      <c r="BJ433">
        <f>(AN433-AT433)/(AN433-AM433)</f>
        <v>0</v>
      </c>
      <c r="BK433">
        <f>(BG433*BE433/AS433)</f>
        <v>0</v>
      </c>
      <c r="BL433">
        <f>(1-BK433)</f>
        <v>0</v>
      </c>
      <c r="BM433">
        <f>$B$11*CK433+$C$11*CL433+$F$11*CM433*(1-CP433)</f>
        <v>0</v>
      </c>
      <c r="BN433">
        <f>BM433*BO433</f>
        <v>0</v>
      </c>
      <c r="BO433">
        <f>($B$11*$D$9+$C$11*$D$9+$F$11*((CZ433+CR433)/MAX(CZ433+CR433+DA433, 0.1)*$I$9+DA433/MAX(CZ433+CR433+DA433, 0.1)*$J$9))/($B$11+$C$11+$F$11)</f>
        <v>0</v>
      </c>
      <c r="BP433">
        <f>($B$11*$K$9+$C$11*$K$9+$F$11*((CZ433+CR433)/MAX(CZ433+CR433+DA433, 0.1)*$P$9+DA433/MAX(CZ433+CR433+DA433, 0.1)*$Q$9))/($B$11+$C$11+$F$11)</f>
        <v>0</v>
      </c>
      <c r="BQ433">
        <v>6</v>
      </c>
      <c r="BR433">
        <v>0.5</v>
      </c>
      <c r="BS433" t="s">
        <v>293</v>
      </c>
      <c r="BT433">
        <v>2</v>
      </c>
      <c r="BU433">
        <v>1626466021</v>
      </c>
      <c r="BV433">
        <v>394.830333333333</v>
      </c>
      <c r="BW433">
        <v>419.961666666667</v>
      </c>
      <c r="BX433">
        <v>13.6111</v>
      </c>
      <c r="BY433">
        <v>6.46643666666667</v>
      </c>
      <c r="BZ433">
        <v>393.282666666667</v>
      </c>
      <c r="CA433">
        <v>13.6309</v>
      </c>
      <c r="CB433">
        <v>900.002666666667</v>
      </c>
      <c r="CC433">
        <v>100.763333333333</v>
      </c>
      <c r="CD433">
        <v>0.0995944666666667</v>
      </c>
      <c r="CE433">
        <v>28.7972666666667</v>
      </c>
      <c r="CF433">
        <v>26.6309333333333</v>
      </c>
      <c r="CG433">
        <v>999.9</v>
      </c>
      <c r="CH433">
        <v>0</v>
      </c>
      <c r="CI433">
        <v>0</v>
      </c>
      <c r="CJ433">
        <v>10043.5333333333</v>
      </c>
      <c r="CK433">
        <v>0</v>
      </c>
      <c r="CL433">
        <v>0.221023</v>
      </c>
      <c r="CM433">
        <v>1459.94666666667</v>
      </c>
      <c r="CN433">
        <v>0.972992333333333</v>
      </c>
      <c r="CO433">
        <v>0.0270077333333333</v>
      </c>
      <c r="CP433">
        <v>0</v>
      </c>
      <c r="CQ433">
        <v>885.685666666667</v>
      </c>
      <c r="CR433">
        <v>4.99999</v>
      </c>
      <c r="CS433">
        <v>13002.4666666667</v>
      </c>
      <c r="CT433">
        <v>12727.8666666667</v>
      </c>
      <c r="CU433">
        <v>39.812</v>
      </c>
      <c r="CV433">
        <v>41.5206666666667</v>
      </c>
      <c r="CW433">
        <v>40.75</v>
      </c>
      <c r="CX433">
        <v>41.062</v>
      </c>
      <c r="CY433">
        <v>42.187</v>
      </c>
      <c r="CZ433">
        <v>1415.65333333333</v>
      </c>
      <c r="DA433">
        <v>39.2933333333333</v>
      </c>
      <c r="DB433">
        <v>0</v>
      </c>
      <c r="DC433">
        <v>1626466033.4</v>
      </c>
      <c r="DD433">
        <v>0</v>
      </c>
      <c r="DE433">
        <v>885.373461538462</v>
      </c>
      <c r="DF433">
        <v>5.33141881765049</v>
      </c>
      <c r="DG433">
        <v>73.6752136689348</v>
      </c>
      <c r="DH433">
        <v>12995.1769230769</v>
      </c>
      <c r="DI433">
        <v>15</v>
      </c>
      <c r="DJ433">
        <v>1626465084.6</v>
      </c>
      <c r="DK433" t="s">
        <v>294</v>
      </c>
      <c r="DL433">
        <v>1626465076.6</v>
      </c>
      <c r="DM433">
        <v>1626465084.6</v>
      </c>
      <c r="DN433">
        <v>8</v>
      </c>
      <c r="DO433">
        <v>0.212</v>
      </c>
      <c r="DP433">
        <v>0.013</v>
      </c>
      <c r="DQ433">
        <v>1.588</v>
      </c>
      <c r="DR433">
        <v>-0.074</v>
      </c>
      <c r="DS433">
        <v>420</v>
      </c>
      <c r="DT433">
        <v>3</v>
      </c>
      <c r="DU433">
        <v>0.13</v>
      </c>
      <c r="DV433">
        <v>0.03</v>
      </c>
      <c r="DW433">
        <v>-25.0999853658537</v>
      </c>
      <c r="DX433">
        <v>-0.312827874564464</v>
      </c>
      <c r="DY433">
        <v>0.0365768323381148</v>
      </c>
      <c r="DZ433">
        <v>1</v>
      </c>
      <c r="EA433">
        <v>885.140878787879</v>
      </c>
      <c r="EB433">
        <v>4.52418332272348</v>
      </c>
      <c r="EC433">
        <v>0.4734855127268</v>
      </c>
      <c r="ED433">
        <v>1</v>
      </c>
      <c r="EE433">
        <v>7.07348048780488</v>
      </c>
      <c r="EF433">
        <v>0.4945774912892</v>
      </c>
      <c r="EG433">
        <v>0.0494613604771427</v>
      </c>
      <c r="EH433">
        <v>0</v>
      </c>
      <c r="EI433">
        <v>2</v>
      </c>
      <c r="EJ433">
        <v>3</v>
      </c>
      <c r="EK433" t="s">
        <v>354</v>
      </c>
      <c r="EL433">
        <v>100</v>
      </c>
      <c r="EM433">
        <v>100</v>
      </c>
      <c r="EN433">
        <v>1.547</v>
      </c>
      <c r="EO433">
        <v>-0.0196</v>
      </c>
      <c r="EP433">
        <v>0.796380875196005</v>
      </c>
      <c r="EQ433">
        <v>0.00225868272383977</v>
      </c>
      <c r="ER433">
        <v>-9.96746185667655e-07</v>
      </c>
      <c r="ES433">
        <v>2.83711317370827e-10</v>
      </c>
      <c r="ET433">
        <v>-0.071317122073674</v>
      </c>
      <c r="EU433">
        <v>-0.00217948432402501</v>
      </c>
      <c r="EV433">
        <v>0.000453263451741206</v>
      </c>
      <c r="EW433">
        <v>-1.16319206543697e-06</v>
      </c>
      <c r="EX433">
        <v>-2</v>
      </c>
      <c r="EY433">
        <v>2196</v>
      </c>
      <c r="EZ433">
        <v>1</v>
      </c>
      <c r="FA433">
        <v>25</v>
      </c>
      <c r="FB433">
        <v>15.8</v>
      </c>
      <c r="FC433">
        <v>15.6</v>
      </c>
      <c r="FD433">
        <v>18</v>
      </c>
      <c r="FE433">
        <v>828.748</v>
      </c>
      <c r="FF433">
        <v>435.552</v>
      </c>
      <c r="FG433">
        <v>34.7701</v>
      </c>
      <c r="FH433">
        <v>25.2676</v>
      </c>
      <c r="FI433">
        <v>30.0002</v>
      </c>
      <c r="FJ433">
        <v>25.3337</v>
      </c>
      <c r="FK433">
        <v>25.369</v>
      </c>
      <c r="FL433">
        <v>25.0942</v>
      </c>
      <c r="FM433">
        <v>55.8852</v>
      </c>
      <c r="FN433">
        <v>0</v>
      </c>
      <c r="FO433">
        <v>34.91</v>
      </c>
      <c r="FP433">
        <v>420</v>
      </c>
      <c r="FQ433">
        <v>6.5891</v>
      </c>
      <c r="FR433">
        <v>101.468</v>
      </c>
      <c r="FS433">
        <v>101.908</v>
      </c>
    </row>
    <row r="434" spans="1:175">
      <c r="A434">
        <v>418</v>
      </c>
      <c r="B434">
        <v>1626466024</v>
      </c>
      <c r="C434">
        <v>834.400000095367</v>
      </c>
      <c r="D434" t="s">
        <v>1130</v>
      </c>
      <c r="E434" t="s">
        <v>1131</v>
      </c>
      <c r="F434">
        <v>1</v>
      </c>
      <c r="G434" t="s">
        <v>291</v>
      </c>
      <c r="H434">
        <v>1626466023</v>
      </c>
      <c r="I434">
        <f>(J434)/1000</f>
        <v>0</v>
      </c>
      <c r="J434">
        <f>1000*CB434*AH434*(BX434-BY434)/(100*BQ434*(1000-AH434*BX434))</f>
        <v>0</v>
      </c>
      <c r="K434">
        <f>CB434*AH434*(BW434-BV434*(1000-AH434*BY434)/(1000-AH434*BX434))/(100*BQ434)</f>
        <v>0</v>
      </c>
      <c r="L434">
        <f>BV434 - IF(AH434&gt;1, K434*BQ434*100.0/(AJ434*CJ434), 0)</f>
        <v>0</v>
      </c>
      <c r="M434">
        <f>((S434-I434/2)*L434-K434)/(S434+I434/2)</f>
        <v>0</v>
      </c>
      <c r="N434">
        <f>M434*(CC434+CD434)/1000.0</f>
        <v>0</v>
      </c>
      <c r="O434">
        <f>(BV434 - IF(AH434&gt;1, K434*BQ434*100.0/(AJ434*CJ434), 0))*(CC434+CD434)/1000.0</f>
        <v>0</v>
      </c>
      <c r="P434">
        <f>2.0/((1/R434-1/Q434)+SIGN(R434)*SQRT((1/R434-1/Q434)*(1/R434-1/Q434) + 4*BR434/((BR434+1)*(BR434+1))*(2*1/R434*1/Q434-1/Q434*1/Q434)))</f>
        <v>0</v>
      </c>
      <c r="Q434">
        <f>IF(LEFT(BS434,1)&lt;&gt;"0",IF(LEFT(BS434,1)="1",3.0,BT434),$D$5+$E$5*(CJ434*CC434/($K$5*1000))+$F$5*(CJ434*CC434/($K$5*1000))*MAX(MIN(BQ434,$J$5),$I$5)*MAX(MIN(BQ434,$J$5),$I$5)+$G$5*MAX(MIN(BQ434,$J$5),$I$5)*(CJ434*CC434/($K$5*1000))+$H$5*(CJ434*CC434/($K$5*1000))*(CJ434*CC434/($K$5*1000)))</f>
        <v>0</v>
      </c>
      <c r="R434">
        <f>I434*(1000-(1000*0.61365*exp(17.502*V434/(240.97+V434))/(CC434+CD434)+BX434)/2)/(1000*0.61365*exp(17.502*V434/(240.97+V434))/(CC434+CD434)-BX434)</f>
        <v>0</v>
      </c>
      <c r="S434">
        <f>1/((BR434+1)/(P434/1.6)+1/(Q434/1.37)) + BR434/((BR434+1)/(P434/1.6) + BR434/(Q434/1.37))</f>
        <v>0</v>
      </c>
      <c r="T434">
        <f>(BM434*BP434)</f>
        <v>0</v>
      </c>
      <c r="U434">
        <f>(CE434+(T434+2*0.95*5.67E-8*(((CE434+$B$7)+273)^4-(CE434+273)^4)-44100*I434)/(1.84*29.3*Q434+8*0.95*5.67E-8*(CE434+273)^3))</f>
        <v>0</v>
      </c>
      <c r="V434">
        <f>($C$7*CF434+$D$7*CG434+$E$7*U434)</f>
        <v>0</v>
      </c>
      <c r="W434">
        <f>0.61365*exp(17.502*V434/(240.97+V434))</f>
        <v>0</v>
      </c>
      <c r="X434">
        <f>(Y434/Z434*100)</f>
        <v>0</v>
      </c>
      <c r="Y434">
        <f>BX434*(CC434+CD434)/1000</f>
        <v>0</v>
      </c>
      <c r="Z434">
        <f>0.61365*exp(17.502*CE434/(240.97+CE434))</f>
        <v>0</v>
      </c>
      <c r="AA434">
        <f>(W434-BX434*(CC434+CD434)/1000)</f>
        <v>0</v>
      </c>
      <c r="AB434">
        <f>(-I434*44100)</f>
        <v>0</v>
      </c>
      <c r="AC434">
        <f>2*29.3*Q434*0.92*(CE434-V434)</f>
        <v>0</v>
      </c>
      <c r="AD434">
        <f>2*0.95*5.67E-8*(((CE434+$B$7)+273)^4-(V434+273)^4)</f>
        <v>0</v>
      </c>
      <c r="AE434">
        <f>T434+AD434+AB434+AC434</f>
        <v>0</v>
      </c>
      <c r="AF434">
        <v>135</v>
      </c>
      <c r="AG434">
        <v>15</v>
      </c>
      <c r="AH434">
        <f>IF(AF434*$H$13&gt;=AJ434,1.0,(AJ434/(AJ434-AF434*$H$13)))</f>
        <v>0</v>
      </c>
      <c r="AI434">
        <f>(AH434-1)*100</f>
        <v>0</v>
      </c>
      <c r="AJ434">
        <f>MAX(0,($B$13+$C$13*CJ434)/(1+$D$13*CJ434)*CC434/(CE434+273)*$E$13)</f>
        <v>0</v>
      </c>
      <c r="AK434" t="s">
        <v>292</v>
      </c>
      <c r="AL434" t="s">
        <v>292</v>
      </c>
      <c r="AM434">
        <v>0</v>
      </c>
      <c r="AN434">
        <v>0</v>
      </c>
      <c r="AO434">
        <f>1-AM434/AN434</f>
        <v>0</v>
      </c>
      <c r="AP434">
        <v>0</v>
      </c>
      <c r="AQ434" t="s">
        <v>292</v>
      </c>
      <c r="AR434" t="s">
        <v>292</v>
      </c>
      <c r="AS434">
        <v>0</v>
      </c>
      <c r="AT434">
        <v>0</v>
      </c>
      <c r="AU434">
        <f>1-AS434/AT434</f>
        <v>0</v>
      </c>
      <c r="AV434">
        <v>0.5</v>
      </c>
      <c r="AW434">
        <f>BN434</f>
        <v>0</v>
      </c>
      <c r="AX434">
        <f>K434</f>
        <v>0</v>
      </c>
      <c r="AY434">
        <f>AU434*AV434*AW434</f>
        <v>0</v>
      </c>
      <c r="AZ434">
        <f>(AX434-AP434)/AW434</f>
        <v>0</v>
      </c>
      <c r="BA434">
        <f>(AN434-AT434)/AT434</f>
        <v>0</v>
      </c>
      <c r="BB434">
        <f>AM434/(AO434+AM434/AT434)</f>
        <v>0</v>
      </c>
      <c r="BC434" t="s">
        <v>292</v>
      </c>
      <c r="BD434">
        <v>0</v>
      </c>
      <c r="BE434">
        <f>IF(BD434&lt;&gt;0, BD434, BB434)</f>
        <v>0</v>
      </c>
      <c r="BF434">
        <f>1-BE434/AT434</f>
        <v>0</v>
      </c>
      <c r="BG434">
        <f>(AT434-AS434)/(AT434-BE434)</f>
        <v>0</v>
      </c>
      <c r="BH434">
        <f>(AN434-AT434)/(AN434-BE434)</f>
        <v>0</v>
      </c>
      <c r="BI434">
        <f>(AT434-AS434)/(AT434-AM434)</f>
        <v>0</v>
      </c>
      <c r="BJ434">
        <f>(AN434-AT434)/(AN434-AM434)</f>
        <v>0</v>
      </c>
      <c r="BK434">
        <f>(BG434*BE434/AS434)</f>
        <v>0</v>
      </c>
      <c r="BL434">
        <f>(1-BK434)</f>
        <v>0</v>
      </c>
      <c r="BM434">
        <f>$B$11*CK434+$C$11*CL434+$F$11*CM434*(1-CP434)</f>
        <v>0</v>
      </c>
      <c r="BN434">
        <f>BM434*BO434</f>
        <v>0</v>
      </c>
      <c r="BO434">
        <f>($B$11*$D$9+$C$11*$D$9+$F$11*((CZ434+CR434)/MAX(CZ434+CR434+DA434, 0.1)*$I$9+DA434/MAX(CZ434+CR434+DA434, 0.1)*$J$9))/($B$11+$C$11+$F$11)</f>
        <v>0</v>
      </c>
      <c r="BP434">
        <f>($B$11*$K$9+$C$11*$K$9+$F$11*((CZ434+CR434)/MAX(CZ434+CR434+DA434, 0.1)*$P$9+DA434/MAX(CZ434+CR434+DA434, 0.1)*$Q$9))/($B$11+$C$11+$F$11)</f>
        <v>0</v>
      </c>
      <c r="BQ434">
        <v>6</v>
      </c>
      <c r="BR434">
        <v>0.5</v>
      </c>
      <c r="BS434" t="s">
        <v>293</v>
      </c>
      <c r="BT434">
        <v>2</v>
      </c>
      <c r="BU434">
        <v>1626466023</v>
      </c>
      <c r="BV434">
        <v>394.777333333333</v>
      </c>
      <c r="BW434">
        <v>419.951</v>
      </c>
      <c r="BX434">
        <v>13.6492</v>
      </c>
      <c r="BY434">
        <v>6.51267333333333</v>
      </c>
      <c r="BZ434">
        <v>393.229333333333</v>
      </c>
      <c r="CA434">
        <v>13.6686</v>
      </c>
      <c r="CB434">
        <v>900.001</v>
      </c>
      <c r="CC434">
        <v>100.764666666667</v>
      </c>
      <c r="CD434">
        <v>0.100039666666667</v>
      </c>
      <c r="CE434">
        <v>28.838</v>
      </c>
      <c r="CF434">
        <v>26.6662</v>
      </c>
      <c r="CG434">
        <v>999.9</v>
      </c>
      <c r="CH434">
        <v>0</v>
      </c>
      <c r="CI434">
        <v>0</v>
      </c>
      <c r="CJ434">
        <v>9956.23333333333</v>
      </c>
      <c r="CK434">
        <v>0</v>
      </c>
      <c r="CL434">
        <v>0.221023</v>
      </c>
      <c r="CM434">
        <v>1460.03</v>
      </c>
      <c r="CN434">
        <v>0.972995</v>
      </c>
      <c r="CO434">
        <v>0.0270046</v>
      </c>
      <c r="CP434">
        <v>0</v>
      </c>
      <c r="CQ434">
        <v>886.205</v>
      </c>
      <c r="CR434">
        <v>4.99999</v>
      </c>
      <c r="CS434">
        <v>13005.2666666667</v>
      </c>
      <c r="CT434">
        <v>12728.5333333333</v>
      </c>
      <c r="CU434">
        <v>39.812</v>
      </c>
      <c r="CV434">
        <v>41.5206666666667</v>
      </c>
      <c r="CW434">
        <v>40.75</v>
      </c>
      <c r="CX434">
        <v>41.062</v>
      </c>
      <c r="CY434">
        <v>42.187</v>
      </c>
      <c r="CZ434">
        <v>1415.74</v>
      </c>
      <c r="DA434">
        <v>39.29</v>
      </c>
      <c r="DB434">
        <v>0</v>
      </c>
      <c r="DC434">
        <v>1626466035.2</v>
      </c>
      <c r="DD434">
        <v>0</v>
      </c>
      <c r="DE434">
        <v>885.5698</v>
      </c>
      <c r="DF434">
        <v>4.95861540079128</v>
      </c>
      <c r="DG434">
        <v>74.4538461428403</v>
      </c>
      <c r="DH434">
        <v>12997.696</v>
      </c>
      <c r="DI434">
        <v>15</v>
      </c>
      <c r="DJ434">
        <v>1626465084.6</v>
      </c>
      <c r="DK434" t="s">
        <v>294</v>
      </c>
      <c r="DL434">
        <v>1626465076.6</v>
      </c>
      <c r="DM434">
        <v>1626465084.6</v>
      </c>
      <c r="DN434">
        <v>8</v>
      </c>
      <c r="DO434">
        <v>0.212</v>
      </c>
      <c r="DP434">
        <v>0.013</v>
      </c>
      <c r="DQ434">
        <v>1.588</v>
      </c>
      <c r="DR434">
        <v>-0.074</v>
      </c>
      <c r="DS434">
        <v>420</v>
      </c>
      <c r="DT434">
        <v>3</v>
      </c>
      <c r="DU434">
        <v>0.13</v>
      </c>
      <c r="DV434">
        <v>0.03</v>
      </c>
      <c r="DW434">
        <v>-25.1122097560976</v>
      </c>
      <c r="DX434">
        <v>-0.271797909407697</v>
      </c>
      <c r="DY434">
        <v>0.0325350902863436</v>
      </c>
      <c r="DZ434">
        <v>1</v>
      </c>
      <c r="EA434">
        <v>885.264666666667</v>
      </c>
      <c r="EB434">
        <v>5.15327230158545</v>
      </c>
      <c r="EC434">
        <v>0.527114539140911</v>
      </c>
      <c r="ED434">
        <v>1</v>
      </c>
      <c r="EE434">
        <v>7.08787146341463</v>
      </c>
      <c r="EF434">
        <v>0.439059303135885</v>
      </c>
      <c r="EG434">
        <v>0.0445238722792219</v>
      </c>
      <c r="EH434">
        <v>0</v>
      </c>
      <c r="EI434">
        <v>2</v>
      </c>
      <c r="EJ434">
        <v>3</v>
      </c>
      <c r="EK434" t="s">
        <v>354</v>
      </c>
      <c r="EL434">
        <v>100</v>
      </c>
      <c r="EM434">
        <v>100</v>
      </c>
      <c r="EN434">
        <v>1.548</v>
      </c>
      <c r="EO434">
        <v>-0.0192</v>
      </c>
      <c r="EP434">
        <v>0.796380875196005</v>
      </c>
      <c r="EQ434">
        <v>0.00225868272383977</v>
      </c>
      <c r="ER434">
        <v>-9.96746185667655e-07</v>
      </c>
      <c r="ES434">
        <v>2.83711317370827e-10</v>
      </c>
      <c r="ET434">
        <v>-0.071317122073674</v>
      </c>
      <c r="EU434">
        <v>-0.00217948432402501</v>
      </c>
      <c r="EV434">
        <v>0.000453263451741206</v>
      </c>
      <c r="EW434">
        <v>-1.16319206543697e-06</v>
      </c>
      <c r="EX434">
        <v>-2</v>
      </c>
      <c r="EY434">
        <v>2196</v>
      </c>
      <c r="EZ434">
        <v>1</v>
      </c>
      <c r="FA434">
        <v>25</v>
      </c>
      <c r="FB434">
        <v>15.8</v>
      </c>
      <c r="FC434">
        <v>15.7</v>
      </c>
      <c r="FD434">
        <v>18</v>
      </c>
      <c r="FE434">
        <v>828.682</v>
      </c>
      <c r="FF434">
        <v>435.48</v>
      </c>
      <c r="FG434">
        <v>34.8341</v>
      </c>
      <c r="FH434">
        <v>25.2698</v>
      </c>
      <c r="FI434">
        <v>30.0004</v>
      </c>
      <c r="FJ434">
        <v>25.334</v>
      </c>
      <c r="FK434">
        <v>25.3694</v>
      </c>
      <c r="FL434">
        <v>25.0965</v>
      </c>
      <c r="FM434">
        <v>55.8852</v>
      </c>
      <c r="FN434">
        <v>0</v>
      </c>
      <c r="FO434">
        <v>34.91</v>
      </c>
      <c r="FP434">
        <v>420</v>
      </c>
      <c r="FQ434">
        <v>6.58073</v>
      </c>
      <c r="FR434">
        <v>101.468</v>
      </c>
      <c r="FS434">
        <v>101.908</v>
      </c>
    </row>
    <row r="435" spans="1:175">
      <c r="A435">
        <v>419</v>
      </c>
      <c r="B435">
        <v>1626466026</v>
      </c>
      <c r="C435">
        <v>836.400000095367</v>
      </c>
      <c r="D435" t="s">
        <v>1132</v>
      </c>
      <c r="E435" t="s">
        <v>1133</v>
      </c>
      <c r="F435">
        <v>1</v>
      </c>
      <c r="G435" t="s">
        <v>291</v>
      </c>
      <c r="H435">
        <v>1626466025</v>
      </c>
      <c r="I435">
        <f>(J435)/1000</f>
        <v>0</v>
      </c>
      <c r="J435">
        <f>1000*CB435*AH435*(BX435-BY435)/(100*BQ435*(1000-AH435*BX435))</f>
        <v>0</v>
      </c>
      <c r="K435">
        <f>CB435*AH435*(BW435-BV435*(1000-AH435*BY435)/(1000-AH435*BX435))/(100*BQ435)</f>
        <v>0</v>
      </c>
      <c r="L435">
        <f>BV435 - IF(AH435&gt;1, K435*BQ435*100.0/(AJ435*CJ435), 0)</f>
        <v>0</v>
      </c>
      <c r="M435">
        <f>((S435-I435/2)*L435-K435)/(S435+I435/2)</f>
        <v>0</v>
      </c>
      <c r="N435">
        <f>M435*(CC435+CD435)/1000.0</f>
        <v>0</v>
      </c>
      <c r="O435">
        <f>(BV435 - IF(AH435&gt;1, K435*BQ435*100.0/(AJ435*CJ435), 0))*(CC435+CD435)/1000.0</f>
        <v>0</v>
      </c>
      <c r="P435">
        <f>2.0/((1/R435-1/Q435)+SIGN(R435)*SQRT((1/R435-1/Q435)*(1/R435-1/Q435) + 4*BR435/((BR435+1)*(BR435+1))*(2*1/R435*1/Q435-1/Q435*1/Q435)))</f>
        <v>0</v>
      </c>
      <c r="Q435">
        <f>IF(LEFT(BS435,1)&lt;&gt;"0",IF(LEFT(BS435,1)="1",3.0,BT435),$D$5+$E$5*(CJ435*CC435/($K$5*1000))+$F$5*(CJ435*CC435/($K$5*1000))*MAX(MIN(BQ435,$J$5),$I$5)*MAX(MIN(BQ435,$J$5),$I$5)+$G$5*MAX(MIN(BQ435,$J$5),$I$5)*(CJ435*CC435/($K$5*1000))+$H$5*(CJ435*CC435/($K$5*1000))*(CJ435*CC435/($K$5*1000)))</f>
        <v>0</v>
      </c>
      <c r="R435">
        <f>I435*(1000-(1000*0.61365*exp(17.502*V435/(240.97+V435))/(CC435+CD435)+BX435)/2)/(1000*0.61365*exp(17.502*V435/(240.97+V435))/(CC435+CD435)-BX435)</f>
        <v>0</v>
      </c>
      <c r="S435">
        <f>1/((BR435+1)/(P435/1.6)+1/(Q435/1.37)) + BR435/((BR435+1)/(P435/1.6) + BR435/(Q435/1.37))</f>
        <v>0</v>
      </c>
      <c r="T435">
        <f>(BM435*BP435)</f>
        <v>0</v>
      </c>
      <c r="U435">
        <f>(CE435+(T435+2*0.95*5.67E-8*(((CE435+$B$7)+273)^4-(CE435+273)^4)-44100*I435)/(1.84*29.3*Q435+8*0.95*5.67E-8*(CE435+273)^3))</f>
        <v>0</v>
      </c>
      <c r="V435">
        <f>($C$7*CF435+$D$7*CG435+$E$7*U435)</f>
        <v>0</v>
      </c>
      <c r="W435">
        <f>0.61365*exp(17.502*V435/(240.97+V435))</f>
        <v>0</v>
      </c>
      <c r="X435">
        <f>(Y435/Z435*100)</f>
        <v>0</v>
      </c>
      <c r="Y435">
        <f>BX435*(CC435+CD435)/1000</f>
        <v>0</v>
      </c>
      <c r="Z435">
        <f>0.61365*exp(17.502*CE435/(240.97+CE435))</f>
        <v>0</v>
      </c>
      <c r="AA435">
        <f>(W435-BX435*(CC435+CD435)/1000)</f>
        <v>0</v>
      </c>
      <c r="AB435">
        <f>(-I435*44100)</f>
        <v>0</v>
      </c>
      <c r="AC435">
        <f>2*29.3*Q435*0.92*(CE435-V435)</f>
        <v>0</v>
      </c>
      <c r="AD435">
        <f>2*0.95*5.67E-8*(((CE435+$B$7)+273)^4-(V435+273)^4)</f>
        <v>0</v>
      </c>
      <c r="AE435">
        <f>T435+AD435+AB435+AC435</f>
        <v>0</v>
      </c>
      <c r="AF435">
        <v>135</v>
      </c>
      <c r="AG435">
        <v>15</v>
      </c>
      <c r="AH435">
        <f>IF(AF435*$H$13&gt;=AJ435,1.0,(AJ435/(AJ435-AF435*$H$13)))</f>
        <v>0</v>
      </c>
      <c r="AI435">
        <f>(AH435-1)*100</f>
        <v>0</v>
      </c>
      <c r="AJ435">
        <f>MAX(0,($B$13+$C$13*CJ435)/(1+$D$13*CJ435)*CC435/(CE435+273)*$E$13)</f>
        <v>0</v>
      </c>
      <c r="AK435" t="s">
        <v>292</v>
      </c>
      <c r="AL435" t="s">
        <v>292</v>
      </c>
      <c r="AM435">
        <v>0</v>
      </c>
      <c r="AN435">
        <v>0</v>
      </c>
      <c r="AO435">
        <f>1-AM435/AN435</f>
        <v>0</v>
      </c>
      <c r="AP435">
        <v>0</v>
      </c>
      <c r="AQ435" t="s">
        <v>292</v>
      </c>
      <c r="AR435" t="s">
        <v>292</v>
      </c>
      <c r="AS435">
        <v>0</v>
      </c>
      <c r="AT435">
        <v>0</v>
      </c>
      <c r="AU435">
        <f>1-AS435/AT435</f>
        <v>0</v>
      </c>
      <c r="AV435">
        <v>0.5</v>
      </c>
      <c r="AW435">
        <f>BN435</f>
        <v>0</v>
      </c>
      <c r="AX435">
        <f>K435</f>
        <v>0</v>
      </c>
      <c r="AY435">
        <f>AU435*AV435*AW435</f>
        <v>0</v>
      </c>
      <c r="AZ435">
        <f>(AX435-AP435)/AW435</f>
        <v>0</v>
      </c>
      <c r="BA435">
        <f>(AN435-AT435)/AT435</f>
        <v>0</v>
      </c>
      <c r="BB435">
        <f>AM435/(AO435+AM435/AT435)</f>
        <v>0</v>
      </c>
      <c r="BC435" t="s">
        <v>292</v>
      </c>
      <c r="BD435">
        <v>0</v>
      </c>
      <c r="BE435">
        <f>IF(BD435&lt;&gt;0, BD435, BB435)</f>
        <v>0</v>
      </c>
      <c r="BF435">
        <f>1-BE435/AT435</f>
        <v>0</v>
      </c>
      <c r="BG435">
        <f>(AT435-AS435)/(AT435-BE435)</f>
        <v>0</v>
      </c>
      <c r="BH435">
        <f>(AN435-AT435)/(AN435-BE435)</f>
        <v>0</v>
      </c>
      <c r="BI435">
        <f>(AT435-AS435)/(AT435-AM435)</f>
        <v>0</v>
      </c>
      <c r="BJ435">
        <f>(AN435-AT435)/(AN435-AM435)</f>
        <v>0</v>
      </c>
      <c r="BK435">
        <f>(BG435*BE435/AS435)</f>
        <v>0</v>
      </c>
      <c r="BL435">
        <f>(1-BK435)</f>
        <v>0</v>
      </c>
      <c r="BM435">
        <f>$B$11*CK435+$C$11*CL435+$F$11*CM435*(1-CP435)</f>
        <v>0</v>
      </c>
      <c r="BN435">
        <f>BM435*BO435</f>
        <v>0</v>
      </c>
      <c r="BO435">
        <f>($B$11*$D$9+$C$11*$D$9+$F$11*((CZ435+CR435)/MAX(CZ435+CR435+DA435, 0.1)*$I$9+DA435/MAX(CZ435+CR435+DA435, 0.1)*$J$9))/($B$11+$C$11+$F$11)</f>
        <v>0</v>
      </c>
      <c r="BP435">
        <f>($B$11*$K$9+$C$11*$K$9+$F$11*((CZ435+CR435)/MAX(CZ435+CR435+DA435, 0.1)*$P$9+DA435/MAX(CZ435+CR435+DA435, 0.1)*$Q$9))/($B$11+$C$11+$F$11)</f>
        <v>0</v>
      </c>
      <c r="BQ435">
        <v>6</v>
      </c>
      <c r="BR435">
        <v>0.5</v>
      </c>
      <c r="BS435" t="s">
        <v>293</v>
      </c>
      <c r="BT435">
        <v>2</v>
      </c>
      <c r="BU435">
        <v>1626466025</v>
      </c>
      <c r="BV435">
        <v>394.767666666667</v>
      </c>
      <c r="BW435">
        <v>419.949666666667</v>
      </c>
      <c r="BX435">
        <v>13.6902666666667</v>
      </c>
      <c r="BY435">
        <v>6.53344333333333</v>
      </c>
      <c r="BZ435">
        <v>393.219666666667</v>
      </c>
      <c r="CA435">
        <v>13.7092666666667</v>
      </c>
      <c r="CB435">
        <v>900.031666666667</v>
      </c>
      <c r="CC435">
        <v>100.765</v>
      </c>
      <c r="CD435">
        <v>0.100471</v>
      </c>
      <c r="CE435">
        <v>28.8763666666667</v>
      </c>
      <c r="CF435">
        <v>26.6984</v>
      </c>
      <c r="CG435">
        <v>999.9</v>
      </c>
      <c r="CH435">
        <v>0</v>
      </c>
      <c r="CI435">
        <v>0</v>
      </c>
      <c r="CJ435">
        <v>9982.08333333333</v>
      </c>
      <c r="CK435">
        <v>0</v>
      </c>
      <c r="CL435">
        <v>0.221023</v>
      </c>
      <c r="CM435">
        <v>1460.02333333333</v>
      </c>
      <c r="CN435">
        <v>0.972995</v>
      </c>
      <c r="CO435">
        <v>0.0270046</v>
      </c>
      <c r="CP435">
        <v>0</v>
      </c>
      <c r="CQ435">
        <v>886.232</v>
      </c>
      <c r="CR435">
        <v>4.99999</v>
      </c>
      <c r="CS435">
        <v>13007.1</v>
      </c>
      <c r="CT435">
        <v>12728.5333333333</v>
      </c>
      <c r="CU435">
        <v>39.812</v>
      </c>
      <c r="CV435">
        <v>41.562</v>
      </c>
      <c r="CW435">
        <v>40.75</v>
      </c>
      <c r="CX435">
        <v>41.062</v>
      </c>
      <c r="CY435">
        <v>42.229</v>
      </c>
      <c r="CZ435">
        <v>1415.73333333333</v>
      </c>
      <c r="DA435">
        <v>39.29</v>
      </c>
      <c r="DB435">
        <v>0</v>
      </c>
      <c r="DC435">
        <v>1626466037</v>
      </c>
      <c r="DD435">
        <v>0</v>
      </c>
      <c r="DE435">
        <v>885.689038461538</v>
      </c>
      <c r="DF435">
        <v>4.91887179940495</v>
      </c>
      <c r="DG435">
        <v>72.2461537357687</v>
      </c>
      <c r="DH435">
        <v>12999.4307692308</v>
      </c>
      <c r="DI435">
        <v>15</v>
      </c>
      <c r="DJ435">
        <v>1626465084.6</v>
      </c>
      <c r="DK435" t="s">
        <v>294</v>
      </c>
      <c r="DL435">
        <v>1626465076.6</v>
      </c>
      <c r="DM435">
        <v>1626465084.6</v>
      </c>
      <c r="DN435">
        <v>8</v>
      </c>
      <c r="DO435">
        <v>0.212</v>
      </c>
      <c r="DP435">
        <v>0.013</v>
      </c>
      <c r="DQ435">
        <v>1.588</v>
      </c>
      <c r="DR435">
        <v>-0.074</v>
      </c>
      <c r="DS435">
        <v>420</v>
      </c>
      <c r="DT435">
        <v>3</v>
      </c>
      <c r="DU435">
        <v>0.13</v>
      </c>
      <c r="DV435">
        <v>0.03</v>
      </c>
      <c r="DW435">
        <v>-25.1235975609756</v>
      </c>
      <c r="DX435">
        <v>-0.311209756097618</v>
      </c>
      <c r="DY435">
        <v>0.0358881221454167</v>
      </c>
      <c r="DZ435">
        <v>1</v>
      </c>
      <c r="EA435">
        <v>885.404828571429</v>
      </c>
      <c r="EB435">
        <v>4.91207816777091</v>
      </c>
      <c r="EC435">
        <v>0.528360076663867</v>
      </c>
      <c r="ED435">
        <v>1</v>
      </c>
      <c r="EE435">
        <v>7.09998195121951</v>
      </c>
      <c r="EF435">
        <v>0.406374982578423</v>
      </c>
      <c r="EG435">
        <v>0.0418507816297619</v>
      </c>
      <c r="EH435">
        <v>0</v>
      </c>
      <c r="EI435">
        <v>2</v>
      </c>
      <c r="EJ435">
        <v>3</v>
      </c>
      <c r="EK435" t="s">
        <v>354</v>
      </c>
      <c r="EL435">
        <v>100</v>
      </c>
      <c r="EM435">
        <v>100</v>
      </c>
      <c r="EN435">
        <v>1.548</v>
      </c>
      <c r="EO435">
        <v>-0.0189</v>
      </c>
      <c r="EP435">
        <v>0.796380875196005</v>
      </c>
      <c r="EQ435">
        <v>0.00225868272383977</v>
      </c>
      <c r="ER435">
        <v>-9.96746185667655e-07</v>
      </c>
      <c r="ES435">
        <v>2.83711317370827e-10</v>
      </c>
      <c r="ET435">
        <v>-0.071317122073674</v>
      </c>
      <c r="EU435">
        <v>-0.00217948432402501</v>
      </c>
      <c r="EV435">
        <v>0.000453263451741206</v>
      </c>
      <c r="EW435">
        <v>-1.16319206543697e-06</v>
      </c>
      <c r="EX435">
        <v>-2</v>
      </c>
      <c r="EY435">
        <v>2196</v>
      </c>
      <c r="EZ435">
        <v>1</v>
      </c>
      <c r="FA435">
        <v>25</v>
      </c>
      <c r="FB435">
        <v>15.8</v>
      </c>
      <c r="FC435">
        <v>15.7</v>
      </c>
      <c r="FD435">
        <v>18</v>
      </c>
      <c r="FE435">
        <v>828.857</v>
      </c>
      <c r="FF435">
        <v>435.546</v>
      </c>
      <c r="FG435">
        <v>34.9143</v>
      </c>
      <c r="FH435">
        <v>25.2724</v>
      </c>
      <c r="FI435">
        <v>30.0008</v>
      </c>
      <c r="FJ435">
        <v>25.3348</v>
      </c>
      <c r="FK435">
        <v>25.3701</v>
      </c>
      <c r="FL435">
        <v>25.0971</v>
      </c>
      <c r="FM435">
        <v>55.8852</v>
      </c>
      <c r="FN435">
        <v>0</v>
      </c>
      <c r="FO435">
        <v>35.01</v>
      </c>
      <c r="FP435">
        <v>420</v>
      </c>
      <c r="FQ435">
        <v>6.62405</v>
      </c>
      <c r="FR435">
        <v>101.468</v>
      </c>
      <c r="FS435">
        <v>101.907</v>
      </c>
    </row>
    <row r="436" spans="1:175">
      <c r="A436">
        <v>420</v>
      </c>
      <c r="B436">
        <v>1626466028</v>
      </c>
      <c r="C436">
        <v>838.400000095367</v>
      </c>
      <c r="D436" t="s">
        <v>1134</v>
      </c>
      <c r="E436" t="s">
        <v>1135</v>
      </c>
      <c r="F436">
        <v>1</v>
      </c>
      <c r="G436" t="s">
        <v>291</v>
      </c>
      <c r="H436">
        <v>1626466027</v>
      </c>
      <c r="I436">
        <f>(J436)/1000</f>
        <v>0</v>
      </c>
      <c r="J436">
        <f>1000*CB436*AH436*(BX436-BY436)/(100*BQ436*(1000-AH436*BX436))</f>
        <v>0</v>
      </c>
      <c r="K436">
        <f>CB436*AH436*(BW436-BV436*(1000-AH436*BY436)/(1000-AH436*BX436))/(100*BQ436)</f>
        <v>0</v>
      </c>
      <c r="L436">
        <f>BV436 - IF(AH436&gt;1, K436*BQ436*100.0/(AJ436*CJ436), 0)</f>
        <v>0</v>
      </c>
      <c r="M436">
        <f>((S436-I436/2)*L436-K436)/(S436+I436/2)</f>
        <v>0</v>
      </c>
      <c r="N436">
        <f>M436*(CC436+CD436)/1000.0</f>
        <v>0</v>
      </c>
      <c r="O436">
        <f>(BV436 - IF(AH436&gt;1, K436*BQ436*100.0/(AJ436*CJ436), 0))*(CC436+CD436)/1000.0</f>
        <v>0</v>
      </c>
      <c r="P436">
        <f>2.0/((1/R436-1/Q436)+SIGN(R436)*SQRT((1/R436-1/Q436)*(1/R436-1/Q436) + 4*BR436/((BR436+1)*(BR436+1))*(2*1/R436*1/Q436-1/Q436*1/Q436)))</f>
        <v>0</v>
      </c>
      <c r="Q436">
        <f>IF(LEFT(BS436,1)&lt;&gt;"0",IF(LEFT(BS436,1)="1",3.0,BT436),$D$5+$E$5*(CJ436*CC436/($K$5*1000))+$F$5*(CJ436*CC436/($K$5*1000))*MAX(MIN(BQ436,$J$5),$I$5)*MAX(MIN(BQ436,$J$5),$I$5)+$G$5*MAX(MIN(BQ436,$J$5),$I$5)*(CJ436*CC436/($K$5*1000))+$H$5*(CJ436*CC436/($K$5*1000))*(CJ436*CC436/($K$5*1000)))</f>
        <v>0</v>
      </c>
      <c r="R436">
        <f>I436*(1000-(1000*0.61365*exp(17.502*V436/(240.97+V436))/(CC436+CD436)+BX436)/2)/(1000*0.61365*exp(17.502*V436/(240.97+V436))/(CC436+CD436)-BX436)</f>
        <v>0</v>
      </c>
      <c r="S436">
        <f>1/((BR436+1)/(P436/1.6)+1/(Q436/1.37)) + BR436/((BR436+1)/(P436/1.6) + BR436/(Q436/1.37))</f>
        <v>0</v>
      </c>
      <c r="T436">
        <f>(BM436*BP436)</f>
        <v>0</v>
      </c>
      <c r="U436">
        <f>(CE436+(T436+2*0.95*5.67E-8*(((CE436+$B$7)+273)^4-(CE436+273)^4)-44100*I436)/(1.84*29.3*Q436+8*0.95*5.67E-8*(CE436+273)^3))</f>
        <v>0</v>
      </c>
      <c r="V436">
        <f>($C$7*CF436+$D$7*CG436+$E$7*U436)</f>
        <v>0</v>
      </c>
      <c r="W436">
        <f>0.61365*exp(17.502*V436/(240.97+V436))</f>
        <v>0</v>
      </c>
      <c r="X436">
        <f>(Y436/Z436*100)</f>
        <v>0</v>
      </c>
      <c r="Y436">
        <f>BX436*(CC436+CD436)/1000</f>
        <v>0</v>
      </c>
      <c r="Z436">
        <f>0.61365*exp(17.502*CE436/(240.97+CE436))</f>
        <v>0</v>
      </c>
      <c r="AA436">
        <f>(W436-BX436*(CC436+CD436)/1000)</f>
        <v>0</v>
      </c>
      <c r="AB436">
        <f>(-I436*44100)</f>
        <v>0</v>
      </c>
      <c r="AC436">
        <f>2*29.3*Q436*0.92*(CE436-V436)</f>
        <v>0</v>
      </c>
      <c r="AD436">
        <f>2*0.95*5.67E-8*(((CE436+$B$7)+273)^4-(V436+273)^4)</f>
        <v>0</v>
      </c>
      <c r="AE436">
        <f>T436+AD436+AB436+AC436</f>
        <v>0</v>
      </c>
      <c r="AF436">
        <v>135</v>
      </c>
      <c r="AG436">
        <v>15</v>
      </c>
      <c r="AH436">
        <f>IF(AF436*$H$13&gt;=AJ436,1.0,(AJ436/(AJ436-AF436*$H$13)))</f>
        <v>0</v>
      </c>
      <c r="AI436">
        <f>(AH436-1)*100</f>
        <v>0</v>
      </c>
      <c r="AJ436">
        <f>MAX(0,($B$13+$C$13*CJ436)/(1+$D$13*CJ436)*CC436/(CE436+273)*$E$13)</f>
        <v>0</v>
      </c>
      <c r="AK436" t="s">
        <v>292</v>
      </c>
      <c r="AL436" t="s">
        <v>292</v>
      </c>
      <c r="AM436">
        <v>0</v>
      </c>
      <c r="AN436">
        <v>0</v>
      </c>
      <c r="AO436">
        <f>1-AM436/AN436</f>
        <v>0</v>
      </c>
      <c r="AP436">
        <v>0</v>
      </c>
      <c r="AQ436" t="s">
        <v>292</v>
      </c>
      <c r="AR436" t="s">
        <v>292</v>
      </c>
      <c r="AS436">
        <v>0</v>
      </c>
      <c r="AT436">
        <v>0</v>
      </c>
      <c r="AU436">
        <f>1-AS436/AT436</f>
        <v>0</v>
      </c>
      <c r="AV436">
        <v>0.5</v>
      </c>
      <c r="AW436">
        <f>BN436</f>
        <v>0</v>
      </c>
      <c r="AX436">
        <f>K436</f>
        <v>0</v>
      </c>
      <c r="AY436">
        <f>AU436*AV436*AW436</f>
        <v>0</v>
      </c>
      <c r="AZ436">
        <f>(AX436-AP436)/AW436</f>
        <v>0</v>
      </c>
      <c r="BA436">
        <f>(AN436-AT436)/AT436</f>
        <v>0</v>
      </c>
      <c r="BB436">
        <f>AM436/(AO436+AM436/AT436)</f>
        <v>0</v>
      </c>
      <c r="BC436" t="s">
        <v>292</v>
      </c>
      <c r="BD436">
        <v>0</v>
      </c>
      <c r="BE436">
        <f>IF(BD436&lt;&gt;0, BD436, BB436)</f>
        <v>0</v>
      </c>
      <c r="BF436">
        <f>1-BE436/AT436</f>
        <v>0</v>
      </c>
      <c r="BG436">
        <f>(AT436-AS436)/(AT436-BE436)</f>
        <v>0</v>
      </c>
      <c r="BH436">
        <f>(AN436-AT436)/(AN436-BE436)</f>
        <v>0</v>
      </c>
      <c r="BI436">
        <f>(AT436-AS436)/(AT436-AM436)</f>
        <v>0</v>
      </c>
      <c r="BJ436">
        <f>(AN436-AT436)/(AN436-AM436)</f>
        <v>0</v>
      </c>
      <c r="BK436">
        <f>(BG436*BE436/AS436)</f>
        <v>0</v>
      </c>
      <c r="BL436">
        <f>(1-BK436)</f>
        <v>0</v>
      </c>
      <c r="BM436">
        <f>$B$11*CK436+$C$11*CL436+$F$11*CM436*(1-CP436)</f>
        <v>0</v>
      </c>
      <c r="BN436">
        <f>BM436*BO436</f>
        <v>0</v>
      </c>
      <c r="BO436">
        <f>($B$11*$D$9+$C$11*$D$9+$F$11*((CZ436+CR436)/MAX(CZ436+CR436+DA436, 0.1)*$I$9+DA436/MAX(CZ436+CR436+DA436, 0.1)*$J$9))/($B$11+$C$11+$F$11)</f>
        <v>0</v>
      </c>
      <c r="BP436">
        <f>($B$11*$K$9+$C$11*$K$9+$F$11*((CZ436+CR436)/MAX(CZ436+CR436+DA436, 0.1)*$P$9+DA436/MAX(CZ436+CR436+DA436, 0.1)*$Q$9))/($B$11+$C$11+$F$11)</f>
        <v>0</v>
      </c>
      <c r="BQ436">
        <v>6</v>
      </c>
      <c r="BR436">
        <v>0.5</v>
      </c>
      <c r="BS436" t="s">
        <v>293</v>
      </c>
      <c r="BT436">
        <v>2</v>
      </c>
      <c r="BU436">
        <v>1626466027</v>
      </c>
      <c r="BV436">
        <v>394.792</v>
      </c>
      <c r="BW436">
        <v>419.920666666667</v>
      </c>
      <c r="BX436">
        <v>13.7246666666667</v>
      </c>
      <c r="BY436">
        <v>6.53887666666667</v>
      </c>
      <c r="BZ436">
        <v>393.244333333333</v>
      </c>
      <c r="CA436">
        <v>13.7433</v>
      </c>
      <c r="CB436">
        <v>899.981666666667</v>
      </c>
      <c r="CC436">
        <v>100.764</v>
      </c>
      <c r="CD436">
        <v>0.1000871</v>
      </c>
      <c r="CE436">
        <v>28.9205</v>
      </c>
      <c r="CF436">
        <v>26.7335</v>
      </c>
      <c r="CG436">
        <v>999.9</v>
      </c>
      <c r="CH436">
        <v>0</v>
      </c>
      <c r="CI436">
        <v>0</v>
      </c>
      <c r="CJ436">
        <v>10056.2666666667</v>
      </c>
      <c r="CK436">
        <v>0</v>
      </c>
      <c r="CL436">
        <v>0.221023</v>
      </c>
      <c r="CM436">
        <v>1460.02333333333</v>
      </c>
      <c r="CN436">
        <v>0.972995</v>
      </c>
      <c r="CO436">
        <v>0.0270046</v>
      </c>
      <c r="CP436">
        <v>0</v>
      </c>
      <c r="CQ436">
        <v>886.274333333333</v>
      </c>
      <c r="CR436">
        <v>4.99999</v>
      </c>
      <c r="CS436">
        <v>13008.8666666667</v>
      </c>
      <c r="CT436">
        <v>12728.5333333333</v>
      </c>
      <c r="CU436">
        <v>39.812</v>
      </c>
      <c r="CV436">
        <v>41.562</v>
      </c>
      <c r="CW436">
        <v>40.75</v>
      </c>
      <c r="CX436">
        <v>41.104</v>
      </c>
      <c r="CY436">
        <v>42.25</v>
      </c>
      <c r="CZ436">
        <v>1415.73333333333</v>
      </c>
      <c r="DA436">
        <v>39.29</v>
      </c>
      <c r="DB436">
        <v>0</v>
      </c>
      <c r="DC436">
        <v>1626466039.4</v>
      </c>
      <c r="DD436">
        <v>0</v>
      </c>
      <c r="DE436">
        <v>885.869769230769</v>
      </c>
      <c r="DF436">
        <v>4.73996582296809</v>
      </c>
      <c r="DG436">
        <v>66.3008546678822</v>
      </c>
      <c r="DH436">
        <v>13002.0346153846</v>
      </c>
      <c r="DI436">
        <v>15</v>
      </c>
      <c r="DJ436">
        <v>1626465084.6</v>
      </c>
      <c r="DK436" t="s">
        <v>294</v>
      </c>
      <c r="DL436">
        <v>1626465076.6</v>
      </c>
      <c r="DM436">
        <v>1626465084.6</v>
      </c>
      <c r="DN436">
        <v>8</v>
      </c>
      <c r="DO436">
        <v>0.212</v>
      </c>
      <c r="DP436">
        <v>0.013</v>
      </c>
      <c r="DQ436">
        <v>1.588</v>
      </c>
      <c r="DR436">
        <v>-0.074</v>
      </c>
      <c r="DS436">
        <v>420</v>
      </c>
      <c r="DT436">
        <v>3</v>
      </c>
      <c r="DU436">
        <v>0.13</v>
      </c>
      <c r="DV436">
        <v>0.03</v>
      </c>
      <c r="DW436">
        <v>-25.1289</v>
      </c>
      <c r="DX436">
        <v>-0.273280139372795</v>
      </c>
      <c r="DY436">
        <v>0.0338595304881516</v>
      </c>
      <c r="DZ436">
        <v>1</v>
      </c>
      <c r="EA436">
        <v>885.569823529412</v>
      </c>
      <c r="EB436">
        <v>5.06493442653575</v>
      </c>
      <c r="EC436">
        <v>0.530772437700795</v>
      </c>
      <c r="ED436">
        <v>1</v>
      </c>
      <c r="EE436">
        <v>7.11289317073171</v>
      </c>
      <c r="EF436">
        <v>0.415251428571433</v>
      </c>
      <c r="EG436">
        <v>0.042658212913469</v>
      </c>
      <c r="EH436">
        <v>0</v>
      </c>
      <c r="EI436">
        <v>2</v>
      </c>
      <c r="EJ436">
        <v>3</v>
      </c>
      <c r="EK436" t="s">
        <v>354</v>
      </c>
      <c r="EL436">
        <v>100</v>
      </c>
      <c r="EM436">
        <v>100</v>
      </c>
      <c r="EN436">
        <v>1.547</v>
      </c>
      <c r="EO436">
        <v>-0.0185</v>
      </c>
      <c r="EP436">
        <v>0.796380875196005</v>
      </c>
      <c r="EQ436">
        <v>0.00225868272383977</v>
      </c>
      <c r="ER436">
        <v>-9.96746185667655e-07</v>
      </c>
      <c r="ES436">
        <v>2.83711317370827e-10</v>
      </c>
      <c r="ET436">
        <v>-0.071317122073674</v>
      </c>
      <c r="EU436">
        <v>-0.00217948432402501</v>
      </c>
      <c r="EV436">
        <v>0.000453263451741206</v>
      </c>
      <c r="EW436">
        <v>-1.16319206543697e-06</v>
      </c>
      <c r="EX436">
        <v>-2</v>
      </c>
      <c r="EY436">
        <v>2196</v>
      </c>
      <c r="EZ436">
        <v>1</v>
      </c>
      <c r="FA436">
        <v>25</v>
      </c>
      <c r="FB436">
        <v>15.9</v>
      </c>
      <c r="FC436">
        <v>15.7</v>
      </c>
      <c r="FD436">
        <v>18</v>
      </c>
      <c r="FE436">
        <v>829.037</v>
      </c>
      <c r="FF436">
        <v>435.674</v>
      </c>
      <c r="FG436">
        <v>34.9758</v>
      </c>
      <c r="FH436">
        <v>25.2745</v>
      </c>
      <c r="FI436">
        <v>30.0005</v>
      </c>
      <c r="FJ436">
        <v>25.3359</v>
      </c>
      <c r="FK436">
        <v>25.3712</v>
      </c>
      <c r="FL436">
        <v>25.0993</v>
      </c>
      <c r="FM436">
        <v>55.8852</v>
      </c>
      <c r="FN436">
        <v>0</v>
      </c>
      <c r="FO436">
        <v>35.11</v>
      </c>
      <c r="FP436">
        <v>420</v>
      </c>
      <c r="FQ436">
        <v>6.62007</v>
      </c>
      <c r="FR436">
        <v>101.469</v>
      </c>
      <c r="FS436">
        <v>101.907</v>
      </c>
    </row>
    <row r="437" spans="1:175">
      <c r="A437">
        <v>421</v>
      </c>
      <c r="B437">
        <v>1626466030</v>
      </c>
      <c r="C437">
        <v>840.400000095367</v>
      </c>
      <c r="D437" t="s">
        <v>1136</v>
      </c>
      <c r="E437" t="s">
        <v>1137</v>
      </c>
      <c r="F437">
        <v>1</v>
      </c>
      <c r="G437" t="s">
        <v>291</v>
      </c>
      <c r="H437">
        <v>1626466029</v>
      </c>
      <c r="I437">
        <f>(J437)/1000</f>
        <v>0</v>
      </c>
      <c r="J437">
        <f>1000*CB437*AH437*(BX437-BY437)/(100*BQ437*(1000-AH437*BX437))</f>
        <v>0</v>
      </c>
      <c r="K437">
        <f>CB437*AH437*(BW437-BV437*(1000-AH437*BY437)/(1000-AH437*BX437))/(100*BQ437)</f>
        <v>0</v>
      </c>
      <c r="L437">
        <f>BV437 - IF(AH437&gt;1, K437*BQ437*100.0/(AJ437*CJ437), 0)</f>
        <v>0</v>
      </c>
      <c r="M437">
        <f>((S437-I437/2)*L437-K437)/(S437+I437/2)</f>
        <v>0</v>
      </c>
      <c r="N437">
        <f>M437*(CC437+CD437)/1000.0</f>
        <v>0</v>
      </c>
      <c r="O437">
        <f>(BV437 - IF(AH437&gt;1, K437*BQ437*100.0/(AJ437*CJ437), 0))*(CC437+CD437)/1000.0</f>
        <v>0</v>
      </c>
      <c r="P437">
        <f>2.0/((1/R437-1/Q437)+SIGN(R437)*SQRT((1/R437-1/Q437)*(1/R437-1/Q437) + 4*BR437/((BR437+1)*(BR437+1))*(2*1/R437*1/Q437-1/Q437*1/Q437)))</f>
        <v>0</v>
      </c>
      <c r="Q437">
        <f>IF(LEFT(BS437,1)&lt;&gt;"0",IF(LEFT(BS437,1)="1",3.0,BT437),$D$5+$E$5*(CJ437*CC437/($K$5*1000))+$F$5*(CJ437*CC437/($K$5*1000))*MAX(MIN(BQ437,$J$5),$I$5)*MAX(MIN(BQ437,$J$5),$I$5)+$G$5*MAX(MIN(BQ437,$J$5),$I$5)*(CJ437*CC437/($K$5*1000))+$H$5*(CJ437*CC437/($K$5*1000))*(CJ437*CC437/($K$5*1000)))</f>
        <v>0</v>
      </c>
      <c r="R437">
        <f>I437*(1000-(1000*0.61365*exp(17.502*V437/(240.97+V437))/(CC437+CD437)+BX437)/2)/(1000*0.61365*exp(17.502*V437/(240.97+V437))/(CC437+CD437)-BX437)</f>
        <v>0</v>
      </c>
      <c r="S437">
        <f>1/((BR437+1)/(P437/1.6)+1/(Q437/1.37)) + BR437/((BR437+1)/(P437/1.6) + BR437/(Q437/1.37))</f>
        <v>0</v>
      </c>
      <c r="T437">
        <f>(BM437*BP437)</f>
        <v>0</v>
      </c>
      <c r="U437">
        <f>(CE437+(T437+2*0.95*5.67E-8*(((CE437+$B$7)+273)^4-(CE437+273)^4)-44100*I437)/(1.84*29.3*Q437+8*0.95*5.67E-8*(CE437+273)^3))</f>
        <v>0</v>
      </c>
      <c r="V437">
        <f>($C$7*CF437+$D$7*CG437+$E$7*U437)</f>
        <v>0</v>
      </c>
      <c r="W437">
        <f>0.61365*exp(17.502*V437/(240.97+V437))</f>
        <v>0</v>
      </c>
      <c r="X437">
        <f>(Y437/Z437*100)</f>
        <v>0</v>
      </c>
      <c r="Y437">
        <f>BX437*(CC437+CD437)/1000</f>
        <v>0</v>
      </c>
      <c r="Z437">
        <f>0.61365*exp(17.502*CE437/(240.97+CE437))</f>
        <v>0</v>
      </c>
      <c r="AA437">
        <f>(W437-BX437*(CC437+CD437)/1000)</f>
        <v>0</v>
      </c>
      <c r="AB437">
        <f>(-I437*44100)</f>
        <v>0</v>
      </c>
      <c r="AC437">
        <f>2*29.3*Q437*0.92*(CE437-V437)</f>
        <v>0</v>
      </c>
      <c r="AD437">
        <f>2*0.95*5.67E-8*(((CE437+$B$7)+273)^4-(V437+273)^4)</f>
        <v>0</v>
      </c>
      <c r="AE437">
        <f>T437+AD437+AB437+AC437</f>
        <v>0</v>
      </c>
      <c r="AF437">
        <v>135</v>
      </c>
      <c r="AG437">
        <v>15</v>
      </c>
      <c r="AH437">
        <f>IF(AF437*$H$13&gt;=AJ437,1.0,(AJ437/(AJ437-AF437*$H$13)))</f>
        <v>0</v>
      </c>
      <c r="AI437">
        <f>(AH437-1)*100</f>
        <v>0</v>
      </c>
      <c r="AJ437">
        <f>MAX(0,($B$13+$C$13*CJ437)/(1+$D$13*CJ437)*CC437/(CE437+273)*$E$13)</f>
        <v>0</v>
      </c>
      <c r="AK437" t="s">
        <v>292</v>
      </c>
      <c r="AL437" t="s">
        <v>292</v>
      </c>
      <c r="AM437">
        <v>0</v>
      </c>
      <c r="AN437">
        <v>0</v>
      </c>
      <c r="AO437">
        <f>1-AM437/AN437</f>
        <v>0</v>
      </c>
      <c r="AP437">
        <v>0</v>
      </c>
      <c r="AQ437" t="s">
        <v>292</v>
      </c>
      <c r="AR437" t="s">
        <v>292</v>
      </c>
      <c r="AS437">
        <v>0</v>
      </c>
      <c r="AT437">
        <v>0</v>
      </c>
      <c r="AU437">
        <f>1-AS437/AT437</f>
        <v>0</v>
      </c>
      <c r="AV437">
        <v>0.5</v>
      </c>
      <c r="AW437">
        <f>BN437</f>
        <v>0</v>
      </c>
      <c r="AX437">
        <f>K437</f>
        <v>0</v>
      </c>
      <c r="AY437">
        <f>AU437*AV437*AW437</f>
        <v>0</v>
      </c>
      <c r="AZ437">
        <f>(AX437-AP437)/AW437</f>
        <v>0</v>
      </c>
      <c r="BA437">
        <f>(AN437-AT437)/AT437</f>
        <v>0</v>
      </c>
      <c r="BB437">
        <f>AM437/(AO437+AM437/AT437)</f>
        <v>0</v>
      </c>
      <c r="BC437" t="s">
        <v>292</v>
      </c>
      <c r="BD437">
        <v>0</v>
      </c>
      <c r="BE437">
        <f>IF(BD437&lt;&gt;0, BD437, BB437)</f>
        <v>0</v>
      </c>
      <c r="BF437">
        <f>1-BE437/AT437</f>
        <v>0</v>
      </c>
      <c r="BG437">
        <f>(AT437-AS437)/(AT437-BE437)</f>
        <v>0</v>
      </c>
      <c r="BH437">
        <f>(AN437-AT437)/(AN437-BE437)</f>
        <v>0</v>
      </c>
      <c r="BI437">
        <f>(AT437-AS437)/(AT437-AM437)</f>
        <v>0</v>
      </c>
      <c r="BJ437">
        <f>(AN437-AT437)/(AN437-AM437)</f>
        <v>0</v>
      </c>
      <c r="BK437">
        <f>(BG437*BE437/AS437)</f>
        <v>0</v>
      </c>
      <c r="BL437">
        <f>(1-BK437)</f>
        <v>0</v>
      </c>
      <c r="BM437">
        <f>$B$11*CK437+$C$11*CL437+$F$11*CM437*(1-CP437)</f>
        <v>0</v>
      </c>
      <c r="BN437">
        <f>BM437*BO437</f>
        <v>0</v>
      </c>
      <c r="BO437">
        <f>($B$11*$D$9+$C$11*$D$9+$F$11*((CZ437+CR437)/MAX(CZ437+CR437+DA437, 0.1)*$I$9+DA437/MAX(CZ437+CR437+DA437, 0.1)*$J$9))/($B$11+$C$11+$F$11)</f>
        <v>0</v>
      </c>
      <c r="BP437">
        <f>($B$11*$K$9+$C$11*$K$9+$F$11*((CZ437+CR437)/MAX(CZ437+CR437+DA437, 0.1)*$P$9+DA437/MAX(CZ437+CR437+DA437, 0.1)*$Q$9))/($B$11+$C$11+$F$11)</f>
        <v>0</v>
      </c>
      <c r="BQ437">
        <v>6</v>
      </c>
      <c r="BR437">
        <v>0.5</v>
      </c>
      <c r="BS437" t="s">
        <v>293</v>
      </c>
      <c r="BT437">
        <v>2</v>
      </c>
      <c r="BU437">
        <v>1626466029</v>
      </c>
      <c r="BV437">
        <v>394.774333333333</v>
      </c>
      <c r="BW437">
        <v>419.928666666667</v>
      </c>
      <c r="BX437">
        <v>13.7555333333333</v>
      </c>
      <c r="BY437">
        <v>6.54163666666667</v>
      </c>
      <c r="BZ437">
        <v>393.226333333333</v>
      </c>
      <c r="CA437">
        <v>13.7739666666667</v>
      </c>
      <c r="CB437">
        <v>899.987333333333</v>
      </c>
      <c r="CC437">
        <v>100.763333333333</v>
      </c>
      <c r="CD437">
        <v>0.0997328666666667</v>
      </c>
      <c r="CE437">
        <v>28.9623666666667</v>
      </c>
      <c r="CF437">
        <v>26.7673333333333</v>
      </c>
      <c r="CG437">
        <v>999.9</v>
      </c>
      <c r="CH437">
        <v>0</v>
      </c>
      <c r="CI437">
        <v>0</v>
      </c>
      <c r="CJ437">
        <v>10067.5333333333</v>
      </c>
      <c r="CK437">
        <v>0</v>
      </c>
      <c r="CL437">
        <v>0.221023</v>
      </c>
      <c r="CM437">
        <v>1459.93666666667</v>
      </c>
      <c r="CN437">
        <v>0.972992333333333</v>
      </c>
      <c r="CO437">
        <v>0.0270077333333333</v>
      </c>
      <c r="CP437">
        <v>0</v>
      </c>
      <c r="CQ437">
        <v>886.479</v>
      </c>
      <c r="CR437">
        <v>4.99999</v>
      </c>
      <c r="CS437">
        <v>13009.9</v>
      </c>
      <c r="CT437">
        <v>12727.7666666667</v>
      </c>
      <c r="CU437">
        <v>39.833</v>
      </c>
      <c r="CV437">
        <v>41.562</v>
      </c>
      <c r="CW437">
        <v>40.7706666666667</v>
      </c>
      <c r="CX437">
        <v>41.062</v>
      </c>
      <c r="CY437">
        <v>42.25</v>
      </c>
      <c r="CZ437">
        <v>1415.64333333333</v>
      </c>
      <c r="DA437">
        <v>39.2933333333333</v>
      </c>
      <c r="DB437">
        <v>0</v>
      </c>
      <c r="DC437">
        <v>1626466041.2</v>
      </c>
      <c r="DD437">
        <v>0</v>
      </c>
      <c r="DE437">
        <v>886.01976</v>
      </c>
      <c r="DF437">
        <v>4.10361540014857</v>
      </c>
      <c r="DG437">
        <v>60.3999999456251</v>
      </c>
      <c r="DH437">
        <v>13004.608</v>
      </c>
      <c r="DI437">
        <v>15</v>
      </c>
      <c r="DJ437">
        <v>1626465084.6</v>
      </c>
      <c r="DK437" t="s">
        <v>294</v>
      </c>
      <c r="DL437">
        <v>1626465076.6</v>
      </c>
      <c r="DM437">
        <v>1626465084.6</v>
      </c>
      <c r="DN437">
        <v>8</v>
      </c>
      <c r="DO437">
        <v>0.212</v>
      </c>
      <c r="DP437">
        <v>0.013</v>
      </c>
      <c r="DQ437">
        <v>1.588</v>
      </c>
      <c r="DR437">
        <v>-0.074</v>
      </c>
      <c r="DS437">
        <v>420</v>
      </c>
      <c r="DT437">
        <v>3</v>
      </c>
      <c r="DU437">
        <v>0.13</v>
      </c>
      <c r="DV437">
        <v>0.03</v>
      </c>
      <c r="DW437">
        <v>-25.1343658536585</v>
      </c>
      <c r="DX437">
        <v>-0.184124738675959</v>
      </c>
      <c r="DY437">
        <v>0.0286767910726166</v>
      </c>
      <c r="DZ437">
        <v>1</v>
      </c>
      <c r="EA437">
        <v>885.749303030303</v>
      </c>
      <c r="EB437">
        <v>4.68930336889597</v>
      </c>
      <c r="EC437">
        <v>0.482028572323551</v>
      </c>
      <c r="ED437">
        <v>1</v>
      </c>
      <c r="EE437">
        <v>7.12843804878049</v>
      </c>
      <c r="EF437">
        <v>0.429675052264811</v>
      </c>
      <c r="EG437">
        <v>0.0441606469895336</v>
      </c>
      <c r="EH437">
        <v>0</v>
      </c>
      <c r="EI437">
        <v>2</v>
      </c>
      <c r="EJ437">
        <v>3</v>
      </c>
      <c r="EK437" t="s">
        <v>354</v>
      </c>
      <c r="EL437">
        <v>100</v>
      </c>
      <c r="EM437">
        <v>100</v>
      </c>
      <c r="EN437">
        <v>1.548</v>
      </c>
      <c r="EO437">
        <v>-0.0183</v>
      </c>
      <c r="EP437">
        <v>0.796380875196005</v>
      </c>
      <c r="EQ437">
        <v>0.00225868272383977</v>
      </c>
      <c r="ER437">
        <v>-9.96746185667655e-07</v>
      </c>
      <c r="ES437">
        <v>2.83711317370827e-10</v>
      </c>
      <c r="ET437">
        <v>-0.071317122073674</v>
      </c>
      <c r="EU437">
        <v>-0.00217948432402501</v>
      </c>
      <c r="EV437">
        <v>0.000453263451741206</v>
      </c>
      <c r="EW437">
        <v>-1.16319206543697e-06</v>
      </c>
      <c r="EX437">
        <v>-2</v>
      </c>
      <c r="EY437">
        <v>2196</v>
      </c>
      <c r="EZ437">
        <v>1</v>
      </c>
      <c r="FA437">
        <v>25</v>
      </c>
      <c r="FB437">
        <v>15.9</v>
      </c>
      <c r="FC437">
        <v>15.8</v>
      </c>
      <c r="FD437">
        <v>18</v>
      </c>
      <c r="FE437">
        <v>829.116</v>
      </c>
      <c r="FF437">
        <v>435.662</v>
      </c>
      <c r="FG437">
        <v>35.0394</v>
      </c>
      <c r="FH437">
        <v>25.2767</v>
      </c>
      <c r="FI437">
        <v>30.0006</v>
      </c>
      <c r="FJ437">
        <v>25.3364</v>
      </c>
      <c r="FK437">
        <v>25.3715</v>
      </c>
      <c r="FL437">
        <v>25.0975</v>
      </c>
      <c r="FM437">
        <v>55.4239</v>
      </c>
      <c r="FN437">
        <v>0</v>
      </c>
      <c r="FO437">
        <v>35.11</v>
      </c>
      <c r="FP437">
        <v>420</v>
      </c>
      <c r="FQ437">
        <v>6.67419</v>
      </c>
      <c r="FR437">
        <v>101.468</v>
      </c>
      <c r="FS437">
        <v>101.907</v>
      </c>
    </row>
    <row r="438" spans="1:175">
      <c r="A438">
        <v>422</v>
      </c>
      <c r="B438">
        <v>1626466032</v>
      </c>
      <c r="C438">
        <v>842.400000095367</v>
      </c>
      <c r="D438" t="s">
        <v>1138</v>
      </c>
      <c r="E438" t="s">
        <v>1139</v>
      </c>
      <c r="F438">
        <v>1</v>
      </c>
      <c r="G438" t="s">
        <v>291</v>
      </c>
      <c r="H438">
        <v>1626466031</v>
      </c>
      <c r="I438">
        <f>(J438)/1000</f>
        <v>0</v>
      </c>
      <c r="J438">
        <f>1000*CB438*AH438*(BX438-BY438)/(100*BQ438*(1000-AH438*BX438))</f>
        <v>0</v>
      </c>
      <c r="K438">
        <f>CB438*AH438*(BW438-BV438*(1000-AH438*BY438)/(1000-AH438*BX438))/(100*BQ438)</f>
        <v>0</v>
      </c>
      <c r="L438">
        <f>BV438 - IF(AH438&gt;1, K438*BQ438*100.0/(AJ438*CJ438), 0)</f>
        <v>0</v>
      </c>
      <c r="M438">
        <f>((S438-I438/2)*L438-K438)/(S438+I438/2)</f>
        <v>0</v>
      </c>
      <c r="N438">
        <f>M438*(CC438+CD438)/1000.0</f>
        <v>0</v>
      </c>
      <c r="O438">
        <f>(BV438 - IF(AH438&gt;1, K438*BQ438*100.0/(AJ438*CJ438), 0))*(CC438+CD438)/1000.0</f>
        <v>0</v>
      </c>
      <c r="P438">
        <f>2.0/((1/R438-1/Q438)+SIGN(R438)*SQRT((1/R438-1/Q438)*(1/R438-1/Q438) + 4*BR438/((BR438+1)*(BR438+1))*(2*1/R438*1/Q438-1/Q438*1/Q438)))</f>
        <v>0</v>
      </c>
      <c r="Q438">
        <f>IF(LEFT(BS438,1)&lt;&gt;"0",IF(LEFT(BS438,1)="1",3.0,BT438),$D$5+$E$5*(CJ438*CC438/($K$5*1000))+$F$5*(CJ438*CC438/($K$5*1000))*MAX(MIN(BQ438,$J$5),$I$5)*MAX(MIN(BQ438,$J$5),$I$5)+$G$5*MAX(MIN(BQ438,$J$5),$I$5)*(CJ438*CC438/($K$5*1000))+$H$5*(CJ438*CC438/($K$5*1000))*(CJ438*CC438/($K$5*1000)))</f>
        <v>0</v>
      </c>
      <c r="R438">
        <f>I438*(1000-(1000*0.61365*exp(17.502*V438/(240.97+V438))/(CC438+CD438)+BX438)/2)/(1000*0.61365*exp(17.502*V438/(240.97+V438))/(CC438+CD438)-BX438)</f>
        <v>0</v>
      </c>
      <c r="S438">
        <f>1/((BR438+1)/(P438/1.6)+1/(Q438/1.37)) + BR438/((BR438+1)/(P438/1.6) + BR438/(Q438/1.37))</f>
        <v>0</v>
      </c>
      <c r="T438">
        <f>(BM438*BP438)</f>
        <v>0</v>
      </c>
      <c r="U438">
        <f>(CE438+(T438+2*0.95*5.67E-8*(((CE438+$B$7)+273)^4-(CE438+273)^4)-44100*I438)/(1.84*29.3*Q438+8*0.95*5.67E-8*(CE438+273)^3))</f>
        <v>0</v>
      </c>
      <c r="V438">
        <f>($C$7*CF438+$D$7*CG438+$E$7*U438)</f>
        <v>0</v>
      </c>
      <c r="W438">
        <f>0.61365*exp(17.502*V438/(240.97+V438))</f>
        <v>0</v>
      </c>
      <c r="X438">
        <f>(Y438/Z438*100)</f>
        <v>0</v>
      </c>
      <c r="Y438">
        <f>BX438*(CC438+CD438)/1000</f>
        <v>0</v>
      </c>
      <c r="Z438">
        <f>0.61365*exp(17.502*CE438/(240.97+CE438))</f>
        <v>0</v>
      </c>
      <c r="AA438">
        <f>(W438-BX438*(CC438+CD438)/1000)</f>
        <v>0</v>
      </c>
      <c r="AB438">
        <f>(-I438*44100)</f>
        <v>0</v>
      </c>
      <c r="AC438">
        <f>2*29.3*Q438*0.92*(CE438-V438)</f>
        <v>0</v>
      </c>
      <c r="AD438">
        <f>2*0.95*5.67E-8*(((CE438+$B$7)+273)^4-(V438+273)^4)</f>
        <v>0</v>
      </c>
      <c r="AE438">
        <f>T438+AD438+AB438+AC438</f>
        <v>0</v>
      </c>
      <c r="AF438">
        <v>135</v>
      </c>
      <c r="AG438">
        <v>15</v>
      </c>
      <c r="AH438">
        <f>IF(AF438*$H$13&gt;=AJ438,1.0,(AJ438/(AJ438-AF438*$H$13)))</f>
        <v>0</v>
      </c>
      <c r="AI438">
        <f>(AH438-1)*100</f>
        <v>0</v>
      </c>
      <c r="AJ438">
        <f>MAX(0,($B$13+$C$13*CJ438)/(1+$D$13*CJ438)*CC438/(CE438+273)*$E$13)</f>
        <v>0</v>
      </c>
      <c r="AK438" t="s">
        <v>292</v>
      </c>
      <c r="AL438" t="s">
        <v>292</v>
      </c>
      <c r="AM438">
        <v>0</v>
      </c>
      <c r="AN438">
        <v>0</v>
      </c>
      <c r="AO438">
        <f>1-AM438/AN438</f>
        <v>0</v>
      </c>
      <c r="AP438">
        <v>0</v>
      </c>
      <c r="AQ438" t="s">
        <v>292</v>
      </c>
      <c r="AR438" t="s">
        <v>292</v>
      </c>
      <c r="AS438">
        <v>0</v>
      </c>
      <c r="AT438">
        <v>0</v>
      </c>
      <c r="AU438">
        <f>1-AS438/AT438</f>
        <v>0</v>
      </c>
      <c r="AV438">
        <v>0.5</v>
      </c>
      <c r="AW438">
        <f>BN438</f>
        <v>0</v>
      </c>
      <c r="AX438">
        <f>K438</f>
        <v>0</v>
      </c>
      <c r="AY438">
        <f>AU438*AV438*AW438</f>
        <v>0</v>
      </c>
      <c r="AZ438">
        <f>(AX438-AP438)/AW438</f>
        <v>0</v>
      </c>
      <c r="BA438">
        <f>(AN438-AT438)/AT438</f>
        <v>0</v>
      </c>
      <c r="BB438">
        <f>AM438/(AO438+AM438/AT438)</f>
        <v>0</v>
      </c>
      <c r="BC438" t="s">
        <v>292</v>
      </c>
      <c r="BD438">
        <v>0</v>
      </c>
      <c r="BE438">
        <f>IF(BD438&lt;&gt;0, BD438, BB438)</f>
        <v>0</v>
      </c>
      <c r="BF438">
        <f>1-BE438/AT438</f>
        <v>0</v>
      </c>
      <c r="BG438">
        <f>(AT438-AS438)/(AT438-BE438)</f>
        <v>0</v>
      </c>
      <c r="BH438">
        <f>(AN438-AT438)/(AN438-BE438)</f>
        <v>0</v>
      </c>
      <c r="BI438">
        <f>(AT438-AS438)/(AT438-AM438)</f>
        <v>0</v>
      </c>
      <c r="BJ438">
        <f>(AN438-AT438)/(AN438-AM438)</f>
        <v>0</v>
      </c>
      <c r="BK438">
        <f>(BG438*BE438/AS438)</f>
        <v>0</v>
      </c>
      <c r="BL438">
        <f>(1-BK438)</f>
        <v>0</v>
      </c>
      <c r="BM438">
        <f>$B$11*CK438+$C$11*CL438+$F$11*CM438*(1-CP438)</f>
        <v>0</v>
      </c>
      <c r="BN438">
        <f>BM438*BO438</f>
        <v>0</v>
      </c>
      <c r="BO438">
        <f>($B$11*$D$9+$C$11*$D$9+$F$11*((CZ438+CR438)/MAX(CZ438+CR438+DA438, 0.1)*$I$9+DA438/MAX(CZ438+CR438+DA438, 0.1)*$J$9))/($B$11+$C$11+$F$11)</f>
        <v>0</v>
      </c>
      <c r="BP438">
        <f>($B$11*$K$9+$C$11*$K$9+$F$11*((CZ438+CR438)/MAX(CZ438+CR438+DA438, 0.1)*$P$9+DA438/MAX(CZ438+CR438+DA438, 0.1)*$Q$9))/($B$11+$C$11+$F$11)</f>
        <v>0</v>
      </c>
      <c r="BQ438">
        <v>6</v>
      </c>
      <c r="BR438">
        <v>0.5</v>
      </c>
      <c r="BS438" t="s">
        <v>293</v>
      </c>
      <c r="BT438">
        <v>2</v>
      </c>
      <c r="BU438">
        <v>1626466031</v>
      </c>
      <c r="BV438">
        <v>394.766</v>
      </c>
      <c r="BW438">
        <v>419.99</v>
      </c>
      <c r="BX438">
        <v>13.781</v>
      </c>
      <c r="BY438">
        <v>6.54385333333333</v>
      </c>
      <c r="BZ438">
        <v>393.218333333333</v>
      </c>
      <c r="CA438">
        <v>13.7991666666667</v>
      </c>
      <c r="CB438">
        <v>900.013</v>
      </c>
      <c r="CC438">
        <v>100.763333333333</v>
      </c>
      <c r="CD438">
        <v>0.100538666666667</v>
      </c>
      <c r="CE438">
        <v>29.0030333333333</v>
      </c>
      <c r="CF438">
        <v>26.8007</v>
      </c>
      <c r="CG438">
        <v>999.9</v>
      </c>
      <c r="CH438">
        <v>0</v>
      </c>
      <c r="CI438">
        <v>0</v>
      </c>
      <c r="CJ438">
        <v>9996.23333333333</v>
      </c>
      <c r="CK438">
        <v>0</v>
      </c>
      <c r="CL438">
        <v>0.221023</v>
      </c>
      <c r="CM438">
        <v>1460.02</v>
      </c>
      <c r="CN438">
        <v>0.972995</v>
      </c>
      <c r="CO438">
        <v>0.0270046</v>
      </c>
      <c r="CP438">
        <v>0</v>
      </c>
      <c r="CQ438">
        <v>886.219666666667</v>
      </c>
      <c r="CR438">
        <v>4.99999</v>
      </c>
      <c r="CS438">
        <v>13013.9333333333</v>
      </c>
      <c r="CT438">
        <v>12728.5</v>
      </c>
      <c r="CU438">
        <v>39.833</v>
      </c>
      <c r="CV438">
        <v>41.562</v>
      </c>
      <c r="CW438">
        <v>40.812</v>
      </c>
      <c r="CX438">
        <v>41.083</v>
      </c>
      <c r="CY438">
        <v>42.25</v>
      </c>
      <c r="CZ438">
        <v>1415.73</v>
      </c>
      <c r="DA438">
        <v>39.29</v>
      </c>
      <c r="DB438">
        <v>0</v>
      </c>
      <c r="DC438">
        <v>1626466043</v>
      </c>
      <c r="DD438">
        <v>0</v>
      </c>
      <c r="DE438">
        <v>886.098846153846</v>
      </c>
      <c r="DF438">
        <v>3.31282051670064</v>
      </c>
      <c r="DG438">
        <v>62.0273502979784</v>
      </c>
      <c r="DH438">
        <v>13006.2192307692</v>
      </c>
      <c r="DI438">
        <v>15</v>
      </c>
      <c r="DJ438">
        <v>1626465084.6</v>
      </c>
      <c r="DK438" t="s">
        <v>294</v>
      </c>
      <c r="DL438">
        <v>1626465076.6</v>
      </c>
      <c r="DM438">
        <v>1626465084.6</v>
      </c>
      <c r="DN438">
        <v>8</v>
      </c>
      <c r="DO438">
        <v>0.212</v>
      </c>
      <c r="DP438">
        <v>0.013</v>
      </c>
      <c r="DQ438">
        <v>1.588</v>
      </c>
      <c r="DR438">
        <v>-0.074</v>
      </c>
      <c r="DS438">
        <v>420</v>
      </c>
      <c r="DT438">
        <v>3</v>
      </c>
      <c r="DU438">
        <v>0.13</v>
      </c>
      <c r="DV438">
        <v>0.03</v>
      </c>
      <c r="DW438">
        <v>-25.1449682926829</v>
      </c>
      <c r="DX438">
        <v>-0.240424390243917</v>
      </c>
      <c r="DY438">
        <v>0.0336497920772353</v>
      </c>
      <c r="DZ438">
        <v>1</v>
      </c>
      <c r="EA438">
        <v>885.856542857143</v>
      </c>
      <c r="EB438">
        <v>4.15271339224194</v>
      </c>
      <c r="EC438">
        <v>0.463271740241224</v>
      </c>
      <c r="ED438">
        <v>1</v>
      </c>
      <c r="EE438">
        <v>7.14567073170732</v>
      </c>
      <c r="EF438">
        <v>0.440696864111472</v>
      </c>
      <c r="EG438">
        <v>0.0454012834991153</v>
      </c>
      <c r="EH438">
        <v>0</v>
      </c>
      <c r="EI438">
        <v>2</v>
      </c>
      <c r="EJ438">
        <v>3</v>
      </c>
      <c r="EK438" t="s">
        <v>354</v>
      </c>
      <c r="EL438">
        <v>100</v>
      </c>
      <c r="EM438">
        <v>100</v>
      </c>
      <c r="EN438">
        <v>1.548</v>
      </c>
      <c r="EO438">
        <v>-0.018</v>
      </c>
      <c r="EP438">
        <v>0.796380875196005</v>
      </c>
      <c r="EQ438">
        <v>0.00225868272383977</v>
      </c>
      <c r="ER438">
        <v>-9.96746185667655e-07</v>
      </c>
      <c r="ES438">
        <v>2.83711317370827e-10</v>
      </c>
      <c r="ET438">
        <v>-0.071317122073674</v>
      </c>
      <c r="EU438">
        <v>-0.00217948432402501</v>
      </c>
      <c r="EV438">
        <v>0.000453263451741206</v>
      </c>
      <c r="EW438">
        <v>-1.16319206543697e-06</v>
      </c>
      <c r="EX438">
        <v>-2</v>
      </c>
      <c r="EY438">
        <v>2196</v>
      </c>
      <c r="EZ438">
        <v>1</v>
      </c>
      <c r="FA438">
        <v>25</v>
      </c>
      <c r="FB438">
        <v>15.9</v>
      </c>
      <c r="FC438">
        <v>15.8</v>
      </c>
      <c r="FD438">
        <v>18</v>
      </c>
      <c r="FE438">
        <v>829.25</v>
      </c>
      <c r="FF438">
        <v>435.917</v>
      </c>
      <c r="FG438">
        <v>35.1185</v>
      </c>
      <c r="FH438">
        <v>25.2793</v>
      </c>
      <c r="FI438">
        <v>30.0008</v>
      </c>
      <c r="FJ438">
        <v>25.3375</v>
      </c>
      <c r="FK438">
        <v>25.3715</v>
      </c>
      <c r="FL438">
        <v>25.0984</v>
      </c>
      <c r="FM438">
        <v>55.4239</v>
      </c>
      <c r="FN438">
        <v>0</v>
      </c>
      <c r="FO438">
        <v>35.21</v>
      </c>
      <c r="FP438">
        <v>420</v>
      </c>
      <c r="FQ438">
        <v>6.67563</v>
      </c>
      <c r="FR438">
        <v>101.467</v>
      </c>
      <c r="FS438">
        <v>101.906</v>
      </c>
    </row>
    <row r="439" spans="1:175">
      <c r="A439">
        <v>423</v>
      </c>
      <c r="B439">
        <v>1626466034</v>
      </c>
      <c r="C439">
        <v>844.400000095367</v>
      </c>
      <c r="D439" t="s">
        <v>1140</v>
      </c>
      <c r="E439" t="s">
        <v>1141</v>
      </c>
      <c r="F439">
        <v>1</v>
      </c>
      <c r="G439" t="s">
        <v>291</v>
      </c>
      <c r="H439">
        <v>1626466033</v>
      </c>
      <c r="I439">
        <f>(J439)/1000</f>
        <v>0</v>
      </c>
      <c r="J439">
        <f>1000*CB439*AH439*(BX439-BY439)/(100*BQ439*(1000-AH439*BX439))</f>
        <v>0</v>
      </c>
      <c r="K439">
        <f>CB439*AH439*(BW439-BV439*(1000-AH439*BY439)/(1000-AH439*BX439))/(100*BQ439)</f>
        <v>0</v>
      </c>
      <c r="L439">
        <f>BV439 - IF(AH439&gt;1, K439*BQ439*100.0/(AJ439*CJ439), 0)</f>
        <v>0</v>
      </c>
      <c r="M439">
        <f>((S439-I439/2)*L439-K439)/(S439+I439/2)</f>
        <v>0</v>
      </c>
      <c r="N439">
        <f>M439*(CC439+CD439)/1000.0</f>
        <v>0</v>
      </c>
      <c r="O439">
        <f>(BV439 - IF(AH439&gt;1, K439*BQ439*100.0/(AJ439*CJ439), 0))*(CC439+CD439)/1000.0</f>
        <v>0</v>
      </c>
      <c r="P439">
        <f>2.0/((1/R439-1/Q439)+SIGN(R439)*SQRT((1/R439-1/Q439)*(1/R439-1/Q439) + 4*BR439/((BR439+1)*(BR439+1))*(2*1/R439*1/Q439-1/Q439*1/Q439)))</f>
        <v>0</v>
      </c>
      <c r="Q439">
        <f>IF(LEFT(BS439,1)&lt;&gt;"0",IF(LEFT(BS439,1)="1",3.0,BT439),$D$5+$E$5*(CJ439*CC439/($K$5*1000))+$F$5*(CJ439*CC439/($K$5*1000))*MAX(MIN(BQ439,$J$5),$I$5)*MAX(MIN(BQ439,$J$5),$I$5)+$G$5*MAX(MIN(BQ439,$J$5),$I$5)*(CJ439*CC439/($K$5*1000))+$H$5*(CJ439*CC439/($K$5*1000))*(CJ439*CC439/($K$5*1000)))</f>
        <v>0</v>
      </c>
      <c r="R439">
        <f>I439*(1000-(1000*0.61365*exp(17.502*V439/(240.97+V439))/(CC439+CD439)+BX439)/2)/(1000*0.61365*exp(17.502*V439/(240.97+V439))/(CC439+CD439)-BX439)</f>
        <v>0</v>
      </c>
      <c r="S439">
        <f>1/((BR439+1)/(P439/1.6)+1/(Q439/1.37)) + BR439/((BR439+1)/(P439/1.6) + BR439/(Q439/1.37))</f>
        <v>0</v>
      </c>
      <c r="T439">
        <f>(BM439*BP439)</f>
        <v>0</v>
      </c>
      <c r="U439">
        <f>(CE439+(T439+2*0.95*5.67E-8*(((CE439+$B$7)+273)^4-(CE439+273)^4)-44100*I439)/(1.84*29.3*Q439+8*0.95*5.67E-8*(CE439+273)^3))</f>
        <v>0</v>
      </c>
      <c r="V439">
        <f>($C$7*CF439+$D$7*CG439+$E$7*U439)</f>
        <v>0</v>
      </c>
      <c r="W439">
        <f>0.61365*exp(17.502*V439/(240.97+V439))</f>
        <v>0</v>
      </c>
      <c r="X439">
        <f>(Y439/Z439*100)</f>
        <v>0</v>
      </c>
      <c r="Y439">
        <f>BX439*(CC439+CD439)/1000</f>
        <v>0</v>
      </c>
      <c r="Z439">
        <f>0.61365*exp(17.502*CE439/(240.97+CE439))</f>
        <v>0</v>
      </c>
      <c r="AA439">
        <f>(W439-BX439*(CC439+CD439)/1000)</f>
        <v>0</v>
      </c>
      <c r="AB439">
        <f>(-I439*44100)</f>
        <v>0</v>
      </c>
      <c r="AC439">
        <f>2*29.3*Q439*0.92*(CE439-V439)</f>
        <v>0</v>
      </c>
      <c r="AD439">
        <f>2*0.95*5.67E-8*(((CE439+$B$7)+273)^4-(V439+273)^4)</f>
        <v>0</v>
      </c>
      <c r="AE439">
        <f>T439+AD439+AB439+AC439</f>
        <v>0</v>
      </c>
      <c r="AF439">
        <v>135</v>
      </c>
      <c r="AG439">
        <v>15</v>
      </c>
      <c r="AH439">
        <f>IF(AF439*$H$13&gt;=AJ439,1.0,(AJ439/(AJ439-AF439*$H$13)))</f>
        <v>0</v>
      </c>
      <c r="AI439">
        <f>(AH439-1)*100</f>
        <v>0</v>
      </c>
      <c r="AJ439">
        <f>MAX(0,($B$13+$C$13*CJ439)/(1+$D$13*CJ439)*CC439/(CE439+273)*$E$13)</f>
        <v>0</v>
      </c>
      <c r="AK439" t="s">
        <v>292</v>
      </c>
      <c r="AL439" t="s">
        <v>292</v>
      </c>
      <c r="AM439">
        <v>0</v>
      </c>
      <c r="AN439">
        <v>0</v>
      </c>
      <c r="AO439">
        <f>1-AM439/AN439</f>
        <v>0</v>
      </c>
      <c r="AP439">
        <v>0</v>
      </c>
      <c r="AQ439" t="s">
        <v>292</v>
      </c>
      <c r="AR439" t="s">
        <v>292</v>
      </c>
      <c r="AS439">
        <v>0</v>
      </c>
      <c r="AT439">
        <v>0</v>
      </c>
      <c r="AU439">
        <f>1-AS439/AT439</f>
        <v>0</v>
      </c>
      <c r="AV439">
        <v>0.5</v>
      </c>
      <c r="AW439">
        <f>BN439</f>
        <v>0</v>
      </c>
      <c r="AX439">
        <f>K439</f>
        <v>0</v>
      </c>
      <c r="AY439">
        <f>AU439*AV439*AW439</f>
        <v>0</v>
      </c>
      <c r="AZ439">
        <f>(AX439-AP439)/AW439</f>
        <v>0</v>
      </c>
      <c r="BA439">
        <f>(AN439-AT439)/AT439</f>
        <v>0</v>
      </c>
      <c r="BB439">
        <f>AM439/(AO439+AM439/AT439)</f>
        <v>0</v>
      </c>
      <c r="BC439" t="s">
        <v>292</v>
      </c>
      <c r="BD439">
        <v>0</v>
      </c>
      <c r="BE439">
        <f>IF(BD439&lt;&gt;0, BD439, BB439)</f>
        <v>0</v>
      </c>
      <c r="BF439">
        <f>1-BE439/AT439</f>
        <v>0</v>
      </c>
      <c r="BG439">
        <f>(AT439-AS439)/(AT439-BE439)</f>
        <v>0</v>
      </c>
      <c r="BH439">
        <f>(AN439-AT439)/(AN439-BE439)</f>
        <v>0</v>
      </c>
      <c r="BI439">
        <f>(AT439-AS439)/(AT439-AM439)</f>
        <v>0</v>
      </c>
      <c r="BJ439">
        <f>(AN439-AT439)/(AN439-AM439)</f>
        <v>0</v>
      </c>
      <c r="BK439">
        <f>(BG439*BE439/AS439)</f>
        <v>0</v>
      </c>
      <c r="BL439">
        <f>(1-BK439)</f>
        <v>0</v>
      </c>
      <c r="BM439">
        <f>$B$11*CK439+$C$11*CL439+$F$11*CM439*(1-CP439)</f>
        <v>0</v>
      </c>
      <c r="BN439">
        <f>BM439*BO439</f>
        <v>0</v>
      </c>
      <c r="BO439">
        <f>($B$11*$D$9+$C$11*$D$9+$F$11*((CZ439+CR439)/MAX(CZ439+CR439+DA439, 0.1)*$I$9+DA439/MAX(CZ439+CR439+DA439, 0.1)*$J$9))/($B$11+$C$11+$F$11)</f>
        <v>0</v>
      </c>
      <c r="BP439">
        <f>($B$11*$K$9+$C$11*$K$9+$F$11*((CZ439+CR439)/MAX(CZ439+CR439+DA439, 0.1)*$P$9+DA439/MAX(CZ439+CR439+DA439, 0.1)*$Q$9))/($B$11+$C$11+$F$11)</f>
        <v>0</v>
      </c>
      <c r="BQ439">
        <v>6</v>
      </c>
      <c r="BR439">
        <v>0.5</v>
      </c>
      <c r="BS439" t="s">
        <v>293</v>
      </c>
      <c r="BT439">
        <v>2</v>
      </c>
      <c r="BU439">
        <v>1626466033</v>
      </c>
      <c r="BV439">
        <v>394.806666666667</v>
      </c>
      <c r="BW439">
        <v>420.004</v>
      </c>
      <c r="BX439">
        <v>13.8073333333333</v>
      </c>
      <c r="BY439">
        <v>6.55737666666667</v>
      </c>
      <c r="BZ439">
        <v>393.259</v>
      </c>
      <c r="CA439">
        <v>13.8252333333333</v>
      </c>
      <c r="CB439">
        <v>900.005</v>
      </c>
      <c r="CC439">
        <v>100.762666666667</v>
      </c>
      <c r="CD439">
        <v>0.100458666666667</v>
      </c>
      <c r="CE439">
        <v>29.0465666666667</v>
      </c>
      <c r="CF439">
        <v>26.8377333333333</v>
      </c>
      <c r="CG439">
        <v>999.9</v>
      </c>
      <c r="CH439">
        <v>0</v>
      </c>
      <c r="CI439">
        <v>0</v>
      </c>
      <c r="CJ439">
        <v>9995.01666666667</v>
      </c>
      <c r="CK439">
        <v>0</v>
      </c>
      <c r="CL439">
        <v>0.221023</v>
      </c>
      <c r="CM439">
        <v>1460.01333333333</v>
      </c>
      <c r="CN439">
        <v>0.972995</v>
      </c>
      <c r="CO439">
        <v>0.0270046</v>
      </c>
      <c r="CP439">
        <v>0</v>
      </c>
      <c r="CQ439">
        <v>886.665666666667</v>
      </c>
      <c r="CR439">
        <v>4.99999</v>
      </c>
      <c r="CS439">
        <v>13015.3666666667</v>
      </c>
      <c r="CT439">
        <v>12728.4333333333</v>
      </c>
      <c r="CU439">
        <v>39.875</v>
      </c>
      <c r="CV439">
        <v>41.562</v>
      </c>
      <c r="CW439">
        <v>40.812</v>
      </c>
      <c r="CX439">
        <v>41.125</v>
      </c>
      <c r="CY439">
        <v>42.25</v>
      </c>
      <c r="CZ439">
        <v>1415.72333333333</v>
      </c>
      <c r="DA439">
        <v>39.29</v>
      </c>
      <c r="DB439">
        <v>0</v>
      </c>
      <c r="DC439">
        <v>1626466045.4</v>
      </c>
      <c r="DD439">
        <v>0</v>
      </c>
      <c r="DE439">
        <v>886.257153846154</v>
      </c>
      <c r="DF439">
        <v>3.68806837678322</v>
      </c>
      <c r="DG439">
        <v>63.7675213368042</v>
      </c>
      <c r="DH439">
        <v>13008.7307692308</v>
      </c>
      <c r="DI439">
        <v>15</v>
      </c>
      <c r="DJ439">
        <v>1626465084.6</v>
      </c>
      <c r="DK439" t="s">
        <v>294</v>
      </c>
      <c r="DL439">
        <v>1626465076.6</v>
      </c>
      <c r="DM439">
        <v>1626465084.6</v>
      </c>
      <c r="DN439">
        <v>8</v>
      </c>
      <c r="DO439">
        <v>0.212</v>
      </c>
      <c r="DP439">
        <v>0.013</v>
      </c>
      <c r="DQ439">
        <v>1.588</v>
      </c>
      <c r="DR439">
        <v>-0.074</v>
      </c>
      <c r="DS439">
        <v>420</v>
      </c>
      <c r="DT439">
        <v>3</v>
      </c>
      <c r="DU439">
        <v>0.13</v>
      </c>
      <c r="DV439">
        <v>0.03</v>
      </c>
      <c r="DW439">
        <v>-25.1569268292683</v>
      </c>
      <c r="DX439">
        <v>-0.273213240418124</v>
      </c>
      <c r="DY439">
        <v>0.0365212335457409</v>
      </c>
      <c r="DZ439">
        <v>1</v>
      </c>
      <c r="EA439">
        <v>886.019848484849</v>
      </c>
      <c r="EB439">
        <v>3.79893577062841</v>
      </c>
      <c r="EC439">
        <v>0.41939806224984</v>
      </c>
      <c r="ED439">
        <v>1</v>
      </c>
      <c r="EE439">
        <v>7.16274853658537</v>
      </c>
      <c r="EF439">
        <v>0.457520905923358</v>
      </c>
      <c r="EG439">
        <v>0.0472145197572441</v>
      </c>
      <c r="EH439">
        <v>0</v>
      </c>
      <c r="EI439">
        <v>2</v>
      </c>
      <c r="EJ439">
        <v>3</v>
      </c>
      <c r="EK439" t="s">
        <v>354</v>
      </c>
      <c r="EL439">
        <v>100</v>
      </c>
      <c r="EM439">
        <v>100</v>
      </c>
      <c r="EN439">
        <v>1.548</v>
      </c>
      <c r="EO439">
        <v>-0.0177</v>
      </c>
      <c r="EP439">
        <v>0.796380875196005</v>
      </c>
      <c r="EQ439">
        <v>0.00225868272383977</v>
      </c>
      <c r="ER439">
        <v>-9.96746185667655e-07</v>
      </c>
      <c r="ES439">
        <v>2.83711317370827e-10</v>
      </c>
      <c r="ET439">
        <v>-0.071317122073674</v>
      </c>
      <c r="EU439">
        <v>-0.00217948432402501</v>
      </c>
      <c r="EV439">
        <v>0.000453263451741206</v>
      </c>
      <c r="EW439">
        <v>-1.16319206543697e-06</v>
      </c>
      <c r="EX439">
        <v>-2</v>
      </c>
      <c r="EY439">
        <v>2196</v>
      </c>
      <c r="EZ439">
        <v>1</v>
      </c>
      <c r="FA439">
        <v>25</v>
      </c>
      <c r="FB439">
        <v>16</v>
      </c>
      <c r="FC439">
        <v>15.8</v>
      </c>
      <c r="FD439">
        <v>18</v>
      </c>
      <c r="FE439">
        <v>829.31</v>
      </c>
      <c r="FF439">
        <v>435.982</v>
      </c>
      <c r="FG439">
        <v>35.1804</v>
      </c>
      <c r="FH439">
        <v>25.2814</v>
      </c>
      <c r="FI439">
        <v>30.0004</v>
      </c>
      <c r="FJ439">
        <v>25.3383</v>
      </c>
      <c r="FK439">
        <v>25.3722</v>
      </c>
      <c r="FL439">
        <v>25.1003</v>
      </c>
      <c r="FM439">
        <v>55.4239</v>
      </c>
      <c r="FN439">
        <v>0</v>
      </c>
      <c r="FO439">
        <v>35.31</v>
      </c>
      <c r="FP439">
        <v>420</v>
      </c>
      <c r="FQ439">
        <v>6.65968</v>
      </c>
      <c r="FR439">
        <v>101.467</v>
      </c>
      <c r="FS439">
        <v>101.904</v>
      </c>
    </row>
    <row r="440" spans="1:175">
      <c r="A440">
        <v>424</v>
      </c>
      <c r="B440">
        <v>1626466036</v>
      </c>
      <c r="C440">
        <v>846.400000095367</v>
      </c>
      <c r="D440" t="s">
        <v>1142</v>
      </c>
      <c r="E440" t="s">
        <v>1143</v>
      </c>
      <c r="F440">
        <v>1</v>
      </c>
      <c r="G440" t="s">
        <v>291</v>
      </c>
      <c r="H440">
        <v>1626466035</v>
      </c>
      <c r="I440">
        <f>(J440)/1000</f>
        <v>0</v>
      </c>
      <c r="J440">
        <f>1000*CB440*AH440*(BX440-BY440)/(100*BQ440*(1000-AH440*BX440))</f>
        <v>0</v>
      </c>
      <c r="K440">
        <f>CB440*AH440*(BW440-BV440*(1000-AH440*BY440)/(1000-AH440*BX440))/(100*BQ440)</f>
        <v>0</v>
      </c>
      <c r="L440">
        <f>BV440 - IF(AH440&gt;1, K440*BQ440*100.0/(AJ440*CJ440), 0)</f>
        <v>0</v>
      </c>
      <c r="M440">
        <f>((S440-I440/2)*L440-K440)/(S440+I440/2)</f>
        <v>0</v>
      </c>
      <c r="N440">
        <f>M440*(CC440+CD440)/1000.0</f>
        <v>0</v>
      </c>
      <c r="O440">
        <f>(BV440 - IF(AH440&gt;1, K440*BQ440*100.0/(AJ440*CJ440), 0))*(CC440+CD440)/1000.0</f>
        <v>0</v>
      </c>
      <c r="P440">
        <f>2.0/((1/R440-1/Q440)+SIGN(R440)*SQRT((1/R440-1/Q440)*(1/R440-1/Q440) + 4*BR440/((BR440+1)*(BR440+1))*(2*1/R440*1/Q440-1/Q440*1/Q440)))</f>
        <v>0</v>
      </c>
      <c r="Q440">
        <f>IF(LEFT(BS440,1)&lt;&gt;"0",IF(LEFT(BS440,1)="1",3.0,BT440),$D$5+$E$5*(CJ440*CC440/($K$5*1000))+$F$5*(CJ440*CC440/($K$5*1000))*MAX(MIN(BQ440,$J$5),$I$5)*MAX(MIN(BQ440,$J$5),$I$5)+$G$5*MAX(MIN(BQ440,$J$5),$I$5)*(CJ440*CC440/($K$5*1000))+$H$5*(CJ440*CC440/($K$5*1000))*(CJ440*CC440/($K$5*1000)))</f>
        <v>0</v>
      </c>
      <c r="R440">
        <f>I440*(1000-(1000*0.61365*exp(17.502*V440/(240.97+V440))/(CC440+CD440)+BX440)/2)/(1000*0.61365*exp(17.502*V440/(240.97+V440))/(CC440+CD440)-BX440)</f>
        <v>0</v>
      </c>
      <c r="S440">
        <f>1/((BR440+1)/(P440/1.6)+1/(Q440/1.37)) + BR440/((BR440+1)/(P440/1.6) + BR440/(Q440/1.37))</f>
        <v>0</v>
      </c>
      <c r="T440">
        <f>(BM440*BP440)</f>
        <v>0</v>
      </c>
      <c r="U440">
        <f>(CE440+(T440+2*0.95*5.67E-8*(((CE440+$B$7)+273)^4-(CE440+273)^4)-44100*I440)/(1.84*29.3*Q440+8*0.95*5.67E-8*(CE440+273)^3))</f>
        <v>0</v>
      </c>
      <c r="V440">
        <f>($C$7*CF440+$D$7*CG440+$E$7*U440)</f>
        <v>0</v>
      </c>
      <c r="W440">
        <f>0.61365*exp(17.502*V440/(240.97+V440))</f>
        <v>0</v>
      </c>
      <c r="X440">
        <f>(Y440/Z440*100)</f>
        <v>0</v>
      </c>
      <c r="Y440">
        <f>BX440*(CC440+CD440)/1000</f>
        <v>0</v>
      </c>
      <c r="Z440">
        <f>0.61365*exp(17.502*CE440/(240.97+CE440))</f>
        <v>0</v>
      </c>
      <c r="AA440">
        <f>(W440-BX440*(CC440+CD440)/1000)</f>
        <v>0</v>
      </c>
      <c r="AB440">
        <f>(-I440*44100)</f>
        <v>0</v>
      </c>
      <c r="AC440">
        <f>2*29.3*Q440*0.92*(CE440-V440)</f>
        <v>0</v>
      </c>
      <c r="AD440">
        <f>2*0.95*5.67E-8*(((CE440+$B$7)+273)^4-(V440+273)^4)</f>
        <v>0</v>
      </c>
      <c r="AE440">
        <f>T440+AD440+AB440+AC440</f>
        <v>0</v>
      </c>
      <c r="AF440">
        <v>135</v>
      </c>
      <c r="AG440">
        <v>15</v>
      </c>
      <c r="AH440">
        <f>IF(AF440*$H$13&gt;=AJ440,1.0,(AJ440/(AJ440-AF440*$H$13)))</f>
        <v>0</v>
      </c>
      <c r="AI440">
        <f>(AH440-1)*100</f>
        <v>0</v>
      </c>
      <c r="AJ440">
        <f>MAX(0,($B$13+$C$13*CJ440)/(1+$D$13*CJ440)*CC440/(CE440+273)*$E$13)</f>
        <v>0</v>
      </c>
      <c r="AK440" t="s">
        <v>292</v>
      </c>
      <c r="AL440" t="s">
        <v>292</v>
      </c>
      <c r="AM440">
        <v>0</v>
      </c>
      <c r="AN440">
        <v>0</v>
      </c>
      <c r="AO440">
        <f>1-AM440/AN440</f>
        <v>0</v>
      </c>
      <c r="AP440">
        <v>0</v>
      </c>
      <c r="AQ440" t="s">
        <v>292</v>
      </c>
      <c r="AR440" t="s">
        <v>292</v>
      </c>
      <c r="AS440">
        <v>0</v>
      </c>
      <c r="AT440">
        <v>0</v>
      </c>
      <c r="AU440">
        <f>1-AS440/AT440</f>
        <v>0</v>
      </c>
      <c r="AV440">
        <v>0.5</v>
      </c>
      <c r="AW440">
        <f>BN440</f>
        <v>0</v>
      </c>
      <c r="AX440">
        <f>K440</f>
        <v>0</v>
      </c>
      <c r="AY440">
        <f>AU440*AV440*AW440</f>
        <v>0</v>
      </c>
      <c r="AZ440">
        <f>(AX440-AP440)/AW440</f>
        <v>0</v>
      </c>
      <c r="BA440">
        <f>(AN440-AT440)/AT440</f>
        <v>0</v>
      </c>
      <c r="BB440">
        <f>AM440/(AO440+AM440/AT440)</f>
        <v>0</v>
      </c>
      <c r="BC440" t="s">
        <v>292</v>
      </c>
      <c r="BD440">
        <v>0</v>
      </c>
      <c r="BE440">
        <f>IF(BD440&lt;&gt;0, BD440, BB440)</f>
        <v>0</v>
      </c>
      <c r="BF440">
        <f>1-BE440/AT440</f>
        <v>0</v>
      </c>
      <c r="BG440">
        <f>(AT440-AS440)/(AT440-BE440)</f>
        <v>0</v>
      </c>
      <c r="BH440">
        <f>(AN440-AT440)/(AN440-BE440)</f>
        <v>0</v>
      </c>
      <c r="BI440">
        <f>(AT440-AS440)/(AT440-AM440)</f>
        <v>0</v>
      </c>
      <c r="BJ440">
        <f>(AN440-AT440)/(AN440-AM440)</f>
        <v>0</v>
      </c>
      <c r="BK440">
        <f>(BG440*BE440/AS440)</f>
        <v>0</v>
      </c>
      <c r="BL440">
        <f>(1-BK440)</f>
        <v>0</v>
      </c>
      <c r="BM440">
        <f>$B$11*CK440+$C$11*CL440+$F$11*CM440*(1-CP440)</f>
        <v>0</v>
      </c>
      <c r="BN440">
        <f>BM440*BO440</f>
        <v>0</v>
      </c>
      <c r="BO440">
        <f>($B$11*$D$9+$C$11*$D$9+$F$11*((CZ440+CR440)/MAX(CZ440+CR440+DA440, 0.1)*$I$9+DA440/MAX(CZ440+CR440+DA440, 0.1)*$J$9))/($B$11+$C$11+$F$11)</f>
        <v>0</v>
      </c>
      <c r="BP440">
        <f>($B$11*$K$9+$C$11*$K$9+$F$11*((CZ440+CR440)/MAX(CZ440+CR440+DA440, 0.1)*$P$9+DA440/MAX(CZ440+CR440+DA440, 0.1)*$Q$9))/($B$11+$C$11+$F$11)</f>
        <v>0</v>
      </c>
      <c r="BQ440">
        <v>6</v>
      </c>
      <c r="BR440">
        <v>0.5</v>
      </c>
      <c r="BS440" t="s">
        <v>293</v>
      </c>
      <c r="BT440">
        <v>2</v>
      </c>
      <c r="BU440">
        <v>1626466035</v>
      </c>
      <c r="BV440">
        <v>394.769666666667</v>
      </c>
      <c r="BW440">
        <v>419.945</v>
      </c>
      <c r="BX440">
        <v>13.8429333333333</v>
      </c>
      <c r="BY440">
        <v>6.58766</v>
      </c>
      <c r="BZ440">
        <v>393.222</v>
      </c>
      <c r="CA440">
        <v>13.8604666666667</v>
      </c>
      <c r="CB440">
        <v>899.991333333333</v>
      </c>
      <c r="CC440">
        <v>100.762</v>
      </c>
      <c r="CD440">
        <v>0.100019333333333</v>
      </c>
      <c r="CE440">
        <v>29.0898666666667</v>
      </c>
      <c r="CF440">
        <v>26.8723</v>
      </c>
      <c r="CG440">
        <v>999.9</v>
      </c>
      <c r="CH440">
        <v>0</v>
      </c>
      <c r="CI440">
        <v>0</v>
      </c>
      <c r="CJ440">
        <v>10037.0666666667</v>
      </c>
      <c r="CK440">
        <v>0</v>
      </c>
      <c r="CL440">
        <v>0.221023</v>
      </c>
      <c r="CM440">
        <v>1460.01</v>
      </c>
      <c r="CN440">
        <v>0.972995</v>
      </c>
      <c r="CO440">
        <v>0.0270046</v>
      </c>
      <c r="CP440">
        <v>0</v>
      </c>
      <c r="CQ440">
        <v>886.881333333333</v>
      </c>
      <c r="CR440">
        <v>4.99999</v>
      </c>
      <c r="CS440">
        <v>13018.7</v>
      </c>
      <c r="CT440">
        <v>12728.4</v>
      </c>
      <c r="CU440">
        <v>39.875</v>
      </c>
      <c r="CV440">
        <v>41.562</v>
      </c>
      <c r="CW440">
        <v>40.812</v>
      </c>
      <c r="CX440">
        <v>41.083</v>
      </c>
      <c r="CY440">
        <v>42.25</v>
      </c>
      <c r="CZ440">
        <v>1415.72</v>
      </c>
      <c r="DA440">
        <v>39.29</v>
      </c>
      <c r="DB440">
        <v>0</v>
      </c>
      <c r="DC440">
        <v>1626466047.2</v>
      </c>
      <c r="DD440">
        <v>0</v>
      </c>
      <c r="DE440">
        <v>886.42604</v>
      </c>
      <c r="DF440">
        <v>3.98153846007385</v>
      </c>
      <c r="DG440">
        <v>64.9615384340211</v>
      </c>
      <c r="DH440">
        <v>13011.18</v>
      </c>
      <c r="DI440">
        <v>15</v>
      </c>
      <c r="DJ440">
        <v>1626465084.6</v>
      </c>
      <c r="DK440" t="s">
        <v>294</v>
      </c>
      <c r="DL440">
        <v>1626465076.6</v>
      </c>
      <c r="DM440">
        <v>1626465084.6</v>
      </c>
      <c r="DN440">
        <v>8</v>
      </c>
      <c r="DO440">
        <v>0.212</v>
      </c>
      <c r="DP440">
        <v>0.013</v>
      </c>
      <c r="DQ440">
        <v>1.588</v>
      </c>
      <c r="DR440">
        <v>-0.074</v>
      </c>
      <c r="DS440">
        <v>420</v>
      </c>
      <c r="DT440">
        <v>3</v>
      </c>
      <c r="DU440">
        <v>0.13</v>
      </c>
      <c r="DV440">
        <v>0.03</v>
      </c>
      <c r="DW440">
        <v>-25.1629170731707</v>
      </c>
      <c r="DX440">
        <v>-0.191780487804941</v>
      </c>
      <c r="DY440">
        <v>0.0325029672374468</v>
      </c>
      <c r="DZ440">
        <v>1</v>
      </c>
      <c r="EA440">
        <v>886.191911764706</v>
      </c>
      <c r="EB440">
        <v>4.04999794572931</v>
      </c>
      <c r="EC440">
        <v>0.448165828529569</v>
      </c>
      <c r="ED440">
        <v>1</v>
      </c>
      <c r="EE440">
        <v>7.1785056097561</v>
      </c>
      <c r="EF440">
        <v>0.462682578397199</v>
      </c>
      <c r="EG440">
        <v>0.0477212878840368</v>
      </c>
      <c r="EH440">
        <v>0</v>
      </c>
      <c r="EI440">
        <v>2</v>
      </c>
      <c r="EJ440">
        <v>3</v>
      </c>
      <c r="EK440" t="s">
        <v>354</v>
      </c>
      <c r="EL440">
        <v>100</v>
      </c>
      <c r="EM440">
        <v>100</v>
      </c>
      <c r="EN440">
        <v>1.547</v>
      </c>
      <c r="EO440">
        <v>-0.0173</v>
      </c>
      <c r="EP440">
        <v>0.796380875196005</v>
      </c>
      <c r="EQ440">
        <v>0.00225868272383977</v>
      </c>
      <c r="ER440">
        <v>-9.96746185667655e-07</v>
      </c>
      <c r="ES440">
        <v>2.83711317370827e-10</v>
      </c>
      <c r="ET440">
        <v>-0.071317122073674</v>
      </c>
      <c r="EU440">
        <v>-0.00217948432402501</v>
      </c>
      <c r="EV440">
        <v>0.000453263451741206</v>
      </c>
      <c r="EW440">
        <v>-1.16319206543697e-06</v>
      </c>
      <c r="EX440">
        <v>-2</v>
      </c>
      <c r="EY440">
        <v>2196</v>
      </c>
      <c r="EZ440">
        <v>1</v>
      </c>
      <c r="FA440">
        <v>25</v>
      </c>
      <c r="FB440">
        <v>16</v>
      </c>
      <c r="FC440">
        <v>15.9</v>
      </c>
      <c r="FD440">
        <v>18</v>
      </c>
      <c r="FE440">
        <v>829.391</v>
      </c>
      <c r="FF440">
        <v>435.751</v>
      </c>
      <c r="FG440">
        <v>35.2405</v>
      </c>
      <c r="FH440">
        <v>25.2836</v>
      </c>
      <c r="FI440">
        <v>30.0005</v>
      </c>
      <c r="FJ440">
        <v>25.3391</v>
      </c>
      <c r="FK440">
        <v>25.3733</v>
      </c>
      <c r="FL440">
        <v>25.1005</v>
      </c>
      <c r="FM440">
        <v>55.4239</v>
      </c>
      <c r="FN440">
        <v>0</v>
      </c>
      <c r="FO440">
        <v>35.31</v>
      </c>
      <c r="FP440">
        <v>420</v>
      </c>
      <c r="FQ440">
        <v>6.71258</v>
      </c>
      <c r="FR440">
        <v>101.466</v>
      </c>
      <c r="FS440">
        <v>101.903</v>
      </c>
    </row>
    <row r="441" spans="1:175">
      <c r="A441">
        <v>425</v>
      </c>
      <c r="B441">
        <v>1626466038</v>
      </c>
      <c r="C441">
        <v>848.400000095367</v>
      </c>
      <c r="D441" t="s">
        <v>1144</v>
      </c>
      <c r="E441" t="s">
        <v>1145</v>
      </c>
      <c r="F441">
        <v>1</v>
      </c>
      <c r="G441" t="s">
        <v>291</v>
      </c>
      <c r="H441">
        <v>1626466037</v>
      </c>
      <c r="I441">
        <f>(J441)/1000</f>
        <v>0</v>
      </c>
      <c r="J441">
        <f>1000*CB441*AH441*(BX441-BY441)/(100*BQ441*(1000-AH441*BX441))</f>
        <v>0</v>
      </c>
      <c r="K441">
        <f>CB441*AH441*(BW441-BV441*(1000-AH441*BY441)/(1000-AH441*BX441))/(100*BQ441)</f>
        <v>0</v>
      </c>
      <c r="L441">
        <f>BV441 - IF(AH441&gt;1, K441*BQ441*100.0/(AJ441*CJ441), 0)</f>
        <v>0</v>
      </c>
      <c r="M441">
        <f>((S441-I441/2)*L441-K441)/(S441+I441/2)</f>
        <v>0</v>
      </c>
      <c r="N441">
        <f>M441*(CC441+CD441)/1000.0</f>
        <v>0</v>
      </c>
      <c r="O441">
        <f>(BV441 - IF(AH441&gt;1, K441*BQ441*100.0/(AJ441*CJ441), 0))*(CC441+CD441)/1000.0</f>
        <v>0</v>
      </c>
      <c r="P441">
        <f>2.0/((1/R441-1/Q441)+SIGN(R441)*SQRT((1/R441-1/Q441)*(1/R441-1/Q441) + 4*BR441/((BR441+1)*(BR441+1))*(2*1/R441*1/Q441-1/Q441*1/Q441)))</f>
        <v>0</v>
      </c>
      <c r="Q441">
        <f>IF(LEFT(BS441,1)&lt;&gt;"0",IF(LEFT(BS441,1)="1",3.0,BT441),$D$5+$E$5*(CJ441*CC441/($K$5*1000))+$F$5*(CJ441*CC441/($K$5*1000))*MAX(MIN(BQ441,$J$5),$I$5)*MAX(MIN(BQ441,$J$5),$I$5)+$G$5*MAX(MIN(BQ441,$J$5),$I$5)*(CJ441*CC441/($K$5*1000))+$H$5*(CJ441*CC441/($K$5*1000))*(CJ441*CC441/($K$5*1000)))</f>
        <v>0</v>
      </c>
      <c r="R441">
        <f>I441*(1000-(1000*0.61365*exp(17.502*V441/(240.97+V441))/(CC441+CD441)+BX441)/2)/(1000*0.61365*exp(17.502*V441/(240.97+V441))/(CC441+CD441)-BX441)</f>
        <v>0</v>
      </c>
      <c r="S441">
        <f>1/((BR441+1)/(P441/1.6)+1/(Q441/1.37)) + BR441/((BR441+1)/(P441/1.6) + BR441/(Q441/1.37))</f>
        <v>0</v>
      </c>
      <c r="T441">
        <f>(BM441*BP441)</f>
        <v>0</v>
      </c>
      <c r="U441">
        <f>(CE441+(T441+2*0.95*5.67E-8*(((CE441+$B$7)+273)^4-(CE441+273)^4)-44100*I441)/(1.84*29.3*Q441+8*0.95*5.67E-8*(CE441+273)^3))</f>
        <v>0</v>
      </c>
      <c r="V441">
        <f>($C$7*CF441+$D$7*CG441+$E$7*U441)</f>
        <v>0</v>
      </c>
      <c r="W441">
        <f>0.61365*exp(17.502*V441/(240.97+V441))</f>
        <v>0</v>
      </c>
      <c r="X441">
        <f>(Y441/Z441*100)</f>
        <v>0</v>
      </c>
      <c r="Y441">
        <f>BX441*(CC441+CD441)/1000</f>
        <v>0</v>
      </c>
      <c r="Z441">
        <f>0.61365*exp(17.502*CE441/(240.97+CE441))</f>
        <v>0</v>
      </c>
      <c r="AA441">
        <f>(W441-BX441*(CC441+CD441)/1000)</f>
        <v>0</v>
      </c>
      <c r="AB441">
        <f>(-I441*44100)</f>
        <v>0</v>
      </c>
      <c r="AC441">
        <f>2*29.3*Q441*0.92*(CE441-V441)</f>
        <v>0</v>
      </c>
      <c r="AD441">
        <f>2*0.95*5.67E-8*(((CE441+$B$7)+273)^4-(V441+273)^4)</f>
        <v>0</v>
      </c>
      <c r="AE441">
        <f>T441+AD441+AB441+AC441</f>
        <v>0</v>
      </c>
      <c r="AF441">
        <v>134</v>
      </c>
      <c r="AG441">
        <v>15</v>
      </c>
      <c r="AH441">
        <f>IF(AF441*$H$13&gt;=AJ441,1.0,(AJ441/(AJ441-AF441*$H$13)))</f>
        <v>0</v>
      </c>
      <c r="AI441">
        <f>(AH441-1)*100</f>
        <v>0</v>
      </c>
      <c r="AJ441">
        <f>MAX(0,($B$13+$C$13*CJ441)/(1+$D$13*CJ441)*CC441/(CE441+273)*$E$13)</f>
        <v>0</v>
      </c>
      <c r="AK441" t="s">
        <v>292</v>
      </c>
      <c r="AL441" t="s">
        <v>292</v>
      </c>
      <c r="AM441">
        <v>0</v>
      </c>
      <c r="AN441">
        <v>0</v>
      </c>
      <c r="AO441">
        <f>1-AM441/AN441</f>
        <v>0</v>
      </c>
      <c r="AP441">
        <v>0</v>
      </c>
      <c r="AQ441" t="s">
        <v>292</v>
      </c>
      <c r="AR441" t="s">
        <v>292</v>
      </c>
      <c r="AS441">
        <v>0</v>
      </c>
      <c r="AT441">
        <v>0</v>
      </c>
      <c r="AU441">
        <f>1-AS441/AT441</f>
        <v>0</v>
      </c>
      <c r="AV441">
        <v>0.5</v>
      </c>
      <c r="AW441">
        <f>BN441</f>
        <v>0</v>
      </c>
      <c r="AX441">
        <f>K441</f>
        <v>0</v>
      </c>
      <c r="AY441">
        <f>AU441*AV441*AW441</f>
        <v>0</v>
      </c>
      <c r="AZ441">
        <f>(AX441-AP441)/AW441</f>
        <v>0</v>
      </c>
      <c r="BA441">
        <f>(AN441-AT441)/AT441</f>
        <v>0</v>
      </c>
      <c r="BB441">
        <f>AM441/(AO441+AM441/AT441)</f>
        <v>0</v>
      </c>
      <c r="BC441" t="s">
        <v>292</v>
      </c>
      <c r="BD441">
        <v>0</v>
      </c>
      <c r="BE441">
        <f>IF(BD441&lt;&gt;0, BD441, BB441)</f>
        <v>0</v>
      </c>
      <c r="BF441">
        <f>1-BE441/AT441</f>
        <v>0</v>
      </c>
      <c r="BG441">
        <f>(AT441-AS441)/(AT441-BE441)</f>
        <v>0</v>
      </c>
      <c r="BH441">
        <f>(AN441-AT441)/(AN441-BE441)</f>
        <v>0</v>
      </c>
      <c r="BI441">
        <f>(AT441-AS441)/(AT441-AM441)</f>
        <v>0</v>
      </c>
      <c r="BJ441">
        <f>(AN441-AT441)/(AN441-AM441)</f>
        <v>0</v>
      </c>
      <c r="BK441">
        <f>(BG441*BE441/AS441)</f>
        <v>0</v>
      </c>
      <c r="BL441">
        <f>(1-BK441)</f>
        <v>0</v>
      </c>
      <c r="BM441">
        <f>$B$11*CK441+$C$11*CL441+$F$11*CM441*(1-CP441)</f>
        <v>0</v>
      </c>
      <c r="BN441">
        <f>BM441*BO441</f>
        <v>0</v>
      </c>
      <c r="BO441">
        <f>($B$11*$D$9+$C$11*$D$9+$F$11*((CZ441+CR441)/MAX(CZ441+CR441+DA441, 0.1)*$I$9+DA441/MAX(CZ441+CR441+DA441, 0.1)*$J$9))/($B$11+$C$11+$F$11)</f>
        <v>0</v>
      </c>
      <c r="BP441">
        <f>($B$11*$K$9+$C$11*$K$9+$F$11*((CZ441+CR441)/MAX(CZ441+CR441+DA441, 0.1)*$P$9+DA441/MAX(CZ441+CR441+DA441, 0.1)*$Q$9))/($B$11+$C$11+$F$11)</f>
        <v>0</v>
      </c>
      <c r="BQ441">
        <v>6</v>
      </c>
      <c r="BR441">
        <v>0.5</v>
      </c>
      <c r="BS441" t="s">
        <v>293</v>
      </c>
      <c r="BT441">
        <v>2</v>
      </c>
      <c r="BU441">
        <v>1626466037</v>
      </c>
      <c r="BV441">
        <v>394.716</v>
      </c>
      <c r="BW441">
        <v>419.937</v>
      </c>
      <c r="BX441">
        <v>13.8804333333333</v>
      </c>
      <c r="BY441">
        <v>6.60839333333333</v>
      </c>
      <c r="BZ441">
        <v>393.168</v>
      </c>
      <c r="CA441">
        <v>13.8976333333333</v>
      </c>
      <c r="CB441">
        <v>900.038</v>
      </c>
      <c r="CC441">
        <v>100.763</v>
      </c>
      <c r="CD441">
        <v>0.099952</v>
      </c>
      <c r="CE441">
        <v>29.1304</v>
      </c>
      <c r="CF441">
        <v>26.9096666666667</v>
      </c>
      <c r="CG441">
        <v>999.9</v>
      </c>
      <c r="CH441">
        <v>0</v>
      </c>
      <c r="CI441">
        <v>0</v>
      </c>
      <c r="CJ441">
        <v>10029.9666666667</v>
      </c>
      <c r="CK441">
        <v>0</v>
      </c>
      <c r="CL441">
        <v>0.221023</v>
      </c>
      <c r="CM441">
        <v>1460.01</v>
      </c>
      <c r="CN441">
        <v>0.972995</v>
      </c>
      <c r="CO441">
        <v>0.0270046</v>
      </c>
      <c r="CP441">
        <v>0</v>
      </c>
      <c r="CQ441">
        <v>886.852</v>
      </c>
      <c r="CR441">
        <v>4.99999</v>
      </c>
      <c r="CS441">
        <v>13020.8</v>
      </c>
      <c r="CT441">
        <v>12728.4</v>
      </c>
      <c r="CU441">
        <v>39.875</v>
      </c>
      <c r="CV441">
        <v>41.562</v>
      </c>
      <c r="CW441">
        <v>40.812</v>
      </c>
      <c r="CX441">
        <v>41.125</v>
      </c>
      <c r="CY441">
        <v>42.25</v>
      </c>
      <c r="CZ441">
        <v>1415.72</v>
      </c>
      <c r="DA441">
        <v>39.29</v>
      </c>
      <c r="DB441">
        <v>0</v>
      </c>
      <c r="DC441">
        <v>1626466049</v>
      </c>
      <c r="DD441">
        <v>0</v>
      </c>
      <c r="DE441">
        <v>886.519769230769</v>
      </c>
      <c r="DF441">
        <v>3.92793161257207</v>
      </c>
      <c r="DG441">
        <v>68.7282050023814</v>
      </c>
      <c r="DH441">
        <v>13012.8115384615</v>
      </c>
      <c r="DI441">
        <v>15</v>
      </c>
      <c r="DJ441">
        <v>1626465084.6</v>
      </c>
      <c r="DK441" t="s">
        <v>294</v>
      </c>
      <c r="DL441">
        <v>1626465076.6</v>
      </c>
      <c r="DM441">
        <v>1626465084.6</v>
      </c>
      <c r="DN441">
        <v>8</v>
      </c>
      <c r="DO441">
        <v>0.212</v>
      </c>
      <c r="DP441">
        <v>0.013</v>
      </c>
      <c r="DQ441">
        <v>1.588</v>
      </c>
      <c r="DR441">
        <v>-0.074</v>
      </c>
      <c r="DS441">
        <v>420</v>
      </c>
      <c r="DT441">
        <v>3</v>
      </c>
      <c r="DU441">
        <v>0.13</v>
      </c>
      <c r="DV441">
        <v>0.03</v>
      </c>
      <c r="DW441">
        <v>-25.1680902439024</v>
      </c>
      <c r="DX441">
        <v>-0.198094076655061</v>
      </c>
      <c r="DY441">
        <v>0.0330135730023203</v>
      </c>
      <c r="DZ441">
        <v>1</v>
      </c>
      <c r="EA441">
        <v>886.294914285714</v>
      </c>
      <c r="EB441">
        <v>3.92370593552035</v>
      </c>
      <c r="EC441">
        <v>0.444397915092741</v>
      </c>
      <c r="ED441">
        <v>1</v>
      </c>
      <c r="EE441">
        <v>7.19311951219512</v>
      </c>
      <c r="EF441">
        <v>0.472456724738679</v>
      </c>
      <c r="EG441">
        <v>0.0485770209627526</v>
      </c>
      <c r="EH441">
        <v>0</v>
      </c>
      <c r="EI441">
        <v>2</v>
      </c>
      <c r="EJ441">
        <v>3</v>
      </c>
      <c r="EK441" t="s">
        <v>354</v>
      </c>
      <c r="EL441">
        <v>100</v>
      </c>
      <c r="EM441">
        <v>100</v>
      </c>
      <c r="EN441">
        <v>1.548</v>
      </c>
      <c r="EO441">
        <v>-0.017</v>
      </c>
      <c r="EP441">
        <v>0.796380875196005</v>
      </c>
      <c r="EQ441">
        <v>0.00225868272383977</v>
      </c>
      <c r="ER441">
        <v>-9.96746185667655e-07</v>
      </c>
      <c r="ES441">
        <v>2.83711317370827e-10</v>
      </c>
      <c r="ET441">
        <v>-0.071317122073674</v>
      </c>
      <c r="EU441">
        <v>-0.00217948432402501</v>
      </c>
      <c r="EV441">
        <v>0.000453263451741206</v>
      </c>
      <c r="EW441">
        <v>-1.16319206543697e-06</v>
      </c>
      <c r="EX441">
        <v>-2</v>
      </c>
      <c r="EY441">
        <v>2196</v>
      </c>
      <c r="EZ441">
        <v>1</v>
      </c>
      <c r="FA441">
        <v>25</v>
      </c>
      <c r="FB441">
        <v>16</v>
      </c>
      <c r="FC441">
        <v>15.9</v>
      </c>
      <c r="FD441">
        <v>18</v>
      </c>
      <c r="FE441">
        <v>829.548</v>
      </c>
      <c r="FF441">
        <v>435.905</v>
      </c>
      <c r="FG441">
        <v>35.3133</v>
      </c>
      <c r="FH441">
        <v>25.2857</v>
      </c>
      <c r="FI441">
        <v>30.0005</v>
      </c>
      <c r="FJ441">
        <v>25.3401</v>
      </c>
      <c r="FK441">
        <v>25.3737</v>
      </c>
      <c r="FL441">
        <v>25.1028</v>
      </c>
      <c r="FM441">
        <v>55.1313</v>
      </c>
      <c r="FN441">
        <v>0</v>
      </c>
      <c r="FO441">
        <v>35.41</v>
      </c>
      <c r="FP441">
        <v>420</v>
      </c>
      <c r="FQ441">
        <v>6.70878</v>
      </c>
      <c r="FR441">
        <v>101.466</v>
      </c>
      <c r="FS441">
        <v>101.902</v>
      </c>
    </row>
    <row r="442" spans="1:175">
      <c r="A442">
        <v>426</v>
      </c>
      <c r="B442">
        <v>1626466040</v>
      </c>
      <c r="C442">
        <v>850.400000095367</v>
      </c>
      <c r="D442" t="s">
        <v>1146</v>
      </c>
      <c r="E442" t="s">
        <v>1147</v>
      </c>
      <c r="F442">
        <v>1</v>
      </c>
      <c r="G442" t="s">
        <v>291</v>
      </c>
      <c r="H442">
        <v>1626466039</v>
      </c>
      <c r="I442">
        <f>(J442)/1000</f>
        <v>0</v>
      </c>
      <c r="J442">
        <f>1000*CB442*AH442*(BX442-BY442)/(100*BQ442*(1000-AH442*BX442))</f>
        <v>0</v>
      </c>
      <c r="K442">
        <f>CB442*AH442*(BW442-BV442*(1000-AH442*BY442)/(1000-AH442*BX442))/(100*BQ442)</f>
        <v>0</v>
      </c>
      <c r="L442">
        <f>BV442 - IF(AH442&gt;1, K442*BQ442*100.0/(AJ442*CJ442), 0)</f>
        <v>0</v>
      </c>
      <c r="M442">
        <f>((S442-I442/2)*L442-K442)/(S442+I442/2)</f>
        <v>0</v>
      </c>
      <c r="N442">
        <f>M442*(CC442+CD442)/1000.0</f>
        <v>0</v>
      </c>
      <c r="O442">
        <f>(BV442 - IF(AH442&gt;1, K442*BQ442*100.0/(AJ442*CJ442), 0))*(CC442+CD442)/1000.0</f>
        <v>0</v>
      </c>
      <c r="P442">
        <f>2.0/((1/R442-1/Q442)+SIGN(R442)*SQRT((1/R442-1/Q442)*(1/R442-1/Q442) + 4*BR442/((BR442+1)*(BR442+1))*(2*1/R442*1/Q442-1/Q442*1/Q442)))</f>
        <v>0</v>
      </c>
      <c r="Q442">
        <f>IF(LEFT(BS442,1)&lt;&gt;"0",IF(LEFT(BS442,1)="1",3.0,BT442),$D$5+$E$5*(CJ442*CC442/($K$5*1000))+$F$5*(CJ442*CC442/($K$5*1000))*MAX(MIN(BQ442,$J$5),$I$5)*MAX(MIN(BQ442,$J$5),$I$5)+$G$5*MAX(MIN(BQ442,$J$5),$I$5)*(CJ442*CC442/($K$5*1000))+$H$5*(CJ442*CC442/($K$5*1000))*(CJ442*CC442/($K$5*1000)))</f>
        <v>0</v>
      </c>
      <c r="R442">
        <f>I442*(1000-(1000*0.61365*exp(17.502*V442/(240.97+V442))/(CC442+CD442)+BX442)/2)/(1000*0.61365*exp(17.502*V442/(240.97+V442))/(CC442+CD442)-BX442)</f>
        <v>0</v>
      </c>
      <c r="S442">
        <f>1/((BR442+1)/(P442/1.6)+1/(Q442/1.37)) + BR442/((BR442+1)/(P442/1.6) + BR442/(Q442/1.37))</f>
        <v>0</v>
      </c>
      <c r="T442">
        <f>(BM442*BP442)</f>
        <v>0</v>
      </c>
      <c r="U442">
        <f>(CE442+(T442+2*0.95*5.67E-8*(((CE442+$B$7)+273)^4-(CE442+273)^4)-44100*I442)/(1.84*29.3*Q442+8*0.95*5.67E-8*(CE442+273)^3))</f>
        <v>0</v>
      </c>
      <c r="V442">
        <f>($C$7*CF442+$D$7*CG442+$E$7*U442)</f>
        <v>0</v>
      </c>
      <c r="W442">
        <f>0.61365*exp(17.502*V442/(240.97+V442))</f>
        <v>0</v>
      </c>
      <c r="X442">
        <f>(Y442/Z442*100)</f>
        <v>0</v>
      </c>
      <c r="Y442">
        <f>BX442*(CC442+CD442)/1000</f>
        <v>0</v>
      </c>
      <c r="Z442">
        <f>0.61365*exp(17.502*CE442/(240.97+CE442))</f>
        <v>0</v>
      </c>
      <c r="AA442">
        <f>(W442-BX442*(CC442+CD442)/1000)</f>
        <v>0</v>
      </c>
      <c r="AB442">
        <f>(-I442*44100)</f>
        <v>0</v>
      </c>
      <c r="AC442">
        <f>2*29.3*Q442*0.92*(CE442-V442)</f>
        <v>0</v>
      </c>
      <c r="AD442">
        <f>2*0.95*5.67E-8*(((CE442+$B$7)+273)^4-(V442+273)^4)</f>
        <v>0</v>
      </c>
      <c r="AE442">
        <f>T442+AD442+AB442+AC442</f>
        <v>0</v>
      </c>
      <c r="AF442">
        <v>134</v>
      </c>
      <c r="AG442">
        <v>15</v>
      </c>
      <c r="AH442">
        <f>IF(AF442*$H$13&gt;=AJ442,1.0,(AJ442/(AJ442-AF442*$H$13)))</f>
        <v>0</v>
      </c>
      <c r="AI442">
        <f>(AH442-1)*100</f>
        <v>0</v>
      </c>
      <c r="AJ442">
        <f>MAX(0,($B$13+$C$13*CJ442)/(1+$D$13*CJ442)*CC442/(CE442+273)*$E$13)</f>
        <v>0</v>
      </c>
      <c r="AK442" t="s">
        <v>292</v>
      </c>
      <c r="AL442" t="s">
        <v>292</v>
      </c>
      <c r="AM442">
        <v>0</v>
      </c>
      <c r="AN442">
        <v>0</v>
      </c>
      <c r="AO442">
        <f>1-AM442/AN442</f>
        <v>0</v>
      </c>
      <c r="AP442">
        <v>0</v>
      </c>
      <c r="AQ442" t="s">
        <v>292</v>
      </c>
      <c r="AR442" t="s">
        <v>292</v>
      </c>
      <c r="AS442">
        <v>0</v>
      </c>
      <c r="AT442">
        <v>0</v>
      </c>
      <c r="AU442">
        <f>1-AS442/AT442</f>
        <v>0</v>
      </c>
      <c r="AV442">
        <v>0.5</v>
      </c>
      <c r="AW442">
        <f>BN442</f>
        <v>0</v>
      </c>
      <c r="AX442">
        <f>K442</f>
        <v>0</v>
      </c>
      <c r="AY442">
        <f>AU442*AV442*AW442</f>
        <v>0</v>
      </c>
      <c r="AZ442">
        <f>(AX442-AP442)/AW442</f>
        <v>0</v>
      </c>
      <c r="BA442">
        <f>(AN442-AT442)/AT442</f>
        <v>0</v>
      </c>
      <c r="BB442">
        <f>AM442/(AO442+AM442/AT442)</f>
        <v>0</v>
      </c>
      <c r="BC442" t="s">
        <v>292</v>
      </c>
      <c r="BD442">
        <v>0</v>
      </c>
      <c r="BE442">
        <f>IF(BD442&lt;&gt;0, BD442, BB442)</f>
        <v>0</v>
      </c>
      <c r="BF442">
        <f>1-BE442/AT442</f>
        <v>0</v>
      </c>
      <c r="BG442">
        <f>(AT442-AS442)/(AT442-BE442)</f>
        <v>0</v>
      </c>
      <c r="BH442">
        <f>(AN442-AT442)/(AN442-BE442)</f>
        <v>0</v>
      </c>
      <c r="BI442">
        <f>(AT442-AS442)/(AT442-AM442)</f>
        <v>0</v>
      </c>
      <c r="BJ442">
        <f>(AN442-AT442)/(AN442-AM442)</f>
        <v>0</v>
      </c>
      <c r="BK442">
        <f>(BG442*BE442/AS442)</f>
        <v>0</v>
      </c>
      <c r="BL442">
        <f>(1-BK442)</f>
        <v>0</v>
      </c>
      <c r="BM442">
        <f>$B$11*CK442+$C$11*CL442+$F$11*CM442*(1-CP442)</f>
        <v>0</v>
      </c>
      <c r="BN442">
        <f>BM442*BO442</f>
        <v>0</v>
      </c>
      <c r="BO442">
        <f>($B$11*$D$9+$C$11*$D$9+$F$11*((CZ442+CR442)/MAX(CZ442+CR442+DA442, 0.1)*$I$9+DA442/MAX(CZ442+CR442+DA442, 0.1)*$J$9))/($B$11+$C$11+$F$11)</f>
        <v>0</v>
      </c>
      <c r="BP442">
        <f>($B$11*$K$9+$C$11*$K$9+$F$11*((CZ442+CR442)/MAX(CZ442+CR442+DA442, 0.1)*$P$9+DA442/MAX(CZ442+CR442+DA442, 0.1)*$Q$9))/($B$11+$C$11+$F$11)</f>
        <v>0</v>
      </c>
      <c r="BQ442">
        <v>6</v>
      </c>
      <c r="BR442">
        <v>0.5</v>
      </c>
      <c r="BS442" t="s">
        <v>293</v>
      </c>
      <c r="BT442">
        <v>2</v>
      </c>
      <c r="BU442">
        <v>1626466039</v>
      </c>
      <c r="BV442">
        <v>394.721666666667</v>
      </c>
      <c r="BW442">
        <v>419.912333333333</v>
      </c>
      <c r="BX442">
        <v>13.9132333333333</v>
      </c>
      <c r="BY442">
        <v>6.61438666666667</v>
      </c>
      <c r="BZ442">
        <v>393.174</v>
      </c>
      <c r="CA442">
        <v>13.9301333333333</v>
      </c>
      <c r="CB442">
        <v>900.049333333333</v>
      </c>
      <c r="CC442">
        <v>100.762666666667</v>
      </c>
      <c r="CD442">
        <v>0.0998393333333333</v>
      </c>
      <c r="CE442">
        <v>29.1726333333333</v>
      </c>
      <c r="CF442">
        <v>26.9545333333333</v>
      </c>
      <c r="CG442">
        <v>999.9</v>
      </c>
      <c r="CH442">
        <v>0</v>
      </c>
      <c r="CI442">
        <v>0</v>
      </c>
      <c r="CJ442">
        <v>10012.5166666667</v>
      </c>
      <c r="CK442">
        <v>0</v>
      </c>
      <c r="CL442">
        <v>0.221023</v>
      </c>
      <c r="CM442">
        <v>1460.00333333333</v>
      </c>
      <c r="CN442">
        <v>0.972995</v>
      </c>
      <c r="CO442">
        <v>0.0270046</v>
      </c>
      <c r="CP442">
        <v>0</v>
      </c>
      <c r="CQ442">
        <v>887.189333333333</v>
      </c>
      <c r="CR442">
        <v>4.99999</v>
      </c>
      <c r="CS442">
        <v>13022.6666666667</v>
      </c>
      <c r="CT442">
        <v>12728.3333333333</v>
      </c>
      <c r="CU442">
        <v>39.875</v>
      </c>
      <c r="CV442">
        <v>41.562</v>
      </c>
      <c r="CW442">
        <v>40.812</v>
      </c>
      <c r="CX442">
        <v>41.125</v>
      </c>
      <c r="CY442">
        <v>42.2913333333333</v>
      </c>
      <c r="CZ442">
        <v>1415.71333333333</v>
      </c>
      <c r="DA442">
        <v>39.29</v>
      </c>
      <c r="DB442">
        <v>0</v>
      </c>
      <c r="DC442">
        <v>1626466051.4</v>
      </c>
      <c r="DD442">
        <v>0</v>
      </c>
      <c r="DE442">
        <v>886.695615384615</v>
      </c>
      <c r="DF442">
        <v>4.57340170586595</v>
      </c>
      <c r="DG442">
        <v>70.382905951719</v>
      </c>
      <c r="DH442">
        <v>13015.4192307692</v>
      </c>
      <c r="DI442">
        <v>15</v>
      </c>
      <c r="DJ442">
        <v>1626465084.6</v>
      </c>
      <c r="DK442" t="s">
        <v>294</v>
      </c>
      <c r="DL442">
        <v>1626465076.6</v>
      </c>
      <c r="DM442">
        <v>1626465084.6</v>
      </c>
      <c r="DN442">
        <v>8</v>
      </c>
      <c r="DO442">
        <v>0.212</v>
      </c>
      <c r="DP442">
        <v>0.013</v>
      </c>
      <c r="DQ442">
        <v>1.588</v>
      </c>
      <c r="DR442">
        <v>-0.074</v>
      </c>
      <c r="DS442">
        <v>420</v>
      </c>
      <c r="DT442">
        <v>3</v>
      </c>
      <c r="DU442">
        <v>0.13</v>
      </c>
      <c r="DV442">
        <v>0.03</v>
      </c>
      <c r="DW442">
        <v>-25.1755292682927</v>
      </c>
      <c r="DX442">
        <v>-0.210625087108036</v>
      </c>
      <c r="DY442">
        <v>0.0349041561848556</v>
      </c>
      <c r="DZ442">
        <v>1</v>
      </c>
      <c r="EA442">
        <v>886.460242424242</v>
      </c>
      <c r="EB442">
        <v>4.1933438717321</v>
      </c>
      <c r="EC442">
        <v>0.442317041807018</v>
      </c>
      <c r="ED442">
        <v>1</v>
      </c>
      <c r="EE442">
        <v>7.20800804878049</v>
      </c>
      <c r="EF442">
        <v>0.515337700348429</v>
      </c>
      <c r="EG442">
        <v>0.0522805889090831</v>
      </c>
      <c r="EH442">
        <v>0</v>
      </c>
      <c r="EI442">
        <v>2</v>
      </c>
      <c r="EJ442">
        <v>3</v>
      </c>
      <c r="EK442" t="s">
        <v>354</v>
      </c>
      <c r="EL442">
        <v>100</v>
      </c>
      <c r="EM442">
        <v>100</v>
      </c>
      <c r="EN442">
        <v>1.548</v>
      </c>
      <c r="EO442">
        <v>-0.0167</v>
      </c>
      <c r="EP442">
        <v>0.796380875196005</v>
      </c>
      <c r="EQ442">
        <v>0.00225868272383977</v>
      </c>
      <c r="ER442">
        <v>-9.96746185667655e-07</v>
      </c>
      <c r="ES442">
        <v>2.83711317370827e-10</v>
      </c>
      <c r="ET442">
        <v>-0.071317122073674</v>
      </c>
      <c r="EU442">
        <v>-0.00217948432402501</v>
      </c>
      <c r="EV442">
        <v>0.000453263451741206</v>
      </c>
      <c r="EW442">
        <v>-1.16319206543697e-06</v>
      </c>
      <c r="EX442">
        <v>-2</v>
      </c>
      <c r="EY442">
        <v>2196</v>
      </c>
      <c r="EZ442">
        <v>1</v>
      </c>
      <c r="FA442">
        <v>25</v>
      </c>
      <c r="FB442">
        <v>16.1</v>
      </c>
      <c r="FC442">
        <v>15.9</v>
      </c>
      <c r="FD442">
        <v>18</v>
      </c>
      <c r="FE442">
        <v>829.626</v>
      </c>
      <c r="FF442">
        <v>435.925</v>
      </c>
      <c r="FG442">
        <v>35.377</v>
      </c>
      <c r="FH442">
        <v>25.2881</v>
      </c>
      <c r="FI442">
        <v>30.0003</v>
      </c>
      <c r="FJ442">
        <v>25.3407</v>
      </c>
      <c r="FK442">
        <v>25.3744</v>
      </c>
      <c r="FL442">
        <v>25.1041</v>
      </c>
      <c r="FM442">
        <v>54.843</v>
      </c>
      <c r="FN442">
        <v>0</v>
      </c>
      <c r="FO442">
        <v>35.51</v>
      </c>
      <c r="FP442">
        <v>420</v>
      </c>
      <c r="FQ442">
        <v>6.75948</v>
      </c>
      <c r="FR442">
        <v>101.465</v>
      </c>
      <c r="FS442">
        <v>101.902</v>
      </c>
    </row>
    <row r="443" spans="1:175">
      <c r="A443">
        <v>427</v>
      </c>
      <c r="B443">
        <v>1626466042</v>
      </c>
      <c r="C443">
        <v>852.400000095367</v>
      </c>
      <c r="D443" t="s">
        <v>1148</v>
      </c>
      <c r="E443" t="s">
        <v>1149</v>
      </c>
      <c r="F443">
        <v>1</v>
      </c>
      <c r="G443" t="s">
        <v>291</v>
      </c>
      <c r="H443">
        <v>1626466041</v>
      </c>
      <c r="I443">
        <f>(J443)/1000</f>
        <v>0</v>
      </c>
      <c r="J443">
        <f>1000*CB443*AH443*(BX443-BY443)/(100*BQ443*(1000-AH443*BX443))</f>
        <v>0</v>
      </c>
      <c r="K443">
        <f>CB443*AH443*(BW443-BV443*(1000-AH443*BY443)/(1000-AH443*BX443))/(100*BQ443)</f>
        <v>0</v>
      </c>
      <c r="L443">
        <f>BV443 - IF(AH443&gt;1, K443*BQ443*100.0/(AJ443*CJ443), 0)</f>
        <v>0</v>
      </c>
      <c r="M443">
        <f>((S443-I443/2)*L443-K443)/(S443+I443/2)</f>
        <v>0</v>
      </c>
      <c r="N443">
        <f>M443*(CC443+CD443)/1000.0</f>
        <v>0</v>
      </c>
      <c r="O443">
        <f>(BV443 - IF(AH443&gt;1, K443*BQ443*100.0/(AJ443*CJ443), 0))*(CC443+CD443)/1000.0</f>
        <v>0</v>
      </c>
      <c r="P443">
        <f>2.0/((1/R443-1/Q443)+SIGN(R443)*SQRT((1/R443-1/Q443)*(1/R443-1/Q443) + 4*BR443/((BR443+1)*(BR443+1))*(2*1/R443*1/Q443-1/Q443*1/Q443)))</f>
        <v>0</v>
      </c>
      <c r="Q443">
        <f>IF(LEFT(BS443,1)&lt;&gt;"0",IF(LEFT(BS443,1)="1",3.0,BT443),$D$5+$E$5*(CJ443*CC443/($K$5*1000))+$F$5*(CJ443*CC443/($K$5*1000))*MAX(MIN(BQ443,$J$5),$I$5)*MAX(MIN(BQ443,$J$5),$I$5)+$G$5*MAX(MIN(BQ443,$J$5),$I$5)*(CJ443*CC443/($K$5*1000))+$H$5*(CJ443*CC443/($K$5*1000))*(CJ443*CC443/($K$5*1000)))</f>
        <v>0</v>
      </c>
      <c r="R443">
        <f>I443*(1000-(1000*0.61365*exp(17.502*V443/(240.97+V443))/(CC443+CD443)+BX443)/2)/(1000*0.61365*exp(17.502*V443/(240.97+V443))/(CC443+CD443)-BX443)</f>
        <v>0</v>
      </c>
      <c r="S443">
        <f>1/((BR443+1)/(P443/1.6)+1/(Q443/1.37)) + BR443/((BR443+1)/(P443/1.6) + BR443/(Q443/1.37))</f>
        <v>0</v>
      </c>
      <c r="T443">
        <f>(BM443*BP443)</f>
        <v>0</v>
      </c>
      <c r="U443">
        <f>(CE443+(T443+2*0.95*5.67E-8*(((CE443+$B$7)+273)^4-(CE443+273)^4)-44100*I443)/(1.84*29.3*Q443+8*0.95*5.67E-8*(CE443+273)^3))</f>
        <v>0</v>
      </c>
      <c r="V443">
        <f>($C$7*CF443+$D$7*CG443+$E$7*U443)</f>
        <v>0</v>
      </c>
      <c r="W443">
        <f>0.61365*exp(17.502*V443/(240.97+V443))</f>
        <v>0</v>
      </c>
      <c r="X443">
        <f>(Y443/Z443*100)</f>
        <v>0</v>
      </c>
      <c r="Y443">
        <f>BX443*(CC443+CD443)/1000</f>
        <v>0</v>
      </c>
      <c r="Z443">
        <f>0.61365*exp(17.502*CE443/(240.97+CE443))</f>
        <v>0</v>
      </c>
      <c r="AA443">
        <f>(W443-BX443*(CC443+CD443)/1000)</f>
        <v>0</v>
      </c>
      <c r="AB443">
        <f>(-I443*44100)</f>
        <v>0</v>
      </c>
      <c r="AC443">
        <f>2*29.3*Q443*0.92*(CE443-V443)</f>
        <v>0</v>
      </c>
      <c r="AD443">
        <f>2*0.95*5.67E-8*(((CE443+$B$7)+273)^4-(V443+273)^4)</f>
        <v>0</v>
      </c>
      <c r="AE443">
        <f>T443+AD443+AB443+AC443</f>
        <v>0</v>
      </c>
      <c r="AF443">
        <v>134</v>
      </c>
      <c r="AG443">
        <v>15</v>
      </c>
      <c r="AH443">
        <f>IF(AF443*$H$13&gt;=AJ443,1.0,(AJ443/(AJ443-AF443*$H$13)))</f>
        <v>0</v>
      </c>
      <c r="AI443">
        <f>(AH443-1)*100</f>
        <v>0</v>
      </c>
      <c r="AJ443">
        <f>MAX(0,($B$13+$C$13*CJ443)/(1+$D$13*CJ443)*CC443/(CE443+273)*$E$13)</f>
        <v>0</v>
      </c>
      <c r="AK443" t="s">
        <v>292</v>
      </c>
      <c r="AL443" t="s">
        <v>292</v>
      </c>
      <c r="AM443">
        <v>0</v>
      </c>
      <c r="AN443">
        <v>0</v>
      </c>
      <c r="AO443">
        <f>1-AM443/AN443</f>
        <v>0</v>
      </c>
      <c r="AP443">
        <v>0</v>
      </c>
      <c r="AQ443" t="s">
        <v>292</v>
      </c>
      <c r="AR443" t="s">
        <v>292</v>
      </c>
      <c r="AS443">
        <v>0</v>
      </c>
      <c r="AT443">
        <v>0</v>
      </c>
      <c r="AU443">
        <f>1-AS443/AT443</f>
        <v>0</v>
      </c>
      <c r="AV443">
        <v>0.5</v>
      </c>
      <c r="AW443">
        <f>BN443</f>
        <v>0</v>
      </c>
      <c r="AX443">
        <f>K443</f>
        <v>0</v>
      </c>
      <c r="AY443">
        <f>AU443*AV443*AW443</f>
        <v>0</v>
      </c>
      <c r="AZ443">
        <f>(AX443-AP443)/AW443</f>
        <v>0</v>
      </c>
      <c r="BA443">
        <f>(AN443-AT443)/AT443</f>
        <v>0</v>
      </c>
      <c r="BB443">
        <f>AM443/(AO443+AM443/AT443)</f>
        <v>0</v>
      </c>
      <c r="BC443" t="s">
        <v>292</v>
      </c>
      <c r="BD443">
        <v>0</v>
      </c>
      <c r="BE443">
        <f>IF(BD443&lt;&gt;0, BD443, BB443)</f>
        <v>0</v>
      </c>
      <c r="BF443">
        <f>1-BE443/AT443</f>
        <v>0</v>
      </c>
      <c r="BG443">
        <f>(AT443-AS443)/(AT443-BE443)</f>
        <v>0</v>
      </c>
      <c r="BH443">
        <f>(AN443-AT443)/(AN443-BE443)</f>
        <v>0</v>
      </c>
      <c r="BI443">
        <f>(AT443-AS443)/(AT443-AM443)</f>
        <v>0</v>
      </c>
      <c r="BJ443">
        <f>(AN443-AT443)/(AN443-AM443)</f>
        <v>0</v>
      </c>
      <c r="BK443">
        <f>(BG443*BE443/AS443)</f>
        <v>0</v>
      </c>
      <c r="BL443">
        <f>(1-BK443)</f>
        <v>0</v>
      </c>
      <c r="BM443">
        <f>$B$11*CK443+$C$11*CL443+$F$11*CM443*(1-CP443)</f>
        <v>0</v>
      </c>
      <c r="BN443">
        <f>BM443*BO443</f>
        <v>0</v>
      </c>
      <c r="BO443">
        <f>($B$11*$D$9+$C$11*$D$9+$F$11*((CZ443+CR443)/MAX(CZ443+CR443+DA443, 0.1)*$I$9+DA443/MAX(CZ443+CR443+DA443, 0.1)*$J$9))/($B$11+$C$11+$F$11)</f>
        <v>0</v>
      </c>
      <c r="BP443">
        <f>($B$11*$K$9+$C$11*$K$9+$F$11*((CZ443+CR443)/MAX(CZ443+CR443+DA443, 0.1)*$P$9+DA443/MAX(CZ443+CR443+DA443, 0.1)*$Q$9))/($B$11+$C$11+$F$11)</f>
        <v>0</v>
      </c>
      <c r="BQ443">
        <v>6</v>
      </c>
      <c r="BR443">
        <v>0.5</v>
      </c>
      <c r="BS443" t="s">
        <v>293</v>
      </c>
      <c r="BT443">
        <v>2</v>
      </c>
      <c r="BU443">
        <v>1626466041</v>
      </c>
      <c r="BV443">
        <v>394.739333333333</v>
      </c>
      <c r="BW443">
        <v>419.937666666667</v>
      </c>
      <c r="BX443">
        <v>13.9422666666667</v>
      </c>
      <c r="BY443">
        <v>6.62684666666667</v>
      </c>
      <c r="BZ443">
        <v>393.192333333333</v>
      </c>
      <c r="CA443">
        <v>13.9588</v>
      </c>
      <c r="CB443">
        <v>899.986</v>
      </c>
      <c r="CC443">
        <v>100.762</v>
      </c>
      <c r="CD443">
        <v>0.0999033666666667</v>
      </c>
      <c r="CE443">
        <v>29.2133333333333</v>
      </c>
      <c r="CF443">
        <v>26.9891</v>
      </c>
      <c r="CG443">
        <v>999.9</v>
      </c>
      <c r="CH443">
        <v>0</v>
      </c>
      <c r="CI443">
        <v>0</v>
      </c>
      <c r="CJ443">
        <v>9978.75</v>
      </c>
      <c r="CK443">
        <v>0</v>
      </c>
      <c r="CL443">
        <v>0.221023</v>
      </c>
      <c r="CM443">
        <v>1459.99</v>
      </c>
      <c r="CN443">
        <v>0.972995</v>
      </c>
      <c r="CO443">
        <v>0.0270046</v>
      </c>
      <c r="CP443">
        <v>0</v>
      </c>
      <c r="CQ443">
        <v>887.233333333333</v>
      </c>
      <c r="CR443">
        <v>4.99999</v>
      </c>
      <c r="CS443">
        <v>13024.0666666667</v>
      </c>
      <c r="CT443">
        <v>12728.2666666667</v>
      </c>
      <c r="CU443">
        <v>39.875</v>
      </c>
      <c r="CV443">
        <v>41.562</v>
      </c>
      <c r="CW443">
        <v>40.812</v>
      </c>
      <c r="CX443">
        <v>41.125</v>
      </c>
      <c r="CY443">
        <v>42.312</v>
      </c>
      <c r="CZ443">
        <v>1415.7</v>
      </c>
      <c r="DA443">
        <v>39.29</v>
      </c>
      <c r="DB443">
        <v>0</v>
      </c>
      <c r="DC443">
        <v>1626466053.2</v>
      </c>
      <c r="DD443">
        <v>0</v>
      </c>
      <c r="DE443">
        <v>886.81628</v>
      </c>
      <c r="DF443">
        <v>4.58523076561467</v>
      </c>
      <c r="DG443">
        <v>69.7923076581223</v>
      </c>
      <c r="DH443">
        <v>13017.716</v>
      </c>
      <c r="DI443">
        <v>15</v>
      </c>
      <c r="DJ443">
        <v>1626465084.6</v>
      </c>
      <c r="DK443" t="s">
        <v>294</v>
      </c>
      <c r="DL443">
        <v>1626465076.6</v>
      </c>
      <c r="DM443">
        <v>1626465084.6</v>
      </c>
      <c r="DN443">
        <v>8</v>
      </c>
      <c r="DO443">
        <v>0.212</v>
      </c>
      <c r="DP443">
        <v>0.013</v>
      </c>
      <c r="DQ443">
        <v>1.588</v>
      </c>
      <c r="DR443">
        <v>-0.074</v>
      </c>
      <c r="DS443">
        <v>420</v>
      </c>
      <c r="DT443">
        <v>3</v>
      </c>
      <c r="DU443">
        <v>0.13</v>
      </c>
      <c r="DV443">
        <v>0.03</v>
      </c>
      <c r="DW443">
        <v>-25.1806463414634</v>
      </c>
      <c r="DX443">
        <v>-0.173644599303119</v>
      </c>
      <c r="DY443">
        <v>0.0331366652543083</v>
      </c>
      <c r="DZ443">
        <v>1</v>
      </c>
      <c r="EA443">
        <v>886.588212121212</v>
      </c>
      <c r="EB443">
        <v>4.01883477188539</v>
      </c>
      <c r="EC443">
        <v>0.432767959211103</v>
      </c>
      <c r="ED443">
        <v>1</v>
      </c>
      <c r="EE443">
        <v>7.22352414634146</v>
      </c>
      <c r="EF443">
        <v>0.564723972125465</v>
      </c>
      <c r="EG443">
        <v>0.056365361962373</v>
      </c>
      <c r="EH443">
        <v>0</v>
      </c>
      <c r="EI443">
        <v>2</v>
      </c>
      <c r="EJ443">
        <v>3</v>
      </c>
      <c r="EK443" t="s">
        <v>354</v>
      </c>
      <c r="EL443">
        <v>100</v>
      </c>
      <c r="EM443">
        <v>100</v>
      </c>
      <c r="EN443">
        <v>1.548</v>
      </c>
      <c r="EO443">
        <v>-0.0164</v>
      </c>
      <c r="EP443">
        <v>0.796380875196005</v>
      </c>
      <c r="EQ443">
        <v>0.00225868272383977</v>
      </c>
      <c r="ER443">
        <v>-9.96746185667655e-07</v>
      </c>
      <c r="ES443">
        <v>2.83711317370827e-10</v>
      </c>
      <c r="ET443">
        <v>-0.071317122073674</v>
      </c>
      <c r="EU443">
        <v>-0.00217948432402501</v>
      </c>
      <c r="EV443">
        <v>0.000453263451741206</v>
      </c>
      <c r="EW443">
        <v>-1.16319206543697e-06</v>
      </c>
      <c r="EX443">
        <v>-2</v>
      </c>
      <c r="EY443">
        <v>2196</v>
      </c>
      <c r="EZ443">
        <v>1</v>
      </c>
      <c r="FA443">
        <v>25</v>
      </c>
      <c r="FB443">
        <v>16.1</v>
      </c>
      <c r="FC443">
        <v>16</v>
      </c>
      <c r="FD443">
        <v>18</v>
      </c>
      <c r="FE443">
        <v>829.759</v>
      </c>
      <c r="FF443">
        <v>435.949</v>
      </c>
      <c r="FG443">
        <v>35.4405</v>
      </c>
      <c r="FH443">
        <v>25.2908</v>
      </c>
      <c r="FI443">
        <v>30.0004</v>
      </c>
      <c r="FJ443">
        <v>25.3417</v>
      </c>
      <c r="FK443">
        <v>25.3754</v>
      </c>
      <c r="FL443">
        <v>25.1042</v>
      </c>
      <c r="FM443">
        <v>54.843</v>
      </c>
      <c r="FN443">
        <v>0</v>
      </c>
      <c r="FO443">
        <v>35.51</v>
      </c>
      <c r="FP443">
        <v>420</v>
      </c>
      <c r="FQ443">
        <v>6.75157</v>
      </c>
      <c r="FR443">
        <v>101.465</v>
      </c>
      <c r="FS443">
        <v>101.902</v>
      </c>
    </row>
    <row r="444" spans="1:175">
      <c r="A444">
        <v>428</v>
      </c>
      <c r="B444">
        <v>1626466044</v>
      </c>
      <c r="C444">
        <v>854.400000095367</v>
      </c>
      <c r="D444" t="s">
        <v>1150</v>
      </c>
      <c r="E444" t="s">
        <v>1151</v>
      </c>
      <c r="F444">
        <v>1</v>
      </c>
      <c r="G444" t="s">
        <v>291</v>
      </c>
      <c r="H444">
        <v>1626466043</v>
      </c>
      <c r="I444">
        <f>(J444)/1000</f>
        <v>0</v>
      </c>
      <c r="J444">
        <f>1000*CB444*AH444*(BX444-BY444)/(100*BQ444*(1000-AH444*BX444))</f>
        <v>0</v>
      </c>
      <c r="K444">
        <f>CB444*AH444*(BW444-BV444*(1000-AH444*BY444)/(1000-AH444*BX444))/(100*BQ444)</f>
        <v>0</v>
      </c>
      <c r="L444">
        <f>BV444 - IF(AH444&gt;1, K444*BQ444*100.0/(AJ444*CJ444), 0)</f>
        <v>0</v>
      </c>
      <c r="M444">
        <f>((S444-I444/2)*L444-K444)/(S444+I444/2)</f>
        <v>0</v>
      </c>
      <c r="N444">
        <f>M444*(CC444+CD444)/1000.0</f>
        <v>0</v>
      </c>
      <c r="O444">
        <f>(BV444 - IF(AH444&gt;1, K444*BQ444*100.0/(AJ444*CJ444), 0))*(CC444+CD444)/1000.0</f>
        <v>0</v>
      </c>
      <c r="P444">
        <f>2.0/((1/R444-1/Q444)+SIGN(R444)*SQRT((1/R444-1/Q444)*(1/R444-1/Q444) + 4*BR444/((BR444+1)*(BR444+1))*(2*1/R444*1/Q444-1/Q444*1/Q444)))</f>
        <v>0</v>
      </c>
      <c r="Q444">
        <f>IF(LEFT(BS444,1)&lt;&gt;"0",IF(LEFT(BS444,1)="1",3.0,BT444),$D$5+$E$5*(CJ444*CC444/($K$5*1000))+$F$5*(CJ444*CC444/($K$5*1000))*MAX(MIN(BQ444,$J$5),$I$5)*MAX(MIN(BQ444,$J$5),$I$5)+$G$5*MAX(MIN(BQ444,$J$5),$I$5)*(CJ444*CC444/($K$5*1000))+$H$5*(CJ444*CC444/($K$5*1000))*(CJ444*CC444/($K$5*1000)))</f>
        <v>0</v>
      </c>
      <c r="R444">
        <f>I444*(1000-(1000*0.61365*exp(17.502*V444/(240.97+V444))/(CC444+CD444)+BX444)/2)/(1000*0.61365*exp(17.502*V444/(240.97+V444))/(CC444+CD444)-BX444)</f>
        <v>0</v>
      </c>
      <c r="S444">
        <f>1/((BR444+1)/(P444/1.6)+1/(Q444/1.37)) + BR444/((BR444+1)/(P444/1.6) + BR444/(Q444/1.37))</f>
        <v>0</v>
      </c>
      <c r="T444">
        <f>(BM444*BP444)</f>
        <v>0</v>
      </c>
      <c r="U444">
        <f>(CE444+(T444+2*0.95*5.67E-8*(((CE444+$B$7)+273)^4-(CE444+273)^4)-44100*I444)/(1.84*29.3*Q444+8*0.95*5.67E-8*(CE444+273)^3))</f>
        <v>0</v>
      </c>
      <c r="V444">
        <f>($C$7*CF444+$D$7*CG444+$E$7*U444)</f>
        <v>0</v>
      </c>
      <c r="W444">
        <f>0.61365*exp(17.502*V444/(240.97+V444))</f>
        <v>0</v>
      </c>
      <c r="X444">
        <f>(Y444/Z444*100)</f>
        <v>0</v>
      </c>
      <c r="Y444">
        <f>BX444*(CC444+CD444)/1000</f>
        <v>0</v>
      </c>
      <c r="Z444">
        <f>0.61365*exp(17.502*CE444/(240.97+CE444))</f>
        <v>0</v>
      </c>
      <c r="AA444">
        <f>(W444-BX444*(CC444+CD444)/1000)</f>
        <v>0</v>
      </c>
      <c r="AB444">
        <f>(-I444*44100)</f>
        <v>0</v>
      </c>
      <c r="AC444">
        <f>2*29.3*Q444*0.92*(CE444-V444)</f>
        <v>0</v>
      </c>
      <c r="AD444">
        <f>2*0.95*5.67E-8*(((CE444+$B$7)+273)^4-(V444+273)^4)</f>
        <v>0</v>
      </c>
      <c r="AE444">
        <f>T444+AD444+AB444+AC444</f>
        <v>0</v>
      </c>
      <c r="AF444">
        <v>134</v>
      </c>
      <c r="AG444">
        <v>15</v>
      </c>
      <c r="AH444">
        <f>IF(AF444*$H$13&gt;=AJ444,1.0,(AJ444/(AJ444-AF444*$H$13)))</f>
        <v>0</v>
      </c>
      <c r="AI444">
        <f>(AH444-1)*100</f>
        <v>0</v>
      </c>
      <c r="AJ444">
        <f>MAX(0,($B$13+$C$13*CJ444)/(1+$D$13*CJ444)*CC444/(CE444+273)*$E$13)</f>
        <v>0</v>
      </c>
      <c r="AK444" t="s">
        <v>292</v>
      </c>
      <c r="AL444" t="s">
        <v>292</v>
      </c>
      <c r="AM444">
        <v>0</v>
      </c>
      <c r="AN444">
        <v>0</v>
      </c>
      <c r="AO444">
        <f>1-AM444/AN444</f>
        <v>0</v>
      </c>
      <c r="AP444">
        <v>0</v>
      </c>
      <c r="AQ444" t="s">
        <v>292</v>
      </c>
      <c r="AR444" t="s">
        <v>292</v>
      </c>
      <c r="AS444">
        <v>0</v>
      </c>
      <c r="AT444">
        <v>0</v>
      </c>
      <c r="AU444">
        <f>1-AS444/AT444</f>
        <v>0</v>
      </c>
      <c r="AV444">
        <v>0.5</v>
      </c>
      <c r="AW444">
        <f>BN444</f>
        <v>0</v>
      </c>
      <c r="AX444">
        <f>K444</f>
        <v>0</v>
      </c>
      <c r="AY444">
        <f>AU444*AV444*AW444</f>
        <v>0</v>
      </c>
      <c r="AZ444">
        <f>(AX444-AP444)/AW444</f>
        <v>0</v>
      </c>
      <c r="BA444">
        <f>(AN444-AT444)/AT444</f>
        <v>0</v>
      </c>
      <c r="BB444">
        <f>AM444/(AO444+AM444/AT444)</f>
        <v>0</v>
      </c>
      <c r="BC444" t="s">
        <v>292</v>
      </c>
      <c r="BD444">
        <v>0</v>
      </c>
      <c r="BE444">
        <f>IF(BD444&lt;&gt;0, BD444, BB444)</f>
        <v>0</v>
      </c>
      <c r="BF444">
        <f>1-BE444/AT444</f>
        <v>0</v>
      </c>
      <c r="BG444">
        <f>(AT444-AS444)/(AT444-BE444)</f>
        <v>0</v>
      </c>
      <c r="BH444">
        <f>(AN444-AT444)/(AN444-BE444)</f>
        <v>0</v>
      </c>
      <c r="BI444">
        <f>(AT444-AS444)/(AT444-AM444)</f>
        <v>0</v>
      </c>
      <c r="BJ444">
        <f>(AN444-AT444)/(AN444-AM444)</f>
        <v>0</v>
      </c>
      <c r="BK444">
        <f>(BG444*BE444/AS444)</f>
        <v>0</v>
      </c>
      <c r="BL444">
        <f>(1-BK444)</f>
        <v>0</v>
      </c>
      <c r="BM444">
        <f>$B$11*CK444+$C$11*CL444+$F$11*CM444*(1-CP444)</f>
        <v>0</v>
      </c>
      <c r="BN444">
        <f>BM444*BO444</f>
        <v>0</v>
      </c>
      <c r="BO444">
        <f>($B$11*$D$9+$C$11*$D$9+$F$11*((CZ444+CR444)/MAX(CZ444+CR444+DA444, 0.1)*$I$9+DA444/MAX(CZ444+CR444+DA444, 0.1)*$J$9))/($B$11+$C$11+$F$11)</f>
        <v>0</v>
      </c>
      <c r="BP444">
        <f>($B$11*$K$9+$C$11*$K$9+$F$11*((CZ444+CR444)/MAX(CZ444+CR444+DA444, 0.1)*$P$9+DA444/MAX(CZ444+CR444+DA444, 0.1)*$Q$9))/($B$11+$C$11+$F$11)</f>
        <v>0</v>
      </c>
      <c r="BQ444">
        <v>6</v>
      </c>
      <c r="BR444">
        <v>0.5</v>
      </c>
      <c r="BS444" t="s">
        <v>293</v>
      </c>
      <c r="BT444">
        <v>2</v>
      </c>
      <c r="BU444">
        <v>1626466043</v>
      </c>
      <c r="BV444">
        <v>394.743</v>
      </c>
      <c r="BW444">
        <v>419.947</v>
      </c>
      <c r="BX444">
        <v>13.9719666666667</v>
      </c>
      <c r="BY444">
        <v>6.65026666666667</v>
      </c>
      <c r="BZ444">
        <v>393.195666666667</v>
      </c>
      <c r="CA444">
        <v>13.9883</v>
      </c>
      <c r="CB444">
        <v>900.052666666667</v>
      </c>
      <c r="CC444">
        <v>100.761666666667</v>
      </c>
      <c r="CD444">
        <v>0.10043</v>
      </c>
      <c r="CE444">
        <v>29.2519333333333</v>
      </c>
      <c r="CF444">
        <v>27.0147333333333</v>
      </c>
      <c r="CG444">
        <v>999.9</v>
      </c>
      <c r="CH444">
        <v>0</v>
      </c>
      <c r="CI444">
        <v>0</v>
      </c>
      <c r="CJ444">
        <v>9976.04333333333</v>
      </c>
      <c r="CK444">
        <v>0</v>
      </c>
      <c r="CL444">
        <v>0.221023</v>
      </c>
      <c r="CM444">
        <v>1460</v>
      </c>
      <c r="CN444">
        <v>0.972995</v>
      </c>
      <c r="CO444">
        <v>0.0270046</v>
      </c>
      <c r="CP444">
        <v>0</v>
      </c>
      <c r="CQ444">
        <v>887.429333333333</v>
      </c>
      <c r="CR444">
        <v>4.99999</v>
      </c>
      <c r="CS444">
        <v>13026.8666666667</v>
      </c>
      <c r="CT444">
        <v>12728.3</v>
      </c>
      <c r="CU444">
        <v>39.875</v>
      </c>
      <c r="CV444">
        <v>41.562</v>
      </c>
      <c r="CW444">
        <v>40.812</v>
      </c>
      <c r="CX444">
        <v>41.125</v>
      </c>
      <c r="CY444">
        <v>42.312</v>
      </c>
      <c r="CZ444">
        <v>1415.71</v>
      </c>
      <c r="DA444">
        <v>39.29</v>
      </c>
      <c r="DB444">
        <v>0</v>
      </c>
      <c r="DC444">
        <v>1626466055</v>
      </c>
      <c r="DD444">
        <v>0</v>
      </c>
      <c r="DE444">
        <v>886.919307692308</v>
      </c>
      <c r="DF444">
        <v>4.72417092632247</v>
      </c>
      <c r="DG444">
        <v>65.6752135918981</v>
      </c>
      <c r="DH444">
        <v>13019.5</v>
      </c>
      <c r="DI444">
        <v>15</v>
      </c>
      <c r="DJ444">
        <v>1626465084.6</v>
      </c>
      <c r="DK444" t="s">
        <v>294</v>
      </c>
      <c r="DL444">
        <v>1626465076.6</v>
      </c>
      <c r="DM444">
        <v>1626465084.6</v>
      </c>
      <c r="DN444">
        <v>8</v>
      </c>
      <c r="DO444">
        <v>0.212</v>
      </c>
      <c r="DP444">
        <v>0.013</v>
      </c>
      <c r="DQ444">
        <v>1.588</v>
      </c>
      <c r="DR444">
        <v>-0.074</v>
      </c>
      <c r="DS444">
        <v>420</v>
      </c>
      <c r="DT444">
        <v>3</v>
      </c>
      <c r="DU444">
        <v>0.13</v>
      </c>
      <c r="DV444">
        <v>0.03</v>
      </c>
      <c r="DW444">
        <v>-25.1872390243902</v>
      </c>
      <c r="DX444">
        <v>-0.151710104529681</v>
      </c>
      <c r="DY444">
        <v>0.0313900704981282</v>
      </c>
      <c r="DZ444">
        <v>1</v>
      </c>
      <c r="EA444">
        <v>886.7072</v>
      </c>
      <c r="EB444">
        <v>4.03525714858351</v>
      </c>
      <c r="EC444">
        <v>0.446856819510294</v>
      </c>
      <c r="ED444">
        <v>1</v>
      </c>
      <c r="EE444">
        <v>7.24119658536585</v>
      </c>
      <c r="EF444">
        <v>0.561608362369357</v>
      </c>
      <c r="EG444">
        <v>0.0560492972306308</v>
      </c>
      <c r="EH444">
        <v>0</v>
      </c>
      <c r="EI444">
        <v>2</v>
      </c>
      <c r="EJ444">
        <v>3</v>
      </c>
      <c r="EK444" t="s">
        <v>354</v>
      </c>
      <c r="EL444">
        <v>100</v>
      </c>
      <c r="EM444">
        <v>100</v>
      </c>
      <c r="EN444">
        <v>1.548</v>
      </c>
      <c r="EO444">
        <v>-0.0162</v>
      </c>
      <c r="EP444">
        <v>0.796380875196005</v>
      </c>
      <c r="EQ444">
        <v>0.00225868272383977</v>
      </c>
      <c r="ER444">
        <v>-9.96746185667655e-07</v>
      </c>
      <c r="ES444">
        <v>2.83711317370827e-10</v>
      </c>
      <c r="ET444">
        <v>-0.071317122073674</v>
      </c>
      <c r="EU444">
        <v>-0.00217948432402501</v>
      </c>
      <c r="EV444">
        <v>0.000453263451741206</v>
      </c>
      <c r="EW444">
        <v>-1.16319206543697e-06</v>
      </c>
      <c r="EX444">
        <v>-2</v>
      </c>
      <c r="EY444">
        <v>2196</v>
      </c>
      <c r="EZ444">
        <v>1</v>
      </c>
      <c r="FA444">
        <v>25</v>
      </c>
      <c r="FB444">
        <v>16.1</v>
      </c>
      <c r="FC444">
        <v>16</v>
      </c>
      <c r="FD444">
        <v>18</v>
      </c>
      <c r="FE444">
        <v>829.986</v>
      </c>
      <c r="FF444">
        <v>435.968</v>
      </c>
      <c r="FG444">
        <v>35.514</v>
      </c>
      <c r="FH444">
        <v>25.2932</v>
      </c>
      <c r="FI444">
        <v>30.0006</v>
      </c>
      <c r="FJ444">
        <v>25.3428</v>
      </c>
      <c r="FK444">
        <v>25.376</v>
      </c>
      <c r="FL444">
        <v>25.1071</v>
      </c>
      <c r="FM444">
        <v>54.843</v>
      </c>
      <c r="FN444">
        <v>0</v>
      </c>
      <c r="FO444">
        <v>35.61</v>
      </c>
      <c r="FP444">
        <v>420</v>
      </c>
      <c r="FQ444">
        <v>6.80565</v>
      </c>
      <c r="FR444">
        <v>101.463</v>
      </c>
      <c r="FS444">
        <v>101.901</v>
      </c>
    </row>
    <row r="445" spans="1:175">
      <c r="A445">
        <v>429</v>
      </c>
      <c r="B445">
        <v>1626466046</v>
      </c>
      <c r="C445">
        <v>856.400000095367</v>
      </c>
      <c r="D445" t="s">
        <v>1152</v>
      </c>
      <c r="E445" t="s">
        <v>1153</v>
      </c>
      <c r="F445">
        <v>1</v>
      </c>
      <c r="G445" t="s">
        <v>291</v>
      </c>
      <c r="H445">
        <v>1626466045</v>
      </c>
      <c r="I445">
        <f>(J445)/1000</f>
        <v>0</v>
      </c>
      <c r="J445">
        <f>1000*CB445*AH445*(BX445-BY445)/(100*BQ445*(1000-AH445*BX445))</f>
        <v>0</v>
      </c>
      <c r="K445">
        <f>CB445*AH445*(BW445-BV445*(1000-AH445*BY445)/(1000-AH445*BX445))/(100*BQ445)</f>
        <v>0</v>
      </c>
      <c r="L445">
        <f>BV445 - IF(AH445&gt;1, K445*BQ445*100.0/(AJ445*CJ445), 0)</f>
        <v>0</v>
      </c>
      <c r="M445">
        <f>((S445-I445/2)*L445-K445)/(S445+I445/2)</f>
        <v>0</v>
      </c>
      <c r="N445">
        <f>M445*(CC445+CD445)/1000.0</f>
        <v>0</v>
      </c>
      <c r="O445">
        <f>(BV445 - IF(AH445&gt;1, K445*BQ445*100.0/(AJ445*CJ445), 0))*(CC445+CD445)/1000.0</f>
        <v>0</v>
      </c>
      <c r="P445">
        <f>2.0/((1/R445-1/Q445)+SIGN(R445)*SQRT((1/R445-1/Q445)*(1/R445-1/Q445) + 4*BR445/((BR445+1)*(BR445+1))*(2*1/R445*1/Q445-1/Q445*1/Q445)))</f>
        <v>0</v>
      </c>
      <c r="Q445">
        <f>IF(LEFT(BS445,1)&lt;&gt;"0",IF(LEFT(BS445,1)="1",3.0,BT445),$D$5+$E$5*(CJ445*CC445/($K$5*1000))+$F$5*(CJ445*CC445/($K$5*1000))*MAX(MIN(BQ445,$J$5),$I$5)*MAX(MIN(BQ445,$J$5),$I$5)+$G$5*MAX(MIN(BQ445,$J$5),$I$5)*(CJ445*CC445/($K$5*1000))+$H$5*(CJ445*CC445/($K$5*1000))*(CJ445*CC445/($K$5*1000)))</f>
        <v>0</v>
      </c>
      <c r="R445">
        <f>I445*(1000-(1000*0.61365*exp(17.502*V445/(240.97+V445))/(CC445+CD445)+BX445)/2)/(1000*0.61365*exp(17.502*V445/(240.97+V445))/(CC445+CD445)-BX445)</f>
        <v>0</v>
      </c>
      <c r="S445">
        <f>1/((BR445+1)/(P445/1.6)+1/(Q445/1.37)) + BR445/((BR445+1)/(P445/1.6) + BR445/(Q445/1.37))</f>
        <v>0</v>
      </c>
      <c r="T445">
        <f>(BM445*BP445)</f>
        <v>0</v>
      </c>
      <c r="U445">
        <f>(CE445+(T445+2*0.95*5.67E-8*(((CE445+$B$7)+273)^4-(CE445+273)^4)-44100*I445)/(1.84*29.3*Q445+8*0.95*5.67E-8*(CE445+273)^3))</f>
        <v>0</v>
      </c>
      <c r="V445">
        <f>($C$7*CF445+$D$7*CG445+$E$7*U445)</f>
        <v>0</v>
      </c>
      <c r="W445">
        <f>0.61365*exp(17.502*V445/(240.97+V445))</f>
        <v>0</v>
      </c>
      <c r="X445">
        <f>(Y445/Z445*100)</f>
        <v>0</v>
      </c>
      <c r="Y445">
        <f>BX445*(CC445+CD445)/1000</f>
        <v>0</v>
      </c>
      <c r="Z445">
        <f>0.61365*exp(17.502*CE445/(240.97+CE445))</f>
        <v>0</v>
      </c>
      <c r="AA445">
        <f>(W445-BX445*(CC445+CD445)/1000)</f>
        <v>0</v>
      </c>
      <c r="AB445">
        <f>(-I445*44100)</f>
        <v>0</v>
      </c>
      <c r="AC445">
        <f>2*29.3*Q445*0.92*(CE445-V445)</f>
        <v>0</v>
      </c>
      <c r="AD445">
        <f>2*0.95*5.67E-8*(((CE445+$B$7)+273)^4-(V445+273)^4)</f>
        <v>0</v>
      </c>
      <c r="AE445">
        <f>T445+AD445+AB445+AC445</f>
        <v>0</v>
      </c>
      <c r="AF445">
        <v>134</v>
      </c>
      <c r="AG445">
        <v>15</v>
      </c>
      <c r="AH445">
        <f>IF(AF445*$H$13&gt;=AJ445,1.0,(AJ445/(AJ445-AF445*$H$13)))</f>
        <v>0</v>
      </c>
      <c r="AI445">
        <f>(AH445-1)*100</f>
        <v>0</v>
      </c>
      <c r="AJ445">
        <f>MAX(0,($B$13+$C$13*CJ445)/(1+$D$13*CJ445)*CC445/(CE445+273)*$E$13)</f>
        <v>0</v>
      </c>
      <c r="AK445" t="s">
        <v>292</v>
      </c>
      <c r="AL445" t="s">
        <v>292</v>
      </c>
      <c r="AM445">
        <v>0</v>
      </c>
      <c r="AN445">
        <v>0</v>
      </c>
      <c r="AO445">
        <f>1-AM445/AN445</f>
        <v>0</v>
      </c>
      <c r="AP445">
        <v>0</v>
      </c>
      <c r="AQ445" t="s">
        <v>292</v>
      </c>
      <c r="AR445" t="s">
        <v>292</v>
      </c>
      <c r="AS445">
        <v>0</v>
      </c>
      <c r="AT445">
        <v>0</v>
      </c>
      <c r="AU445">
        <f>1-AS445/AT445</f>
        <v>0</v>
      </c>
      <c r="AV445">
        <v>0.5</v>
      </c>
      <c r="AW445">
        <f>BN445</f>
        <v>0</v>
      </c>
      <c r="AX445">
        <f>K445</f>
        <v>0</v>
      </c>
      <c r="AY445">
        <f>AU445*AV445*AW445</f>
        <v>0</v>
      </c>
      <c r="AZ445">
        <f>(AX445-AP445)/AW445</f>
        <v>0</v>
      </c>
      <c r="BA445">
        <f>(AN445-AT445)/AT445</f>
        <v>0</v>
      </c>
      <c r="BB445">
        <f>AM445/(AO445+AM445/AT445)</f>
        <v>0</v>
      </c>
      <c r="BC445" t="s">
        <v>292</v>
      </c>
      <c r="BD445">
        <v>0</v>
      </c>
      <c r="BE445">
        <f>IF(BD445&lt;&gt;0, BD445, BB445)</f>
        <v>0</v>
      </c>
      <c r="BF445">
        <f>1-BE445/AT445</f>
        <v>0</v>
      </c>
      <c r="BG445">
        <f>(AT445-AS445)/(AT445-BE445)</f>
        <v>0</v>
      </c>
      <c r="BH445">
        <f>(AN445-AT445)/(AN445-BE445)</f>
        <v>0</v>
      </c>
      <c r="BI445">
        <f>(AT445-AS445)/(AT445-AM445)</f>
        <v>0</v>
      </c>
      <c r="BJ445">
        <f>(AN445-AT445)/(AN445-AM445)</f>
        <v>0</v>
      </c>
      <c r="BK445">
        <f>(BG445*BE445/AS445)</f>
        <v>0</v>
      </c>
      <c r="BL445">
        <f>(1-BK445)</f>
        <v>0</v>
      </c>
      <c r="BM445">
        <f>$B$11*CK445+$C$11*CL445+$F$11*CM445*(1-CP445)</f>
        <v>0</v>
      </c>
      <c r="BN445">
        <f>BM445*BO445</f>
        <v>0</v>
      </c>
      <c r="BO445">
        <f>($B$11*$D$9+$C$11*$D$9+$F$11*((CZ445+CR445)/MAX(CZ445+CR445+DA445, 0.1)*$I$9+DA445/MAX(CZ445+CR445+DA445, 0.1)*$J$9))/($B$11+$C$11+$F$11)</f>
        <v>0</v>
      </c>
      <c r="BP445">
        <f>($B$11*$K$9+$C$11*$K$9+$F$11*((CZ445+CR445)/MAX(CZ445+CR445+DA445, 0.1)*$P$9+DA445/MAX(CZ445+CR445+DA445, 0.1)*$Q$9))/($B$11+$C$11+$F$11)</f>
        <v>0</v>
      </c>
      <c r="BQ445">
        <v>6</v>
      </c>
      <c r="BR445">
        <v>0.5</v>
      </c>
      <c r="BS445" t="s">
        <v>293</v>
      </c>
      <c r="BT445">
        <v>2</v>
      </c>
      <c r="BU445">
        <v>1626466045</v>
      </c>
      <c r="BV445">
        <v>394.715</v>
      </c>
      <c r="BW445">
        <v>419.907666666667</v>
      </c>
      <c r="BX445">
        <v>14.0067333333333</v>
      </c>
      <c r="BY445">
        <v>6.68416666666667</v>
      </c>
      <c r="BZ445">
        <v>393.167666666667</v>
      </c>
      <c r="CA445">
        <v>14.0226333333333</v>
      </c>
      <c r="CB445">
        <v>900.041666666667</v>
      </c>
      <c r="CC445">
        <v>100.761333333333</v>
      </c>
      <c r="CD445">
        <v>0.100058666666667</v>
      </c>
      <c r="CE445">
        <v>29.2956</v>
      </c>
      <c r="CF445">
        <v>27.0529</v>
      </c>
      <c r="CG445">
        <v>999.9</v>
      </c>
      <c r="CH445">
        <v>0</v>
      </c>
      <c r="CI445">
        <v>0</v>
      </c>
      <c r="CJ445">
        <v>9988.73333333333</v>
      </c>
      <c r="CK445">
        <v>0</v>
      </c>
      <c r="CL445">
        <v>0.221023</v>
      </c>
      <c r="CM445">
        <v>1459.99666666667</v>
      </c>
      <c r="CN445">
        <v>0.972995</v>
      </c>
      <c r="CO445">
        <v>0.0270046</v>
      </c>
      <c r="CP445">
        <v>0</v>
      </c>
      <c r="CQ445">
        <v>887.375</v>
      </c>
      <c r="CR445">
        <v>4.99999</v>
      </c>
      <c r="CS445">
        <v>13028.7333333333</v>
      </c>
      <c r="CT445">
        <v>12728.3</v>
      </c>
      <c r="CU445">
        <v>39.875</v>
      </c>
      <c r="CV445">
        <v>41.562</v>
      </c>
      <c r="CW445">
        <v>40.812</v>
      </c>
      <c r="CX445">
        <v>41.125</v>
      </c>
      <c r="CY445">
        <v>42.312</v>
      </c>
      <c r="CZ445">
        <v>1415.70666666667</v>
      </c>
      <c r="DA445">
        <v>39.29</v>
      </c>
      <c r="DB445">
        <v>0</v>
      </c>
      <c r="DC445">
        <v>1626466057.4</v>
      </c>
      <c r="DD445">
        <v>0</v>
      </c>
      <c r="DE445">
        <v>887.074192307692</v>
      </c>
      <c r="DF445">
        <v>4.03620512464999</v>
      </c>
      <c r="DG445">
        <v>64.2632478611304</v>
      </c>
      <c r="DH445">
        <v>13022.0961538462</v>
      </c>
      <c r="DI445">
        <v>15</v>
      </c>
      <c r="DJ445">
        <v>1626465084.6</v>
      </c>
      <c r="DK445" t="s">
        <v>294</v>
      </c>
      <c r="DL445">
        <v>1626465076.6</v>
      </c>
      <c r="DM445">
        <v>1626465084.6</v>
      </c>
      <c r="DN445">
        <v>8</v>
      </c>
      <c r="DO445">
        <v>0.212</v>
      </c>
      <c r="DP445">
        <v>0.013</v>
      </c>
      <c r="DQ445">
        <v>1.588</v>
      </c>
      <c r="DR445">
        <v>-0.074</v>
      </c>
      <c r="DS445">
        <v>420</v>
      </c>
      <c r="DT445">
        <v>3</v>
      </c>
      <c r="DU445">
        <v>0.13</v>
      </c>
      <c r="DV445">
        <v>0.03</v>
      </c>
      <c r="DW445">
        <v>-25.1875463414634</v>
      </c>
      <c r="DX445">
        <v>-0.143951916376264</v>
      </c>
      <c r="DY445">
        <v>0.0314117121046724</v>
      </c>
      <c r="DZ445">
        <v>1</v>
      </c>
      <c r="EA445">
        <v>886.845588235294</v>
      </c>
      <c r="EB445">
        <v>4.1423332586434</v>
      </c>
      <c r="EC445">
        <v>0.447694165411995</v>
      </c>
      <c r="ED445">
        <v>1</v>
      </c>
      <c r="EE445">
        <v>7.25882024390244</v>
      </c>
      <c r="EF445">
        <v>0.496879442508702</v>
      </c>
      <c r="EG445">
        <v>0.0497775731403751</v>
      </c>
      <c r="EH445">
        <v>0</v>
      </c>
      <c r="EI445">
        <v>2</v>
      </c>
      <c r="EJ445">
        <v>3</v>
      </c>
      <c r="EK445" t="s">
        <v>354</v>
      </c>
      <c r="EL445">
        <v>100</v>
      </c>
      <c r="EM445">
        <v>100</v>
      </c>
      <c r="EN445">
        <v>1.547</v>
      </c>
      <c r="EO445">
        <v>-0.0158</v>
      </c>
      <c r="EP445">
        <v>0.796380875196005</v>
      </c>
      <c r="EQ445">
        <v>0.00225868272383977</v>
      </c>
      <c r="ER445">
        <v>-9.96746185667655e-07</v>
      </c>
      <c r="ES445">
        <v>2.83711317370827e-10</v>
      </c>
      <c r="ET445">
        <v>-0.071317122073674</v>
      </c>
      <c r="EU445">
        <v>-0.00217948432402501</v>
      </c>
      <c r="EV445">
        <v>0.000453263451741206</v>
      </c>
      <c r="EW445">
        <v>-1.16319206543697e-06</v>
      </c>
      <c r="EX445">
        <v>-2</v>
      </c>
      <c r="EY445">
        <v>2196</v>
      </c>
      <c r="EZ445">
        <v>1</v>
      </c>
      <c r="FA445">
        <v>25</v>
      </c>
      <c r="FB445">
        <v>16.2</v>
      </c>
      <c r="FC445">
        <v>16</v>
      </c>
      <c r="FD445">
        <v>18</v>
      </c>
      <c r="FE445">
        <v>830.118</v>
      </c>
      <c r="FF445">
        <v>435.826</v>
      </c>
      <c r="FG445">
        <v>35.5689</v>
      </c>
      <c r="FH445">
        <v>25.2951</v>
      </c>
      <c r="FI445">
        <v>30.0005</v>
      </c>
      <c r="FJ445">
        <v>25.3437</v>
      </c>
      <c r="FK445">
        <v>25.3769</v>
      </c>
      <c r="FL445">
        <v>25.1063</v>
      </c>
      <c r="FM445">
        <v>54.843</v>
      </c>
      <c r="FN445">
        <v>0</v>
      </c>
      <c r="FO445">
        <v>35.72</v>
      </c>
      <c r="FP445">
        <v>420</v>
      </c>
      <c r="FQ445">
        <v>6.79524</v>
      </c>
      <c r="FR445">
        <v>101.463</v>
      </c>
      <c r="FS445">
        <v>101.901</v>
      </c>
    </row>
    <row r="446" spans="1:175">
      <c r="A446">
        <v>430</v>
      </c>
      <c r="B446">
        <v>1626466048</v>
      </c>
      <c r="C446">
        <v>858.400000095367</v>
      </c>
      <c r="D446" t="s">
        <v>1154</v>
      </c>
      <c r="E446" t="s">
        <v>1155</v>
      </c>
      <c r="F446">
        <v>1</v>
      </c>
      <c r="G446" t="s">
        <v>291</v>
      </c>
      <c r="H446">
        <v>1626466047</v>
      </c>
      <c r="I446">
        <f>(J446)/1000</f>
        <v>0</v>
      </c>
      <c r="J446">
        <f>1000*CB446*AH446*(BX446-BY446)/(100*BQ446*(1000-AH446*BX446))</f>
        <v>0</v>
      </c>
      <c r="K446">
        <f>CB446*AH446*(BW446-BV446*(1000-AH446*BY446)/(1000-AH446*BX446))/(100*BQ446)</f>
        <v>0</v>
      </c>
      <c r="L446">
        <f>BV446 - IF(AH446&gt;1, K446*BQ446*100.0/(AJ446*CJ446), 0)</f>
        <v>0</v>
      </c>
      <c r="M446">
        <f>((S446-I446/2)*L446-K446)/(S446+I446/2)</f>
        <v>0</v>
      </c>
      <c r="N446">
        <f>M446*(CC446+CD446)/1000.0</f>
        <v>0</v>
      </c>
      <c r="O446">
        <f>(BV446 - IF(AH446&gt;1, K446*BQ446*100.0/(AJ446*CJ446), 0))*(CC446+CD446)/1000.0</f>
        <v>0</v>
      </c>
      <c r="P446">
        <f>2.0/((1/R446-1/Q446)+SIGN(R446)*SQRT((1/R446-1/Q446)*(1/R446-1/Q446) + 4*BR446/((BR446+1)*(BR446+1))*(2*1/R446*1/Q446-1/Q446*1/Q446)))</f>
        <v>0</v>
      </c>
      <c r="Q446">
        <f>IF(LEFT(BS446,1)&lt;&gt;"0",IF(LEFT(BS446,1)="1",3.0,BT446),$D$5+$E$5*(CJ446*CC446/($K$5*1000))+$F$5*(CJ446*CC446/($K$5*1000))*MAX(MIN(BQ446,$J$5),$I$5)*MAX(MIN(BQ446,$J$5),$I$5)+$G$5*MAX(MIN(BQ446,$J$5),$I$5)*(CJ446*CC446/($K$5*1000))+$H$5*(CJ446*CC446/($K$5*1000))*(CJ446*CC446/($K$5*1000)))</f>
        <v>0</v>
      </c>
      <c r="R446">
        <f>I446*(1000-(1000*0.61365*exp(17.502*V446/(240.97+V446))/(CC446+CD446)+BX446)/2)/(1000*0.61365*exp(17.502*V446/(240.97+V446))/(CC446+CD446)-BX446)</f>
        <v>0</v>
      </c>
      <c r="S446">
        <f>1/((BR446+1)/(P446/1.6)+1/(Q446/1.37)) + BR446/((BR446+1)/(P446/1.6) + BR446/(Q446/1.37))</f>
        <v>0</v>
      </c>
      <c r="T446">
        <f>(BM446*BP446)</f>
        <v>0</v>
      </c>
      <c r="U446">
        <f>(CE446+(T446+2*0.95*5.67E-8*(((CE446+$B$7)+273)^4-(CE446+273)^4)-44100*I446)/(1.84*29.3*Q446+8*0.95*5.67E-8*(CE446+273)^3))</f>
        <v>0</v>
      </c>
      <c r="V446">
        <f>($C$7*CF446+$D$7*CG446+$E$7*U446)</f>
        <v>0</v>
      </c>
      <c r="W446">
        <f>0.61365*exp(17.502*V446/(240.97+V446))</f>
        <v>0</v>
      </c>
      <c r="X446">
        <f>(Y446/Z446*100)</f>
        <v>0</v>
      </c>
      <c r="Y446">
        <f>BX446*(CC446+CD446)/1000</f>
        <v>0</v>
      </c>
      <c r="Z446">
        <f>0.61365*exp(17.502*CE446/(240.97+CE446))</f>
        <v>0</v>
      </c>
      <c r="AA446">
        <f>(W446-BX446*(CC446+CD446)/1000)</f>
        <v>0</v>
      </c>
      <c r="AB446">
        <f>(-I446*44100)</f>
        <v>0</v>
      </c>
      <c r="AC446">
        <f>2*29.3*Q446*0.92*(CE446-V446)</f>
        <v>0</v>
      </c>
      <c r="AD446">
        <f>2*0.95*5.67E-8*(((CE446+$B$7)+273)^4-(V446+273)^4)</f>
        <v>0</v>
      </c>
      <c r="AE446">
        <f>T446+AD446+AB446+AC446</f>
        <v>0</v>
      </c>
      <c r="AF446">
        <v>134</v>
      </c>
      <c r="AG446">
        <v>15</v>
      </c>
      <c r="AH446">
        <f>IF(AF446*$H$13&gt;=AJ446,1.0,(AJ446/(AJ446-AF446*$H$13)))</f>
        <v>0</v>
      </c>
      <c r="AI446">
        <f>(AH446-1)*100</f>
        <v>0</v>
      </c>
      <c r="AJ446">
        <f>MAX(0,($B$13+$C$13*CJ446)/(1+$D$13*CJ446)*CC446/(CE446+273)*$E$13)</f>
        <v>0</v>
      </c>
      <c r="AK446" t="s">
        <v>292</v>
      </c>
      <c r="AL446" t="s">
        <v>292</v>
      </c>
      <c r="AM446">
        <v>0</v>
      </c>
      <c r="AN446">
        <v>0</v>
      </c>
      <c r="AO446">
        <f>1-AM446/AN446</f>
        <v>0</v>
      </c>
      <c r="AP446">
        <v>0</v>
      </c>
      <c r="AQ446" t="s">
        <v>292</v>
      </c>
      <c r="AR446" t="s">
        <v>292</v>
      </c>
      <c r="AS446">
        <v>0</v>
      </c>
      <c r="AT446">
        <v>0</v>
      </c>
      <c r="AU446">
        <f>1-AS446/AT446</f>
        <v>0</v>
      </c>
      <c r="AV446">
        <v>0.5</v>
      </c>
      <c r="AW446">
        <f>BN446</f>
        <v>0</v>
      </c>
      <c r="AX446">
        <f>K446</f>
        <v>0</v>
      </c>
      <c r="AY446">
        <f>AU446*AV446*AW446</f>
        <v>0</v>
      </c>
      <c r="AZ446">
        <f>(AX446-AP446)/AW446</f>
        <v>0</v>
      </c>
      <c r="BA446">
        <f>(AN446-AT446)/AT446</f>
        <v>0</v>
      </c>
      <c r="BB446">
        <f>AM446/(AO446+AM446/AT446)</f>
        <v>0</v>
      </c>
      <c r="BC446" t="s">
        <v>292</v>
      </c>
      <c r="BD446">
        <v>0</v>
      </c>
      <c r="BE446">
        <f>IF(BD446&lt;&gt;0, BD446, BB446)</f>
        <v>0</v>
      </c>
      <c r="BF446">
        <f>1-BE446/AT446</f>
        <v>0</v>
      </c>
      <c r="BG446">
        <f>(AT446-AS446)/(AT446-BE446)</f>
        <v>0</v>
      </c>
      <c r="BH446">
        <f>(AN446-AT446)/(AN446-BE446)</f>
        <v>0</v>
      </c>
      <c r="BI446">
        <f>(AT446-AS446)/(AT446-AM446)</f>
        <v>0</v>
      </c>
      <c r="BJ446">
        <f>(AN446-AT446)/(AN446-AM446)</f>
        <v>0</v>
      </c>
      <c r="BK446">
        <f>(BG446*BE446/AS446)</f>
        <v>0</v>
      </c>
      <c r="BL446">
        <f>(1-BK446)</f>
        <v>0</v>
      </c>
      <c r="BM446">
        <f>$B$11*CK446+$C$11*CL446+$F$11*CM446*(1-CP446)</f>
        <v>0</v>
      </c>
      <c r="BN446">
        <f>BM446*BO446</f>
        <v>0</v>
      </c>
      <c r="BO446">
        <f>($B$11*$D$9+$C$11*$D$9+$F$11*((CZ446+CR446)/MAX(CZ446+CR446+DA446, 0.1)*$I$9+DA446/MAX(CZ446+CR446+DA446, 0.1)*$J$9))/($B$11+$C$11+$F$11)</f>
        <v>0</v>
      </c>
      <c r="BP446">
        <f>($B$11*$K$9+$C$11*$K$9+$F$11*((CZ446+CR446)/MAX(CZ446+CR446+DA446, 0.1)*$P$9+DA446/MAX(CZ446+CR446+DA446, 0.1)*$Q$9))/($B$11+$C$11+$F$11)</f>
        <v>0</v>
      </c>
      <c r="BQ446">
        <v>6</v>
      </c>
      <c r="BR446">
        <v>0.5</v>
      </c>
      <c r="BS446" t="s">
        <v>293</v>
      </c>
      <c r="BT446">
        <v>2</v>
      </c>
      <c r="BU446">
        <v>1626466047</v>
      </c>
      <c r="BV446">
        <v>394.692333333333</v>
      </c>
      <c r="BW446">
        <v>419.983</v>
      </c>
      <c r="BX446">
        <v>14.0467333333333</v>
      </c>
      <c r="BY446">
        <v>6.70773</v>
      </c>
      <c r="BZ446">
        <v>393.145333333333</v>
      </c>
      <c r="CA446">
        <v>14.0622666666667</v>
      </c>
      <c r="CB446">
        <v>899.964</v>
      </c>
      <c r="CC446">
        <v>100.762</v>
      </c>
      <c r="CD446">
        <v>0.0996762333333334</v>
      </c>
      <c r="CE446">
        <v>29.3381333333333</v>
      </c>
      <c r="CF446">
        <v>27.0964</v>
      </c>
      <c r="CG446">
        <v>999.9</v>
      </c>
      <c r="CH446">
        <v>0</v>
      </c>
      <c r="CI446">
        <v>0</v>
      </c>
      <c r="CJ446">
        <v>9987.5</v>
      </c>
      <c r="CK446">
        <v>0</v>
      </c>
      <c r="CL446">
        <v>0.221023</v>
      </c>
      <c r="CM446">
        <v>1459.99666666667</v>
      </c>
      <c r="CN446">
        <v>0.972995</v>
      </c>
      <c r="CO446">
        <v>0.0270046</v>
      </c>
      <c r="CP446">
        <v>0</v>
      </c>
      <c r="CQ446">
        <v>887.565666666667</v>
      </c>
      <c r="CR446">
        <v>4.99999</v>
      </c>
      <c r="CS446">
        <v>13030.4333333333</v>
      </c>
      <c r="CT446">
        <v>12728.2666666667</v>
      </c>
      <c r="CU446">
        <v>39.875</v>
      </c>
      <c r="CV446">
        <v>41.562</v>
      </c>
      <c r="CW446">
        <v>40.812</v>
      </c>
      <c r="CX446">
        <v>41.125</v>
      </c>
      <c r="CY446">
        <v>42.312</v>
      </c>
      <c r="CZ446">
        <v>1415.70666666667</v>
      </c>
      <c r="DA446">
        <v>39.29</v>
      </c>
      <c r="DB446">
        <v>0</v>
      </c>
      <c r="DC446">
        <v>1626466059.2</v>
      </c>
      <c r="DD446">
        <v>0</v>
      </c>
      <c r="DE446">
        <v>887.23908</v>
      </c>
      <c r="DF446">
        <v>2.9353076962941</v>
      </c>
      <c r="DG446">
        <v>61.3384615336128</v>
      </c>
      <c r="DH446">
        <v>13024.388</v>
      </c>
      <c r="DI446">
        <v>15</v>
      </c>
      <c r="DJ446">
        <v>1626465084.6</v>
      </c>
      <c r="DK446" t="s">
        <v>294</v>
      </c>
      <c r="DL446">
        <v>1626465076.6</v>
      </c>
      <c r="DM446">
        <v>1626465084.6</v>
      </c>
      <c r="DN446">
        <v>8</v>
      </c>
      <c r="DO446">
        <v>0.212</v>
      </c>
      <c r="DP446">
        <v>0.013</v>
      </c>
      <c r="DQ446">
        <v>1.588</v>
      </c>
      <c r="DR446">
        <v>-0.074</v>
      </c>
      <c r="DS446">
        <v>420</v>
      </c>
      <c r="DT446">
        <v>3</v>
      </c>
      <c r="DU446">
        <v>0.13</v>
      </c>
      <c r="DV446">
        <v>0.03</v>
      </c>
      <c r="DW446">
        <v>-25.1945243902439</v>
      </c>
      <c r="DX446">
        <v>-0.16107595818817</v>
      </c>
      <c r="DY446">
        <v>0.0334653281114023</v>
      </c>
      <c r="DZ446">
        <v>1</v>
      </c>
      <c r="EA446">
        <v>886.962727272727</v>
      </c>
      <c r="EB446">
        <v>4.02363608183327</v>
      </c>
      <c r="EC446">
        <v>0.42824959252592</v>
      </c>
      <c r="ED446">
        <v>1</v>
      </c>
      <c r="EE446">
        <v>7.27457756097561</v>
      </c>
      <c r="EF446">
        <v>0.435101811846681</v>
      </c>
      <c r="EG446">
        <v>0.0436949762017406</v>
      </c>
      <c r="EH446">
        <v>0</v>
      </c>
      <c r="EI446">
        <v>2</v>
      </c>
      <c r="EJ446">
        <v>3</v>
      </c>
      <c r="EK446" t="s">
        <v>354</v>
      </c>
      <c r="EL446">
        <v>100</v>
      </c>
      <c r="EM446">
        <v>100</v>
      </c>
      <c r="EN446">
        <v>1.547</v>
      </c>
      <c r="EO446">
        <v>-0.0153</v>
      </c>
      <c r="EP446">
        <v>0.796380875196005</v>
      </c>
      <c r="EQ446">
        <v>0.00225868272383977</v>
      </c>
      <c r="ER446">
        <v>-9.96746185667655e-07</v>
      </c>
      <c r="ES446">
        <v>2.83711317370827e-10</v>
      </c>
      <c r="ET446">
        <v>-0.071317122073674</v>
      </c>
      <c r="EU446">
        <v>-0.00217948432402501</v>
      </c>
      <c r="EV446">
        <v>0.000453263451741206</v>
      </c>
      <c r="EW446">
        <v>-1.16319206543697e-06</v>
      </c>
      <c r="EX446">
        <v>-2</v>
      </c>
      <c r="EY446">
        <v>2196</v>
      </c>
      <c r="EZ446">
        <v>1</v>
      </c>
      <c r="FA446">
        <v>25</v>
      </c>
      <c r="FB446">
        <v>16.2</v>
      </c>
      <c r="FC446">
        <v>16.1</v>
      </c>
      <c r="FD446">
        <v>18</v>
      </c>
      <c r="FE446">
        <v>830.137</v>
      </c>
      <c r="FF446">
        <v>435.97</v>
      </c>
      <c r="FG446">
        <v>35.6354</v>
      </c>
      <c r="FH446">
        <v>25.2979</v>
      </c>
      <c r="FI446">
        <v>30.0004</v>
      </c>
      <c r="FJ446">
        <v>25.3449</v>
      </c>
      <c r="FK446">
        <v>25.3779</v>
      </c>
      <c r="FL446">
        <v>25.1052</v>
      </c>
      <c r="FM446">
        <v>54.5622</v>
      </c>
      <c r="FN446">
        <v>0</v>
      </c>
      <c r="FO446">
        <v>35.72</v>
      </c>
      <c r="FP446">
        <v>420</v>
      </c>
      <c r="FQ446">
        <v>6.84203</v>
      </c>
      <c r="FR446">
        <v>101.465</v>
      </c>
      <c r="FS446">
        <v>101.902</v>
      </c>
    </row>
    <row r="447" spans="1:175">
      <c r="A447">
        <v>431</v>
      </c>
      <c r="B447">
        <v>1626466050</v>
      </c>
      <c r="C447">
        <v>860.400000095367</v>
      </c>
      <c r="D447" t="s">
        <v>1156</v>
      </c>
      <c r="E447" t="s">
        <v>1157</v>
      </c>
      <c r="F447">
        <v>1</v>
      </c>
      <c r="G447" t="s">
        <v>291</v>
      </c>
      <c r="H447">
        <v>1626466049</v>
      </c>
      <c r="I447">
        <f>(J447)/1000</f>
        <v>0</v>
      </c>
      <c r="J447">
        <f>1000*CB447*AH447*(BX447-BY447)/(100*BQ447*(1000-AH447*BX447))</f>
        <v>0</v>
      </c>
      <c r="K447">
        <f>CB447*AH447*(BW447-BV447*(1000-AH447*BY447)/(1000-AH447*BX447))/(100*BQ447)</f>
        <v>0</v>
      </c>
      <c r="L447">
        <f>BV447 - IF(AH447&gt;1, K447*BQ447*100.0/(AJ447*CJ447), 0)</f>
        <v>0</v>
      </c>
      <c r="M447">
        <f>((S447-I447/2)*L447-K447)/(S447+I447/2)</f>
        <v>0</v>
      </c>
      <c r="N447">
        <f>M447*(CC447+CD447)/1000.0</f>
        <v>0</v>
      </c>
      <c r="O447">
        <f>(BV447 - IF(AH447&gt;1, K447*BQ447*100.0/(AJ447*CJ447), 0))*(CC447+CD447)/1000.0</f>
        <v>0</v>
      </c>
      <c r="P447">
        <f>2.0/((1/R447-1/Q447)+SIGN(R447)*SQRT((1/R447-1/Q447)*(1/R447-1/Q447) + 4*BR447/((BR447+1)*(BR447+1))*(2*1/R447*1/Q447-1/Q447*1/Q447)))</f>
        <v>0</v>
      </c>
      <c r="Q447">
        <f>IF(LEFT(BS447,1)&lt;&gt;"0",IF(LEFT(BS447,1)="1",3.0,BT447),$D$5+$E$5*(CJ447*CC447/($K$5*1000))+$F$5*(CJ447*CC447/($K$5*1000))*MAX(MIN(BQ447,$J$5),$I$5)*MAX(MIN(BQ447,$J$5),$I$5)+$G$5*MAX(MIN(BQ447,$J$5),$I$5)*(CJ447*CC447/($K$5*1000))+$H$5*(CJ447*CC447/($K$5*1000))*(CJ447*CC447/($K$5*1000)))</f>
        <v>0</v>
      </c>
      <c r="R447">
        <f>I447*(1000-(1000*0.61365*exp(17.502*V447/(240.97+V447))/(CC447+CD447)+BX447)/2)/(1000*0.61365*exp(17.502*V447/(240.97+V447))/(CC447+CD447)-BX447)</f>
        <v>0</v>
      </c>
      <c r="S447">
        <f>1/((BR447+1)/(P447/1.6)+1/(Q447/1.37)) + BR447/((BR447+1)/(P447/1.6) + BR447/(Q447/1.37))</f>
        <v>0</v>
      </c>
      <c r="T447">
        <f>(BM447*BP447)</f>
        <v>0</v>
      </c>
      <c r="U447">
        <f>(CE447+(T447+2*0.95*5.67E-8*(((CE447+$B$7)+273)^4-(CE447+273)^4)-44100*I447)/(1.84*29.3*Q447+8*0.95*5.67E-8*(CE447+273)^3))</f>
        <v>0</v>
      </c>
      <c r="V447">
        <f>($C$7*CF447+$D$7*CG447+$E$7*U447)</f>
        <v>0</v>
      </c>
      <c r="W447">
        <f>0.61365*exp(17.502*V447/(240.97+V447))</f>
        <v>0</v>
      </c>
      <c r="X447">
        <f>(Y447/Z447*100)</f>
        <v>0</v>
      </c>
      <c r="Y447">
        <f>BX447*(CC447+CD447)/1000</f>
        <v>0</v>
      </c>
      <c r="Z447">
        <f>0.61365*exp(17.502*CE447/(240.97+CE447))</f>
        <v>0</v>
      </c>
      <c r="AA447">
        <f>(W447-BX447*(CC447+CD447)/1000)</f>
        <v>0</v>
      </c>
      <c r="AB447">
        <f>(-I447*44100)</f>
        <v>0</v>
      </c>
      <c r="AC447">
        <f>2*29.3*Q447*0.92*(CE447-V447)</f>
        <v>0</v>
      </c>
      <c r="AD447">
        <f>2*0.95*5.67E-8*(((CE447+$B$7)+273)^4-(V447+273)^4)</f>
        <v>0</v>
      </c>
      <c r="AE447">
        <f>T447+AD447+AB447+AC447</f>
        <v>0</v>
      </c>
      <c r="AF447">
        <v>134</v>
      </c>
      <c r="AG447">
        <v>15</v>
      </c>
      <c r="AH447">
        <f>IF(AF447*$H$13&gt;=AJ447,1.0,(AJ447/(AJ447-AF447*$H$13)))</f>
        <v>0</v>
      </c>
      <c r="AI447">
        <f>(AH447-1)*100</f>
        <v>0</v>
      </c>
      <c r="AJ447">
        <f>MAX(0,($B$13+$C$13*CJ447)/(1+$D$13*CJ447)*CC447/(CE447+273)*$E$13)</f>
        <v>0</v>
      </c>
      <c r="AK447" t="s">
        <v>292</v>
      </c>
      <c r="AL447" t="s">
        <v>292</v>
      </c>
      <c r="AM447">
        <v>0</v>
      </c>
      <c r="AN447">
        <v>0</v>
      </c>
      <c r="AO447">
        <f>1-AM447/AN447</f>
        <v>0</v>
      </c>
      <c r="AP447">
        <v>0</v>
      </c>
      <c r="AQ447" t="s">
        <v>292</v>
      </c>
      <c r="AR447" t="s">
        <v>292</v>
      </c>
      <c r="AS447">
        <v>0</v>
      </c>
      <c r="AT447">
        <v>0</v>
      </c>
      <c r="AU447">
        <f>1-AS447/AT447</f>
        <v>0</v>
      </c>
      <c r="AV447">
        <v>0.5</v>
      </c>
      <c r="AW447">
        <f>BN447</f>
        <v>0</v>
      </c>
      <c r="AX447">
        <f>K447</f>
        <v>0</v>
      </c>
      <c r="AY447">
        <f>AU447*AV447*AW447</f>
        <v>0</v>
      </c>
      <c r="AZ447">
        <f>(AX447-AP447)/AW447</f>
        <v>0</v>
      </c>
      <c r="BA447">
        <f>(AN447-AT447)/AT447</f>
        <v>0</v>
      </c>
      <c r="BB447">
        <f>AM447/(AO447+AM447/AT447)</f>
        <v>0</v>
      </c>
      <c r="BC447" t="s">
        <v>292</v>
      </c>
      <c r="BD447">
        <v>0</v>
      </c>
      <c r="BE447">
        <f>IF(BD447&lt;&gt;0, BD447, BB447)</f>
        <v>0</v>
      </c>
      <c r="BF447">
        <f>1-BE447/AT447</f>
        <v>0</v>
      </c>
      <c r="BG447">
        <f>(AT447-AS447)/(AT447-BE447)</f>
        <v>0</v>
      </c>
      <c r="BH447">
        <f>(AN447-AT447)/(AN447-BE447)</f>
        <v>0</v>
      </c>
      <c r="BI447">
        <f>(AT447-AS447)/(AT447-AM447)</f>
        <v>0</v>
      </c>
      <c r="BJ447">
        <f>(AN447-AT447)/(AN447-AM447)</f>
        <v>0</v>
      </c>
      <c r="BK447">
        <f>(BG447*BE447/AS447)</f>
        <v>0</v>
      </c>
      <c r="BL447">
        <f>(1-BK447)</f>
        <v>0</v>
      </c>
      <c r="BM447">
        <f>$B$11*CK447+$C$11*CL447+$F$11*CM447*(1-CP447)</f>
        <v>0</v>
      </c>
      <c r="BN447">
        <f>BM447*BO447</f>
        <v>0</v>
      </c>
      <c r="BO447">
        <f>($B$11*$D$9+$C$11*$D$9+$F$11*((CZ447+CR447)/MAX(CZ447+CR447+DA447, 0.1)*$I$9+DA447/MAX(CZ447+CR447+DA447, 0.1)*$J$9))/($B$11+$C$11+$F$11)</f>
        <v>0</v>
      </c>
      <c r="BP447">
        <f>($B$11*$K$9+$C$11*$K$9+$F$11*((CZ447+CR447)/MAX(CZ447+CR447+DA447, 0.1)*$P$9+DA447/MAX(CZ447+CR447+DA447, 0.1)*$Q$9))/($B$11+$C$11+$F$11)</f>
        <v>0</v>
      </c>
      <c r="BQ447">
        <v>6</v>
      </c>
      <c r="BR447">
        <v>0.5</v>
      </c>
      <c r="BS447" t="s">
        <v>293</v>
      </c>
      <c r="BT447">
        <v>2</v>
      </c>
      <c r="BU447">
        <v>1626466049</v>
      </c>
      <c r="BV447">
        <v>394.7</v>
      </c>
      <c r="BW447">
        <v>419.999666666667</v>
      </c>
      <c r="BX447">
        <v>14.0842</v>
      </c>
      <c r="BY447">
        <v>6.71660333333333</v>
      </c>
      <c r="BZ447">
        <v>393.152333333333</v>
      </c>
      <c r="CA447">
        <v>14.0994</v>
      </c>
      <c r="CB447">
        <v>899.974666666667</v>
      </c>
      <c r="CC447">
        <v>100.762333333333</v>
      </c>
      <c r="CD447">
        <v>0.0997984333333333</v>
      </c>
      <c r="CE447">
        <v>29.381</v>
      </c>
      <c r="CF447">
        <v>27.1328333333333</v>
      </c>
      <c r="CG447">
        <v>999.9</v>
      </c>
      <c r="CH447">
        <v>0</v>
      </c>
      <c r="CI447">
        <v>0</v>
      </c>
      <c r="CJ447">
        <v>9998.73333333333</v>
      </c>
      <c r="CK447">
        <v>0</v>
      </c>
      <c r="CL447">
        <v>0.221023</v>
      </c>
      <c r="CM447">
        <v>1459.99666666667</v>
      </c>
      <c r="CN447">
        <v>0.972995</v>
      </c>
      <c r="CO447">
        <v>0.0270046</v>
      </c>
      <c r="CP447">
        <v>0</v>
      </c>
      <c r="CQ447">
        <v>887.747333333333</v>
      </c>
      <c r="CR447">
        <v>4.99999</v>
      </c>
      <c r="CS447">
        <v>13032.9666666667</v>
      </c>
      <c r="CT447">
        <v>12728.2666666667</v>
      </c>
      <c r="CU447">
        <v>39.875</v>
      </c>
      <c r="CV447">
        <v>41.562</v>
      </c>
      <c r="CW447">
        <v>40.812</v>
      </c>
      <c r="CX447">
        <v>41.125</v>
      </c>
      <c r="CY447">
        <v>42.312</v>
      </c>
      <c r="CZ447">
        <v>1415.70666666667</v>
      </c>
      <c r="DA447">
        <v>39.29</v>
      </c>
      <c r="DB447">
        <v>0</v>
      </c>
      <c r="DC447">
        <v>1626466061</v>
      </c>
      <c r="DD447">
        <v>0</v>
      </c>
      <c r="DE447">
        <v>887.316653846154</v>
      </c>
      <c r="DF447">
        <v>3.06772649483189</v>
      </c>
      <c r="DG447">
        <v>60.5094016270928</v>
      </c>
      <c r="DH447">
        <v>13025.9807692308</v>
      </c>
      <c r="DI447">
        <v>15</v>
      </c>
      <c r="DJ447">
        <v>1626465084.6</v>
      </c>
      <c r="DK447" t="s">
        <v>294</v>
      </c>
      <c r="DL447">
        <v>1626465076.6</v>
      </c>
      <c r="DM447">
        <v>1626465084.6</v>
      </c>
      <c r="DN447">
        <v>8</v>
      </c>
      <c r="DO447">
        <v>0.212</v>
      </c>
      <c r="DP447">
        <v>0.013</v>
      </c>
      <c r="DQ447">
        <v>1.588</v>
      </c>
      <c r="DR447">
        <v>-0.074</v>
      </c>
      <c r="DS447">
        <v>420</v>
      </c>
      <c r="DT447">
        <v>3</v>
      </c>
      <c r="DU447">
        <v>0.13</v>
      </c>
      <c r="DV447">
        <v>0.03</v>
      </c>
      <c r="DW447">
        <v>-25.2137951219512</v>
      </c>
      <c r="DX447">
        <v>-0.243781881533128</v>
      </c>
      <c r="DY447">
        <v>0.0458334309302587</v>
      </c>
      <c r="DZ447">
        <v>1</v>
      </c>
      <c r="EA447">
        <v>887.078314285714</v>
      </c>
      <c r="EB447">
        <v>4.06184481774527</v>
      </c>
      <c r="EC447">
        <v>0.448733059142451</v>
      </c>
      <c r="ED447">
        <v>1</v>
      </c>
      <c r="EE447">
        <v>7.29028463414634</v>
      </c>
      <c r="EF447">
        <v>0.418984181184678</v>
      </c>
      <c r="EG447">
        <v>0.0419642933641099</v>
      </c>
      <c r="EH447">
        <v>0</v>
      </c>
      <c r="EI447">
        <v>2</v>
      </c>
      <c r="EJ447">
        <v>3</v>
      </c>
      <c r="EK447" t="s">
        <v>354</v>
      </c>
      <c r="EL447">
        <v>100</v>
      </c>
      <c r="EM447">
        <v>100</v>
      </c>
      <c r="EN447">
        <v>1.547</v>
      </c>
      <c r="EO447">
        <v>-0.015</v>
      </c>
      <c r="EP447">
        <v>0.796380875196005</v>
      </c>
      <c r="EQ447">
        <v>0.00225868272383977</v>
      </c>
      <c r="ER447">
        <v>-9.96746185667655e-07</v>
      </c>
      <c r="ES447">
        <v>2.83711317370827e-10</v>
      </c>
      <c r="ET447">
        <v>-0.071317122073674</v>
      </c>
      <c r="EU447">
        <v>-0.00217948432402501</v>
      </c>
      <c r="EV447">
        <v>0.000453263451741206</v>
      </c>
      <c r="EW447">
        <v>-1.16319206543697e-06</v>
      </c>
      <c r="EX447">
        <v>-2</v>
      </c>
      <c r="EY447">
        <v>2196</v>
      </c>
      <c r="EZ447">
        <v>1</v>
      </c>
      <c r="FA447">
        <v>25</v>
      </c>
      <c r="FB447">
        <v>16.2</v>
      </c>
      <c r="FC447">
        <v>16.1</v>
      </c>
      <c r="FD447">
        <v>18</v>
      </c>
      <c r="FE447">
        <v>829.943</v>
      </c>
      <c r="FF447">
        <v>436.14</v>
      </c>
      <c r="FG447">
        <v>35.714</v>
      </c>
      <c r="FH447">
        <v>25.3006</v>
      </c>
      <c r="FI447">
        <v>30.0006</v>
      </c>
      <c r="FJ447">
        <v>25.346</v>
      </c>
      <c r="FK447">
        <v>25.3786</v>
      </c>
      <c r="FL447">
        <v>25.1108</v>
      </c>
      <c r="FM447">
        <v>54.2793</v>
      </c>
      <c r="FN447">
        <v>0</v>
      </c>
      <c r="FO447">
        <v>35.82</v>
      </c>
      <c r="FP447">
        <v>420</v>
      </c>
      <c r="FQ447">
        <v>6.84466</v>
      </c>
      <c r="FR447">
        <v>101.464</v>
      </c>
      <c r="FS447">
        <v>101.901</v>
      </c>
    </row>
    <row r="448" spans="1:175">
      <c r="A448">
        <v>432</v>
      </c>
      <c r="B448">
        <v>1626466052</v>
      </c>
      <c r="C448">
        <v>862.400000095367</v>
      </c>
      <c r="D448" t="s">
        <v>1158</v>
      </c>
      <c r="E448" t="s">
        <v>1159</v>
      </c>
      <c r="F448">
        <v>1</v>
      </c>
      <c r="G448" t="s">
        <v>291</v>
      </c>
      <c r="H448">
        <v>1626466051</v>
      </c>
      <c r="I448">
        <f>(J448)/1000</f>
        <v>0</v>
      </c>
      <c r="J448">
        <f>1000*CB448*AH448*(BX448-BY448)/(100*BQ448*(1000-AH448*BX448))</f>
        <v>0</v>
      </c>
      <c r="K448">
        <f>CB448*AH448*(BW448-BV448*(1000-AH448*BY448)/(1000-AH448*BX448))/(100*BQ448)</f>
        <v>0</v>
      </c>
      <c r="L448">
        <f>BV448 - IF(AH448&gt;1, K448*BQ448*100.0/(AJ448*CJ448), 0)</f>
        <v>0</v>
      </c>
      <c r="M448">
        <f>((S448-I448/2)*L448-K448)/(S448+I448/2)</f>
        <v>0</v>
      </c>
      <c r="N448">
        <f>M448*(CC448+CD448)/1000.0</f>
        <v>0</v>
      </c>
      <c r="O448">
        <f>(BV448 - IF(AH448&gt;1, K448*BQ448*100.0/(AJ448*CJ448), 0))*(CC448+CD448)/1000.0</f>
        <v>0</v>
      </c>
      <c r="P448">
        <f>2.0/((1/R448-1/Q448)+SIGN(R448)*SQRT((1/R448-1/Q448)*(1/R448-1/Q448) + 4*BR448/((BR448+1)*(BR448+1))*(2*1/R448*1/Q448-1/Q448*1/Q448)))</f>
        <v>0</v>
      </c>
      <c r="Q448">
        <f>IF(LEFT(BS448,1)&lt;&gt;"0",IF(LEFT(BS448,1)="1",3.0,BT448),$D$5+$E$5*(CJ448*CC448/($K$5*1000))+$F$5*(CJ448*CC448/($K$5*1000))*MAX(MIN(BQ448,$J$5),$I$5)*MAX(MIN(BQ448,$J$5),$I$5)+$G$5*MAX(MIN(BQ448,$J$5),$I$5)*(CJ448*CC448/($K$5*1000))+$H$5*(CJ448*CC448/($K$5*1000))*(CJ448*CC448/($K$5*1000)))</f>
        <v>0</v>
      </c>
      <c r="R448">
        <f>I448*(1000-(1000*0.61365*exp(17.502*V448/(240.97+V448))/(CC448+CD448)+BX448)/2)/(1000*0.61365*exp(17.502*V448/(240.97+V448))/(CC448+CD448)-BX448)</f>
        <v>0</v>
      </c>
      <c r="S448">
        <f>1/((BR448+1)/(P448/1.6)+1/(Q448/1.37)) + BR448/((BR448+1)/(P448/1.6) + BR448/(Q448/1.37))</f>
        <v>0</v>
      </c>
      <c r="T448">
        <f>(BM448*BP448)</f>
        <v>0</v>
      </c>
      <c r="U448">
        <f>(CE448+(T448+2*0.95*5.67E-8*(((CE448+$B$7)+273)^4-(CE448+273)^4)-44100*I448)/(1.84*29.3*Q448+8*0.95*5.67E-8*(CE448+273)^3))</f>
        <v>0</v>
      </c>
      <c r="V448">
        <f>($C$7*CF448+$D$7*CG448+$E$7*U448)</f>
        <v>0</v>
      </c>
      <c r="W448">
        <f>0.61365*exp(17.502*V448/(240.97+V448))</f>
        <v>0</v>
      </c>
      <c r="X448">
        <f>(Y448/Z448*100)</f>
        <v>0</v>
      </c>
      <c r="Y448">
        <f>BX448*(CC448+CD448)/1000</f>
        <v>0</v>
      </c>
      <c r="Z448">
        <f>0.61365*exp(17.502*CE448/(240.97+CE448))</f>
        <v>0</v>
      </c>
      <c r="AA448">
        <f>(W448-BX448*(CC448+CD448)/1000)</f>
        <v>0</v>
      </c>
      <c r="AB448">
        <f>(-I448*44100)</f>
        <v>0</v>
      </c>
      <c r="AC448">
        <f>2*29.3*Q448*0.92*(CE448-V448)</f>
        <v>0</v>
      </c>
      <c r="AD448">
        <f>2*0.95*5.67E-8*(((CE448+$B$7)+273)^4-(V448+273)^4)</f>
        <v>0</v>
      </c>
      <c r="AE448">
        <f>T448+AD448+AB448+AC448</f>
        <v>0</v>
      </c>
      <c r="AF448">
        <v>134</v>
      </c>
      <c r="AG448">
        <v>15</v>
      </c>
      <c r="AH448">
        <f>IF(AF448*$H$13&gt;=AJ448,1.0,(AJ448/(AJ448-AF448*$H$13)))</f>
        <v>0</v>
      </c>
      <c r="AI448">
        <f>(AH448-1)*100</f>
        <v>0</v>
      </c>
      <c r="AJ448">
        <f>MAX(0,($B$13+$C$13*CJ448)/(1+$D$13*CJ448)*CC448/(CE448+273)*$E$13)</f>
        <v>0</v>
      </c>
      <c r="AK448" t="s">
        <v>292</v>
      </c>
      <c r="AL448" t="s">
        <v>292</v>
      </c>
      <c r="AM448">
        <v>0</v>
      </c>
      <c r="AN448">
        <v>0</v>
      </c>
      <c r="AO448">
        <f>1-AM448/AN448</f>
        <v>0</v>
      </c>
      <c r="AP448">
        <v>0</v>
      </c>
      <c r="AQ448" t="s">
        <v>292</v>
      </c>
      <c r="AR448" t="s">
        <v>292</v>
      </c>
      <c r="AS448">
        <v>0</v>
      </c>
      <c r="AT448">
        <v>0</v>
      </c>
      <c r="AU448">
        <f>1-AS448/AT448</f>
        <v>0</v>
      </c>
      <c r="AV448">
        <v>0.5</v>
      </c>
      <c r="AW448">
        <f>BN448</f>
        <v>0</v>
      </c>
      <c r="AX448">
        <f>K448</f>
        <v>0</v>
      </c>
      <c r="AY448">
        <f>AU448*AV448*AW448</f>
        <v>0</v>
      </c>
      <c r="AZ448">
        <f>(AX448-AP448)/AW448</f>
        <v>0</v>
      </c>
      <c r="BA448">
        <f>(AN448-AT448)/AT448</f>
        <v>0</v>
      </c>
      <c r="BB448">
        <f>AM448/(AO448+AM448/AT448)</f>
        <v>0</v>
      </c>
      <c r="BC448" t="s">
        <v>292</v>
      </c>
      <c r="BD448">
        <v>0</v>
      </c>
      <c r="BE448">
        <f>IF(BD448&lt;&gt;0, BD448, BB448)</f>
        <v>0</v>
      </c>
      <c r="BF448">
        <f>1-BE448/AT448</f>
        <v>0</v>
      </c>
      <c r="BG448">
        <f>(AT448-AS448)/(AT448-BE448)</f>
        <v>0</v>
      </c>
      <c r="BH448">
        <f>(AN448-AT448)/(AN448-BE448)</f>
        <v>0</v>
      </c>
      <c r="BI448">
        <f>(AT448-AS448)/(AT448-AM448)</f>
        <v>0</v>
      </c>
      <c r="BJ448">
        <f>(AN448-AT448)/(AN448-AM448)</f>
        <v>0</v>
      </c>
      <c r="BK448">
        <f>(BG448*BE448/AS448)</f>
        <v>0</v>
      </c>
      <c r="BL448">
        <f>(1-BK448)</f>
        <v>0</v>
      </c>
      <c r="BM448">
        <f>$B$11*CK448+$C$11*CL448+$F$11*CM448*(1-CP448)</f>
        <v>0</v>
      </c>
      <c r="BN448">
        <f>BM448*BO448</f>
        <v>0</v>
      </c>
      <c r="BO448">
        <f>($B$11*$D$9+$C$11*$D$9+$F$11*((CZ448+CR448)/MAX(CZ448+CR448+DA448, 0.1)*$I$9+DA448/MAX(CZ448+CR448+DA448, 0.1)*$J$9))/($B$11+$C$11+$F$11)</f>
        <v>0</v>
      </c>
      <c r="BP448">
        <f>($B$11*$K$9+$C$11*$K$9+$F$11*((CZ448+CR448)/MAX(CZ448+CR448+DA448, 0.1)*$P$9+DA448/MAX(CZ448+CR448+DA448, 0.1)*$Q$9))/($B$11+$C$11+$F$11)</f>
        <v>0</v>
      </c>
      <c r="BQ448">
        <v>6</v>
      </c>
      <c r="BR448">
        <v>0.5</v>
      </c>
      <c r="BS448" t="s">
        <v>293</v>
      </c>
      <c r="BT448">
        <v>2</v>
      </c>
      <c r="BU448">
        <v>1626466051</v>
      </c>
      <c r="BV448">
        <v>394.691</v>
      </c>
      <c r="BW448">
        <v>419.869</v>
      </c>
      <c r="BX448">
        <v>14.1151333333333</v>
      </c>
      <c r="BY448">
        <v>6.73253666666667</v>
      </c>
      <c r="BZ448">
        <v>393.143333333333</v>
      </c>
      <c r="CA448">
        <v>14.1300333333333</v>
      </c>
      <c r="CB448">
        <v>900.020333333333</v>
      </c>
      <c r="CC448">
        <v>100.762666666667</v>
      </c>
      <c r="CD448">
        <v>0.100129666666667</v>
      </c>
      <c r="CE448">
        <v>29.4221</v>
      </c>
      <c r="CF448">
        <v>27.1662</v>
      </c>
      <c r="CG448">
        <v>999.9</v>
      </c>
      <c r="CH448">
        <v>0</v>
      </c>
      <c r="CI448">
        <v>0</v>
      </c>
      <c r="CJ448">
        <v>9984.16666666667</v>
      </c>
      <c r="CK448">
        <v>0</v>
      </c>
      <c r="CL448">
        <v>0.221023</v>
      </c>
      <c r="CM448">
        <v>1459.99</v>
      </c>
      <c r="CN448">
        <v>0.972995</v>
      </c>
      <c r="CO448">
        <v>0.0270046</v>
      </c>
      <c r="CP448">
        <v>0</v>
      </c>
      <c r="CQ448">
        <v>887.95</v>
      </c>
      <c r="CR448">
        <v>4.99999</v>
      </c>
      <c r="CS448">
        <v>13035.6</v>
      </c>
      <c r="CT448">
        <v>12728.2333333333</v>
      </c>
      <c r="CU448">
        <v>39.875</v>
      </c>
      <c r="CV448">
        <v>41.562</v>
      </c>
      <c r="CW448">
        <v>40.812</v>
      </c>
      <c r="CX448">
        <v>41.125</v>
      </c>
      <c r="CY448">
        <v>42.312</v>
      </c>
      <c r="CZ448">
        <v>1415.7</v>
      </c>
      <c r="DA448">
        <v>39.29</v>
      </c>
      <c r="DB448">
        <v>0</v>
      </c>
      <c r="DC448">
        <v>1626466063.4</v>
      </c>
      <c r="DD448">
        <v>0</v>
      </c>
      <c r="DE448">
        <v>887.461230769231</v>
      </c>
      <c r="DF448">
        <v>3.47323076797985</v>
      </c>
      <c r="DG448">
        <v>63.9931624017743</v>
      </c>
      <c r="DH448">
        <v>13028.5076923077</v>
      </c>
      <c r="DI448">
        <v>15</v>
      </c>
      <c r="DJ448">
        <v>1626465084.6</v>
      </c>
      <c r="DK448" t="s">
        <v>294</v>
      </c>
      <c r="DL448">
        <v>1626465076.6</v>
      </c>
      <c r="DM448">
        <v>1626465084.6</v>
      </c>
      <c r="DN448">
        <v>8</v>
      </c>
      <c r="DO448">
        <v>0.212</v>
      </c>
      <c r="DP448">
        <v>0.013</v>
      </c>
      <c r="DQ448">
        <v>1.588</v>
      </c>
      <c r="DR448">
        <v>-0.074</v>
      </c>
      <c r="DS448">
        <v>420</v>
      </c>
      <c r="DT448">
        <v>3</v>
      </c>
      <c r="DU448">
        <v>0.13</v>
      </c>
      <c r="DV448">
        <v>0.03</v>
      </c>
      <c r="DW448">
        <v>-25.2172243902439</v>
      </c>
      <c r="DX448">
        <v>-0.204146341463448</v>
      </c>
      <c r="DY448">
        <v>0.0461358745155126</v>
      </c>
      <c r="DZ448">
        <v>1</v>
      </c>
      <c r="EA448">
        <v>887.254909090909</v>
      </c>
      <c r="EB448">
        <v>3.5684429036618</v>
      </c>
      <c r="EC448">
        <v>0.37969615951931</v>
      </c>
      <c r="ED448">
        <v>1</v>
      </c>
      <c r="EE448">
        <v>7.30542243902439</v>
      </c>
      <c r="EF448">
        <v>0.426998885017434</v>
      </c>
      <c r="EG448">
        <v>0.0427916653487505</v>
      </c>
      <c r="EH448">
        <v>0</v>
      </c>
      <c r="EI448">
        <v>2</v>
      </c>
      <c r="EJ448">
        <v>3</v>
      </c>
      <c r="EK448" t="s">
        <v>354</v>
      </c>
      <c r="EL448">
        <v>100</v>
      </c>
      <c r="EM448">
        <v>100</v>
      </c>
      <c r="EN448">
        <v>1.548</v>
      </c>
      <c r="EO448">
        <v>-0.0147</v>
      </c>
      <c r="EP448">
        <v>0.796380875196005</v>
      </c>
      <c r="EQ448">
        <v>0.00225868272383977</v>
      </c>
      <c r="ER448">
        <v>-9.96746185667655e-07</v>
      </c>
      <c r="ES448">
        <v>2.83711317370827e-10</v>
      </c>
      <c r="ET448">
        <v>-0.071317122073674</v>
      </c>
      <c r="EU448">
        <v>-0.00217948432402501</v>
      </c>
      <c r="EV448">
        <v>0.000453263451741206</v>
      </c>
      <c r="EW448">
        <v>-1.16319206543697e-06</v>
      </c>
      <c r="EX448">
        <v>-2</v>
      </c>
      <c r="EY448">
        <v>2196</v>
      </c>
      <c r="EZ448">
        <v>1</v>
      </c>
      <c r="FA448">
        <v>25</v>
      </c>
      <c r="FB448">
        <v>16.3</v>
      </c>
      <c r="FC448">
        <v>16.1</v>
      </c>
      <c r="FD448">
        <v>18</v>
      </c>
      <c r="FE448">
        <v>830.026</v>
      </c>
      <c r="FF448">
        <v>436.148</v>
      </c>
      <c r="FG448">
        <v>35.7796</v>
      </c>
      <c r="FH448">
        <v>25.3028</v>
      </c>
      <c r="FI448">
        <v>30.0005</v>
      </c>
      <c r="FJ448">
        <v>25.3468</v>
      </c>
      <c r="FK448">
        <v>25.3796</v>
      </c>
      <c r="FL448">
        <v>25.1076</v>
      </c>
      <c r="FM448">
        <v>54.2793</v>
      </c>
      <c r="FN448">
        <v>0</v>
      </c>
      <c r="FO448">
        <v>35.92</v>
      </c>
      <c r="FP448">
        <v>420</v>
      </c>
      <c r="FQ448">
        <v>6.83921</v>
      </c>
      <c r="FR448">
        <v>101.463</v>
      </c>
      <c r="FS448">
        <v>101.9</v>
      </c>
    </row>
    <row r="449" spans="1:175">
      <c r="A449">
        <v>433</v>
      </c>
      <c r="B449">
        <v>1626466054</v>
      </c>
      <c r="C449">
        <v>864.400000095367</v>
      </c>
      <c r="D449" t="s">
        <v>1160</v>
      </c>
      <c r="E449" t="s">
        <v>1161</v>
      </c>
      <c r="F449">
        <v>1</v>
      </c>
      <c r="G449" t="s">
        <v>291</v>
      </c>
      <c r="H449">
        <v>1626466053</v>
      </c>
      <c r="I449">
        <f>(J449)/1000</f>
        <v>0</v>
      </c>
      <c r="J449">
        <f>1000*CB449*AH449*(BX449-BY449)/(100*BQ449*(1000-AH449*BX449))</f>
        <v>0</v>
      </c>
      <c r="K449">
        <f>CB449*AH449*(BW449-BV449*(1000-AH449*BY449)/(1000-AH449*BX449))/(100*BQ449)</f>
        <v>0</v>
      </c>
      <c r="L449">
        <f>BV449 - IF(AH449&gt;1, K449*BQ449*100.0/(AJ449*CJ449), 0)</f>
        <v>0</v>
      </c>
      <c r="M449">
        <f>((S449-I449/2)*L449-K449)/(S449+I449/2)</f>
        <v>0</v>
      </c>
      <c r="N449">
        <f>M449*(CC449+CD449)/1000.0</f>
        <v>0</v>
      </c>
      <c r="O449">
        <f>(BV449 - IF(AH449&gt;1, K449*BQ449*100.0/(AJ449*CJ449), 0))*(CC449+CD449)/1000.0</f>
        <v>0</v>
      </c>
      <c r="P449">
        <f>2.0/((1/R449-1/Q449)+SIGN(R449)*SQRT((1/R449-1/Q449)*(1/R449-1/Q449) + 4*BR449/((BR449+1)*(BR449+1))*(2*1/R449*1/Q449-1/Q449*1/Q449)))</f>
        <v>0</v>
      </c>
      <c r="Q449">
        <f>IF(LEFT(BS449,1)&lt;&gt;"0",IF(LEFT(BS449,1)="1",3.0,BT449),$D$5+$E$5*(CJ449*CC449/($K$5*1000))+$F$5*(CJ449*CC449/($K$5*1000))*MAX(MIN(BQ449,$J$5),$I$5)*MAX(MIN(BQ449,$J$5),$I$5)+$G$5*MAX(MIN(BQ449,$J$5),$I$5)*(CJ449*CC449/($K$5*1000))+$H$5*(CJ449*CC449/($K$5*1000))*(CJ449*CC449/($K$5*1000)))</f>
        <v>0</v>
      </c>
      <c r="R449">
        <f>I449*(1000-(1000*0.61365*exp(17.502*V449/(240.97+V449))/(CC449+CD449)+BX449)/2)/(1000*0.61365*exp(17.502*V449/(240.97+V449))/(CC449+CD449)-BX449)</f>
        <v>0</v>
      </c>
      <c r="S449">
        <f>1/((BR449+1)/(P449/1.6)+1/(Q449/1.37)) + BR449/((BR449+1)/(P449/1.6) + BR449/(Q449/1.37))</f>
        <v>0</v>
      </c>
      <c r="T449">
        <f>(BM449*BP449)</f>
        <v>0</v>
      </c>
      <c r="U449">
        <f>(CE449+(T449+2*0.95*5.67E-8*(((CE449+$B$7)+273)^4-(CE449+273)^4)-44100*I449)/(1.84*29.3*Q449+8*0.95*5.67E-8*(CE449+273)^3))</f>
        <v>0</v>
      </c>
      <c r="V449">
        <f>($C$7*CF449+$D$7*CG449+$E$7*U449)</f>
        <v>0</v>
      </c>
      <c r="W449">
        <f>0.61365*exp(17.502*V449/(240.97+V449))</f>
        <v>0</v>
      </c>
      <c r="X449">
        <f>(Y449/Z449*100)</f>
        <v>0</v>
      </c>
      <c r="Y449">
        <f>BX449*(CC449+CD449)/1000</f>
        <v>0</v>
      </c>
      <c r="Z449">
        <f>0.61365*exp(17.502*CE449/(240.97+CE449))</f>
        <v>0</v>
      </c>
      <c r="AA449">
        <f>(W449-BX449*(CC449+CD449)/1000)</f>
        <v>0</v>
      </c>
      <c r="AB449">
        <f>(-I449*44100)</f>
        <v>0</v>
      </c>
      <c r="AC449">
        <f>2*29.3*Q449*0.92*(CE449-V449)</f>
        <v>0</v>
      </c>
      <c r="AD449">
        <f>2*0.95*5.67E-8*(((CE449+$B$7)+273)^4-(V449+273)^4)</f>
        <v>0</v>
      </c>
      <c r="AE449">
        <f>T449+AD449+AB449+AC449</f>
        <v>0</v>
      </c>
      <c r="AF449">
        <v>134</v>
      </c>
      <c r="AG449">
        <v>15</v>
      </c>
      <c r="AH449">
        <f>IF(AF449*$H$13&gt;=AJ449,1.0,(AJ449/(AJ449-AF449*$H$13)))</f>
        <v>0</v>
      </c>
      <c r="AI449">
        <f>(AH449-1)*100</f>
        <v>0</v>
      </c>
      <c r="AJ449">
        <f>MAX(0,($B$13+$C$13*CJ449)/(1+$D$13*CJ449)*CC449/(CE449+273)*$E$13)</f>
        <v>0</v>
      </c>
      <c r="AK449" t="s">
        <v>292</v>
      </c>
      <c r="AL449" t="s">
        <v>292</v>
      </c>
      <c r="AM449">
        <v>0</v>
      </c>
      <c r="AN449">
        <v>0</v>
      </c>
      <c r="AO449">
        <f>1-AM449/AN449</f>
        <v>0</v>
      </c>
      <c r="AP449">
        <v>0</v>
      </c>
      <c r="AQ449" t="s">
        <v>292</v>
      </c>
      <c r="AR449" t="s">
        <v>292</v>
      </c>
      <c r="AS449">
        <v>0</v>
      </c>
      <c r="AT449">
        <v>0</v>
      </c>
      <c r="AU449">
        <f>1-AS449/AT449</f>
        <v>0</v>
      </c>
      <c r="AV449">
        <v>0.5</v>
      </c>
      <c r="AW449">
        <f>BN449</f>
        <v>0</v>
      </c>
      <c r="AX449">
        <f>K449</f>
        <v>0</v>
      </c>
      <c r="AY449">
        <f>AU449*AV449*AW449</f>
        <v>0</v>
      </c>
      <c r="AZ449">
        <f>(AX449-AP449)/AW449</f>
        <v>0</v>
      </c>
      <c r="BA449">
        <f>(AN449-AT449)/AT449</f>
        <v>0</v>
      </c>
      <c r="BB449">
        <f>AM449/(AO449+AM449/AT449)</f>
        <v>0</v>
      </c>
      <c r="BC449" t="s">
        <v>292</v>
      </c>
      <c r="BD449">
        <v>0</v>
      </c>
      <c r="BE449">
        <f>IF(BD449&lt;&gt;0, BD449, BB449)</f>
        <v>0</v>
      </c>
      <c r="BF449">
        <f>1-BE449/AT449</f>
        <v>0</v>
      </c>
      <c r="BG449">
        <f>(AT449-AS449)/(AT449-BE449)</f>
        <v>0</v>
      </c>
      <c r="BH449">
        <f>(AN449-AT449)/(AN449-BE449)</f>
        <v>0</v>
      </c>
      <c r="BI449">
        <f>(AT449-AS449)/(AT449-AM449)</f>
        <v>0</v>
      </c>
      <c r="BJ449">
        <f>(AN449-AT449)/(AN449-AM449)</f>
        <v>0</v>
      </c>
      <c r="BK449">
        <f>(BG449*BE449/AS449)</f>
        <v>0</v>
      </c>
      <c r="BL449">
        <f>(1-BK449)</f>
        <v>0</v>
      </c>
      <c r="BM449">
        <f>$B$11*CK449+$C$11*CL449+$F$11*CM449*(1-CP449)</f>
        <v>0</v>
      </c>
      <c r="BN449">
        <f>BM449*BO449</f>
        <v>0</v>
      </c>
      <c r="BO449">
        <f>($B$11*$D$9+$C$11*$D$9+$F$11*((CZ449+CR449)/MAX(CZ449+CR449+DA449, 0.1)*$I$9+DA449/MAX(CZ449+CR449+DA449, 0.1)*$J$9))/($B$11+$C$11+$F$11)</f>
        <v>0</v>
      </c>
      <c r="BP449">
        <f>($B$11*$K$9+$C$11*$K$9+$F$11*((CZ449+CR449)/MAX(CZ449+CR449+DA449, 0.1)*$P$9+DA449/MAX(CZ449+CR449+DA449, 0.1)*$Q$9))/($B$11+$C$11+$F$11)</f>
        <v>0</v>
      </c>
      <c r="BQ449">
        <v>6</v>
      </c>
      <c r="BR449">
        <v>0.5</v>
      </c>
      <c r="BS449" t="s">
        <v>293</v>
      </c>
      <c r="BT449">
        <v>2</v>
      </c>
      <c r="BU449">
        <v>1626466053</v>
      </c>
      <c r="BV449">
        <v>394.657</v>
      </c>
      <c r="BW449">
        <v>419.946666666667</v>
      </c>
      <c r="BX449">
        <v>14.1444</v>
      </c>
      <c r="BY449">
        <v>6.75703</v>
      </c>
      <c r="BZ449">
        <v>393.109666666667</v>
      </c>
      <c r="CA449">
        <v>14.159</v>
      </c>
      <c r="CB449">
        <v>900.009</v>
      </c>
      <c r="CC449">
        <v>100.763</v>
      </c>
      <c r="CD449">
        <v>0.100152666666667</v>
      </c>
      <c r="CE449">
        <v>29.4648333333333</v>
      </c>
      <c r="CF449">
        <v>27.204</v>
      </c>
      <c r="CG449">
        <v>999.9</v>
      </c>
      <c r="CH449">
        <v>0</v>
      </c>
      <c r="CI449">
        <v>0</v>
      </c>
      <c r="CJ449">
        <v>9995</v>
      </c>
      <c r="CK449">
        <v>0</v>
      </c>
      <c r="CL449">
        <v>0.221023</v>
      </c>
      <c r="CM449">
        <v>1459.99</v>
      </c>
      <c r="CN449">
        <v>0.972995</v>
      </c>
      <c r="CO449">
        <v>0.0270046</v>
      </c>
      <c r="CP449">
        <v>0</v>
      </c>
      <c r="CQ449">
        <v>887.970333333333</v>
      </c>
      <c r="CR449">
        <v>4.99999</v>
      </c>
      <c r="CS449">
        <v>13037.4666666667</v>
      </c>
      <c r="CT449">
        <v>12728.2</v>
      </c>
      <c r="CU449">
        <v>39.937</v>
      </c>
      <c r="CV449">
        <v>41.562</v>
      </c>
      <c r="CW449">
        <v>40.812</v>
      </c>
      <c r="CX449">
        <v>41.125</v>
      </c>
      <c r="CY449">
        <v>42.312</v>
      </c>
      <c r="CZ449">
        <v>1415.7</v>
      </c>
      <c r="DA449">
        <v>39.29</v>
      </c>
      <c r="DB449">
        <v>0</v>
      </c>
      <c r="DC449">
        <v>1626466065.2</v>
      </c>
      <c r="DD449">
        <v>0</v>
      </c>
      <c r="DE449">
        <v>887.58816</v>
      </c>
      <c r="DF449">
        <v>3.75523076702456</v>
      </c>
      <c r="DG449">
        <v>66.0923077020535</v>
      </c>
      <c r="DH449">
        <v>13030.732</v>
      </c>
      <c r="DI449">
        <v>15</v>
      </c>
      <c r="DJ449">
        <v>1626465084.6</v>
      </c>
      <c r="DK449" t="s">
        <v>294</v>
      </c>
      <c r="DL449">
        <v>1626465076.6</v>
      </c>
      <c r="DM449">
        <v>1626465084.6</v>
      </c>
      <c r="DN449">
        <v>8</v>
      </c>
      <c r="DO449">
        <v>0.212</v>
      </c>
      <c r="DP449">
        <v>0.013</v>
      </c>
      <c r="DQ449">
        <v>1.588</v>
      </c>
      <c r="DR449">
        <v>-0.074</v>
      </c>
      <c r="DS449">
        <v>420</v>
      </c>
      <c r="DT449">
        <v>3</v>
      </c>
      <c r="DU449">
        <v>0.13</v>
      </c>
      <c r="DV449">
        <v>0.03</v>
      </c>
      <c r="DW449">
        <v>-25.2178780487805</v>
      </c>
      <c r="DX449">
        <v>-0.245755400696922</v>
      </c>
      <c r="DY449">
        <v>0.0488895894559195</v>
      </c>
      <c r="DZ449">
        <v>1</v>
      </c>
      <c r="EA449">
        <v>887.382848484848</v>
      </c>
      <c r="EB449">
        <v>3.29561312078376</v>
      </c>
      <c r="EC449">
        <v>0.348427908391651</v>
      </c>
      <c r="ED449">
        <v>1</v>
      </c>
      <c r="EE449">
        <v>7.31943731707317</v>
      </c>
      <c r="EF449">
        <v>0.436530104529598</v>
      </c>
      <c r="EG449">
        <v>0.043702440520365</v>
      </c>
      <c r="EH449">
        <v>0</v>
      </c>
      <c r="EI449">
        <v>2</v>
      </c>
      <c r="EJ449">
        <v>3</v>
      </c>
      <c r="EK449" t="s">
        <v>354</v>
      </c>
      <c r="EL449">
        <v>100</v>
      </c>
      <c r="EM449">
        <v>100</v>
      </c>
      <c r="EN449">
        <v>1.548</v>
      </c>
      <c r="EO449">
        <v>-0.0144</v>
      </c>
      <c r="EP449">
        <v>0.796380875196005</v>
      </c>
      <c r="EQ449">
        <v>0.00225868272383977</v>
      </c>
      <c r="ER449">
        <v>-9.96746185667655e-07</v>
      </c>
      <c r="ES449">
        <v>2.83711317370827e-10</v>
      </c>
      <c r="ET449">
        <v>-0.071317122073674</v>
      </c>
      <c r="EU449">
        <v>-0.00217948432402501</v>
      </c>
      <c r="EV449">
        <v>0.000453263451741206</v>
      </c>
      <c r="EW449">
        <v>-1.16319206543697e-06</v>
      </c>
      <c r="EX449">
        <v>-2</v>
      </c>
      <c r="EY449">
        <v>2196</v>
      </c>
      <c r="EZ449">
        <v>1</v>
      </c>
      <c r="FA449">
        <v>25</v>
      </c>
      <c r="FB449">
        <v>16.3</v>
      </c>
      <c r="FC449">
        <v>16.2</v>
      </c>
      <c r="FD449">
        <v>18</v>
      </c>
      <c r="FE449">
        <v>829.991</v>
      </c>
      <c r="FF449">
        <v>436.108</v>
      </c>
      <c r="FG449">
        <v>35.8498</v>
      </c>
      <c r="FH449">
        <v>25.3057</v>
      </c>
      <c r="FI449">
        <v>30.0005</v>
      </c>
      <c r="FJ449">
        <v>25.3476</v>
      </c>
      <c r="FK449">
        <v>25.3802</v>
      </c>
      <c r="FL449">
        <v>25.1078</v>
      </c>
      <c r="FM449">
        <v>54.2793</v>
      </c>
      <c r="FN449">
        <v>0</v>
      </c>
      <c r="FO449">
        <v>35.92</v>
      </c>
      <c r="FP449">
        <v>420</v>
      </c>
      <c r="FQ449">
        <v>6.88452</v>
      </c>
      <c r="FR449">
        <v>101.462</v>
      </c>
      <c r="FS449">
        <v>101.9</v>
      </c>
    </row>
    <row r="450" spans="1:175">
      <c r="A450">
        <v>434</v>
      </c>
      <c r="B450">
        <v>1626466056</v>
      </c>
      <c r="C450">
        <v>866.400000095367</v>
      </c>
      <c r="D450" t="s">
        <v>1162</v>
      </c>
      <c r="E450" t="s">
        <v>1163</v>
      </c>
      <c r="F450">
        <v>1</v>
      </c>
      <c r="G450" t="s">
        <v>291</v>
      </c>
      <c r="H450">
        <v>1626466055</v>
      </c>
      <c r="I450">
        <f>(J450)/1000</f>
        <v>0</v>
      </c>
      <c r="J450">
        <f>1000*CB450*AH450*(BX450-BY450)/(100*BQ450*(1000-AH450*BX450))</f>
        <v>0</v>
      </c>
      <c r="K450">
        <f>CB450*AH450*(BW450-BV450*(1000-AH450*BY450)/(1000-AH450*BX450))/(100*BQ450)</f>
        <v>0</v>
      </c>
      <c r="L450">
        <f>BV450 - IF(AH450&gt;1, K450*BQ450*100.0/(AJ450*CJ450), 0)</f>
        <v>0</v>
      </c>
      <c r="M450">
        <f>((S450-I450/2)*L450-K450)/(S450+I450/2)</f>
        <v>0</v>
      </c>
      <c r="N450">
        <f>M450*(CC450+CD450)/1000.0</f>
        <v>0</v>
      </c>
      <c r="O450">
        <f>(BV450 - IF(AH450&gt;1, K450*BQ450*100.0/(AJ450*CJ450), 0))*(CC450+CD450)/1000.0</f>
        <v>0</v>
      </c>
      <c r="P450">
        <f>2.0/((1/R450-1/Q450)+SIGN(R450)*SQRT((1/R450-1/Q450)*(1/R450-1/Q450) + 4*BR450/((BR450+1)*(BR450+1))*(2*1/R450*1/Q450-1/Q450*1/Q450)))</f>
        <v>0</v>
      </c>
      <c r="Q450">
        <f>IF(LEFT(BS450,1)&lt;&gt;"0",IF(LEFT(BS450,1)="1",3.0,BT450),$D$5+$E$5*(CJ450*CC450/($K$5*1000))+$F$5*(CJ450*CC450/($K$5*1000))*MAX(MIN(BQ450,$J$5),$I$5)*MAX(MIN(BQ450,$J$5),$I$5)+$G$5*MAX(MIN(BQ450,$J$5),$I$5)*(CJ450*CC450/($K$5*1000))+$H$5*(CJ450*CC450/($K$5*1000))*(CJ450*CC450/($K$5*1000)))</f>
        <v>0</v>
      </c>
      <c r="R450">
        <f>I450*(1000-(1000*0.61365*exp(17.502*V450/(240.97+V450))/(CC450+CD450)+BX450)/2)/(1000*0.61365*exp(17.502*V450/(240.97+V450))/(CC450+CD450)-BX450)</f>
        <v>0</v>
      </c>
      <c r="S450">
        <f>1/((BR450+1)/(P450/1.6)+1/(Q450/1.37)) + BR450/((BR450+1)/(P450/1.6) + BR450/(Q450/1.37))</f>
        <v>0</v>
      </c>
      <c r="T450">
        <f>(BM450*BP450)</f>
        <v>0</v>
      </c>
      <c r="U450">
        <f>(CE450+(T450+2*0.95*5.67E-8*(((CE450+$B$7)+273)^4-(CE450+273)^4)-44100*I450)/(1.84*29.3*Q450+8*0.95*5.67E-8*(CE450+273)^3))</f>
        <v>0</v>
      </c>
      <c r="V450">
        <f>($C$7*CF450+$D$7*CG450+$E$7*U450)</f>
        <v>0</v>
      </c>
      <c r="W450">
        <f>0.61365*exp(17.502*V450/(240.97+V450))</f>
        <v>0</v>
      </c>
      <c r="X450">
        <f>(Y450/Z450*100)</f>
        <v>0</v>
      </c>
      <c r="Y450">
        <f>BX450*(CC450+CD450)/1000</f>
        <v>0</v>
      </c>
      <c r="Z450">
        <f>0.61365*exp(17.502*CE450/(240.97+CE450))</f>
        <v>0</v>
      </c>
      <c r="AA450">
        <f>(W450-BX450*(CC450+CD450)/1000)</f>
        <v>0</v>
      </c>
      <c r="AB450">
        <f>(-I450*44100)</f>
        <v>0</v>
      </c>
      <c r="AC450">
        <f>2*29.3*Q450*0.92*(CE450-V450)</f>
        <v>0</v>
      </c>
      <c r="AD450">
        <f>2*0.95*5.67E-8*(((CE450+$B$7)+273)^4-(V450+273)^4)</f>
        <v>0</v>
      </c>
      <c r="AE450">
        <f>T450+AD450+AB450+AC450</f>
        <v>0</v>
      </c>
      <c r="AF450">
        <v>134</v>
      </c>
      <c r="AG450">
        <v>15</v>
      </c>
      <c r="AH450">
        <f>IF(AF450*$H$13&gt;=AJ450,1.0,(AJ450/(AJ450-AF450*$H$13)))</f>
        <v>0</v>
      </c>
      <c r="AI450">
        <f>(AH450-1)*100</f>
        <v>0</v>
      </c>
      <c r="AJ450">
        <f>MAX(0,($B$13+$C$13*CJ450)/(1+$D$13*CJ450)*CC450/(CE450+273)*$E$13)</f>
        <v>0</v>
      </c>
      <c r="AK450" t="s">
        <v>292</v>
      </c>
      <c r="AL450" t="s">
        <v>292</v>
      </c>
      <c r="AM450">
        <v>0</v>
      </c>
      <c r="AN450">
        <v>0</v>
      </c>
      <c r="AO450">
        <f>1-AM450/AN450</f>
        <v>0</v>
      </c>
      <c r="AP450">
        <v>0</v>
      </c>
      <c r="AQ450" t="s">
        <v>292</v>
      </c>
      <c r="AR450" t="s">
        <v>292</v>
      </c>
      <c r="AS450">
        <v>0</v>
      </c>
      <c r="AT450">
        <v>0</v>
      </c>
      <c r="AU450">
        <f>1-AS450/AT450</f>
        <v>0</v>
      </c>
      <c r="AV450">
        <v>0.5</v>
      </c>
      <c r="AW450">
        <f>BN450</f>
        <v>0</v>
      </c>
      <c r="AX450">
        <f>K450</f>
        <v>0</v>
      </c>
      <c r="AY450">
        <f>AU450*AV450*AW450</f>
        <v>0</v>
      </c>
      <c r="AZ450">
        <f>(AX450-AP450)/AW450</f>
        <v>0</v>
      </c>
      <c r="BA450">
        <f>(AN450-AT450)/AT450</f>
        <v>0</v>
      </c>
      <c r="BB450">
        <f>AM450/(AO450+AM450/AT450)</f>
        <v>0</v>
      </c>
      <c r="BC450" t="s">
        <v>292</v>
      </c>
      <c r="BD450">
        <v>0</v>
      </c>
      <c r="BE450">
        <f>IF(BD450&lt;&gt;0, BD450, BB450)</f>
        <v>0</v>
      </c>
      <c r="BF450">
        <f>1-BE450/AT450</f>
        <v>0</v>
      </c>
      <c r="BG450">
        <f>(AT450-AS450)/(AT450-BE450)</f>
        <v>0</v>
      </c>
      <c r="BH450">
        <f>(AN450-AT450)/(AN450-BE450)</f>
        <v>0</v>
      </c>
      <c r="BI450">
        <f>(AT450-AS450)/(AT450-AM450)</f>
        <v>0</v>
      </c>
      <c r="BJ450">
        <f>(AN450-AT450)/(AN450-AM450)</f>
        <v>0</v>
      </c>
      <c r="BK450">
        <f>(BG450*BE450/AS450)</f>
        <v>0</v>
      </c>
      <c r="BL450">
        <f>(1-BK450)</f>
        <v>0</v>
      </c>
      <c r="BM450">
        <f>$B$11*CK450+$C$11*CL450+$F$11*CM450*(1-CP450)</f>
        <v>0</v>
      </c>
      <c r="BN450">
        <f>BM450*BO450</f>
        <v>0</v>
      </c>
      <c r="BO450">
        <f>($B$11*$D$9+$C$11*$D$9+$F$11*((CZ450+CR450)/MAX(CZ450+CR450+DA450, 0.1)*$I$9+DA450/MAX(CZ450+CR450+DA450, 0.1)*$J$9))/($B$11+$C$11+$F$11)</f>
        <v>0</v>
      </c>
      <c r="BP450">
        <f>($B$11*$K$9+$C$11*$K$9+$F$11*((CZ450+CR450)/MAX(CZ450+CR450+DA450, 0.1)*$P$9+DA450/MAX(CZ450+CR450+DA450, 0.1)*$Q$9))/($B$11+$C$11+$F$11)</f>
        <v>0</v>
      </c>
      <c r="BQ450">
        <v>6</v>
      </c>
      <c r="BR450">
        <v>0.5</v>
      </c>
      <c r="BS450" t="s">
        <v>293</v>
      </c>
      <c r="BT450">
        <v>2</v>
      </c>
      <c r="BU450">
        <v>1626466055</v>
      </c>
      <c r="BV450">
        <v>394.673666666667</v>
      </c>
      <c r="BW450">
        <v>420.022666666667</v>
      </c>
      <c r="BX450">
        <v>14.1781333333333</v>
      </c>
      <c r="BY450">
        <v>6.78989</v>
      </c>
      <c r="BZ450">
        <v>393.126</v>
      </c>
      <c r="CA450">
        <v>14.1924</v>
      </c>
      <c r="CB450">
        <v>899.974</v>
      </c>
      <c r="CC450">
        <v>100.762333333333</v>
      </c>
      <c r="CD450">
        <v>0.0999317333333333</v>
      </c>
      <c r="CE450">
        <v>29.5086</v>
      </c>
      <c r="CF450">
        <v>27.2450666666667</v>
      </c>
      <c r="CG450">
        <v>999.9</v>
      </c>
      <c r="CH450">
        <v>0</v>
      </c>
      <c r="CI450">
        <v>0</v>
      </c>
      <c r="CJ450">
        <v>9999.18333333333</v>
      </c>
      <c r="CK450">
        <v>0</v>
      </c>
      <c r="CL450">
        <v>0.221023</v>
      </c>
      <c r="CM450">
        <v>1459.99</v>
      </c>
      <c r="CN450">
        <v>0.972995</v>
      </c>
      <c r="CO450">
        <v>0.0270046</v>
      </c>
      <c r="CP450">
        <v>0</v>
      </c>
      <c r="CQ450">
        <v>887.875333333333</v>
      </c>
      <c r="CR450">
        <v>4.99999</v>
      </c>
      <c r="CS450">
        <v>13040</v>
      </c>
      <c r="CT450">
        <v>12728.2</v>
      </c>
      <c r="CU450">
        <v>39.9163333333333</v>
      </c>
      <c r="CV450">
        <v>41.562</v>
      </c>
      <c r="CW450">
        <v>40.854</v>
      </c>
      <c r="CX450">
        <v>41.125</v>
      </c>
      <c r="CY450">
        <v>42.333</v>
      </c>
      <c r="CZ450">
        <v>1415.7</v>
      </c>
      <c r="DA450">
        <v>39.29</v>
      </c>
      <c r="DB450">
        <v>0</v>
      </c>
      <c r="DC450">
        <v>1626466067</v>
      </c>
      <c r="DD450">
        <v>0</v>
      </c>
      <c r="DE450">
        <v>887.655769230769</v>
      </c>
      <c r="DF450">
        <v>3.83911109615046</v>
      </c>
      <c r="DG450">
        <v>66.71452983981</v>
      </c>
      <c r="DH450">
        <v>13032.3769230769</v>
      </c>
      <c r="DI450">
        <v>15</v>
      </c>
      <c r="DJ450">
        <v>1626465084.6</v>
      </c>
      <c r="DK450" t="s">
        <v>294</v>
      </c>
      <c r="DL450">
        <v>1626465076.6</v>
      </c>
      <c r="DM450">
        <v>1626465084.6</v>
      </c>
      <c r="DN450">
        <v>8</v>
      </c>
      <c r="DO450">
        <v>0.212</v>
      </c>
      <c r="DP450">
        <v>0.013</v>
      </c>
      <c r="DQ450">
        <v>1.588</v>
      </c>
      <c r="DR450">
        <v>-0.074</v>
      </c>
      <c r="DS450">
        <v>420</v>
      </c>
      <c r="DT450">
        <v>3</v>
      </c>
      <c r="DU450">
        <v>0.13</v>
      </c>
      <c r="DV450">
        <v>0.03</v>
      </c>
      <c r="DW450">
        <v>-25.2333170731707</v>
      </c>
      <c r="DX450">
        <v>-0.353320557491297</v>
      </c>
      <c r="DY450">
        <v>0.0574798836601122</v>
      </c>
      <c r="DZ450">
        <v>1</v>
      </c>
      <c r="EA450">
        <v>887.482685714286</v>
      </c>
      <c r="EB450">
        <v>3.3882095062798</v>
      </c>
      <c r="EC450">
        <v>0.37781656708956</v>
      </c>
      <c r="ED450">
        <v>1</v>
      </c>
      <c r="EE450">
        <v>7.33263048780488</v>
      </c>
      <c r="EF450">
        <v>0.413783205574928</v>
      </c>
      <c r="EG450">
        <v>0.041656183797157</v>
      </c>
      <c r="EH450">
        <v>0</v>
      </c>
      <c r="EI450">
        <v>2</v>
      </c>
      <c r="EJ450">
        <v>3</v>
      </c>
      <c r="EK450" t="s">
        <v>354</v>
      </c>
      <c r="EL450">
        <v>100</v>
      </c>
      <c r="EM450">
        <v>100</v>
      </c>
      <c r="EN450">
        <v>1.548</v>
      </c>
      <c r="EO450">
        <v>-0.014</v>
      </c>
      <c r="EP450">
        <v>0.796380875196005</v>
      </c>
      <c r="EQ450">
        <v>0.00225868272383977</v>
      </c>
      <c r="ER450">
        <v>-9.96746185667655e-07</v>
      </c>
      <c r="ES450">
        <v>2.83711317370827e-10</v>
      </c>
      <c r="ET450">
        <v>-0.071317122073674</v>
      </c>
      <c r="EU450">
        <v>-0.00217948432402501</v>
      </c>
      <c r="EV450">
        <v>0.000453263451741206</v>
      </c>
      <c r="EW450">
        <v>-1.16319206543697e-06</v>
      </c>
      <c r="EX450">
        <v>-2</v>
      </c>
      <c r="EY450">
        <v>2196</v>
      </c>
      <c r="EZ450">
        <v>1</v>
      </c>
      <c r="FA450">
        <v>25</v>
      </c>
      <c r="FB450">
        <v>16.3</v>
      </c>
      <c r="FC450">
        <v>16.2</v>
      </c>
      <c r="FD450">
        <v>18</v>
      </c>
      <c r="FE450">
        <v>829.87</v>
      </c>
      <c r="FF450">
        <v>436.176</v>
      </c>
      <c r="FG450">
        <v>35.9226</v>
      </c>
      <c r="FH450">
        <v>25.308</v>
      </c>
      <c r="FI450">
        <v>30.0006</v>
      </c>
      <c r="FJ450">
        <v>25.3489</v>
      </c>
      <c r="FK450">
        <v>25.3813</v>
      </c>
      <c r="FL450">
        <v>25.1056</v>
      </c>
      <c r="FM450">
        <v>54.2793</v>
      </c>
      <c r="FN450">
        <v>0</v>
      </c>
      <c r="FO450">
        <v>36.02</v>
      </c>
      <c r="FP450">
        <v>420</v>
      </c>
      <c r="FQ450">
        <v>6.8696</v>
      </c>
      <c r="FR450">
        <v>101.462</v>
      </c>
      <c r="FS450">
        <v>101.9</v>
      </c>
    </row>
    <row r="451" spans="1:175">
      <c r="A451">
        <v>435</v>
      </c>
      <c r="B451">
        <v>1626466058</v>
      </c>
      <c r="C451">
        <v>868.400000095367</v>
      </c>
      <c r="D451" t="s">
        <v>1164</v>
      </c>
      <c r="E451" t="s">
        <v>1165</v>
      </c>
      <c r="F451">
        <v>1</v>
      </c>
      <c r="G451" t="s">
        <v>291</v>
      </c>
      <c r="H451">
        <v>1626466057</v>
      </c>
      <c r="I451">
        <f>(J451)/1000</f>
        <v>0</v>
      </c>
      <c r="J451">
        <f>1000*CB451*AH451*(BX451-BY451)/(100*BQ451*(1000-AH451*BX451))</f>
        <v>0</v>
      </c>
      <c r="K451">
        <f>CB451*AH451*(BW451-BV451*(1000-AH451*BY451)/(1000-AH451*BX451))/(100*BQ451)</f>
        <v>0</v>
      </c>
      <c r="L451">
        <f>BV451 - IF(AH451&gt;1, K451*BQ451*100.0/(AJ451*CJ451), 0)</f>
        <v>0</v>
      </c>
      <c r="M451">
        <f>((S451-I451/2)*L451-K451)/(S451+I451/2)</f>
        <v>0</v>
      </c>
      <c r="N451">
        <f>M451*(CC451+CD451)/1000.0</f>
        <v>0</v>
      </c>
      <c r="O451">
        <f>(BV451 - IF(AH451&gt;1, K451*BQ451*100.0/(AJ451*CJ451), 0))*(CC451+CD451)/1000.0</f>
        <v>0</v>
      </c>
      <c r="P451">
        <f>2.0/((1/R451-1/Q451)+SIGN(R451)*SQRT((1/R451-1/Q451)*(1/R451-1/Q451) + 4*BR451/((BR451+1)*(BR451+1))*(2*1/R451*1/Q451-1/Q451*1/Q451)))</f>
        <v>0</v>
      </c>
      <c r="Q451">
        <f>IF(LEFT(BS451,1)&lt;&gt;"0",IF(LEFT(BS451,1)="1",3.0,BT451),$D$5+$E$5*(CJ451*CC451/($K$5*1000))+$F$5*(CJ451*CC451/($K$5*1000))*MAX(MIN(BQ451,$J$5),$I$5)*MAX(MIN(BQ451,$J$5),$I$5)+$G$5*MAX(MIN(BQ451,$J$5),$I$5)*(CJ451*CC451/($K$5*1000))+$H$5*(CJ451*CC451/($K$5*1000))*(CJ451*CC451/($K$5*1000)))</f>
        <v>0</v>
      </c>
      <c r="R451">
        <f>I451*(1000-(1000*0.61365*exp(17.502*V451/(240.97+V451))/(CC451+CD451)+BX451)/2)/(1000*0.61365*exp(17.502*V451/(240.97+V451))/(CC451+CD451)-BX451)</f>
        <v>0</v>
      </c>
      <c r="S451">
        <f>1/((BR451+1)/(P451/1.6)+1/(Q451/1.37)) + BR451/((BR451+1)/(P451/1.6) + BR451/(Q451/1.37))</f>
        <v>0</v>
      </c>
      <c r="T451">
        <f>(BM451*BP451)</f>
        <v>0</v>
      </c>
      <c r="U451">
        <f>(CE451+(T451+2*0.95*5.67E-8*(((CE451+$B$7)+273)^4-(CE451+273)^4)-44100*I451)/(1.84*29.3*Q451+8*0.95*5.67E-8*(CE451+273)^3))</f>
        <v>0</v>
      </c>
      <c r="V451">
        <f>($C$7*CF451+$D$7*CG451+$E$7*U451)</f>
        <v>0</v>
      </c>
      <c r="W451">
        <f>0.61365*exp(17.502*V451/(240.97+V451))</f>
        <v>0</v>
      </c>
      <c r="X451">
        <f>(Y451/Z451*100)</f>
        <v>0</v>
      </c>
      <c r="Y451">
        <f>BX451*(CC451+CD451)/1000</f>
        <v>0</v>
      </c>
      <c r="Z451">
        <f>0.61365*exp(17.502*CE451/(240.97+CE451))</f>
        <v>0</v>
      </c>
      <c r="AA451">
        <f>(W451-BX451*(CC451+CD451)/1000)</f>
        <v>0</v>
      </c>
      <c r="AB451">
        <f>(-I451*44100)</f>
        <v>0</v>
      </c>
      <c r="AC451">
        <f>2*29.3*Q451*0.92*(CE451-V451)</f>
        <v>0</v>
      </c>
      <c r="AD451">
        <f>2*0.95*5.67E-8*(((CE451+$B$7)+273)^4-(V451+273)^4)</f>
        <v>0</v>
      </c>
      <c r="AE451">
        <f>T451+AD451+AB451+AC451</f>
        <v>0</v>
      </c>
      <c r="AF451">
        <v>134</v>
      </c>
      <c r="AG451">
        <v>15</v>
      </c>
      <c r="AH451">
        <f>IF(AF451*$H$13&gt;=AJ451,1.0,(AJ451/(AJ451-AF451*$H$13)))</f>
        <v>0</v>
      </c>
      <c r="AI451">
        <f>(AH451-1)*100</f>
        <v>0</v>
      </c>
      <c r="AJ451">
        <f>MAX(0,($B$13+$C$13*CJ451)/(1+$D$13*CJ451)*CC451/(CE451+273)*$E$13)</f>
        <v>0</v>
      </c>
      <c r="AK451" t="s">
        <v>292</v>
      </c>
      <c r="AL451" t="s">
        <v>292</v>
      </c>
      <c r="AM451">
        <v>0</v>
      </c>
      <c r="AN451">
        <v>0</v>
      </c>
      <c r="AO451">
        <f>1-AM451/AN451</f>
        <v>0</v>
      </c>
      <c r="AP451">
        <v>0</v>
      </c>
      <c r="AQ451" t="s">
        <v>292</v>
      </c>
      <c r="AR451" t="s">
        <v>292</v>
      </c>
      <c r="AS451">
        <v>0</v>
      </c>
      <c r="AT451">
        <v>0</v>
      </c>
      <c r="AU451">
        <f>1-AS451/AT451</f>
        <v>0</v>
      </c>
      <c r="AV451">
        <v>0.5</v>
      </c>
      <c r="AW451">
        <f>BN451</f>
        <v>0</v>
      </c>
      <c r="AX451">
        <f>K451</f>
        <v>0</v>
      </c>
      <c r="AY451">
        <f>AU451*AV451*AW451</f>
        <v>0</v>
      </c>
      <c r="AZ451">
        <f>(AX451-AP451)/AW451</f>
        <v>0</v>
      </c>
      <c r="BA451">
        <f>(AN451-AT451)/AT451</f>
        <v>0</v>
      </c>
      <c r="BB451">
        <f>AM451/(AO451+AM451/AT451)</f>
        <v>0</v>
      </c>
      <c r="BC451" t="s">
        <v>292</v>
      </c>
      <c r="BD451">
        <v>0</v>
      </c>
      <c r="BE451">
        <f>IF(BD451&lt;&gt;0, BD451, BB451)</f>
        <v>0</v>
      </c>
      <c r="BF451">
        <f>1-BE451/AT451</f>
        <v>0</v>
      </c>
      <c r="BG451">
        <f>(AT451-AS451)/(AT451-BE451)</f>
        <v>0</v>
      </c>
      <c r="BH451">
        <f>(AN451-AT451)/(AN451-BE451)</f>
        <v>0</v>
      </c>
      <c r="BI451">
        <f>(AT451-AS451)/(AT451-AM451)</f>
        <v>0</v>
      </c>
      <c r="BJ451">
        <f>(AN451-AT451)/(AN451-AM451)</f>
        <v>0</v>
      </c>
      <c r="BK451">
        <f>(BG451*BE451/AS451)</f>
        <v>0</v>
      </c>
      <c r="BL451">
        <f>(1-BK451)</f>
        <v>0</v>
      </c>
      <c r="BM451">
        <f>$B$11*CK451+$C$11*CL451+$F$11*CM451*(1-CP451)</f>
        <v>0</v>
      </c>
      <c r="BN451">
        <f>BM451*BO451</f>
        <v>0</v>
      </c>
      <c r="BO451">
        <f>($B$11*$D$9+$C$11*$D$9+$F$11*((CZ451+CR451)/MAX(CZ451+CR451+DA451, 0.1)*$I$9+DA451/MAX(CZ451+CR451+DA451, 0.1)*$J$9))/($B$11+$C$11+$F$11)</f>
        <v>0</v>
      </c>
      <c r="BP451">
        <f>($B$11*$K$9+$C$11*$K$9+$F$11*((CZ451+CR451)/MAX(CZ451+CR451+DA451, 0.1)*$P$9+DA451/MAX(CZ451+CR451+DA451, 0.1)*$Q$9))/($B$11+$C$11+$F$11)</f>
        <v>0</v>
      </c>
      <c r="BQ451">
        <v>6</v>
      </c>
      <c r="BR451">
        <v>0.5</v>
      </c>
      <c r="BS451" t="s">
        <v>293</v>
      </c>
      <c r="BT451">
        <v>2</v>
      </c>
      <c r="BU451">
        <v>1626466057</v>
      </c>
      <c r="BV451">
        <v>394.712</v>
      </c>
      <c r="BW451">
        <v>420.041</v>
      </c>
      <c r="BX451">
        <v>14.2198</v>
      </c>
      <c r="BY451">
        <v>6.81287666666667</v>
      </c>
      <c r="BZ451">
        <v>393.164</v>
      </c>
      <c r="CA451">
        <v>14.2336666666667</v>
      </c>
      <c r="CB451">
        <v>899.978</v>
      </c>
      <c r="CC451">
        <v>100.762</v>
      </c>
      <c r="CD451">
        <v>0.100123333333333</v>
      </c>
      <c r="CE451">
        <v>29.5483</v>
      </c>
      <c r="CF451">
        <v>27.2819</v>
      </c>
      <c r="CG451">
        <v>999.9</v>
      </c>
      <c r="CH451">
        <v>0</v>
      </c>
      <c r="CI451">
        <v>0</v>
      </c>
      <c r="CJ451">
        <v>9991.21666666667</v>
      </c>
      <c r="CK451">
        <v>0</v>
      </c>
      <c r="CL451">
        <v>0.221023</v>
      </c>
      <c r="CM451">
        <v>1459.99</v>
      </c>
      <c r="CN451">
        <v>0.972995</v>
      </c>
      <c r="CO451">
        <v>0.0270046</v>
      </c>
      <c r="CP451">
        <v>0</v>
      </c>
      <c r="CQ451">
        <v>888.221</v>
      </c>
      <c r="CR451">
        <v>4.99999</v>
      </c>
      <c r="CS451">
        <v>13042.2</v>
      </c>
      <c r="CT451">
        <v>12728.2333333333</v>
      </c>
      <c r="CU451">
        <v>39.8956666666667</v>
      </c>
      <c r="CV451">
        <v>41.562</v>
      </c>
      <c r="CW451">
        <v>40.812</v>
      </c>
      <c r="CX451">
        <v>41.125</v>
      </c>
      <c r="CY451">
        <v>42.312</v>
      </c>
      <c r="CZ451">
        <v>1415.7</v>
      </c>
      <c r="DA451">
        <v>39.29</v>
      </c>
      <c r="DB451">
        <v>0</v>
      </c>
      <c r="DC451">
        <v>1626466069.4</v>
      </c>
      <c r="DD451">
        <v>0</v>
      </c>
      <c r="DE451">
        <v>887.822423076923</v>
      </c>
      <c r="DF451">
        <v>3.95866665848961</v>
      </c>
      <c r="DG451">
        <v>67.8700854940508</v>
      </c>
      <c r="DH451">
        <v>13035.0923076923</v>
      </c>
      <c r="DI451">
        <v>15</v>
      </c>
      <c r="DJ451">
        <v>1626465084.6</v>
      </c>
      <c r="DK451" t="s">
        <v>294</v>
      </c>
      <c r="DL451">
        <v>1626465076.6</v>
      </c>
      <c r="DM451">
        <v>1626465084.6</v>
      </c>
      <c r="DN451">
        <v>8</v>
      </c>
      <c r="DO451">
        <v>0.212</v>
      </c>
      <c r="DP451">
        <v>0.013</v>
      </c>
      <c r="DQ451">
        <v>1.588</v>
      </c>
      <c r="DR451">
        <v>-0.074</v>
      </c>
      <c r="DS451">
        <v>420</v>
      </c>
      <c r="DT451">
        <v>3</v>
      </c>
      <c r="DU451">
        <v>0.13</v>
      </c>
      <c r="DV451">
        <v>0.03</v>
      </c>
      <c r="DW451">
        <v>-25.2484341463415</v>
      </c>
      <c r="DX451">
        <v>-0.421147735191625</v>
      </c>
      <c r="DY451">
        <v>0.0627488591277343</v>
      </c>
      <c r="DZ451">
        <v>1</v>
      </c>
      <c r="EA451">
        <v>887.628060606061</v>
      </c>
      <c r="EB451">
        <v>3.45010738500158</v>
      </c>
      <c r="EC451">
        <v>0.363200916047589</v>
      </c>
      <c r="ED451">
        <v>1</v>
      </c>
      <c r="EE451">
        <v>7.34603268292683</v>
      </c>
      <c r="EF451">
        <v>0.375260487804902</v>
      </c>
      <c r="EG451">
        <v>0.0378793993838333</v>
      </c>
      <c r="EH451">
        <v>0</v>
      </c>
      <c r="EI451">
        <v>2</v>
      </c>
      <c r="EJ451">
        <v>3</v>
      </c>
      <c r="EK451" t="s">
        <v>354</v>
      </c>
      <c r="EL451">
        <v>100</v>
      </c>
      <c r="EM451">
        <v>100</v>
      </c>
      <c r="EN451">
        <v>1.547</v>
      </c>
      <c r="EO451">
        <v>-0.0136</v>
      </c>
      <c r="EP451">
        <v>0.796380875196005</v>
      </c>
      <c r="EQ451">
        <v>0.00225868272383977</v>
      </c>
      <c r="ER451">
        <v>-9.96746185667655e-07</v>
      </c>
      <c r="ES451">
        <v>2.83711317370827e-10</v>
      </c>
      <c r="ET451">
        <v>-0.071317122073674</v>
      </c>
      <c r="EU451">
        <v>-0.00217948432402501</v>
      </c>
      <c r="EV451">
        <v>0.000453263451741206</v>
      </c>
      <c r="EW451">
        <v>-1.16319206543697e-06</v>
      </c>
      <c r="EX451">
        <v>-2</v>
      </c>
      <c r="EY451">
        <v>2196</v>
      </c>
      <c r="EZ451">
        <v>1</v>
      </c>
      <c r="FA451">
        <v>25</v>
      </c>
      <c r="FB451">
        <v>16.4</v>
      </c>
      <c r="FC451">
        <v>16.2</v>
      </c>
      <c r="FD451">
        <v>18</v>
      </c>
      <c r="FE451">
        <v>830.055</v>
      </c>
      <c r="FF451">
        <v>436.08</v>
      </c>
      <c r="FG451">
        <v>35.9847</v>
      </c>
      <c r="FH451">
        <v>25.3107</v>
      </c>
      <c r="FI451">
        <v>30.0004</v>
      </c>
      <c r="FJ451">
        <v>25.3503</v>
      </c>
      <c r="FK451">
        <v>25.3823</v>
      </c>
      <c r="FL451">
        <v>25.1068</v>
      </c>
      <c r="FM451">
        <v>54.2793</v>
      </c>
      <c r="FN451">
        <v>0</v>
      </c>
      <c r="FO451">
        <v>36.12</v>
      </c>
      <c r="FP451">
        <v>420</v>
      </c>
      <c r="FQ451">
        <v>6.91103</v>
      </c>
      <c r="FR451">
        <v>101.462</v>
      </c>
      <c r="FS451">
        <v>101.9</v>
      </c>
    </row>
    <row r="452" spans="1:175">
      <c r="A452">
        <v>436</v>
      </c>
      <c r="B452">
        <v>1626466060</v>
      </c>
      <c r="C452">
        <v>870.400000095367</v>
      </c>
      <c r="D452" t="s">
        <v>1166</v>
      </c>
      <c r="E452" t="s">
        <v>1167</v>
      </c>
      <c r="F452">
        <v>1</v>
      </c>
      <c r="G452" t="s">
        <v>291</v>
      </c>
      <c r="H452">
        <v>1626466059</v>
      </c>
      <c r="I452">
        <f>(J452)/1000</f>
        <v>0</v>
      </c>
      <c r="J452">
        <f>1000*CB452*AH452*(BX452-BY452)/(100*BQ452*(1000-AH452*BX452))</f>
        <v>0</v>
      </c>
      <c r="K452">
        <f>CB452*AH452*(BW452-BV452*(1000-AH452*BY452)/(1000-AH452*BX452))/(100*BQ452)</f>
        <v>0</v>
      </c>
      <c r="L452">
        <f>BV452 - IF(AH452&gt;1, K452*BQ452*100.0/(AJ452*CJ452), 0)</f>
        <v>0</v>
      </c>
      <c r="M452">
        <f>((S452-I452/2)*L452-K452)/(S452+I452/2)</f>
        <v>0</v>
      </c>
      <c r="N452">
        <f>M452*(CC452+CD452)/1000.0</f>
        <v>0</v>
      </c>
      <c r="O452">
        <f>(BV452 - IF(AH452&gt;1, K452*BQ452*100.0/(AJ452*CJ452), 0))*(CC452+CD452)/1000.0</f>
        <v>0</v>
      </c>
      <c r="P452">
        <f>2.0/((1/R452-1/Q452)+SIGN(R452)*SQRT((1/R452-1/Q452)*(1/R452-1/Q452) + 4*BR452/((BR452+1)*(BR452+1))*(2*1/R452*1/Q452-1/Q452*1/Q452)))</f>
        <v>0</v>
      </c>
      <c r="Q452">
        <f>IF(LEFT(BS452,1)&lt;&gt;"0",IF(LEFT(BS452,1)="1",3.0,BT452),$D$5+$E$5*(CJ452*CC452/($K$5*1000))+$F$5*(CJ452*CC452/($K$5*1000))*MAX(MIN(BQ452,$J$5),$I$5)*MAX(MIN(BQ452,$J$5),$I$5)+$G$5*MAX(MIN(BQ452,$J$5),$I$5)*(CJ452*CC452/($K$5*1000))+$H$5*(CJ452*CC452/($K$5*1000))*(CJ452*CC452/($K$5*1000)))</f>
        <v>0</v>
      </c>
      <c r="R452">
        <f>I452*(1000-(1000*0.61365*exp(17.502*V452/(240.97+V452))/(CC452+CD452)+BX452)/2)/(1000*0.61365*exp(17.502*V452/(240.97+V452))/(CC452+CD452)-BX452)</f>
        <v>0</v>
      </c>
      <c r="S452">
        <f>1/((BR452+1)/(P452/1.6)+1/(Q452/1.37)) + BR452/((BR452+1)/(P452/1.6) + BR452/(Q452/1.37))</f>
        <v>0</v>
      </c>
      <c r="T452">
        <f>(BM452*BP452)</f>
        <v>0</v>
      </c>
      <c r="U452">
        <f>(CE452+(T452+2*0.95*5.67E-8*(((CE452+$B$7)+273)^4-(CE452+273)^4)-44100*I452)/(1.84*29.3*Q452+8*0.95*5.67E-8*(CE452+273)^3))</f>
        <v>0</v>
      </c>
      <c r="V452">
        <f>($C$7*CF452+$D$7*CG452+$E$7*U452)</f>
        <v>0</v>
      </c>
      <c r="W452">
        <f>0.61365*exp(17.502*V452/(240.97+V452))</f>
        <v>0</v>
      </c>
      <c r="X452">
        <f>(Y452/Z452*100)</f>
        <v>0</v>
      </c>
      <c r="Y452">
        <f>BX452*(CC452+CD452)/1000</f>
        <v>0</v>
      </c>
      <c r="Z452">
        <f>0.61365*exp(17.502*CE452/(240.97+CE452))</f>
        <v>0</v>
      </c>
      <c r="AA452">
        <f>(W452-BX452*(CC452+CD452)/1000)</f>
        <v>0</v>
      </c>
      <c r="AB452">
        <f>(-I452*44100)</f>
        <v>0</v>
      </c>
      <c r="AC452">
        <f>2*29.3*Q452*0.92*(CE452-V452)</f>
        <v>0</v>
      </c>
      <c r="AD452">
        <f>2*0.95*5.67E-8*(((CE452+$B$7)+273)^4-(V452+273)^4)</f>
        <v>0</v>
      </c>
      <c r="AE452">
        <f>T452+AD452+AB452+AC452</f>
        <v>0</v>
      </c>
      <c r="AF452">
        <v>134</v>
      </c>
      <c r="AG452">
        <v>15</v>
      </c>
      <c r="AH452">
        <f>IF(AF452*$H$13&gt;=AJ452,1.0,(AJ452/(AJ452-AF452*$H$13)))</f>
        <v>0</v>
      </c>
      <c r="AI452">
        <f>(AH452-1)*100</f>
        <v>0</v>
      </c>
      <c r="AJ452">
        <f>MAX(0,($B$13+$C$13*CJ452)/(1+$D$13*CJ452)*CC452/(CE452+273)*$E$13)</f>
        <v>0</v>
      </c>
      <c r="AK452" t="s">
        <v>292</v>
      </c>
      <c r="AL452" t="s">
        <v>292</v>
      </c>
      <c r="AM452">
        <v>0</v>
      </c>
      <c r="AN452">
        <v>0</v>
      </c>
      <c r="AO452">
        <f>1-AM452/AN452</f>
        <v>0</v>
      </c>
      <c r="AP452">
        <v>0</v>
      </c>
      <c r="AQ452" t="s">
        <v>292</v>
      </c>
      <c r="AR452" t="s">
        <v>292</v>
      </c>
      <c r="AS452">
        <v>0</v>
      </c>
      <c r="AT452">
        <v>0</v>
      </c>
      <c r="AU452">
        <f>1-AS452/AT452</f>
        <v>0</v>
      </c>
      <c r="AV452">
        <v>0.5</v>
      </c>
      <c r="AW452">
        <f>BN452</f>
        <v>0</v>
      </c>
      <c r="AX452">
        <f>K452</f>
        <v>0</v>
      </c>
      <c r="AY452">
        <f>AU452*AV452*AW452</f>
        <v>0</v>
      </c>
      <c r="AZ452">
        <f>(AX452-AP452)/AW452</f>
        <v>0</v>
      </c>
      <c r="BA452">
        <f>(AN452-AT452)/AT452</f>
        <v>0</v>
      </c>
      <c r="BB452">
        <f>AM452/(AO452+AM452/AT452)</f>
        <v>0</v>
      </c>
      <c r="BC452" t="s">
        <v>292</v>
      </c>
      <c r="BD452">
        <v>0</v>
      </c>
      <c r="BE452">
        <f>IF(BD452&lt;&gt;0, BD452, BB452)</f>
        <v>0</v>
      </c>
      <c r="BF452">
        <f>1-BE452/AT452</f>
        <v>0</v>
      </c>
      <c r="BG452">
        <f>(AT452-AS452)/(AT452-BE452)</f>
        <v>0</v>
      </c>
      <c r="BH452">
        <f>(AN452-AT452)/(AN452-BE452)</f>
        <v>0</v>
      </c>
      <c r="BI452">
        <f>(AT452-AS452)/(AT452-AM452)</f>
        <v>0</v>
      </c>
      <c r="BJ452">
        <f>(AN452-AT452)/(AN452-AM452)</f>
        <v>0</v>
      </c>
      <c r="BK452">
        <f>(BG452*BE452/AS452)</f>
        <v>0</v>
      </c>
      <c r="BL452">
        <f>(1-BK452)</f>
        <v>0</v>
      </c>
      <c r="BM452">
        <f>$B$11*CK452+$C$11*CL452+$F$11*CM452*(1-CP452)</f>
        <v>0</v>
      </c>
      <c r="BN452">
        <f>BM452*BO452</f>
        <v>0</v>
      </c>
      <c r="BO452">
        <f>($B$11*$D$9+$C$11*$D$9+$F$11*((CZ452+CR452)/MAX(CZ452+CR452+DA452, 0.1)*$I$9+DA452/MAX(CZ452+CR452+DA452, 0.1)*$J$9))/($B$11+$C$11+$F$11)</f>
        <v>0</v>
      </c>
      <c r="BP452">
        <f>($B$11*$K$9+$C$11*$K$9+$F$11*((CZ452+CR452)/MAX(CZ452+CR452+DA452, 0.1)*$P$9+DA452/MAX(CZ452+CR452+DA452, 0.1)*$Q$9))/($B$11+$C$11+$F$11)</f>
        <v>0</v>
      </c>
      <c r="BQ452">
        <v>6</v>
      </c>
      <c r="BR452">
        <v>0.5</v>
      </c>
      <c r="BS452" t="s">
        <v>293</v>
      </c>
      <c r="BT452">
        <v>2</v>
      </c>
      <c r="BU452">
        <v>1626466059</v>
      </c>
      <c r="BV452">
        <v>394.704666666667</v>
      </c>
      <c r="BW452">
        <v>420.044666666667</v>
      </c>
      <c r="BX452">
        <v>14.2610666666667</v>
      </c>
      <c r="BY452">
        <v>6.81837</v>
      </c>
      <c r="BZ452">
        <v>393.157</v>
      </c>
      <c r="CA452">
        <v>14.2745333333333</v>
      </c>
      <c r="CB452">
        <v>900.001666666667</v>
      </c>
      <c r="CC452">
        <v>100.762333333333</v>
      </c>
      <c r="CD452">
        <v>0.0998301666666667</v>
      </c>
      <c r="CE452">
        <v>29.5874</v>
      </c>
      <c r="CF452">
        <v>27.3107</v>
      </c>
      <c r="CG452">
        <v>999.9</v>
      </c>
      <c r="CH452">
        <v>0</v>
      </c>
      <c r="CI452">
        <v>0</v>
      </c>
      <c r="CJ452">
        <v>9988.33333333333</v>
      </c>
      <c r="CK452">
        <v>0</v>
      </c>
      <c r="CL452">
        <v>0.221023</v>
      </c>
      <c r="CM452">
        <v>1459.99</v>
      </c>
      <c r="CN452">
        <v>0.972995</v>
      </c>
      <c r="CO452">
        <v>0.0270046</v>
      </c>
      <c r="CP452">
        <v>0</v>
      </c>
      <c r="CQ452">
        <v>888.552</v>
      </c>
      <c r="CR452">
        <v>4.99999</v>
      </c>
      <c r="CS452">
        <v>13045.3333333333</v>
      </c>
      <c r="CT452">
        <v>12728.2666666667</v>
      </c>
      <c r="CU452">
        <v>39.8956666666667</v>
      </c>
      <c r="CV452">
        <v>41.562</v>
      </c>
      <c r="CW452">
        <v>40.854</v>
      </c>
      <c r="CX452">
        <v>41.187</v>
      </c>
      <c r="CY452">
        <v>42.375</v>
      </c>
      <c r="CZ452">
        <v>1415.7</v>
      </c>
      <c r="DA452">
        <v>39.29</v>
      </c>
      <c r="DB452">
        <v>0</v>
      </c>
      <c r="DC452">
        <v>1626466071.2</v>
      </c>
      <c r="DD452">
        <v>0</v>
      </c>
      <c r="DE452">
        <v>887.97112</v>
      </c>
      <c r="DF452">
        <v>4.63684614392398</v>
      </c>
      <c r="DG452">
        <v>71.9769230897985</v>
      </c>
      <c r="DH452">
        <v>13037.592</v>
      </c>
      <c r="DI452">
        <v>15</v>
      </c>
      <c r="DJ452">
        <v>1626465084.6</v>
      </c>
      <c r="DK452" t="s">
        <v>294</v>
      </c>
      <c r="DL452">
        <v>1626465076.6</v>
      </c>
      <c r="DM452">
        <v>1626465084.6</v>
      </c>
      <c r="DN452">
        <v>8</v>
      </c>
      <c r="DO452">
        <v>0.212</v>
      </c>
      <c r="DP452">
        <v>0.013</v>
      </c>
      <c r="DQ452">
        <v>1.588</v>
      </c>
      <c r="DR452">
        <v>-0.074</v>
      </c>
      <c r="DS452">
        <v>420</v>
      </c>
      <c r="DT452">
        <v>3</v>
      </c>
      <c r="DU452">
        <v>0.13</v>
      </c>
      <c r="DV452">
        <v>0.03</v>
      </c>
      <c r="DW452">
        <v>-25.260187804878</v>
      </c>
      <c r="DX452">
        <v>-0.519524738675961</v>
      </c>
      <c r="DY452">
        <v>0.067668853645662</v>
      </c>
      <c r="DZ452">
        <v>0</v>
      </c>
      <c r="EA452">
        <v>887.745818181818</v>
      </c>
      <c r="EB452">
        <v>3.91053059173571</v>
      </c>
      <c r="EC452">
        <v>0.410144354081057</v>
      </c>
      <c r="ED452">
        <v>1</v>
      </c>
      <c r="EE452">
        <v>7.36036829268293</v>
      </c>
      <c r="EF452">
        <v>0.384469128919868</v>
      </c>
      <c r="EG452">
        <v>0.0389104093479065</v>
      </c>
      <c r="EH452">
        <v>0</v>
      </c>
      <c r="EI452">
        <v>1</v>
      </c>
      <c r="EJ452">
        <v>3</v>
      </c>
      <c r="EK452" t="s">
        <v>427</v>
      </c>
      <c r="EL452">
        <v>100</v>
      </c>
      <c r="EM452">
        <v>100</v>
      </c>
      <c r="EN452">
        <v>1.547</v>
      </c>
      <c r="EO452">
        <v>-0.0133</v>
      </c>
      <c r="EP452">
        <v>0.796380875196005</v>
      </c>
      <c r="EQ452">
        <v>0.00225868272383977</v>
      </c>
      <c r="ER452">
        <v>-9.96746185667655e-07</v>
      </c>
      <c r="ES452">
        <v>2.83711317370827e-10</v>
      </c>
      <c r="ET452">
        <v>-0.071317122073674</v>
      </c>
      <c r="EU452">
        <v>-0.00217948432402501</v>
      </c>
      <c r="EV452">
        <v>0.000453263451741206</v>
      </c>
      <c r="EW452">
        <v>-1.16319206543697e-06</v>
      </c>
      <c r="EX452">
        <v>-2</v>
      </c>
      <c r="EY452">
        <v>2196</v>
      </c>
      <c r="EZ452">
        <v>1</v>
      </c>
      <c r="FA452">
        <v>25</v>
      </c>
      <c r="FB452">
        <v>16.4</v>
      </c>
      <c r="FC452">
        <v>16.3</v>
      </c>
      <c r="FD452">
        <v>18</v>
      </c>
      <c r="FE452">
        <v>830.072</v>
      </c>
      <c r="FF452">
        <v>436.089</v>
      </c>
      <c r="FG452">
        <v>36.0486</v>
      </c>
      <c r="FH452">
        <v>25.3136</v>
      </c>
      <c r="FI452">
        <v>30.0002</v>
      </c>
      <c r="FJ452">
        <v>25.3513</v>
      </c>
      <c r="FK452">
        <v>25.3834</v>
      </c>
      <c r="FL452">
        <v>25.1078</v>
      </c>
      <c r="FM452">
        <v>54.0012</v>
      </c>
      <c r="FN452">
        <v>0</v>
      </c>
      <c r="FO452">
        <v>36.12</v>
      </c>
      <c r="FP452">
        <v>420</v>
      </c>
      <c r="FQ452">
        <v>6.9077</v>
      </c>
      <c r="FR452">
        <v>101.463</v>
      </c>
      <c r="FS452">
        <v>101.9</v>
      </c>
    </row>
    <row r="453" spans="1:175">
      <c r="A453">
        <v>437</v>
      </c>
      <c r="B453">
        <v>1626466062</v>
      </c>
      <c r="C453">
        <v>872.400000095367</v>
      </c>
      <c r="D453" t="s">
        <v>1168</v>
      </c>
      <c r="E453" t="s">
        <v>1169</v>
      </c>
      <c r="F453">
        <v>1</v>
      </c>
      <c r="G453" t="s">
        <v>291</v>
      </c>
      <c r="H453">
        <v>1626466061</v>
      </c>
      <c r="I453">
        <f>(J453)/1000</f>
        <v>0</v>
      </c>
      <c r="J453">
        <f>1000*CB453*AH453*(BX453-BY453)/(100*BQ453*(1000-AH453*BX453))</f>
        <v>0</v>
      </c>
      <c r="K453">
        <f>CB453*AH453*(BW453-BV453*(1000-AH453*BY453)/(1000-AH453*BX453))/(100*BQ453)</f>
        <v>0</v>
      </c>
      <c r="L453">
        <f>BV453 - IF(AH453&gt;1, K453*BQ453*100.0/(AJ453*CJ453), 0)</f>
        <v>0</v>
      </c>
      <c r="M453">
        <f>((S453-I453/2)*L453-K453)/(S453+I453/2)</f>
        <v>0</v>
      </c>
      <c r="N453">
        <f>M453*(CC453+CD453)/1000.0</f>
        <v>0</v>
      </c>
      <c r="O453">
        <f>(BV453 - IF(AH453&gt;1, K453*BQ453*100.0/(AJ453*CJ453), 0))*(CC453+CD453)/1000.0</f>
        <v>0</v>
      </c>
      <c r="P453">
        <f>2.0/((1/R453-1/Q453)+SIGN(R453)*SQRT((1/R453-1/Q453)*(1/R453-1/Q453) + 4*BR453/((BR453+1)*(BR453+1))*(2*1/R453*1/Q453-1/Q453*1/Q453)))</f>
        <v>0</v>
      </c>
      <c r="Q453">
        <f>IF(LEFT(BS453,1)&lt;&gt;"0",IF(LEFT(BS453,1)="1",3.0,BT453),$D$5+$E$5*(CJ453*CC453/($K$5*1000))+$F$5*(CJ453*CC453/($K$5*1000))*MAX(MIN(BQ453,$J$5),$I$5)*MAX(MIN(BQ453,$J$5),$I$5)+$G$5*MAX(MIN(BQ453,$J$5),$I$5)*(CJ453*CC453/($K$5*1000))+$H$5*(CJ453*CC453/($K$5*1000))*(CJ453*CC453/($K$5*1000)))</f>
        <v>0</v>
      </c>
      <c r="R453">
        <f>I453*(1000-(1000*0.61365*exp(17.502*V453/(240.97+V453))/(CC453+CD453)+BX453)/2)/(1000*0.61365*exp(17.502*V453/(240.97+V453))/(CC453+CD453)-BX453)</f>
        <v>0</v>
      </c>
      <c r="S453">
        <f>1/((BR453+1)/(P453/1.6)+1/(Q453/1.37)) + BR453/((BR453+1)/(P453/1.6) + BR453/(Q453/1.37))</f>
        <v>0</v>
      </c>
      <c r="T453">
        <f>(BM453*BP453)</f>
        <v>0</v>
      </c>
      <c r="U453">
        <f>(CE453+(T453+2*0.95*5.67E-8*(((CE453+$B$7)+273)^4-(CE453+273)^4)-44100*I453)/(1.84*29.3*Q453+8*0.95*5.67E-8*(CE453+273)^3))</f>
        <v>0</v>
      </c>
      <c r="V453">
        <f>($C$7*CF453+$D$7*CG453+$E$7*U453)</f>
        <v>0</v>
      </c>
      <c r="W453">
        <f>0.61365*exp(17.502*V453/(240.97+V453))</f>
        <v>0</v>
      </c>
      <c r="X453">
        <f>(Y453/Z453*100)</f>
        <v>0</v>
      </c>
      <c r="Y453">
        <f>BX453*(CC453+CD453)/1000</f>
        <v>0</v>
      </c>
      <c r="Z453">
        <f>0.61365*exp(17.502*CE453/(240.97+CE453))</f>
        <v>0</v>
      </c>
      <c r="AA453">
        <f>(W453-BX453*(CC453+CD453)/1000)</f>
        <v>0</v>
      </c>
      <c r="AB453">
        <f>(-I453*44100)</f>
        <v>0</v>
      </c>
      <c r="AC453">
        <f>2*29.3*Q453*0.92*(CE453-V453)</f>
        <v>0</v>
      </c>
      <c r="AD453">
        <f>2*0.95*5.67E-8*(((CE453+$B$7)+273)^4-(V453+273)^4)</f>
        <v>0</v>
      </c>
      <c r="AE453">
        <f>T453+AD453+AB453+AC453</f>
        <v>0</v>
      </c>
      <c r="AF453">
        <v>134</v>
      </c>
      <c r="AG453">
        <v>15</v>
      </c>
      <c r="AH453">
        <f>IF(AF453*$H$13&gt;=AJ453,1.0,(AJ453/(AJ453-AF453*$H$13)))</f>
        <v>0</v>
      </c>
      <c r="AI453">
        <f>(AH453-1)*100</f>
        <v>0</v>
      </c>
      <c r="AJ453">
        <f>MAX(0,($B$13+$C$13*CJ453)/(1+$D$13*CJ453)*CC453/(CE453+273)*$E$13)</f>
        <v>0</v>
      </c>
      <c r="AK453" t="s">
        <v>292</v>
      </c>
      <c r="AL453" t="s">
        <v>292</v>
      </c>
      <c r="AM453">
        <v>0</v>
      </c>
      <c r="AN453">
        <v>0</v>
      </c>
      <c r="AO453">
        <f>1-AM453/AN453</f>
        <v>0</v>
      </c>
      <c r="AP453">
        <v>0</v>
      </c>
      <c r="AQ453" t="s">
        <v>292</v>
      </c>
      <c r="AR453" t="s">
        <v>292</v>
      </c>
      <c r="AS453">
        <v>0</v>
      </c>
      <c r="AT453">
        <v>0</v>
      </c>
      <c r="AU453">
        <f>1-AS453/AT453</f>
        <v>0</v>
      </c>
      <c r="AV453">
        <v>0.5</v>
      </c>
      <c r="AW453">
        <f>BN453</f>
        <v>0</v>
      </c>
      <c r="AX453">
        <f>K453</f>
        <v>0</v>
      </c>
      <c r="AY453">
        <f>AU453*AV453*AW453</f>
        <v>0</v>
      </c>
      <c r="AZ453">
        <f>(AX453-AP453)/AW453</f>
        <v>0</v>
      </c>
      <c r="BA453">
        <f>(AN453-AT453)/AT453</f>
        <v>0</v>
      </c>
      <c r="BB453">
        <f>AM453/(AO453+AM453/AT453)</f>
        <v>0</v>
      </c>
      <c r="BC453" t="s">
        <v>292</v>
      </c>
      <c r="BD453">
        <v>0</v>
      </c>
      <c r="BE453">
        <f>IF(BD453&lt;&gt;0, BD453, BB453)</f>
        <v>0</v>
      </c>
      <c r="BF453">
        <f>1-BE453/AT453</f>
        <v>0</v>
      </c>
      <c r="BG453">
        <f>(AT453-AS453)/(AT453-BE453)</f>
        <v>0</v>
      </c>
      <c r="BH453">
        <f>(AN453-AT453)/(AN453-BE453)</f>
        <v>0</v>
      </c>
      <c r="BI453">
        <f>(AT453-AS453)/(AT453-AM453)</f>
        <v>0</v>
      </c>
      <c r="BJ453">
        <f>(AN453-AT453)/(AN453-AM453)</f>
        <v>0</v>
      </c>
      <c r="BK453">
        <f>(BG453*BE453/AS453)</f>
        <v>0</v>
      </c>
      <c r="BL453">
        <f>(1-BK453)</f>
        <v>0</v>
      </c>
      <c r="BM453">
        <f>$B$11*CK453+$C$11*CL453+$F$11*CM453*(1-CP453)</f>
        <v>0</v>
      </c>
      <c r="BN453">
        <f>BM453*BO453</f>
        <v>0</v>
      </c>
      <c r="BO453">
        <f>($B$11*$D$9+$C$11*$D$9+$F$11*((CZ453+CR453)/MAX(CZ453+CR453+DA453, 0.1)*$I$9+DA453/MAX(CZ453+CR453+DA453, 0.1)*$J$9))/($B$11+$C$11+$F$11)</f>
        <v>0</v>
      </c>
      <c r="BP453">
        <f>($B$11*$K$9+$C$11*$K$9+$F$11*((CZ453+CR453)/MAX(CZ453+CR453+DA453, 0.1)*$P$9+DA453/MAX(CZ453+CR453+DA453, 0.1)*$Q$9))/($B$11+$C$11+$F$11)</f>
        <v>0</v>
      </c>
      <c r="BQ453">
        <v>6</v>
      </c>
      <c r="BR453">
        <v>0.5</v>
      </c>
      <c r="BS453" t="s">
        <v>293</v>
      </c>
      <c r="BT453">
        <v>2</v>
      </c>
      <c r="BU453">
        <v>1626466061</v>
      </c>
      <c r="BV453">
        <v>394.691</v>
      </c>
      <c r="BW453">
        <v>419.960666666667</v>
      </c>
      <c r="BX453">
        <v>14.2940666666667</v>
      </c>
      <c r="BY453">
        <v>6.82215666666667</v>
      </c>
      <c r="BZ453">
        <v>393.144</v>
      </c>
      <c r="CA453">
        <v>14.3072</v>
      </c>
      <c r="CB453">
        <v>900.021666666667</v>
      </c>
      <c r="CC453">
        <v>100.762666666667</v>
      </c>
      <c r="CD453">
        <v>0.100515</v>
      </c>
      <c r="CE453">
        <v>29.63</v>
      </c>
      <c r="CF453">
        <v>27.3470333333333</v>
      </c>
      <c r="CG453">
        <v>999.9</v>
      </c>
      <c r="CH453">
        <v>0</v>
      </c>
      <c r="CI453">
        <v>0</v>
      </c>
      <c r="CJ453">
        <v>9958.95666666667</v>
      </c>
      <c r="CK453">
        <v>0</v>
      </c>
      <c r="CL453">
        <v>0.221023</v>
      </c>
      <c r="CM453">
        <v>1459.98666666667</v>
      </c>
      <c r="CN453">
        <v>0.972995</v>
      </c>
      <c r="CO453">
        <v>0.0270046</v>
      </c>
      <c r="CP453">
        <v>0</v>
      </c>
      <c r="CQ453">
        <v>888.799</v>
      </c>
      <c r="CR453">
        <v>4.99999</v>
      </c>
      <c r="CS453">
        <v>13048.6</v>
      </c>
      <c r="CT453">
        <v>12728.2</v>
      </c>
      <c r="CU453">
        <v>39.937</v>
      </c>
      <c r="CV453">
        <v>41.604</v>
      </c>
      <c r="CW453">
        <v>40.875</v>
      </c>
      <c r="CX453">
        <v>41.1456666666667</v>
      </c>
      <c r="CY453">
        <v>42.375</v>
      </c>
      <c r="CZ453">
        <v>1415.69666666667</v>
      </c>
      <c r="DA453">
        <v>39.29</v>
      </c>
      <c r="DB453">
        <v>0</v>
      </c>
      <c r="DC453">
        <v>1626466073</v>
      </c>
      <c r="DD453">
        <v>0</v>
      </c>
      <c r="DE453">
        <v>888.112961538461</v>
      </c>
      <c r="DF453">
        <v>4.89904271411529</v>
      </c>
      <c r="DG453">
        <v>75.1316238465228</v>
      </c>
      <c r="DH453">
        <v>13039.4615384615</v>
      </c>
      <c r="DI453">
        <v>15</v>
      </c>
      <c r="DJ453">
        <v>1626465084.6</v>
      </c>
      <c r="DK453" t="s">
        <v>294</v>
      </c>
      <c r="DL453">
        <v>1626465076.6</v>
      </c>
      <c r="DM453">
        <v>1626465084.6</v>
      </c>
      <c r="DN453">
        <v>8</v>
      </c>
      <c r="DO453">
        <v>0.212</v>
      </c>
      <c r="DP453">
        <v>0.013</v>
      </c>
      <c r="DQ453">
        <v>1.588</v>
      </c>
      <c r="DR453">
        <v>-0.074</v>
      </c>
      <c r="DS453">
        <v>420</v>
      </c>
      <c r="DT453">
        <v>3</v>
      </c>
      <c r="DU453">
        <v>0.13</v>
      </c>
      <c r="DV453">
        <v>0.03</v>
      </c>
      <c r="DW453">
        <v>-25.2700487804878</v>
      </c>
      <c r="DX453">
        <v>-0.429767247386776</v>
      </c>
      <c r="DY453">
        <v>0.064187944776339</v>
      </c>
      <c r="DZ453">
        <v>1</v>
      </c>
      <c r="EA453">
        <v>887.871371428571</v>
      </c>
      <c r="EB453">
        <v>4.43055286216107</v>
      </c>
      <c r="EC453">
        <v>0.4803586211342</v>
      </c>
      <c r="ED453">
        <v>1</v>
      </c>
      <c r="EE453">
        <v>7.37570341463415</v>
      </c>
      <c r="EF453">
        <v>0.440650243902433</v>
      </c>
      <c r="EG453">
        <v>0.0449206023464683</v>
      </c>
      <c r="EH453">
        <v>0</v>
      </c>
      <c r="EI453">
        <v>2</v>
      </c>
      <c r="EJ453">
        <v>3</v>
      </c>
      <c r="EK453" t="s">
        <v>354</v>
      </c>
      <c r="EL453">
        <v>100</v>
      </c>
      <c r="EM453">
        <v>100</v>
      </c>
      <c r="EN453">
        <v>1.547</v>
      </c>
      <c r="EO453">
        <v>-0.013</v>
      </c>
      <c r="EP453">
        <v>0.796380875196005</v>
      </c>
      <c r="EQ453">
        <v>0.00225868272383977</v>
      </c>
      <c r="ER453">
        <v>-9.96746185667655e-07</v>
      </c>
      <c r="ES453">
        <v>2.83711317370827e-10</v>
      </c>
      <c r="ET453">
        <v>-0.071317122073674</v>
      </c>
      <c r="EU453">
        <v>-0.00217948432402501</v>
      </c>
      <c r="EV453">
        <v>0.000453263451741206</v>
      </c>
      <c r="EW453">
        <v>-1.16319206543697e-06</v>
      </c>
      <c r="EX453">
        <v>-2</v>
      </c>
      <c r="EY453">
        <v>2196</v>
      </c>
      <c r="EZ453">
        <v>1</v>
      </c>
      <c r="FA453">
        <v>25</v>
      </c>
      <c r="FB453">
        <v>16.4</v>
      </c>
      <c r="FC453">
        <v>16.3</v>
      </c>
      <c r="FD453">
        <v>18</v>
      </c>
      <c r="FE453">
        <v>830.112</v>
      </c>
      <c r="FF453">
        <v>436.216</v>
      </c>
      <c r="FG453">
        <v>36.1197</v>
      </c>
      <c r="FH453">
        <v>25.3163</v>
      </c>
      <c r="FI453">
        <v>30.0005</v>
      </c>
      <c r="FJ453">
        <v>25.3524</v>
      </c>
      <c r="FK453">
        <v>25.3843</v>
      </c>
      <c r="FL453">
        <v>25.1071</v>
      </c>
      <c r="FM453">
        <v>53.6966</v>
      </c>
      <c r="FN453">
        <v>0</v>
      </c>
      <c r="FO453">
        <v>36.22</v>
      </c>
      <c r="FP453">
        <v>420</v>
      </c>
      <c r="FQ453">
        <v>6.97808</v>
      </c>
      <c r="FR453">
        <v>101.464</v>
      </c>
      <c r="FS453">
        <v>101.9</v>
      </c>
    </row>
    <row r="454" spans="1:175">
      <c r="A454">
        <v>438</v>
      </c>
      <c r="B454">
        <v>1626466064</v>
      </c>
      <c r="C454">
        <v>874.400000095367</v>
      </c>
      <c r="D454" t="s">
        <v>1170</v>
      </c>
      <c r="E454" t="s">
        <v>1171</v>
      </c>
      <c r="F454">
        <v>1</v>
      </c>
      <c r="G454" t="s">
        <v>291</v>
      </c>
      <c r="H454">
        <v>1626466063</v>
      </c>
      <c r="I454">
        <f>(J454)/1000</f>
        <v>0</v>
      </c>
      <c r="J454">
        <f>1000*CB454*AH454*(BX454-BY454)/(100*BQ454*(1000-AH454*BX454))</f>
        <v>0</v>
      </c>
      <c r="K454">
        <f>CB454*AH454*(BW454-BV454*(1000-AH454*BY454)/(1000-AH454*BX454))/(100*BQ454)</f>
        <v>0</v>
      </c>
      <c r="L454">
        <f>BV454 - IF(AH454&gt;1, K454*BQ454*100.0/(AJ454*CJ454), 0)</f>
        <v>0</v>
      </c>
      <c r="M454">
        <f>((S454-I454/2)*L454-K454)/(S454+I454/2)</f>
        <v>0</v>
      </c>
      <c r="N454">
        <f>M454*(CC454+CD454)/1000.0</f>
        <v>0</v>
      </c>
      <c r="O454">
        <f>(BV454 - IF(AH454&gt;1, K454*BQ454*100.0/(AJ454*CJ454), 0))*(CC454+CD454)/1000.0</f>
        <v>0</v>
      </c>
      <c r="P454">
        <f>2.0/((1/R454-1/Q454)+SIGN(R454)*SQRT((1/R454-1/Q454)*(1/R454-1/Q454) + 4*BR454/((BR454+1)*(BR454+1))*(2*1/R454*1/Q454-1/Q454*1/Q454)))</f>
        <v>0</v>
      </c>
      <c r="Q454">
        <f>IF(LEFT(BS454,1)&lt;&gt;"0",IF(LEFT(BS454,1)="1",3.0,BT454),$D$5+$E$5*(CJ454*CC454/($K$5*1000))+$F$5*(CJ454*CC454/($K$5*1000))*MAX(MIN(BQ454,$J$5),$I$5)*MAX(MIN(BQ454,$J$5),$I$5)+$G$5*MAX(MIN(BQ454,$J$5),$I$5)*(CJ454*CC454/($K$5*1000))+$H$5*(CJ454*CC454/($K$5*1000))*(CJ454*CC454/($K$5*1000)))</f>
        <v>0</v>
      </c>
      <c r="R454">
        <f>I454*(1000-(1000*0.61365*exp(17.502*V454/(240.97+V454))/(CC454+CD454)+BX454)/2)/(1000*0.61365*exp(17.502*V454/(240.97+V454))/(CC454+CD454)-BX454)</f>
        <v>0</v>
      </c>
      <c r="S454">
        <f>1/((BR454+1)/(P454/1.6)+1/(Q454/1.37)) + BR454/((BR454+1)/(P454/1.6) + BR454/(Q454/1.37))</f>
        <v>0</v>
      </c>
      <c r="T454">
        <f>(BM454*BP454)</f>
        <v>0</v>
      </c>
      <c r="U454">
        <f>(CE454+(T454+2*0.95*5.67E-8*(((CE454+$B$7)+273)^4-(CE454+273)^4)-44100*I454)/(1.84*29.3*Q454+8*0.95*5.67E-8*(CE454+273)^3))</f>
        <v>0</v>
      </c>
      <c r="V454">
        <f>($C$7*CF454+$D$7*CG454+$E$7*U454)</f>
        <v>0</v>
      </c>
      <c r="W454">
        <f>0.61365*exp(17.502*V454/(240.97+V454))</f>
        <v>0</v>
      </c>
      <c r="X454">
        <f>(Y454/Z454*100)</f>
        <v>0</v>
      </c>
      <c r="Y454">
        <f>BX454*(CC454+CD454)/1000</f>
        <v>0</v>
      </c>
      <c r="Z454">
        <f>0.61365*exp(17.502*CE454/(240.97+CE454))</f>
        <v>0</v>
      </c>
      <c r="AA454">
        <f>(W454-BX454*(CC454+CD454)/1000)</f>
        <v>0</v>
      </c>
      <c r="AB454">
        <f>(-I454*44100)</f>
        <v>0</v>
      </c>
      <c r="AC454">
        <f>2*29.3*Q454*0.92*(CE454-V454)</f>
        <v>0</v>
      </c>
      <c r="AD454">
        <f>2*0.95*5.67E-8*(((CE454+$B$7)+273)^4-(V454+273)^4)</f>
        <v>0</v>
      </c>
      <c r="AE454">
        <f>T454+AD454+AB454+AC454</f>
        <v>0</v>
      </c>
      <c r="AF454">
        <v>134</v>
      </c>
      <c r="AG454">
        <v>15</v>
      </c>
      <c r="AH454">
        <f>IF(AF454*$H$13&gt;=AJ454,1.0,(AJ454/(AJ454-AF454*$H$13)))</f>
        <v>0</v>
      </c>
      <c r="AI454">
        <f>(AH454-1)*100</f>
        <v>0</v>
      </c>
      <c r="AJ454">
        <f>MAX(0,($B$13+$C$13*CJ454)/(1+$D$13*CJ454)*CC454/(CE454+273)*$E$13)</f>
        <v>0</v>
      </c>
      <c r="AK454" t="s">
        <v>292</v>
      </c>
      <c r="AL454" t="s">
        <v>292</v>
      </c>
      <c r="AM454">
        <v>0</v>
      </c>
      <c r="AN454">
        <v>0</v>
      </c>
      <c r="AO454">
        <f>1-AM454/AN454</f>
        <v>0</v>
      </c>
      <c r="AP454">
        <v>0</v>
      </c>
      <c r="AQ454" t="s">
        <v>292</v>
      </c>
      <c r="AR454" t="s">
        <v>292</v>
      </c>
      <c r="AS454">
        <v>0</v>
      </c>
      <c r="AT454">
        <v>0</v>
      </c>
      <c r="AU454">
        <f>1-AS454/AT454</f>
        <v>0</v>
      </c>
      <c r="AV454">
        <v>0.5</v>
      </c>
      <c r="AW454">
        <f>BN454</f>
        <v>0</v>
      </c>
      <c r="AX454">
        <f>K454</f>
        <v>0</v>
      </c>
      <c r="AY454">
        <f>AU454*AV454*AW454</f>
        <v>0</v>
      </c>
      <c r="AZ454">
        <f>(AX454-AP454)/AW454</f>
        <v>0</v>
      </c>
      <c r="BA454">
        <f>(AN454-AT454)/AT454</f>
        <v>0</v>
      </c>
      <c r="BB454">
        <f>AM454/(AO454+AM454/AT454)</f>
        <v>0</v>
      </c>
      <c r="BC454" t="s">
        <v>292</v>
      </c>
      <c r="BD454">
        <v>0</v>
      </c>
      <c r="BE454">
        <f>IF(BD454&lt;&gt;0, BD454, BB454)</f>
        <v>0</v>
      </c>
      <c r="BF454">
        <f>1-BE454/AT454</f>
        <v>0</v>
      </c>
      <c r="BG454">
        <f>(AT454-AS454)/(AT454-BE454)</f>
        <v>0</v>
      </c>
      <c r="BH454">
        <f>(AN454-AT454)/(AN454-BE454)</f>
        <v>0</v>
      </c>
      <c r="BI454">
        <f>(AT454-AS454)/(AT454-AM454)</f>
        <v>0</v>
      </c>
      <c r="BJ454">
        <f>(AN454-AT454)/(AN454-AM454)</f>
        <v>0</v>
      </c>
      <c r="BK454">
        <f>(BG454*BE454/AS454)</f>
        <v>0</v>
      </c>
      <c r="BL454">
        <f>(1-BK454)</f>
        <v>0</v>
      </c>
      <c r="BM454">
        <f>$B$11*CK454+$C$11*CL454+$F$11*CM454*(1-CP454)</f>
        <v>0</v>
      </c>
      <c r="BN454">
        <f>BM454*BO454</f>
        <v>0</v>
      </c>
      <c r="BO454">
        <f>($B$11*$D$9+$C$11*$D$9+$F$11*((CZ454+CR454)/MAX(CZ454+CR454+DA454, 0.1)*$I$9+DA454/MAX(CZ454+CR454+DA454, 0.1)*$J$9))/($B$11+$C$11+$F$11)</f>
        <v>0</v>
      </c>
      <c r="BP454">
        <f>($B$11*$K$9+$C$11*$K$9+$F$11*((CZ454+CR454)/MAX(CZ454+CR454+DA454, 0.1)*$P$9+DA454/MAX(CZ454+CR454+DA454, 0.1)*$Q$9))/($B$11+$C$11+$F$11)</f>
        <v>0</v>
      </c>
      <c r="BQ454">
        <v>6</v>
      </c>
      <c r="BR454">
        <v>0.5</v>
      </c>
      <c r="BS454" t="s">
        <v>293</v>
      </c>
      <c r="BT454">
        <v>2</v>
      </c>
      <c r="BU454">
        <v>1626466063</v>
      </c>
      <c r="BV454">
        <v>394.705666666667</v>
      </c>
      <c r="BW454">
        <v>419.938</v>
      </c>
      <c r="BX454">
        <v>14.3168666666667</v>
      </c>
      <c r="BY454">
        <v>6.83511</v>
      </c>
      <c r="BZ454">
        <v>393.158666666667</v>
      </c>
      <c r="CA454">
        <v>14.3297666666667</v>
      </c>
      <c r="CB454">
        <v>900.025666666667</v>
      </c>
      <c r="CC454">
        <v>100.761</v>
      </c>
      <c r="CD454">
        <v>0.100841666666667</v>
      </c>
      <c r="CE454">
        <v>29.6726</v>
      </c>
      <c r="CF454">
        <v>27.3926</v>
      </c>
      <c r="CG454">
        <v>999.9</v>
      </c>
      <c r="CH454">
        <v>0</v>
      </c>
      <c r="CI454">
        <v>0</v>
      </c>
      <c r="CJ454">
        <v>9980</v>
      </c>
      <c r="CK454">
        <v>0</v>
      </c>
      <c r="CL454">
        <v>0.221023</v>
      </c>
      <c r="CM454">
        <v>1459.98666666667</v>
      </c>
      <c r="CN454">
        <v>0.972995</v>
      </c>
      <c r="CO454">
        <v>0.0270046</v>
      </c>
      <c r="CP454">
        <v>0</v>
      </c>
      <c r="CQ454">
        <v>888.611</v>
      </c>
      <c r="CR454">
        <v>4.99999</v>
      </c>
      <c r="CS454">
        <v>13049</v>
      </c>
      <c r="CT454">
        <v>12728.1666666667</v>
      </c>
      <c r="CU454">
        <v>39.937</v>
      </c>
      <c r="CV454">
        <v>41.562</v>
      </c>
      <c r="CW454">
        <v>40.875</v>
      </c>
      <c r="CX454">
        <v>41.1663333333333</v>
      </c>
      <c r="CY454">
        <v>42.375</v>
      </c>
      <c r="CZ454">
        <v>1415.69666666667</v>
      </c>
      <c r="DA454">
        <v>39.29</v>
      </c>
      <c r="DB454">
        <v>0</v>
      </c>
      <c r="DC454">
        <v>1626466075.4</v>
      </c>
      <c r="DD454">
        <v>0</v>
      </c>
      <c r="DE454">
        <v>888.271923076923</v>
      </c>
      <c r="DF454">
        <v>4.48396580359825</v>
      </c>
      <c r="DG454">
        <v>71.3128205171444</v>
      </c>
      <c r="DH454">
        <v>13042.2038461538</v>
      </c>
      <c r="DI454">
        <v>15</v>
      </c>
      <c r="DJ454">
        <v>1626465084.6</v>
      </c>
      <c r="DK454" t="s">
        <v>294</v>
      </c>
      <c r="DL454">
        <v>1626465076.6</v>
      </c>
      <c r="DM454">
        <v>1626465084.6</v>
      </c>
      <c r="DN454">
        <v>8</v>
      </c>
      <c r="DO454">
        <v>0.212</v>
      </c>
      <c r="DP454">
        <v>0.013</v>
      </c>
      <c r="DQ454">
        <v>1.588</v>
      </c>
      <c r="DR454">
        <v>-0.074</v>
      </c>
      <c r="DS454">
        <v>420</v>
      </c>
      <c r="DT454">
        <v>3</v>
      </c>
      <c r="DU454">
        <v>0.13</v>
      </c>
      <c r="DV454">
        <v>0.03</v>
      </c>
      <c r="DW454">
        <v>-25.2755195121951</v>
      </c>
      <c r="DX454">
        <v>-0.29565783972125</v>
      </c>
      <c r="DY454">
        <v>0.0611092193735525</v>
      </c>
      <c r="DZ454">
        <v>1</v>
      </c>
      <c r="EA454">
        <v>888.015941176471</v>
      </c>
      <c r="EB454">
        <v>4.37186585601328</v>
      </c>
      <c r="EC454">
        <v>0.466374813994096</v>
      </c>
      <c r="ED454">
        <v>1</v>
      </c>
      <c r="EE454">
        <v>7.39115951219512</v>
      </c>
      <c r="EF454">
        <v>0.495732543554001</v>
      </c>
      <c r="EG454">
        <v>0.0501451911441565</v>
      </c>
      <c r="EH454">
        <v>0</v>
      </c>
      <c r="EI454">
        <v>2</v>
      </c>
      <c r="EJ454">
        <v>3</v>
      </c>
      <c r="EK454" t="s">
        <v>354</v>
      </c>
      <c r="EL454">
        <v>100</v>
      </c>
      <c r="EM454">
        <v>100</v>
      </c>
      <c r="EN454">
        <v>1.547</v>
      </c>
      <c r="EO454">
        <v>-0.0128</v>
      </c>
      <c r="EP454">
        <v>0.796380875196005</v>
      </c>
      <c r="EQ454">
        <v>0.00225868272383977</v>
      </c>
      <c r="ER454">
        <v>-9.96746185667655e-07</v>
      </c>
      <c r="ES454">
        <v>2.83711317370827e-10</v>
      </c>
      <c r="ET454">
        <v>-0.071317122073674</v>
      </c>
      <c r="EU454">
        <v>-0.00217948432402501</v>
      </c>
      <c r="EV454">
        <v>0.000453263451741206</v>
      </c>
      <c r="EW454">
        <v>-1.16319206543697e-06</v>
      </c>
      <c r="EX454">
        <v>-2</v>
      </c>
      <c r="EY454">
        <v>2196</v>
      </c>
      <c r="EZ454">
        <v>1</v>
      </c>
      <c r="FA454">
        <v>25</v>
      </c>
      <c r="FB454">
        <v>16.5</v>
      </c>
      <c r="FC454">
        <v>16.3</v>
      </c>
      <c r="FD454">
        <v>18</v>
      </c>
      <c r="FE454">
        <v>830.409</v>
      </c>
      <c r="FF454">
        <v>436.327</v>
      </c>
      <c r="FG454">
        <v>36.1883</v>
      </c>
      <c r="FH454">
        <v>25.3187</v>
      </c>
      <c r="FI454">
        <v>30.0007</v>
      </c>
      <c r="FJ454">
        <v>25.3535</v>
      </c>
      <c r="FK454">
        <v>25.385</v>
      </c>
      <c r="FL454">
        <v>25.1145</v>
      </c>
      <c r="FM454">
        <v>53.6966</v>
      </c>
      <c r="FN454">
        <v>0</v>
      </c>
      <c r="FO454">
        <v>36.32</v>
      </c>
      <c r="FP454">
        <v>420</v>
      </c>
      <c r="FQ454">
        <v>6.96547</v>
      </c>
      <c r="FR454">
        <v>101.464</v>
      </c>
      <c r="FS454">
        <v>101.898</v>
      </c>
    </row>
    <row r="455" spans="1:175">
      <c r="A455">
        <v>439</v>
      </c>
      <c r="B455">
        <v>1626466066</v>
      </c>
      <c r="C455">
        <v>876.400000095367</v>
      </c>
      <c r="D455" t="s">
        <v>1172</v>
      </c>
      <c r="E455" t="s">
        <v>1173</v>
      </c>
      <c r="F455">
        <v>1</v>
      </c>
      <c r="G455" t="s">
        <v>291</v>
      </c>
      <c r="H455">
        <v>1626466065</v>
      </c>
      <c r="I455">
        <f>(J455)/1000</f>
        <v>0</v>
      </c>
      <c r="J455">
        <f>1000*CB455*AH455*(BX455-BY455)/(100*BQ455*(1000-AH455*BX455))</f>
        <v>0</v>
      </c>
      <c r="K455">
        <f>CB455*AH455*(BW455-BV455*(1000-AH455*BY455)/(1000-AH455*BX455))/(100*BQ455)</f>
        <v>0</v>
      </c>
      <c r="L455">
        <f>BV455 - IF(AH455&gt;1, K455*BQ455*100.0/(AJ455*CJ455), 0)</f>
        <v>0</v>
      </c>
      <c r="M455">
        <f>((S455-I455/2)*L455-K455)/(S455+I455/2)</f>
        <v>0</v>
      </c>
      <c r="N455">
        <f>M455*(CC455+CD455)/1000.0</f>
        <v>0</v>
      </c>
      <c r="O455">
        <f>(BV455 - IF(AH455&gt;1, K455*BQ455*100.0/(AJ455*CJ455), 0))*(CC455+CD455)/1000.0</f>
        <v>0</v>
      </c>
      <c r="P455">
        <f>2.0/((1/R455-1/Q455)+SIGN(R455)*SQRT((1/R455-1/Q455)*(1/R455-1/Q455) + 4*BR455/((BR455+1)*(BR455+1))*(2*1/R455*1/Q455-1/Q455*1/Q455)))</f>
        <v>0</v>
      </c>
      <c r="Q455">
        <f>IF(LEFT(BS455,1)&lt;&gt;"0",IF(LEFT(BS455,1)="1",3.0,BT455),$D$5+$E$5*(CJ455*CC455/($K$5*1000))+$F$5*(CJ455*CC455/($K$5*1000))*MAX(MIN(BQ455,$J$5),$I$5)*MAX(MIN(BQ455,$J$5),$I$5)+$G$5*MAX(MIN(BQ455,$J$5),$I$5)*(CJ455*CC455/($K$5*1000))+$H$5*(CJ455*CC455/($K$5*1000))*(CJ455*CC455/($K$5*1000)))</f>
        <v>0</v>
      </c>
      <c r="R455">
        <f>I455*(1000-(1000*0.61365*exp(17.502*V455/(240.97+V455))/(CC455+CD455)+BX455)/2)/(1000*0.61365*exp(17.502*V455/(240.97+V455))/(CC455+CD455)-BX455)</f>
        <v>0</v>
      </c>
      <c r="S455">
        <f>1/((BR455+1)/(P455/1.6)+1/(Q455/1.37)) + BR455/((BR455+1)/(P455/1.6) + BR455/(Q455/1.37))</f>
        <v>0</v>
      </c>
      <c r="T455">
        <f>(BM455*BP455)</f>
        <v>0</v>
      </c>
      <c r="U455">
        <f>(CE455+(T455+2*0.95*5.67E-8*(((CE455+$B$7)+273)^4-(CE455+273)^4)-44100*I455)/(1.84*29.3*Q455+8*0.95*5.67E-8*(CE455+273)^3))</f>
        <v>0</v>
      </c>
      <c r="V455">
        <f>($C$7*CF455+$D$7*CG455+$E$7*U455)</f>
        <v>0</v>
      </c>
      <c r="W455">
        <f>0.61365*exp(17.502*V455/(240.97+V455))</f>
        <v>0</v>
      </c>
      <c r="X455">
        <f>(Y455/Z455*100)</f>
        <v>0</v>
      </c>
      <c r="Y455">
        <f>BX455*(CC455+CD455)/1000</f>
        <v>0</v>
      </c>
      <c r="Z455">
        <f>0.61365*exp(17.502*CE455/(240.97+CE455))</f>
        <v>0</v>
      </c>
      <c r="AA455">
        <f>(W455-BX455*(CC455+CD455)/1000)</f>
        <v>0</v>
      </c>
      <c r="AB455">
        <f>(-I455*44100)</f>
        <v>0</v>
      </c>
      <c r="AC455">
        <f>2*29.3*Q455*0.92*(CE455-V455)</f>
        <v>0</v>
      </c>
      <c r="AD455">
        <f>2*0.95*5.67E-8*(((CE455+$B$7)+273)^4-(V455+273)^4)</f>
        <v>0</v>
      </c>
      <c r="AE455">
        <f>T455+AD455+AB455+AC455</f>
        <v>0</v>
      </c>
      <c r="AF455">
        <v>134</v>
      </c>
      <c r="AG455">
        <v>15</v>
      </c>
      <c r="AH455">
        <f>IF(AF455*$H$13&gt;=AJ455,1.0,(AJ455/(AJ455-AF455*$H$13)))</f>
        <v>0</v>
      </c>
      <c r="AI455">
        <f>(AH455-1)*100</f>
        <v>0</v>
      </c>
      <c r="AJ455">
        <f>MAX(0,($B$13+$C$13*CJ455)/(1+$D$13*CJ455)*CC455/(CE455+273)*$E$13)</f>
        <v>0</v>
      </c>
      <c r="AK455" t="s">
        <v>292</v>
      </c>
      <c r="AL455" t="s">
        <v>292</v>
      </c>
      <c r="AM455">
        <v>0</v>
      </c>
      <c r="AN455">
        <v>0</v>
      </c>
      <c r="AO455">
        <f>1-AM455/AN455</f>
        <v>0</v>
      </c>
      <c r="AP455">
        <v>0</v>
      </c>
      <c r="AQ455" t="s">
        <v>292</v>
      </c>
      <c r="AR455" t="s">
        <v>292</v>
      </c>
      <c r="AS455">
        <v>0</v>
      </c>
      <c r="AT455">
        <v>0</v>
      </c>
      <c r="AU455">
        <f>1-AS455/AT455</f>
        <v>0</v>
      </c>
      <c r="AV455">
        <v>0.5</v>
      </c>
      <c r="AW455">
        <f>BN455</f>
        <v>0</v>
      </c>
      <c r="AX455">
        <f>K455</f>
        <v>0</v>
      </c>
      <c r="AY455">
        <f>AU455*AV455*AW455</f>
        <v>0</v>
      </c>
      <c r="AZ455">
        <f>(AX455-AP455)/AW455</f>
        <v>0</v>
      </c>
      <c r="BA455">
        <f>(AN455-AT455)/AT455</f>
        <v>0</v>
      </c>
      <c r="BB455">
        <f>AM455/(AO455+AM455/AT455)</f>
        <v>0</v>
      </c>
      <c r="BC455" t="s">
        <v>292</v>
      </c>
      <c r="BD455">
        <v>0</v>
      </c>
      <c r="BE455">
        <f>IF(BD455&lt;&gt;0, BD455, BB455)</f>
        <v>0</v>
      </c>
      <c r="BF455">
        <f>1-BE455/AT455</f>
        <v>0</v>
      </c>
      <c r="BG455">
        <f>(AT455-AS455)/(AT455-BE455)</f>
        <v>0</v>
      </c>
      <c r="BH455">
        <f>(AN455-AT455)/(AN455-BE455)</f>
        <v>0</v>
      </c>
      <c r="BI455">
        <f>(AT455-AS455)/(AT455-AM455)</f>
        <v>0</v>
      </c>
      <c r="BJ455">
        <f>(AN455-AT455)/(AN455-AM455)</f>
        <v>0</v>
      </c>
      <c r="BK455">
        <f>(BG455*BE455/AS455)</f>
        <v>0</v>
      </c>
      <c r="BL455">
        <f>(1-BK455)</f>
        <v>0</v>
      </c>
      <c r="BM455">
        <f>$B$11*CK455+$C$11*CL455+$F$11*CM455*(1-CP455)</f>
        <v>0</v>
      </c>
      <c r="BN455">
        <f>BM455*BO455</f>
        <v>0</v>
      </c>
      <c r="BO455">
        <f>($B$11*$D$9+$C$11*$D$9+$F$11*((CZ455+CR455)/MAX(CZ455+CR455+DA455, 0.1)*$I$9+DA455/MAX(CZ455+CR455+DA455, 0.1)*$J$9))/($B$11+$C$11+$F$11)</f>
        <v>0</v>
      </c>
      <c r="BP455">
        <f>($B$11*$K$9+$C$11*$K$9+$F$11*((CZ455+CR455)/MAX(CZ455+CR455+DA455, 0.1)*$P$9+DA455/MAX(CZ455+CR455+DA455, 0.1)*$Q$9))/($B$11+$C$11+$F$11)</f>
        <v>0</v>
      </c>
      <c r="BQ455">
        <v>6</v>
      </c>
      <c r="BR455">
        <v>0.5</v>
      </c>
      <c r="BS455" t="s">
        <v>293</v>
      </c>
      <c r="BT455">
        <v>2</v>
      </c>
      <c r="BU455">
        <v>1626466065</v>
      </c>
      <c r="BV455">
        <v>394.63</v>
      </c>
      <c r="BW455">
        <v>419.856</v>
      </c>
      <c r="BX455">
        <v>14.3482333333333</v>
      </c>
      <c r="BY455">
        <v>6.86280333333333</v>
      </c>
      <c r="BZ455">
        <v>393.082666666667</v>
      </c>
      <c r="CA455">
        <v>14.3608</v>
      </c>
      <c r="CB455">
        <v>900.003666666667</v>
      </c>
      <c r="CC455">
        <v>100.761</v>
      </c>
      <c r="CD455">
        <v>0.100118</v>
      </c>
      <c r="CE455">
        <v>29.7116333333333</v>
      </c>
      <c r="CF455">
        <v>27.4296666666667</v>
      </c>
      <c r="CG455">
        <v>999.9</v>
      </c>
      <c r="CH455">
        <v>0</v>
      </c>
      <c r="CI455">
        <v>0</v>
      </c>
      <c r="CJ455">
        <v>9996.26666666667</v>
      </c>
      <c r="CK455">
        <v>0</v>
      </c>
      <c r="CL455">
        <v>0.221023</v>
      </c>
      <c r="CM455">
        <v>1459.98333333333</v>
      </c>
      <c r="CN455">
        <v>0.972995</v>
      </c>
      <c r="CO455">
        <v>0.0270046</v>
      </c>
      <c r="CP455">
        <v>0</v>
      </c>
      <c r="CQ455">
        <v>888.784333333333</v>
      </c>
      <c r="CR455">
        <v>4.99999</v>
      </c>
      <c r="CS455">
        <v>13050.6666666667</v>
      </c>
      <c r="CT455">
        <v>12728.2</v>
      </c>
      <c r="CU455">
        <v>39.937</v>
      </c>
      <c r="CV455">
        <v>41.604</v>
      </c>
      <c r="CW455">
        <v>40.875</v>
      </c>
      <c r="CX455">
        <v>41.1456666666667</v>
      </c>
      <c r="CY455">
        <v>42.375</v>
      </c>
      <c r="CZ455">
        <v>1415.69333333333</v>
      </c>
      <c r="DA455">
        <v>39.29</v>
      </c>
      <c r="DB455">
        <v>0</v>
      </c>
      <c r="DC455">
        <v>1626466077.2</v>
      </c>
      <c r="DD455">
        <v>0</v>
      </c>
      <c r="DE455">
        <v>888.43724</v>
      </c>
      <c r="DF455">
        <v>4.75492306638992</v>
      </c>
      <c r="DG455">
        <v>68.6384615500653</v>
      </c>
      <c r="DH455">
        <v>13044.552</v>
      </c>
      <c r="DI455">
        <v>15</v>
      </c>
      <c r="DJ455">
        <v>1626465084.6</v>
      </c>
      <c r="DK455" t="s">
        <v>294</v>
      </c>
      <c r="DL455">
        <v>1626465076.6</v>
      </c>
      <c r="DM455">
        <v>1626465084.6</v>
      </c>
      <c r="DN455">
        <v>8</v>
      </c>
      <c r="DO455">
        <v>0.212</v>
      </c>
      <c r="DP455">
        <v>0.013</v>
      </c>
      <c r="DQ455">
        <v>1.588</v>
      </c>
      <c r="DR455">
        <v>-0.074</v>
      </c>
      <c r="DS455">
        <v>420</v>
      </c>
      <c r="DT455">
        <v>3</v>
      </c>
      <c r="DU455">
        <v>0.13</v>
      </c>
      <c r="DV455">
        <v>0.03</v>
      </c>
      <c r="DW455">
        <v>-25.2762804878049</v>
      </c>
      <c r="DX455">
        <v>-0.0247108013937317</v>
      </c>
      <c r="DY455">
        <v>0.0600252029161743</v>
      </c>
      <c r="DZ455">
        <v>1</v>
      </c>
      <c r="EA455">
        <v>888.145606060606</v>
      </c>
      <c r="EB455">
        <v>4.38489095913614</v>
      </c>
      <c r="EC455">
        <v>0.455969492559632</v>
      </c>
      <c r="ED455">
        <v>1</v>
      </c>
      <c r="EE455">
        <v>7.40708585365854</v>
      </c>
      <c r="EF455">
        <v>0.508907874564468</v>
      </c>
      <c r="EG455">
        <v>0.0513503463771351</v>
      </c>
      <c r="EH455">
        <v>0</v>
      </c>
      <c r="EI455">
        <v>2</v>
      </c>
      <c r="EJ455">
        <v>3</v>
      </c>
      <c r="EK455" t="s">
        <v>354</v>
      </c>
      <c r="EL455">
        <v>100</v>
      </c>
      <c r="EM455">
        <v>100</v>
      </c>
      <c r="EN455">
        <v>1.548</v>
      </c>
      <c r="EO455">
        <v>-0.0124</v>
      </c>
      <c r="EP455">
        <v>0.796380875196005</v>
      </c>
      <c r="EQ455">
        <v>0.00225868272383977</v>
      </c>
      <c r="ER455">
        <v>-9.96746185667655e-07</v>
      </c>
      <c r="ES455">
        <v>2.83711317370827e-10</v>
      </c>
      <c r="ET455">
        <v>-0.071317122073674</v>
      </c>
      <c r="EU455">
        <v>-0.00217948432402501</v>
      </c>
      <c r="EV455">
        <v>0.000453263451741206</v>
      </c>
      <c r="EW455">
        <v>-1.16319206543697e-06</v>
      </c>
      <c r="EX455">
        <v>-2</v>
      </c>
      <c r="EY455">
        <v>2196</v>
      </c>
      <c r="EZ455">
        <v>1</v>
      </c>
      <c r="FA455">
        <v>25</v>
      </c>
      <c r="FB455">
        <v>16.5</v>
      </c>
      <c r="FC455">
        <v>16.4</v>
      </c>
      <c r="FD455">
        <v>18</v>
      </c>
      <c r="FE455">
        <v>830.399</v>
      </c>
      <c r="FF455">
        <v>436.334</v>
      </c>
      <c r="FG455">
        <v>36.2444</v>
      </c>
      <c r="FH455">
        <v>25.321</v>
      </c>
      <c r="FI455">
        <v>30.0006</v>
      </c>
      <c r="FJ455">
        <v>25.3544</v>
      </c>
      <c r="FK455">
        <v>25.3859</v>
      </c>
      <c r="FL455">
        <v>25.1108</v>
      </c>
      <c r="FM455">
        <v>53.6966</v>
      </c>
      <c r="FN455">
        <v>0</v>
      </c>
      <c r="FO455">
        <v>36.32</v>
      </c>
      <c r="FP455">
        <v>420</v>
      </c>
      <c r="FQ455">
        <v>7.01164</v>
      </c>
      <c r="FR455">
        <v>101.463</v>
      </c>
      <c r="FS455">
        <v>101.897</v>
      </c>
    </row>
    <row r="456" spans="1:175">
      <c r="A456">
        <v>440</v>
      </c>
      <c r="B456">
        <v>1626466068</v>
      </c>
      <c r="C456">
        <v>878.400000095367</v>
      </c>
      <c r="D456" t="s">
        <v>1174</v>
      </c>
      <c r="E456" t="s">
        <v>1175</v>
      </c>
      <c r="F456">
        <v>1</v>
      </c>
      <c r="G456" t="s">
        <v>291</v>
      </c>
      <c r="H456">
        <v>1626466067</v>
      </c>
      <c r="I456">
        <f>(J456)/1000</f>
        <v>0</v>
      </c>
      <c r="J456">
        <f>1000*CB456*AH456*(BX456-BY456)/(100*BQ456*(1000-AH456*BX456))</f>
        <v>0</v>
      </c>
      <c r="K456">
        <f>CB456*AH456*(BW456-BV456*(1000-AH456*BY456)/(1000-AH456*BX456))/(100*BQ456)</f>
        <v>0</v>
      </c>
      <c r="L456">
        <f>BV456 - IF(AH456&gt;1, K456*BQ456*100.0/(AJ456*CJ456), 0)</f>
        <v>0</v>
      </c>
      <c r="M456">
        <f>((S456-I456/2)*L456-K456)/(S456+I456/2)</f>
        <v>0</v>
      </c>
      <c r="N456">
        <f>M456*(CC456+CD456)/1000.0</f>
        <v>0</v>
      </c>
      <c r="O456">
        <f>(BV456 - IF(AH456&gt;1, K456*BQ456*100.0/(AJ456*CJ456), 0))*(CC456+CD456)/1000.0</f>
        <v>0</v>
      </c>
      <c r="P456">
        <f>2.0/((1/R456-1/Q456)+SIGN(R456)*SQRT((1/R456-1/Q456)*(1/R456-1/Q456) + 4*BR456/((BR456+1)*(BR456+1))*(2*1/R456*1/Q456-1/Q456*1/Q456)))</f>
        <v>0</v>
      </c>
      <c r="Q456">
        <f>IF(LEFT(BS456,1)&lt;&gt;"0",IF(LEFT(BS456,1)="1",3.0,BT456),$D$5+$E$5*(CJ456*CC456/($K$5*1000))+$F$5*(CJ456*CC456/($K$5*1000))*MAX(MIN(BQ456,$J$5),$I$5)*MAX(MIN(BQ456,$J$5),$I$5)+$G$5*MAX(MIN(BQ456,$J$5),$I$5)*(CJ456*CC456/($K$5*1000))+$H$5*(CJ456*CC456/($K$5*1000))*(CJ456*CC456/($K$5*1000)))</f>
        <v>0</v>
      </c>
      <c r="R456">
        <f>I456*(1000-(1000*0.61365*exp(17.502*V456/(240.97+V456))/(CC456+CD456)+BX456)/2)/(1000*0.61365*exp(17.502*V456/(240.97+V456))/(CC456+CD456)-BX456)</f>
        <v>0</v>
      </c>
      <c r="S456">
        <f>1/((BR456+1)/(P456/1.6)+1/(Q456/1.37)) + BR456/((BR456+1)/(P456/1.6) + BR456/(Q456/1.37))</f>
        <v>0</v>
      </c>
      <c r="T456">
        <f>(BM456*BP456)</f>
        <v>0</v>
      </c>
      <c r="U456">
        <f>(CE456+(T456+2*0.95*5.67E-8*(((CE456+$B$7)+273)^4-(CE456+273)^4)-44100*I456)/(1.84*29.3*Q456+8*0.95*5.67E-8*(CE456+273)^3))</f>
        <v>0</v>
      </c>
      <c r="V456">
        <f>($C$7*CF456+$D$7*CG456+$E$7*U456)</f>
        <v>0</v>
      </c>
      <c r="W456">
        <f>0.61365*exp(17.502*V456/(240.97+V456))</f>
        <v>0</v>
      </c>
      <c r="X456">
        <f>(Y456/Z456*100)</f>
        <v>0</v>
      </c>
      <c r="Y456">
        <f>BX456*(CC456+CD456)/1000</f>
        <v>0</v>
      </c>
      <c r="Z456">
        <f>0.61365*exp(17.502*CE456/(240.97+CE456))</f>
        <v>0</v>
      </c>
      <c r="AA456">
        <f>(W456-BX456*(CC456+CD456)/1000)</f>
        <v>0</v>
      </c>
      <c r="AB456">
        <f>(-I456*44100)</f>
        <v>0</v>
      </c>
      <c r="AC456">
        <f>2*29.3*Q456*0.92*(CE456-V456)</f>
        <v>0</v>
      </c>
      <c r="AD456">
        <f>2*0.95*5.67E-8*(((CE456+$B$7)+273)^4-(V456+273)^4)</f>
        <v>0</v>
      </c>
      <c r="AE456">
        <f>T456+AD456+AB456+AC456</f>
        <v>0</v>
      </c>
      <c r="AF456">
        <v>134</v>
      </c>
      <c r="AG456">
        <v>15</v>
      </c>
      <c r="AH456">
        <f>IF(AF456*$H$13&gt;=AJ456,1.0,(AJ456/(AJ456-AF456*$H$13)))</f>
        <v>0</v>
      </c>
      <c r="AI456">
        <f>(AH456-1)*100</f>
        <v>0</v>
      </c>
      <c r="AJ456">
        <f>MAX(0,($B$13+$C$13*CJ456)/(1+$D$13*CJ456)*CC456/(CE456+273)*$E$13)</f>
        <v>0</v>
      </c>
      <c r="AK456" t="s">
        <v>292</v>
      </c>
      <c r="AL456" t="s">
        <v>292</v>
      </c>
      <c r="AM456">
        <v>0</v>
      </c>
      <c r="AN456">
        <v>0</v>
      </c>
      <c r="AO456">
        <f>1-AM456/AN456</f>
        <v>0</v>
      </c>
      <c r="AP456">
        <v>0</v>
      </c>
      <c r="AQ456" t="s">
        <v>292</v>
      </c>
      <c r="AR456" t="s">
        <v>292</v>
      </c>
      <c r="AS456">
        <v>0</v>
      </c>
      <c r="AT456">
        <v>0</v>
      </c>
      <c r="AU456">
        <f>1-AS456/AT456</f>
        <v>0</v>
      </c>
      <c r="AV456">
        <v>0.5</v>
      </c>
      <c r="AW456">
        <f>BN456</f>
        <v>0</v>
      </c>
      <c r="AX456">
        <f>K456</f>
        <v>0</v>
      </c>
      <c r="AY456">
        <f>AU456*AV456*AW456</f>
        <v>0</v>
      </c>
      <c r="AZ456">
        <f>(AX456-AP456)/AW456</f>
        <v>0</v>
      </c>
      <c r="BA456">
        <f>(AN456-AT456)/AT456</f>
        <v>0</v>
      </c>
      <c r="BB456">
        <f>AM456/(AO456+AM456/AT456)</f>
        <v>0</v>
      </c>
      <c r="BC456" t="s">
        <v>292</v>
      </c>
      <c r="BD456">
        <v>0</v>
      </c>
      <c r="BE456">
        <f>IF(BD456&lt;&gt;0, BD456, BB456)</f>
        <v>0</v>
      </c>
      <c r="BF456">
        <f>1-BE456/AT456</f>
        <v>0</v>
      </c>
      <c r="BG456">
        <f>(AT456-AS456)/(AT456-BE456)</f>
        <v>0</v>
      </c>
      <c r="BH456">
        <f>(AN456-AT456)/(AN456-BE456)</f>
        <v>0</v>
      </c>
      <c r="BI456">
        <f>(AT456-AS456)/(AT456-AM456)</f>
        <v>0</v>
      </c>
      <c r="BJ456">
        <f>(AN456-AT456)/(AN456-AM456)</f>
        <v>0</v>
      </c>
      <c r="BK456">
        <f>(BG456*BE456/AS456)</f>
        <v>0</v>
      </c>
      <c r="BL456">
        <f>(1-BK456)</f>
        <v>0</v>
      </c>
      <c r="BM456">
        <f>$B$11*CK456+$C$11*CL456+$F$11*CM456*(1-CP456)</f>
        <v>0</v>
      </c>
      <c r="BN456">
        <f>BM456*BO456</f>
        <v>0</v>
      </c>
      <c r="BO456">
        <f>($B$11*$D$9+$C$11*$D$9+$F$11*((CZ456+CR456)/MAX(CZ456+CR456+DA456, 0.1)*$I$9+DA456/MAX(CZ456+CR456+DA456, 0.1)*$J$9))/($B$11+$C$11+$F$11)</f>
        <v>0</v>
      </c>
      <c r="BP456">
        <f>($B$11*$K$9+$C$11*$K$9+$F$11*((CZ456+CR456)/MAX(CZ456+CR456+DA456, 0.1)*$P$9+DA456/MAX(CZ456+CR456+DA456, 0.1)*$Q$9))/($B$11+$C$11+$F$11)</f>
        <v>0</v>
      </c>
      <c r="BQ456">
        <v>6</v>
      </c>
      <c r="BR456">
        <v>0.5</v>
      </c>
      <c r="BS456" t="s">
        <v>293</v>
      </c>
      <c r="BT456">
        <v>2</v>
      </c>
      <c r="BU456">
        <v>1626466067</v>
      </c>
      <c r="BV456">
        <v>394.572333333333</v>
      </c>
      <c r="BW456">
        <v>419.894666666667</v>
      </c>
      <c r="BX456">
        <v>14.3904333333333</v>
      </c>
      <c r="BY456">
        <v>6.89792333333333</v>
      </c>
      <c r="BZ456">
        <v>393.025</v>
      </c>
      <c r="CA456">
        <v>14.4025666666667</v>
      </c>
      <c r="CB456">
        <v>899.984333333333</v>
      </c>
      <c r="CC456">
        <v>100.761666666667</v>
      </c>
      <c r="CD456">
        <v>0.0996607333333333</v>
      </c>
      <c r="CE456">
        <v>29.7526</v>
      </c>
      <c r="CF456">
        <v>27.4685333333333</v>
      </c>
      <c r="CG456">
        <v>999.9</v>
      </c>
      <c r="CH456">
        <v>0</v>
      </c>
      <c r="CI456">
        <v>0</v>
      </c>
      <c r="CJ456">
        <v>10033.8</v>
      </c>
      <c r="CK456">
        <v>0</v>
      </c>
      <c r="CL456">
        <v>0.221023</v>
      </c>
      <c r="CM456">
        <v>1459.98333333333</v>
      </c>
      <c r="CN456">
        <v>0.972995</v>
      </c>
      <c r="CO456">
        <v>0.0270046</v>
      </c>
      <c r="CP456">
        <v>0</v>
      </c>
      <c r="CQ456">
        <v>889.141666666667</v>
      </c>
      <c r="CR456">
        <v>4.99999</v>
      </c>
      <c r="CS456">
        <v>13053.6333333333</v>
      </c>
      <c r="CT456">
        <v>12728.1333333333</v>
      </c>
      <c r="CU456">
        <v>39.937</v>
      </c>
      <c r="CV456">
        <v>41.562</v>
      </c>
      <c r="CW456">
        <v>40.875</v>
      </c>
      <c r="CX456">
        <v>41.187</v>
      </c>
      <c r="CY456">
        <v>42.375</v>
      </c>
      <c r="CZ456">
        <v>1415.69333333333</v>
      </c>
      <c r="DA456">
        <v>39.29</v>
      </c>
      <c r="DB456">
        <v>0</v>
      </c>
      <c r="DC456">
        <v>1626466079</v>
      </c>
      <c r="DD456">
        <v>0</v>
      </c>
      <c r="DE456">
        <v>888.555846153846</v>
      </c>
      <c r="DF456">
        <v>4.95760682365291</v>
      </c>
      <c r="DG456">
        <v>67.2068375204903</v>
      </c>
      <c r="DH456">
        <v>13046.2153846154</v>
      </c>
      <c r="DI456">
        <v>15</v>
      </c>
      <c r="DJ456">
        <v>1626465084.6</v>
      </c>
      <c r="DK456" t="s">
        <v>294</v>
      </c>
      <c r="DL456">
        <v>1626465076.6</v>
      </c>
      <c r="DM456">
        <v>1626465084.6</v>
      </c>
      <c r="DN456">
        <v>8</v>
      </c>
      <c r="DO456">
        <v>0.212</v>
      </c>
      <c r="DP456">
        <v>0.013</v>
      </c>
      <c r="DQ456">
        <v>1.588</v>
      </c>
      <c r="DR456">
        <v>-0.074</v>
      </c>
      <c r="DS456">
        <v>420</v>
      </c>
      <c r="DT456">
        <v>3</v>
      </c>
      <c r="DU456">
        <v>0.13</v>
      </c>
      <c r="DV456">
        <v>0.03</v>
      </c>
      <c r="DW456">
        <v>-25.2833829268293</v>
      </c>
      <c r="DX456">
        <v>0.0898724738675695</v>
      </c>
      <c r="DY456">
        <v>0.0558704376756421</v>
      </c>
      <c r="DZ456">
        <v>1</v>
      </c>
      <c r="EA456">
        <v>888.311742857143</v>
      </c>
      <c r="EB456">
        <v>4.73560095182477</v>
      </c>
      <c r="EC456">
        <v>0.514526153318739</v>
      </c>
      <c r="ED456">
        <v>1</v>
      </c>
      <c r="EE456">
        <v>7.42310048780488</v>
      </c>
      <c r="EF456">
        <v>0.482817073170731</v>
      </c>
      <c r="EG456">
        <v>0.0489221551861192</v>
      </c>
      <c r="EH456">
        <v>0</v>
      </c>
      <c r="EI456">
        <v>2</v>
      </c>
      <c r="EJ456">
        <v>3</v>
      </c>
      <c r="EK456" t="s">
        <v>354</v>
      </c>
      <c r="EL456">
        <v>100</v>
      </c>
      <c r="EM456">
        <v>100</v>
      </c>
      <c r="EN456">
        <v>1.547</v>
      </c>
      <c r="EO456">
        <v>-0.012</v>
      </c>
      <c r="EP456">
        <v>0.796380875196005</v>
      </c>
      <c r="EQ456">
        <v>0.00225868272383977</v>
      </c>
      <c r="ER456">
        <v>-9.96746185667655e-07</v>
      </c>
      <c r="ES456">
        <v>2.83711317370827e-10</v>
      </c>
      <c r="ET456">
        <v>-0.071317122073674</v>
      </c>
      <c r="EU456">
        <v>-0.00217948432402501</v>
      </c>
      <c r="EV456">
        <v>0.000453263451741206</v>
      </c>
      <c r="EW456">
        <v>-1.16319206543697e-06</v>
      </c>
      <c r="EX456">
        <v>-2</v>
      </c>
      <c r="EY456">
        <v>2196</v>
      </c>
      <c r="EZ456">
        <v>1</v>
      </c>
      <c r="FA456">
        <v>25</v>
      </c>
      <c r="FB456">
        <v>16.5</v>
      </c>
      <c r="FC456">
        <v>16.4</v>
      </c>
      <c r="FD456">
        <v>18</v>
      </c>
      <c r="FE456">
        <v>830.465</v>
      </c>
      <c r="FF456">
        <v>436.165</v>
      </c>
      <c r="FG456">
        <v>36.3211</v>
      </c>
      <c r="FH456">
        <v>25.3243</v>
      </c>
      <c r="FI456">
        <v>30.0005</v>
      </c>
      <c r="FJ456">
        <v>25.3556</v>
      </c>
      <c r="FK456">
        <v>25.3871</v>
      </c>
      <c r="FL456">
        <v>25.1122</v>
      </c>
      <c r="FM456">
        <v>53.6966</v>
      </c>
      <c r="FN456">
        <v>0</v>
      </c>
      <c r="FO456">
        <v>36.42</v>
      </c>
      <c r="FP456">
        <v>420</v>
      </c>
      <c r="FQ456">
        <v>7.00625</v>
      </c>
      <c r="FR456">
        <v>101.463</v>
      </c>
      <c r="FS456">
        <v>101.898</v>
      </c>
    </row>
    <row r="457" spans="1:175">
      <c r="A457">
        <v>441</v>
      </c>
      <c r="B457">
        <v>1626466070</v>
      </c>
      <c r="C457">
        <v>880.400000095367</v>
      </c>
      <c r="D457" t="s">
        <v>1176</v>
      </c>
      <c r="E457" t="s">
        <v>1177</v>
      </c>
      <c r="F457">
        <v>1</v>
      </c>
      <c r="G457" t="s">
        <v>291</v>
      </c>
      <c r="H457">
        <v>1626466069</v>
      </c>
      <c r="I457">
        <f>(J457)/1000</f>
        <v>0</v>
      </c>
      <c r="J457">
        <f>1000*CB457*AH457*(BX457-BY457)/(100*BQ457*(1000-AH457*BX457))</f>
        <v>0</v>
      </c>
      <c r="K457">
        <f>CB457*AH457*(BW457-BV457*(1000-AH457*BY457)/(1000-AH457*BX457))/(100*BQ457)</f>
        <v>0</v>
      </c>
      <c r="L457">
        <f>BV457 - IF(AH457&gt;1, K457*BQ457*100.0/(AJ457*CJ457), 0)</f>
        <v>0</v>
      </c>
      <c r="M457">
        <f>((S457-I457/2)*L457-K457)/(S457+I457/2)</f>
        <v>0</v>
      </c>
      <c r="N457">
        <f>M457*(CC457+CD457)/1000.0</f>
        <v>0</v>
      </c>
      <c r="O457">
        <f>(BV457 - IF(AH457&gt;1, K457*BQ457*100.0/(AJ457*CJ457), 0))*(CC457+CD457)/1000.0</f>
        <v>0</v>
      </c>
      <c r="P457">
        <f>2.0/((1/R457-1/Q457)+SIGN(R457)*SQRT((1/R457-1/Q457)*(1/R457-1/Q457) + 4*BR457/((BR457+1)*(BR457+1))*(2*1/R457*1/Q457-1/Q457*1/Q457)))</f>
        <v>0</v>
      </c>
      <c r="Q457">
        <f>IF(LEFT(BS457,1)&lt;&gt;"0",IF(LEFT(BS457,1)="1",3.0,BT457),$D$5+$E$5*(CJ457*CC457/($K$5*1000))+$F$5*(CJ457*CC457/($K$5*1000))*MAX(MIN(BQ457,$J$5),$I$5)*MAX(MIN(BQ457,$J$5),$I$5)+$G$5*MAX(MIN(BQ457,$J$5),$I$5)*(CJ457*CC457/($K$5*1000))+$H$5*(CJ457*CC457/($K$5*1000))*(CJ457*CC457/($K$5*1000)))</f>
        <v>0</v>
      </c>
      <c r="R457">
        <f>I457*(1000-(1000*0.61365*exp(17.502*V457/(240.97+V457))/(CC457+CD457)+BX457)/2)/(1000*0.61365*exp(17.502*V457/(240.97+V457))/(CC457+CD457)-BX457)</f>
        <v>0</v>
      </c>
      <c r="S457">
        <f>1/((BR457+1)/(P457/1.6)+1/(Q457/1.37)) + BR457/((BR457+1)/(P457/1.6) + BR457/(Q457/1.37))</f>
        <v>0</v>
      </c>
      <c r="T457">
        <f>(BM457*BP457)</f>
        <v>0</v>
      </c>
      <c r="U457">
        <f>(CE457+(T457+2*0.95*5.67E-8*(((CE457+$B$7)+273)^4-(CE457+273)^4)-44100*I457)/(1.84*29.3*Q457+8*0.95*5.67E-8*(CE457+273)^3))</f>
        <v>0</v>
      </c>
      <c r="V457">
        <f>($C$7*CF457+$D$7*CG457+$E$7*U457)</f>
        <v>0</v>
      </c>
      <c r="W457">
        <f>0.61365*exp(17.502*V457/(240.97+V457))</f>
        <v>0</v>
      </c>
      <c r="X457">
        <f>(Y457/Z457*100)</f>
        <v>0</v>
      </c>
      <c r="Y457">
        <f>BX457*(CC457+CD457)/1000</f>
        <v>0</v>
      </c>
      <c r="Z457">
        <f>0.61365*exp(17.502*CE457/(240.97+CE457))</f>
        <v>0</v>
      </c>
      <c r="AA457">
        <f>(W457-BX457*(CC457+CD457)/1000)</f>
        <v>0</v>
      </c>
      <c r="AB457">
        <f>(-I457*44100)</f>
        <v>0</v>
      </c>
      <c r="AC457">
        <f>2*29.3*Q457*0.92*(CE457-V457)</f>
        <v>0</v>
      </c>
      <c r="AD457">
        <f>2*0.95*5.67E-8*(((CE457+$B$7)+273)^4-(V457+273)^4)</f>
        <v>0</v>
      </c>
      <c r="AE457">
        <f>T457+AD457+AB457+AC457</f>
        <v>0</v>
      </c>
      <c r="AF457">
        <v>134</v>
      </c>
      <c r="AG457">
        <v>15</v>
      </c>
      <c r="AH457">
        <f>IF(AF457*$H$13&gt;=AJ457,1.0,(AJ457/(AJ457-AF457*$H$13)))</f>
        <v>0</v>
      </c>
      <c r="AI457">
        <f>(AH457-1)*100</f>
        <v>0</v>
      </c>
      <c r="AJ457">
        <f>MAX(0,($B$13+$C$13*CJ457)/(1+$D$13*CJ457)*CC457/(CE457+273)*$E$13)</f>
        <v>0</v>
      </c>
      <c r="AK457" t="s">
        <v>292</v>
      </c>
      <c r="AL457" t="s">
        <v>292</v>
      </c>
      <c r="AM457">
        <v>0</v>
      </c>
      <c r="AN457">
        <v>0</v>
      </c>
      <c r="AO457">
        <f>1-AM457/AN457</f>
        <v>0</v>
      </c>
      <c r="AP457">
        <v>0</v>
      </c>
      <c r="AQ457" t="s">
        <v>292</v>
      </c>
      <c r="AR457" t="s">
        <v>292</v>
      </c>
      <c r="AS457">
        <v>0</v>
      </c>
      <c r="AT457">
        <v>0</v>
      </c>
      <c r="AU457">
        <f>1-AS457/AT457</f>
        <v>0</v>
      </c>
      <c r="AV457">
        <v>0.5</v>
      </c>
      <c r="AW457">
        <f>BN457</f>
        <v>0</v>
      </c>
      <c r="AX457">
        <f>K457</f>
        <v>0</v>
      </c>
      <c r="AY457">
        <f>AU457*AV457*AW457</f>
        <v>0</v>
      </c>
      <c r="AZ457">
        <f>(AX457-AP457)/AW457</f>
        <v>0</v>
      </c>
      <c r="BA457">
        <f>(AN457-AT457)/AT457</f>
        <v>0</v>
      </c>
      <c r="BB457">
        <f>AM457/(AO457+AM457/AT457)</f>
        <v>0</v>
      </c>
      <c r="BC457" t="s">
        <v>292</v>
      </c>
      <c r="BD457">
        <v>0</v>
      </c>
      <c r="BE457">
        <f>IF(BD457&lt;&gt;0, BD457, BB457)</f>
        <v>0</v>
      </c>
      <c r="BF457">
        <f>1-BE457/AT457</f>
        <v>0</v>
      </c>
      <c r="BG457">
        <f>(AT457-AS457)/(AT457-BE457)</f>
        <v>0</v>
      </c>
      <c r="BH457">
        <f>(AN457-AT457)/(AN457-BE457)</f>
        <v>0</v>
      </c>
      <c r="BI457">
        <f>(AT457-AS457)/(AT457-AM457)</f>
        <v>0</v>
      </c>
      <c r="BJ457">
        <f>(AN457-AT457)/(AN457-AM457)</f>
        <v>0</v>
      </c>
      <c r="BK457">
        <f>(BG457*BE457/AS457)</f>
        <v>0</v>
      </c>
      <c r="BL457">
        <f>(1-BK457)</f>
        <v>0</v>
      </c>
      <c r="BM457">
        <f>$B$11*CK457+$C$11*CL457+$F$11*CM457*(1-CP457)</f>
        <v>0</v>
      </c>
      <c r="BN457">
        <f>BM457*BO457</f>
        <v>0</v>
      </c>
      <c r="BO457">
        <f>($B$11*$D$9+$C$11*$D$9+$F$11*((CZ457+CR457)/MAX(CZ457+CR457+DA457, 0.1)*$I$9+DA457/MAX(CZ457+CR457+DA457, 0.1)*$J$9))/($B$11+$C$11+$F$11)</f>
        <v>0</v>
      </c>
      <c r="BP457">
        <f>($B$11*$K$9+$C$11*$K$9+$F$11*((CZ457+CR457)/MAX(CZ457+CR457+DA457, 0.1)*$P$9+DA457/MAX(CZ457+CR457+DA457, 0.1)*$Q$9))/($B$11+$C$11+$F$11)</f>
        <v>0</v>
      </c>
      <c r="BQ457">
        <v>6</v>
      </c>
      <c r="BR457">
        <v>0.5</v>
      </c>
      <c r="BS457" t="s">
        <v>293</v>
      </c>
      <c r="BT457">
        <v>2</v>
      </c>
      <c r="BU457">
        <v>1626466069</v>
      </c>
      <c r="BV457">
        <v>394.607666666667</v>
      </c>
      <c r="BW457">
        <v>420.009333333333</v>
      </c>
      <c r="BX457">
        <v>14.4300333333333</v>
      </c>
      <c r="BY457">
        <v>6.92043</v>
      </c>
      <c r="BZ457">
        <v>393.060666666667</v>
      </c>
      <c r="CA457">
        <v>14.4418</v>
      </c>
      <c r="CB457">
        <v>900.014333333333</v>
      </c>
      <c r="CC457">
        <v>100.761</v>
      </c>
      <c r="CD457">
        <v>0.0995899</v>
      </c>
      <c r="CE457">
        <v>29.795</v>
      </c>
      <c r="CF457">
        <v>27.513</v>
      </c>
      <c r="CG457">
        <v>999.9</v>
      </c>
      <c r="CH457">
        <v>0</v>
      </c>
      <c r="CI457">
        <v>0</v>
      </c>
      <c r="CJ457">
        <v>10032.5</v>
      </c>
      <c r="CK457">
        <v>0</v>
      </c>
      <c r="CL457">
        <v>0.221023</v>
      </c>
      <c r="CM457">
        <v>1459.98</v>
      </c>
      <c r="CN457">
        <v>0.972995</v>
      </c>
      <c r="CO457">
        <v>0.0270046</v>
      </c>
      <c r="CP457">
        <v>0</v>
      </c>
      <c r="CQ457">
        <v>889.100666666667</v>
      </c>
      <c r="CR457">
        <v>4.99999</v>
      </c>
      <c r="CS457">
        <v>13056.2666666667</v>
      </c>
      <c r="CT457">
        <v>12728.1666666667</v>
      </c>
      <c r="CU457">
        <v>39.937</v>
      </c>
      <c r="CV457">
        <v>41.625</v>
      </c>
      <c r="CW457">
        <v>40.875</v>
      </c>
      <c r="CX457">
        <v>41.187</v>
      </c>
      <c r="CY457">
        <v>42.375</v>
      </c>
      <c r="CZ457">
        <v>1415.69</v>
      </c>
      <c r="DA457">
        <v>39.29</v>
      </c>
      <c r="DB457">
        <v>0</v>
      </c>
      <c r="DC457">
        <v>1626466081.4</v>
      </c>
      <c r="DD457">
        <v>0</v>
      </c>
      <c r="DE457">
        <v>888.728884615384</v>
      </c>
      <c r="DF457">
        <v>4.95374358747678</v>
      </c>
      <c r="DG457">
        <v>66.6119658106175</v>
      </c>
      <c r="DH457">
        <v>13049.0230769231</v>
      </c>
      <c r="DI457">
        <v>15</v>
      </c>
      <c r="DJ457">
        <v>1626465084.6</v>
      </c>
      <c r="DK457" t="s">
        <v>294</v>
      </c>
      <c r="DL457">
        <v>1626465076.6</v>
      </c>
      <c r="DM457">
        <v>1626465084.6</v>
      </c>
      <c r="DN457">
        <v>8</v>
      </c>
      <c r="DO457">
        <v>0.212</v>
      </c>
      <c r="DP457">
        <v>0.013</v>
      </c>
      <c r="DQ457">
        <v>1.588</v>
      </c>
      <c r="DR457">
        <v>-0.074</v>
      </c>
      <c r="DS457">
        <v>420</v>
      </c>
      <c r="DT457">
        <v>3</v>
      </c>
      <c r="DU457">
        <v>0.13</v>
      </c>
      <c r="DV457">
        <v>0.03</v>
      </c>
      <c r="DW457">
        <v>-25.2908731707317</v>
      </c>
      <c r="DX457">
        <v>-0.161970731707297</v>
      </c>
      <c r="DY457">
        <v>0.0648674145878524</v>
      </c>
      <c r="DZ457">
        <v>1</v>
      </c>
      <c r="EA457">
        <v>888.453794117647</v>
      </c>
      <c r="EB457">
        <v>4.4898706785466</v>
      </c>
      <c r="EC457">
        <v>0.484170593380905</v>
      </c>
      <c r="ED457">
        <v>1</v>
      </c>
      <c r="EE457">
        <v>7.43773146341463</v>
      </c>
      <c r="EF457">
        <v>0.467385574912903</v>
      </c>
      <c r="EG457">
        <v>0.0475368978415189</v>
      </c>
      <c r="EH457">
        <v>0</v>
      </c>
      <c r="EI457">
        <v>2</v>
      </c>
      <c r="EJ457">
        <v>3</v>
      </c>
      <c r="EK457" t="s">
        <v>354</v>
      </c>
      <c r="EL457">
        <v>100</v>
      </c>
      <c r="EM457">
        <v>100</v>
      </c>
      <c r="EN457">
        <v>1.548</v>
      </c>
      <c r="EO457">
        <v>-0.0116</v>
      </c>
      <c r="EP457">
        <v>0.796380875196005</v>
      </c>
      <c r="EQ457">
        <v>0.00225868272383977</v>
      </c>
      <c r="ER457">
        <v>-9.96746185667655e-07</v>
      </c>
      <c r="ES457">
        <v>2.83711317370827e-10</v>
      </c>
      <c r="ET457">
        <v>-0.071317122073674</v>
      </c>
      <c r="EU457">
        <v>-0.00217948432402501</v>
      </c>
      <c r="EV457">
        <v>0.000453263451741206</v>
      </c>
      <c r="EW457">
        <v>-1.16319206543697e-06</v>
      </c>
      <c r="EX457">
        <v>-2</v>
      </c>
      <c r="EY457">
        <v>2196</v>
      </c>
      <c r="EZ457">
        <v>1</v>
      </c>
      <c r="FA457">
        <v>25</v>
      </c>
      <c r="FB457">
        <v>16.6</v>
      </c>
      <c r="FC457">
        <v>16.4</v>
      </c>
      <c r="FD457">
        <v>18</v>
      </c>
      <c r="FE457">
        <v>830.552</v>
      </c>
      <c r="FF457">
        <v>436.083</v>
      </c>
      <c r="FG457">
        <v>36.3816</v>
      </c>
      <c r="FH457">
        <v>25.327</v>
      </c>
      <c r="FI457">
        <v>30.0004</v>
      </c>
      <c r="FJ457">
        <v>25.3567</v>
      </c>
      <c r="FK457">
        <v>25.3882</v>
      </c>
      <c r="FL457">
        <v>25.1119</v>
      </c>
      <c r="FM457">
        <v>53.6966</v>
      </c>
      <c r="FN457">
        <v>0</v>
      </c>
      <c r="FO457">
        <v>36.42</v>
      </c>
      <c r="FP457">
        <v>420</v>
      </c>
      <c r="FQ457">
        <v>6.99241</v>
      </c>
      <c r="FR457">
        <v>101.463</v>
      </c>
      <c r="FS457">
        <v>101.898</v>
      </c>
    </row>
    <row r="458" spans="1:175">
      <c r="A458">
        <v>442</v>
      </c>
      <c r="B458">
        <v>1626466072</v>
      </c>
      <c r="C458">
        <v>882.400000095367</v>
      </c>
      <c r="D458" t="s">
        <v>1178</v>
      </c>
      <c r="E458" t="s">
        <v>1179</v>
      </c>
      <c r="F458">
        <v>1</v>
      </c>
      <c r="G458" t="s">
        <v>291</v>
      </c>
      <c r="H458">
        <v>1626466071</v>
      </c>
      <c r="I458">
        <f>(J458)/1000</f>
        <v>0</v>
      </c>
      <c r="J458">
        <f>1000*CB458*AH458*(BX458-BY458)/(100*BQ458*(1000-AH458*BX458))</f>
        <v>0</v>
      </c>
      <c r="K458">
        <f>CB458*AH458*(BW458-BV458*(1000-AH458*BY458)/(1000-AH458*BX458))/(100*BQ458)</f>
        <v>0</v>
      </c>
      <c r="L458">
        <f>BV458 - IF(AH458&gt;1, K458*BQ458*100.0/(AJ458*CJ458), 0)</f>
        <v>0</v>
      </c>
      <c r="M458">
        <f>((S458-I458/2)*L458-K458)/(S458+I458/2)</f>
        <v>0</v>
      </c>
      <c r="N458">
        <f>M458*(CC458+CD458)/1000.0</f>
        <v>0</v>
      </c>
      <c r="O458">
        <f>(BV458 - IF(AH458&gt;1, K458*BQ458*100.0/(AJ458*CJ458), 0))*(CC458+CD458)/1000.0</f>
        <v>0</v>
      </c>
      <c r="P458">
        <f>2.0/((1/R458-1/Q458)+SIGN(R458)*SQRT((1/R458-1/Q458)*(1/R458-1/Q458) + 4*BR458/((BR458+1)*(BR458+1))*(2*1/R458*1/Q458-1/Q458*1/Q458)))</f>
        <v>0</v>
      </c>
      <c r="Q458">
        <f>IF(LEFT(BS458,1)&lt;&gt;"0",IF(LEFT(BS458,1)="1",3.0,BT458),$D$5+$E$5*(CJ458*CC458/($K$5*1000))+$F$5*(CJ458*CC458/($K$5*1000))*MAX(MIN(BQ458,$J$5),$I$5)*MAX(MIN(BQ458,$J$5),$I$5)+$G$5*MAX(MIN(BQ458,$J$5),$I$5)*(CJ458*CC458/($K$5*1000))+$H$5*(CJ458*CC458/($K$5*1000))*(CJ458*CC458/($K$5*1000)))</f>
        <v>0</v>
      </c>
      <c r="R458">
        <f>I458*(1000-(1000*0.61365*exp(17.502*V458/(240.97+V458))/(CC458+CD458)+BX458)/2)/(1000*0.61365*exp(17.502*V458/(240.97+V458))/(CC458+CD458)-BX458)</f>
        <v>0</v>
      </c>
      <c r="S458">
        <f>1/((BR458+1)/(P458/1.6)+1/(Q458/1.37)) + BR458/((BR458+1)/(P458/1.6) + BR458/(Q458/1.37))</f>
        <v>0</v>
      </c>
      <c r="T458">
        <f>(BM458*BP458)</f>
        <v>0</v>
      </c>
      <c r="U458">
        <f>(CE458+(T458+2*0.95*5.67E-8*(((CE458+$B$7)+273)^4-(CE458+273)^4)-44100*I458)/(1.84*29.3*Q458+8*0.95*5.67E-8*(CE458+273)^3))</f>
        <v>0</v>
      </c>
      <c r="V458">
        <f>($C$7*CF458+$D$7*CG458+$E$7*U458)</f>
        <v>0</v>
      </c>
      <c r="W458">
        <f>0.61365*exp(17.502*V458/(240.97+V458))</f>
        <v>0</v>
      </c>
      <c r="X458">
        <f>(Y458/Z458*100)</f>
        <v>0</v>
      </c>
      <c r="Y458">
        <f>BX458*(CC458+CD458)/1000</f>
        <v>0</v>
      </c>
      <c r="Z458">
        <f>0.61365*exp(17.502*CE458/(240.97+CE458))</f>
        <v>0</v>
      </c>
      <c r="AA458">
        <f>(W458-BX458*(CC458+CD458)/1000)</f>
        <v>0</v>
      </c>
      <c r="AB458">
        <f>(-I458*44100)</f>
        <v>0</v>
      </c>
      <c r="AC458">
        <f>2*29.3*Q458*0.92*(CE458-V458)</f>
        <v>0</v>
      </c>
      <c r="AD458">
        <f>2*0.95*5.67E-8*(((CE458+$B$7)+273)^4-(V458+273)^4)</f>
        <v>0</v>
      </c>
      <c r="AE458">
        <f>T458+AD458+AB458+AC458</f>
        <v>0</v>
      </c>
      <c r="AF458">
        <v>133</v>
      </c>
      <c r="AG458">
        <v>15</v>
      </c>
      <c r="AH458">
        <f>IF(AF458*$H$13&gt;=AJ458,1.0,(AJ458/(AJ458-AF458*$H$13)))</f>
        <v>0</v>
      </c>
      <c r="AI458">
        <f>(AH458-1)*100</f>
        <v>0</v>
      </c>
      <c r="AJ458">
        <f>MAX(0,($B$13+$C$13*CJ458)/(1+$D$13*CJ458)*CC458/(CE458+273)*$E$13)</f>
        <v>0</v>
      </c>
      <c r="AK458" t="s">
        <v>292</v>
      </c>
      <c r="AL458" t="s">
        <v>292</v>
      </c>
      <c r="AM458">
        <v>0</v>
      </c>
      <c r="AN458">
        <v>0</v>
      </c>
      <c r="AO458">
        <f>1-AM458/AN458</f>
        <v>0</v>
      </c>
      <c r="AP458">
        <v>0</v>
      </c>
      <c r="AQ458" t="s">
        <v>292</v>
      </c>
      <c r="AR458" t="s">
        <v>292</v>
      </c>
      <c r="AS458">
        <v>0</v>
      </c>
      <c r="AT458">
        <v>0</v>
      </c>
      <c r="AU458">
        <f>1-AS458/AT458</f>
        <v>0</v>
      </c>
      <c r="AV458">
        <v>0.5</v>
      </c>
      <c r="AW458">
        <f>BN458</f>
        <v>0</v>
      </c>
      <c r="AX458">
        <f>K458</f>
        <v>0</v>
      </c>
      <c r="AY458">
        <f>AU458*AV458*AW458</f>
        <v>0</v>
      </c>
      <c r="AZ458">
        <f>(AX458-AP458)/AW458</f>
        <v>0</v>
      </c>
      <c r="BA458">
        <f>(AN458-AT458)/AT458</f>
        <v>0</v>
      </c>
      <c r="BB458">
        <f>AM458/(AO458+AM458/AT458)</f>
        <v>0</v>
      </c>
      <c r="BC458" t="s">
        <v>292</v>
      </c>
      <c r="BD458">
        <v>0</v>
      </c>
      <c r="BE458">
        <f>IF(BD458&lt;&gt;0, BD458, BB458)</f>
        <v>0</v>
      </c>
      <c r="BF458">
        <f>1-BE458/AT458</f>
        <v>0</v>
      </c>
      <c r="BG458">
        <f>(AT458-AS458)/(AT458-BE458)</f>
        <v>0</v>
      </c>
      <c r="BH458">
        <f>(AN458-AT458)/(AN458-BE458)</f>
        <v>0</v>
      </c>
      <c r="BI458">
        <f>(AT458-AS458)/(AT458-AM458)</f>
        <v>0</v>
      </c>
      <c r="BJ458">
        <f>(AN458-AT458)/(AN458-AM458)</f>
        <v>0</v>
      </c>
      <c r="BK458">
        <f>(BG458*BE458/AS458)</f>
        <v>0</v>
      </c>
      <c r="BL458">
        <f>(1-BK458)</f>
        <v>0</v>
      </c>
      <c r="BM458">
        <f>$B$11*CK458+$C$11*CL458+$F$11*CM458*(1-CP458)</f>
        <v>0</v>
      </c>
      <c r="BN458">
        <f>BM458*BO458</f>
        <v>0</v>
      </c>
      <c r="BO458">
        <f>($B$11*$D$9+$C$11*$D$9+$F$11*((CZ458+CR458)/MAX(CZ458+CR458+DA458, 0.1)*$I$9+DA458/MAX(CZ458+CR458+DA458, 0.1)*$J$9))/($B$11+$C$11+$F$11)</f>
        <v>0</v>
      </c>
      <c r="BP458">
        <f>($B$11*$K$9+$C$11*$K$9+$F$11*((CZ458+CR458)/MAX(CZ458+CR458+DA458, 0.1)*$P$9+DA458/MAX(CZ458+CR458+DA458, 0.1)*$Q$9))/($B$11+$C$11+$F$11)</f>
        <v>0</v>
      </c>
      <c r="BQ458">
        <v>6</v>
      </c>
      <c r="BR458">
        <v>0.5</v>
      </c>
      <c r="BS458" t="s">
        <v>293</v>
      </c>
      <c r="BT458">
        <v>2</v>
      </c>
      <c r="BU458">
        <v>1626466071</v>
      </c>
      <c r="BV458">
        <v>394.643</v>
      </c>
      <c r="BW458">
        <v>419.945333333333</v>
      </c>
      <c r="BX458">
        <v>14.4673333333333</v>
      </c>
      <c r="BY458">
        <v>6.92646666666667</v>
      </c>
      <c r="BZ458">
        <v>393.096</v>
      </c>
      <c r="CA458">
        <v>14.4787333333333</v>
      </c>
      <c r="CB458">
        <v>899.973333333333</v>
      </c>
      <c r="CC458">
        <v>100.760666666667</v>
      </c>
      <c r="CD458">
        <v>0.100251333333333</v>
      </c>
      <c r="CE458">
        <v>29.8339</v>
      </c>
      <c r="CF458">
        <v>27.5503666666667</v>
      </c>
      <c r="CG458">
        <v>999.9</v>
      </c>
      <c r="CH458">
        <v>0</v>
      </c>
      <c r="CI458">
        <v>0</v>
      </c>
      <c r="CJ458">
        <v>9976.23333333333</v>
      </c>
      <c r="CK458">
        <v>0</v>
      </c>
      <c r="CL458">
        <v>0.221023</v>
      </c>
      <c r="CM458">
        <v>1459.98</v>
      </c>
      <c r="CN458">
        <v>0.972995</v>
      </c>
      <c r="CO458">
        <v>0.0270046</v>
      </c>
      <c r="CP458">
        <v>0</v>
      </c>
      <c r="CQ458">
        <v>889.274</v>
      </c>
      <c r="CR458">
        <v>4.99999</v>
      </c>
      <c r="CS458">
        <v>13058.4</v>
      </c>
      <c r="CT458">
        <v>12728.1333333333</v>
      </c>
      <c r="CU458">
        <v>39.937</v>
      </c>
      <c r="CV458">
        <v>41.562</v>
      </c>
      <c r="CW458">
        <v>40.875</v>
      </c>
      <c r="CX458">
        <v>41.187</v>
      </c>
      <c r="CY458">
        <v>42.4163333333333</v>
      </c>
      <c r="CZ458">
        <v>1415.69</v>
      </c>
      <c r="DA458">
        <v>39.29</v>
      </c>
      <c r="DB458">
        <v>0</v>
      </c>
      <c r="DC458">
        <v>1626466083.2</v>
      </c>
      <c r="DD458">
        <v>0</v>
      </c>
      <c r="DE458">
        <v>888.89384</v>
      </c>
      <c r="DF458">
        <v>3.94838462291791</v>
      </c>
      <c r="DG458">
        <v>64.5384615292811</v>
      </c>
      <c r="DH458">
        <v>13051.496</v>
      </c>
      <c r="DI458">
        <v>15</v>
      </c>
      <c r="DJ458">
        <v>1626465084.6</v>
      </c>
      <c r="DK458" t="s">
        <v>294</v>
      </c>
      <c r="DL458">
        <v>1626465076.6</v>
      </c>
      <c r="DM458">
        <v>1626465084.6</v>
      </c>
      <c r="DN458">
        <v>8</v>
      </c>
      <c r="DO458">
        <v>0.212</v>
      </c>
      <c r="DP458">
        <v>0.013</v>
      </c>
      <c r="DQ458">
        <v>1.588</v>
      </c>
      <c r="DR458">
        <v>-0.074</v>
      </c>
      <c r="DS458">
        <v>420</v>
      </c>
      <c r="DT458">
        <v>3</v>
      </c>
      <c r="DU458">
        <v>0.13</v>
      </c>
      <c r="DV458">
        <v>0.03</v>
      </c>
      <c r="DW458">
        <v>-25.2983268292683</v>
      </c>
      <c r="DX458">
        <v>-0.15857770034846</v>
      </c>
      <c r="DY458">
        <v>0.0639549918888858</v>
      </c>
      <c r="DZ458">
        <v>1</v>
      </c>
      <c r="EA458">
        <v>888.614393939394</v>
      </c>
      <c r="EB458">
        <v>4.5388037905865</v>
      </c>
      <c r="EC458">
        <v>0.480646908730686</v>
      </c>
      <c r="ED458">
        <v>1</v>
      </c>
      <c r="EE458">
        <v>7.45284</v>
      </c>
      <c r="EF458">
        <v>0.489288083623673</v>
      </c>
      <c r="EG458">
        <v>0.0495494033337609</v>
      </c>
      <c r="EH458">
        <v>0</v>
      </c>
      <c r="EI458">
        <v>2</v>
      </c>
      <c r="EJ458">
        <v>3</v>
      </c>
      <c r="EK458" t="s">
        <v>354</v>
      </c>
      <c r="EL458">
        <v>100</v>
      </c>
      <c r="EM458">
        <v>100</v>
      </c>
      <c r="EN458">
        <v>1.547</v>
      </c>
      <c r="EO458">
        <v>-0.0113</v>
      </c>
      <c r="EP458">
        <v>0.796380875196005</v>
      </c>
      <c r="EQ458">
        <v>0.00225868272383977</v>
      </c>
      <c r="ER458">
        <v>-9.96746185667655e-07</v>
      </c>
      <c r="ES458">
        <v>2.83711317370827e-10</v>
      </c>
      <c r="ET458">
        <v>-0.071317122073674</v>
      </c>
      <c r="EU458">
        <v>-0.00217948432402501</v>
      </c>
      <c r="EV458">
        <v>0.000453263451741206</v>
      </c>
      <c r="EW458">
        <v>-1.16319206543697e-06</v>
      </c>
      <c r="EX458">
        <v>-2</v>
      </c>
      <c r="EY458">
        <v>2196</v>
      </c>
      <c r="EZ458">
        <v>1</v>
      </c>
      <c r="FA458">
        <v>25</v>
      </c>
      <c r="FB458">
        <v>16.6</v>
      </c>
      <c r="FC458">
        <v>16.5</v>
      </c>
      <c r="FD458">
        <v>18</v>
      </c>
      <c r="FE458">
        <v>830.741</v>
      </c>
      <c r="FF458">
        <v>436.122</v>
      </c>
      <c r="FG458">
        <v>36.4411</v>
      </c>
      <c r="FH458">
        <v>25.3294</v>
      </c>
      <c r="FI458">
        <v>30.0006</v>
      </c>
      <c r="FJ458">
        <v>25.3583</v>
      </c>
      <c r="FK458">
        <v>25.3893</v>
      </c>
      <c r="FL458">
        <v>25.1131</v>
      </c>
      <c r="FM458">
        <v>53.3617</v>
      </c>
      <c r="FN458">
        <v>0</v>
      </c>
      <c r="FO458">
        <v>36.53</v>
      </c>
      <c r="FP458">
        <v>420</v>
      </c>
      <c r="FQ458">
        <v>7.04005</v>
      </c>
      <c r="FR458">
        <v>101.463</v>
      </c>
      <c r="FS458">
        <v>101.897</v>
      </c>
    </row>
    <row r="459" spans="1:175">
      <c r="A459">
        <v>443</v>
      </c>
      <c r="B459">
        <v>1626466074</v>
      </c>
      <c r="C459">
        <v>884.400000095367</v>
      </c>
      <c r="D459" t="s">
        <v>1180</v>
      </c>
      <c r="E459" t="s">
        <v>1181</v>
      </c>
      <c r="F459">
        <v>1</v>
      </c>
      <c r="G459" t="s">
        <v>291</v>
      </c>
      <c r="H459">
        <v>1626466073</v>
      </c>
      <c r="I459">
        <f>(J459)/1000</f>
        <v>0</v>
      </c>
      <c r="J459">
        <f>1000*CB459*AH459*(BX459-BY459)/(100*BQ459*(1000-AH459*BX459))</f>
        <v>0</v>
      </c>
      <c r="K459">
        <f>CB459*AH459*(BW459-BV459*(1000-AH459*BY459)/(1000-AH459*BX459))/(100*BQ459)</f>
        <v>0</v>
      </c>
      <c r="L459">
        <f>BV459 - IF(AH459&gt;1, K459*BQ459*100.0/(AJ459*CJ459), 0)</f>
        <v>0</v>
      </c>
      <c r="M459">
        <f>((S459-I459/2)*L459-K459)/(S459+I459/2)</f>
        <v>0</v>
      </c>
      <c r="N459">
        <f>M459*(CC459+CD459)/1000.0</f>
        <v>0</v>
      </c>
      <c r="O459">
        <f>(BV459 - IF(AH459&gt;1, K459*BQ459*100.0/(AJ459*CJ459), 0))*(CC459+CD459)/1000.0</f>
        <v>0</v>
      </c>
      <c r="P459">
        <f>2.0/((1/R459-1/Q459)+SIGN(R459)*SQRT((1/R459-1/Q459)*(1/R459-1/Q459) + 4*BR459/((BR459+1)*(BR459+1))*(2*1/R459*1/Q459-1/Q459*1/Q459)))</f>
        <v>0</v>
      </c>
      <c r="Q459">
        <f>IF(LEFT(BS459,1)&lt;&gt;"0",IF(LEFT(BS459,1)="1",3.0,BT459),$D$5+$E$5*(CJ459*CC459/($K$5*1000))+$F$5*(CJ459*CC459/($K$5*1000))*MAX(MIN(BQ459,$J$5),$I$5)*MAX(MIN(BQ459,$J$5),$I$5)+$G$5*MAX(MIN(BQ459,$J$5),$I$5)*(CJ459*CC459/($K$5*1000))+$H$5*(CJ459*CC459/($K$5*1000))*(CJ459*CC459/($K$5*1000)))</f>
        <v>0</v>
      </c>
      <c r="R459">
        <f>I459*(1000-(1000*0.61365*exp(17.502*V459/(240.97+V459))/(CC459+CD459)+BX459)/2)/(1000*0.61365*exp(17.502*V459/(240.97+V459))/(CC459+CD459)-BX459)</f>
        <v>0</v>
      </c>
      <c r="S459">
        <f>1/((BR459+1)/(P459/1.6)+1/(Q459/1.37)) + BR459/((BR459+1)/(P459/1.6) + BR459/(Q459/1.37))</f>
        <v>0</v>
      </c>
      <c r="T459">
        <f>(BM459*BP459)</f>
        <v>0</v>
      </c>
      <c r="U459">
        <f>(CE459+(T459+2*0.95*5.67E-8*(((CE459+$B$7)+273)^4-(CE459+273)^4)-44100*I459)/(1.84*29.3*Q459+8*0.95*5.67E-8*(CE459+273)^3))</f>
        <v>0</v>
      </c>
      <c r="V459">
        <f>($C$7*CF459+$D$7*CG459+$E$7*U459)</f>
        <v>0</v>
      </c>
      <c r="W459">
        <f>0.61365*exp(17.502*V459/(240.97+V459))</f>
        <v>0</v>
      </c>
      <c r="X459">
        <f>(Y459/Z459*100)</f>
        <v>0</v>
      </c>
      <c r="Y459">
        <f>BX459*(CC459+CD459)/1000</f>
        <v>0</v>
      </c>
      <c r="Z459">
        <f>0.61365*exp(17.502*CE459/(240.97+CE459))</f>
        <v>0</v>
      </c>
      <c r="AA459">
        <f>(W459-BX459*(CC459+CD459)/1000)</f>
        <v>0</v>
      </c>
      <c r="AB459">
        <f>(-I459*44100)</f>
        <v>0</v>
      </c>
      <c r="AC459">
        <f>2*29.3*Q459*0.92*(CE459-V459)</f>
        <v>0</v>
      </c>
      <c r="AD459">
        <f>2*0.95*5.67E-8*(((CE459+$B$7)+273)^4-(V459+273)^4)</f>
        <v>0</v>
      </c>
      <c r="AE459">
        <f>T459+AD459+AB459+AC459</f>
        <v>0</v>
      </c>
      <c r="AF459">
        <v>133</v>
      </c>
      <c r="AG459">
        <v>15</v>
      </c>
      <c r="AH459">
        <f>IF(AF459*$H$13&gt;=AJ459,1.0,(AJ459/(AJ459-AF459*$H$13)))</f>
        <v>0</v>
      </c>
      <c r="AI459">
        <f>(AH459-1)*100</f>
        <v>0</v>
      </c>
      <c r="AJ459">
        <f>MAX(0,($B$13+$C$13*CJ459)/(1+$D$13*CJ459)*CC459/(CE459+273)*$E$13)</f>
        <v>0</v>
      </c>
      <c r="AK459" t="s">
        <v>292</v>
      </c>
      <c r="AL459" t="s">
        <v>292</v>
      </c>
      <c r="AM459">
        <v>0</v>
      </c>
      <c r="AN459">
        <v>0</v>
      </c>
      <c r="AO459">
        <f>1-AM459/AN459</f>
        <v>0</v>
      </c>
      <c r="AP459">
        <v>0</v>
      </c>
      <c r="AQ459" t="s">
        <v>292</v>
      </c>
      <c r="AR459" t="s">
        <v>292</v>
      </c>
      <c r="AS459">
        <v>0</v>
      </c>
      <c r="AT459">
        <v>0</v>
      </c>
      <c r="AU459">
        <f>1-AS459/AT459</f>
        <v>0</v>
      </c>
      <c r="AV459">
        <v>0.5</v>
      </c>
      <c r="AW459">
        <f>BN459</f>
        <v>0</v>
      </c>
      <c r="AX459">
        <f>K459</f>
        <v>0</v>
      </c>
      <c r="AY459">
        <f>AU459*AV459*AW459</f>
        <v>0</v>
      </c>
      <c r="AZ459">
        <f>(AX459-AP459)/AW459</f>
        <v>0</v>
      </c>
      <c r="BA459">
        <f>(AN459-AT459)/AT459</f>
        <v>0</v>
      </c>
      <c r="BB459">
        <f>AM459/(AO459+AM459/AT459)</f>
        <v>0</v>
      </c>
      <c r="BC459" t="s">
        <v>292</v>
      </c>
      <c r="BD459">
        <v>0</v>
      </c>
      <c r="BE459">
        <f>IF(BD459&lt;&gt;0, BD459, BB459)</f>
        <v>0</v>
      </c>
      <c r="BF459">
        <f>1-BE459/AT459</f>
        <v>0</v>
      </c>
      <c r="BG459">
        <f>(AT459-AS459)/(AT459-BE459)</f>
        <v>0</v>
      </c>
      <c r="BH459">
        <f>(AN459-AT459)/(AN459-BE459)</f>
        <v>0</v>
      </c>
      <c r="BI459">
        <f>(AT459-AS459)/(AT459-AM459)</f>
        <v>0</v>
      </c>
      <c r="BJ459">
        <f>(AN459-AT459)/(AN459-AM459)</f>
        <v>0</v>
      </c>
      <c r="BK459">
        <f>(BG459*BE459/AS459)</f>
        <v>0</v>
      </c>
      <c r="BL459">
        <f>(1-BK459)</f>
        <v>0</v>
      </c>
      <c r="BM459">
        <f>$B$11*CK459+$C$11*CL459+$F$11*CM459*(1-CP459)</f>
        <v>0</v>
      </c>
      <c r="BN459">
        <f>BM459*BO459</f>
        <v>0</v>
      </c>
      <c r="BO459">
        <f>($B$11*$D$9+$C$11*$D$9+$F$11*((CZ459+CR459)/MAX(CZ459+CR459+DA459, 0.1)*$I$9+DA459/MAX(CZ459+CR459+DA459, 0.1)*$J$9))/($B$11+$C$11+$F$11)</f>
        <v>0</v>
      </c>
      <c r="BP459">
        <f>($B$11*$K$9+$C$11*$K$9+$F$11*((CZ459+CR459)/MAX(CZ459+CR459+DA459, 0.1)*$P$9+DA459/MAX(CZ459+CR459+DA459, 0.1)*$Q$9))/($B$11+$C$11+$F$11)</f>
        <v>0</v>
      </c>
      <c r="BQ459">
        <v>6</v>
      </c>
      <c r="BR459">
        <v>0.5</v>
      </c>
      <c r="BS459" t="s">
        <v>293</v>
      </c>
      <c r="BT459">
        <v>2</v>
      </c>
      <c r="BU459">
        <v>1626466073</v>
      </c>
      <c r="BV459">
        <v>394.636666666667</v>
      </c>
      <c r="BW459">
        <v>419.953</v>
      </c>
      <c r="BX459">
        <v>14.4983333333333</v>
      </c>
      <c r="BY459">
        <v>6.92921</v>
      </c>
      <c r="BZ459">
        <v>393.088666666667</v>
      </c>
      <c r="CA459">
        <v>14.5094333333333</v>
      </c>
      <c r="CB459">
        <v>899.999</v>
      </c>
      <c r="CC459">
        <v>100.761</v>
      </c>
      <c r="CD459">
        <v>0.100451</v>
      </c>
      <c r="CE459">
        <v>29.8730666666667</v>
      </c>
      <c r="CF459">
        <v>27.5786333333333</v>
      </c>
      <c r="CG459">
        <v>999.9</v>
      </c>
      <c r="CH459">
        <v>0</v>
      </c>
      <c r="CI459">
        <v>0</v>
      </c>
      <c r="CJ459">
        <v>9973.54</v>
      </c>
      <c r="CK459">
        <v>0</v>
      </c>
      <c r="CL459">
        <v>0.221023</v>
      </c>
      <c r="CM459">
        <v>1460.06333333333</v>
      </c>
      <c r="CN459">
        <v>0.972996666666667</v>
      </c>
      <c r="CO459">
        <v>0.0270030333333333</v>
      </c>
      <c r="CP459">
        <v>0</v>
      </c>
      <c r="CQ459">
        <v>889.709</v>
      </c>
      <c r="CR459">
        <v>4.99999</v>
      </c>
      <c r="CS459">
        <v>13062.0333333333</v>
      </c>
      <c r="CT459">
        <v>12728.8333333333</v>
      </c>
      <c r="CU459">
        <v>39.937</v>
      </c>
      <c r="CV459">
        <v>41.625</v>
      </c>
      <c r="CW459">
        <v>40.875</v>
      </c>
      <c r="CX459">
        <v>41.187</v>
      </c>
      <c r="CY459">
        <v>42.3956666666667</v>
      </c>
      <c r="CZ459">
        <v>1415.77333333333</v>
      </c>
      <c r="DA459">
        <v>39.29</v>
      </c>
      <c r="DB459">
        <v>0</v>
      </c>
      <c r="DC459">
        <v>1626466085</v>
      </c>
      <c r="DD459">
        <v>0</v>
      </c>
      <c r="DE459">
        <v>889.028115384615</v>
      </c>
      <c r="DF459">
        <v>4.41719657975128</v>
      </c>
      <c r="DG459">
        <v>67.3059828361926</v>
      </c>
      <c r="DH459">
        <v>13053.3115384615</v>
      </c>
      <c r="DI459">
        <v>15</v>
      </c>
      <c r="DJ459">
        <v>1626465084.6</v>
      </c>
      <c r="DK459" t="s">
        <v>294</v>
      </c>
      <c r="DL459">
        <v>1626465076.6</v>
      </c>
      <c r="DM459">
        <v>1626465084.6</v>
      </c>
      <c r="DN459">
        <v>8</v>
      </c>
      <c r="DO459">
        <v>0.212</v>
      </c>
      <c r="DP459">
        <v>0.013</v>
      </c>
      <c r="DQ459">
        <v>1.588</v>
      </c>
      <c r="DR459">
        <v>-0.074</v>
      </c>
      <c r="DS459">
        <v>420</v>
      </c>
      <c r="DT459">
        <v>3</v>
      </c>
      <c r="DU459">
        <v>0.13</v>
      </c>
      <c r="DV459">
        <v>0.03</v>
      </c>
      <c r="DW459">
        <v>-25.3084658536585</v>
      </c>
      <c r="DX459">
        <v>0.0151965156793396</v>
      </c>
      <c r="DY459">
        <v>0.0542687872819337</v>
      </c>
      <c r="DZ459">
        <v>1</v>
      </c>
      <c r="EA459">
        <v>888.753714285714</v>
      </c>
      <c r="EB459">
        <v>4.69860055170827</v>
      </c>
      <c r="EC459">
        <v>0.51707029483033</v>
      </c>
      <c r="ED459">
        <v>1</v>
      </c>
      <c r="EE459">
        <v>7.46978463414634</v>
      </c>
      <c r="EF459">
        <v>0.528588710801406</v>
      </c>
      <c r="EG459">
        <v>0.053328432040428</v>
      </c>
      <c r="EH459">
        <v>0</v>
      </c>
      <c r="EI459">
        <v>2</v>
      </c>
      <c r="EJ459">
        <v>3</v>
      </c>
      <c r="EK459" t="s">
        <v>354</v>
      </c>
      <c r="EL459">
        <v>100</v>
      </c>
      <c r="EM459">
        <v>100</v>
      </c>
      <c r="EN459">
        <v>1.547</v>
      </c>
      <c r="EO459">
        <v>-0.0109</v>
      </c>
      <c r="EP459">
        <v>0.796380875196005</v>
      </c>
      <c r="EQ459">
        <v>0.00225868272383977</v>
      </c>
      <c r="ER459">
        <v>-9.96746185667655e-07</v>
      </c>
      <c r="ES459">
        <v>2.83711317370827e-10</v>
      </c>
      <c r="ET459">
        <v>-0.071317122073674</v>
      </c>
      <c r="EU459">
        <v>-0.00217948432402501</v>
      </c>
      <c r="EV459">
        <v>0.000453263451741206</v>
      </c>
      <c r="EW459">
        <v>-1.16319206543697e-06</v>
      </c>
      <c r="EX459">
        <v>-2</v>
      </c>
      <c r="EY459">
        <v>2196</v>
      </c>
      <c r="EZ459">
        <v>1</v>
      </c>
      <c r="FA459">
        <v>25</v>
      </c>
      <c r="FB459">
        <v>16.6</v>
      </c>
      <c r="FC459">
        <v>16.5</v>
      </c>
      <c r="FD459">
        <v>18</v>
      </c>
      <c r="FE459">
        <v>830.663</v>
      </c>
      <c r="FF459">
        <v>436.251</v>
      </c>
      <c r="FG459">
        <v>36.5128</v>
      </c>
      <c r="FH459">
        <v>25.332</v>
      </c>
      <c r="FI459">
        <v>30.0007</v>
      </c>
      <c r="FJ459">
        <v>25.3593</v>
      </c>
      <c r="FK459">
        <v>25.3903</v>
      </c>
      <c r="FL459">
        <v>25.1133</v>
      </c>
      <c r="FM459">
        <v>53.3617</v>
      </c>
      <c r="FN459">
        <v>0</v>
      </c>
      <c r="FO459">
        <v>36.63</v>
      </c>
      <c r="FP459">
        <v>420</v>
      </c>
      <c r="FQ459">
        <v>7.04134</v>
      </c>
      <c r="FR459">
        <v>101.464</v>
      </c>
      <c r="FS459">
        <v>101.896</v>
      </c>
    </row>
    <row r="460" spans="1:175">
      <c r="A460">
        <v>444</v>
      </c>
      <c r="B460">
        <v>1626466076</v>
      </c>
      <c r="C460">
        <v>886.400000095367</v>
      </c>
      <c r="D460" t="s">
        <v>1182</v>
      </c>
      <c r="E460" t="s">
        <v>1183</v>
      </c>
      <c r="F460">
        <v>1</v>
      </c>
      <c r="G460" t="s">
        <v>291</v>
      </c>
      <c r="H460">
        <v>1626466075</v>
      </c>
      <c r="I460">
        <f>(J460)/1000</f>
        <v>0</v>
      </c>
      <c r="J460">
        <f>1000*CB460*AH460*(BX460-BY460)/(100*BQ460*(1000-AH460*BX460))</f>
        <v>0</v>
      </c>
      <c r="K460">
        <f>CB460*AH460*(BW460-BV460*(1000-AH460*BY460)/(1000-AH460*BX460))/(100*BQ460)</f>
        <v>0</v>
      </c>
      <c r="L460">
        <f>BV460 - IF(AH460&gt;1, K460*BQ460*100.0/(AJ460*CJ460), 0)</f>
        <v>0</v>
      </c>
      <c r="M460">
        <f>((S460-I460/2)*L460-K460)/(S460+I460/2)</f>
        <v>0</v>
      </c>
      <c r="N460">
        <f>M460*(CC460+CD460)/1000.0</f>
        <v>0</v>
      </c>
      <c r="O460">
        <f>(BV460 - IF(AH460&gt;1, K460*BQ460*100.0/(AJ460*CJ460), 0))*(CC460+CD460)/1000.0</f>
        <v>0</v>
      </c>
      <c r="P460">
        <f>2.0/((1/R460-1/Q460)+SIGN(R460)*SQRT((1/R460-1/Q460)*(1/R460-1/Q460) + 4*BR460/((BR460+1)*(BR460+1))*(2*1/R460*1/Q460-1/Q460*1/Q460)))</f>
        <v>0</v>
      </c>
      <c r="Q460">
        <f>IF(LEFT(BS460,1)&lt;&gt;"0",IF(LEFT(BS460,1)="1",3.0,BT460),$D$5+$E$5*(CJ460*CC460/($K$5*1000))+$F$5*(CJ460*CC460/($K$5*1000))*MAX(MIN(BQ460,$J$5),$I$5)*MAX(MIN(BQ460,$J$5),$I$5)+$G$5*MAX(MIN(BQ460,$J$5),$I$5)*(CJ460*CC460/($K$5*1000))+$H$5*(CJ460*CC460/($K$5*1000))*(CJ460*CC460/($K$5*1000)))</f>
        <v>0</v>
      </c>
      <c r="R460">
        <f>I460*(1000-(1000*0.61365*exp(17.502*V460/(240.97+V460))/(CC460+CD460)+BX460)/2)/(1000*0.61365*exp(17.502*V460/(240.97+V460))/(CC460+CD460)-BX460)</f>
        <v>0</v>
      </c>
      <c r="S460">
        <f>1/((BR460+1)/(P460/1.6)+1/(Q460/1.37)) + BR460/((BR460+1)/(P460/1.6) + BR460/(Q460/1.37))</f>
        <v>0</v>
      </c>
      <c r="T460">
        <f>(BM460*BP460)</f>
        <v>0</v>
      </c>
      <c r="U460">
        <f>(CE460+(T460+2*0.95*5.67E-8*(((CE460+$B$7)+273)^4-(CE460+273)^4)-44100*I460)/(1.84*29.3*Q460+8*0.95*5.67E-8*(CE460+273)^3))</f>
        <v>0</v>
      </c>
      <c r="V460">
        <f>($C$7*CF460+$D$7*CG460+$E$7*U460)</f>
        <v>0</v>
      </c>
      <c r="W460">
        <f>0.61365*exp(17.502*V460/(240.97+V460))</f>
        <v>0</v>
      </c>
      <c r="X460">
        <f>(Y460/Z460*100)</f>
        <v>0</v>
      </c>
      <c r="Y460">
        <f>BX460*(CC460+CD460)/1000</f>
        <v>0</v>
      </c>
      <c r="Z460">
        <f>0.61365*exp(17.502*CE460/(240.97+CE460))</f>
        <v>0</v>
      </c>
      <c r="AA460">
        <f>(W460-BX460*(CC460+CD460)/1000)</f>
        <v>0</v>
      </c>
      <c r="AB460">
        <f>(-I460*44100)</f>
        <v>0</v>
      </c>
      <c r="AC460">
        <f>2*29.3*Q460*0.92*(CE460-V460)</f>
        <v>0</v>
      </c>
      <c r="AD460">
        <f>2*0.95*5.67E-8*(((CE460+$B$7)+273)^4-(V460+273)^4)</f>
        <v>0</v>
      </c>
      <c r="AE460">
        <f>T460+AD460+AB460+AC460</f>
        <v>0</v>
      </c>
      <c r="AF460">
        <v>133</v>
      </c>
      <c r="AG460">
        <v>15</v>
      </c>
      <c r="AH460">
        <f>IF(AF460*$H$13&gt;=AJ460,1.0,(AJ460/(AJ460-AF460*$H$13)))</f>
        <v>0</v>
      </c>
      <c r="AI460">
        <f>(AH460-1)*100</f>
        <v>0</v>
      </c>
      <c r="AJ460">
        <f>MAX(0,($B$13+$C$13*CJ460)/(1+$D$13*CJ460)*CC460/(CE460+273)*$E$13)</f>
        <v>0</v>
      </c>
      <c r="AK460" t="s">
        <v>292</v>
      </c>
      <c r="AL460" t="s">
        <v>292</v>
      </c>
      <c r="AM460">
        <v>0</v>
      </c>
      <c r="AN460">
        <v>0</v>
      </c>
      <c r="AO460">
        <f>1-AM460/AN460</f>
        <v>0</v>
      </c>
      <c r="AP460">
        <v>0</v>
      </c>
      <c r="AQ460" t="s">
        <v>292</v>
      </c>
      <c r="AR460" t="s">
        <v>292</v>
      </c>
      <c r="AS460">
        <v>0</v>
      </c>
      <c r="AT460">
        <v>0</v>
      </c>
      <c r="AU460">
        <f>1-AS460/AT460</f>
        <v>0</v>
      </c>
      <c r="AV460">
        <v>0.5</v>
      </c>
      <c r="AW460">
        <f>BN460</f>
        <v>0</v>
      </c>
      <c r="AX460">
        <f>K460</f>
        <v>0</v>
      </c>
      <c r="AY460">
        <f>AU460*AV460*AW460</f>
        <v>0</v>
      </c>
      <c r="AZ460">
        <f>(AX460-AP460)/AW460</f>
        <v>0</v>
      </c>
      <c r="BA460">
        <f>(AN460-AT460)/AT460</f>
        <v>0</v>
      </c>
      <c r="BB460">
        <f>AM460/(AO460+AM460/AT460)</f>
        <v>0</v>
      </c>
      <c r="BC460" t="s">
        <v>292</v>
      </c>
      <c r="BD460">
        <v>0</v>
      </c>
      <c r="BE460">
        <f>IF(BD460&lt;&gt;0, BD460, BB460)</f>
        <v>0</v>
      </c>
      <c r="BF460">
        <f>1-BE460/AT460</f>
        <v>0</v>
      </c>
      <c r="BG460">
        <f>(AT460-AS460)/(AT460-BE460)</f>
        <v>0</v>
      </c>
      <c r="BH460">
        <f>(AN460-AT460)/(AN460-BE460)</f>
        <v>0</v>
      </c>
      <c r="BI460">
        <f>(AT460-AS460)/(AT460-AM460)</f>
        <v>0</v>
      </c>
      <c r="BJ460">
        <f>(AN460-AT460)/(AN460-AM460)</f>
        <v>0</v>
      </c>
      <c r="BK460">
        <f>(BG460*BE460/AS460)</f>
        <v>0</v>
      </c>
      <c r="BL460">
        <f>(1-BK460)</f>
        <v>0</v>
      </c>
      <c r="BM460">
        <f>$B$11*CK460+$C$11*CL460+$F$11*CM460*(1-CP460)</f>
        <v>0</v>
      </c>
      <c r="BN460">
        <f>BM460*BO460</f>
        <v>0</v>
      </c>
      <c r="BO460">
        <f>($B$11*$D$9+$C$11*$D$9+$F$11*((CZ460+CR460)/MAX(CZ460+CR460+DA460, 0.1)*$I$9+DA460/MAX(CZ460+CR460+DA460, 0.1)*$J$9))/($B$11+$C$11+$F$11)</f>
        <v>0</v>
      </c>
      <c r="BP460">
        <f>($B$11*$K$9+$C$11*$K$9+$F$11*((CZ460+CR460)/MAX(CZ460+CR460+DA460, 0.1)*$P$9+DA460/MAX(CZ460+CR460+DA460, 0.1)*$Q$9))/($B$11+$C$11+$F$11)</f>
        <v>0</v>
      </c>
      <c r="BQ460">
        <v>6</v>
      </c>
      <c r="BR460">
        <v>0.5</v>
      </c>
      <c r="BS460" t="s">
        <v>293</v>
      </c>
      <c r="BT460">
        <v>2</v>
      </c>
      <c r="BU460">
        <v>1626466075</v>
      </c>
      <c r="BV460">
        <v>394.640333333333</v>
      </c>
      <c r="BW460">
        <v>420.02</v>
      </c>
      <c r="BX460">
        <v>14.5269666666667</v>
      </c>
      <c r="BY460">
        <v>6.94913666666667</v>
      </c>
      <c r="BZ460">
        <v>393.092666666667</v>
      </c>
      <c r="CA460">
        <v>14.5377333333333</v>
      </c>
      <c r="CB460">
        <v>900.032</v>
      </c>
      <c r="CC460">
        <v>100.760666666667</v>
      </c>
      <c r="CD460">
        <v>0.100267666666667</v>
      </c>
      <c r="CE460">
        <v>29.9177</v>
      </c>
      <c r="CF460">
        <v>27.6159666666667</v>
      </c>
      <c r="CG460">
        <v>999.9</v>
      </c>
      <c r="CH460">
        <v>0</v>
      </c>
      <c r="CI460">
        <v>0</v>
      </c>
      <c r="CJ460">
        <v>9994.98333333333</v>
      </c>
      <c r="CK460">
        <v>0</v>
      </c>
      <c r="CL460">
        <v>0.221023</v>
      </c>
      <c r="CM460">
        <v>1459.97333333333</v>
      </c>
      <c r="CN460">
        <v>0.972995</v>
      </c>
      <c r="CO460">
        <v>0.0270046</v>
      </c>
      <c r="CP460">
        <v>0</v>
      </c>
      <c r="CQ460">
        <v>889.490333333333</v>
      </c>
      <c r="CR460">
        <v>4.99999</v>
      </c>
      <c r="CS460">
        <v>13062.6333333333</v>
      </c>
      <c r="CT460">
        <v>12728.1</v>
      </c>
      <c r="CU460">
        <v>39.937</v>
      </c>
      <c r="CV460">
        <v>41.625</v>
      </c>
      <c r="CW460">
        <v>40.875</v>
      </c>
      <c r="CX460">
        <v>41.187</v>
      </c>
      <c r="CY460">
        <v>42.437</v>
      </c>
      <c r="CZ460">
        <v>1415.68333333333</v>
      </c>
      <c r="DA460">
        <v>39.29</v>
      </c>
      <c r="DB460">
        <v>0</v>
      </c>
      <c r="DC460">
        <v>1626466087.4</v>
      </c>
      <c r="DD460">
        <v>0</v>
      </c>
      <c r="DE460">
        <v>889.147653846154</v>
      </c>
      <c r="DF460">
        <v>4.26444444994933</v>
      </c>
      <c r="DG460">
        <v>68.6290598672284</v>
      </c>
      <c r="DH460">
        <v>13055.8384615385</v>
      </c>
      <c r="DI460">
        <v>15</v>
      </c>
      <c r="DJ460">
        <v>1626465084.6</v>
      </c>
      <c r="DK460" t="s">
        <v>294</v>
      </c>
      <c r="DL460">
        <v>1626465076.6</v>
      </c>
      <c r="DM460">
        <v>1626465084.6</v>
      </c>
      <c r="DN460">
        <v>8</v>
      </c>
      <c r="DO460">
        <v>0.212</v>
      </c>
      <c r="DP460">
        <v>0.013</v>
      </c>
      <c r="DQ460">
        <v>1.588</v>
      </c>
      <c r="DR460">
        <v>-0.074</v>
      </c>
      <c r="DS460">
        <v>420</v>
      </c>
      <c r="DT460">
        <v>3</v>
      </c>
      <c r="DU460">
        <v>0.13</v>
      </c>
      <c r="DV460">
        <v>0.03</v>
      </c>
      <c r="DW460">
        <v>-25.3112512195122</v>
      </c>
      <c r="DX460">
        <v>-0.0834689895470558</v>
      </c>
      <c r="DY460">
        <v>0.0561131701507451</v>
      </c>
      <c r="DZ460">
        <v>1</v>
      </c>
      <c r="EA460">
        <v>888.908147058823</v>
      </c>
      <c r="EB460">
        <v>4.71424294096919</v>
      </c>
      <c r="EC460">
        <v>0.508620460158014</v>
      </c>
      <c r="ED460">
        <v>1</v>
      </c>
      <c r="EE460">
        <v>7.48824658536585</v>
      </c>
      <c r="EF460">
        <v>0.537852961672486</v>
      </c>
      <c r="EG460">
        <v>0.0542400431060407</v>
      </c>
      <c r="EH460">
        <v>0</v>
      </c>
      <c r="EI460">
        <v>2</v>
      </c>
      <c r="EJ460">
        <v>3</v>
      </c>
      <c r="EK460" t="s">
        <v>354</v>
      </c>
      <c r="EL460">
        <v>100</v>
      </c>
      <c r="EM460">
        <v>100</v>
      </c>
      <c r="EN460">
        <v>1.547</v>
      </c>
      <c r="EO460">
        <v>-0.0106</v>
      </c>
      <c r="EP460">
        <v>0.796380875196005</v>
      </c>
      <c r="EQ460">
        <v>0.00225868272383977</v>
      </c>
      <c r="ER460">
        <v>-9.96746185667655e-07</v>
      </c>
      <c r="ES460">
        <v>2.83711317370827e-10</v>
      </c>
      <c r="ET460">
        <v>-0.071317122073674</v>
      </c>
      <c r="EU460">
        <v>-0.00217948432402501</v>
      </c>
      <c r="EV460">
        <v>0.000453263451741206</v>
      </c>
      <c r="EW460">
        <v>-1.16319206543697e-06</v>
      </c>
      <c r="EX460">
        <v>-2</v>
      </c>
      <c r="EY460">
        <v>2196</v>
      </c>
      <c r="EZ460">
        <v>1</v>
      </c>
      <c r="FA460">
        <v>25</v>
      </c>
      <c r="FB460">
        <v>16.7</v>
      </c>
      <c r="FC460">
        <v>16.5</v>
      </c>
      <c r="FD460">
        <v>18</v>
      </c>
      <c r="FE460">
        <v>830.609</v>
      </c>
      <c r="FF460">
        <v>436.225</v>
      </c>
      <c r="FG460">
        <v>36.5848</v>
      </c>
      <c r="FH460">
        <v>25.335</v>
      </c>
      <c r="FI460">
        <v>30.0006</v>
      </c>
      <c r="FJ460">
        <v>25.3604</v>
      </c>
      <c r="FK460">
        <v>25.3908</v>
      </c>
      <c r="FL460">
        <v>25.1138</v>
      </c>
      <c r="FM460">
        <v>53.3617</v>
      </c>
      <c r="FN460">
        <v>0</v>
      </c>
      <c r="FO460">
        <v>36.63</v>
      </c>
      <c r="FP460">
        <v>420</v>
      </c>
      <c r="FQ460">
        <v>7.08012</v>
      </c>
      <c r="FR460">
        <v>101.464</v>
      </c>
      <c r="FS460">
        <v>101.896</v>
      </c>
    </row>
    <row r="461" spans="1:175">
      <c r="A461">
        <v>445</v>
      </c>
      <c r="B461">
        <v>1626466078</v>
      </c>
      <c r="C461">
        <v>888.400000095367</v>
      </c>
      <c r="D461" t="s">
        <v>1184</v>
      </c>
      <c r="E461" t="s">
        <v>1185</v>
      </c>
      <c r="F461">
        <v>1</v>
      </c>
      <c r="G461" t="s">
        <v>291</v>
      </c>
      <c r="H461">
        <v>1626466077</v>
      </c>
      <c r="I461">
        <f>(J461)/1000</f>
        <v>0</v>
      </c>
      <c r="J461">
        <f>1000*CB461*AH461*(BX461-BY461)/(100*BQ461*(1000-AH461*BX461))</f>
        <v>0</v>
      </c>
      <c r="K461">
        <f>CB461*AH461*(BW461-BV461*(1000-AH461*BY461)/(1000-AH461*BX461))/(100*BQ461)</f>
        <v>0</v>
      </c>
      <c r="L461">
        <f>BV461 - IF(AH461&gt;1, K461*BQ461*100.0/(AJ461*CJ461), 0)</f>
        <v>0</v>
      </c>
      <c r="M461">
        <f>((S461-I461/2)*L461-K461)/(S461+I461/2)</f>
        <v>0</v>
      </c>
      <c r="N461">
        <f>M461*(CC461+CD461)/1000.0</f>
        <v>0</v>
      </c>
      <c r="O461">
        <f>(BV461 - IF(AH461&gt;1, K461*BQ461*100.0/(AJ461*CJ461), 0))*(CC461+CD461)/1000.0</f>
        <v>0</v>
      </c>
      <c r="P461">
        <f>2.0/((1/R461-1/Q461)+SIGN(R461)*SQRT((1/R461-1/Q461)*(1/R461-1/Q461) + 4*BR461/((BR461+1)*(BR461+1))*(2*1/R461*1/Q461-1/Q461*1/Q461)))</f>
        <v>0</v>
      </c>
      <c r="Q461">
        <f>IF(LEFT(BS461,1)&lt;&gt;"0",IF(LEFT(BS461,1)="1",3.0,BT461),$D$5+$E$5*(CJ461*CC461/($K$5*1000))+$F$5*(CJ461*CC461/($K$5*1000))*MAX(MIN(BQ461,$J$5),$I$5)*MAX(MIN(BQ461,$J$5),$I$5)+$G$5*MAX(MIN(BQ461,$J$5),$I$5)*(CJ461*CC461/($K$5*1000))+$H$5*(CJ461*CC461/($K$5*1000))*(CJ461*CC461/($K$5*1000)))</f>
        <v>0</v>
      </c>
      <c r="R461">
        <f>I461*(1000-(1000*0.61365*exp(17.502*V461/(240.97+V461))/(CC461+CD461)+BX461)/2)/(1000*0.61365*exp(17.502*V461/(240.97+V461))/(CC461+CD461)-BX461)</f>
        <v>0</v>
      </c>
      <c r="S461">
        <f>1/((BR461+1)/(P461/1.6)+1/(Q461/1.37)) + BR461/((BR461+1)/(P461/1.6) + BR461/(Q461/1.37))</f>
        <v>0</v>
      </c>
      <c r="T461">
        <f>(BM461*BP461)</f>
        <v>0</v>
      </c>
      <c r="U461">
        <f>(CE461+(T461+2*0.95*5.67E-8*(((CE461+$B$7)+273)^4-(CE461+273)^4)-44100*I461)/(1.84*29.3*Q461+8*0.95*5.67E-8*(CE461+273)^3))</f>
        <v>0</v>
      </c>
      <c r="V461">
        <f>($C$7*CF461+$D$7*CG461+$E$7*U461)</f>
        <v>0</v>
      </c>
      <c r="W461">
        <f>0.61365*exp(17.502*V461/(240.97+V461))</f>
        <v>0</v>
      </c>
      <c r="X461">
        <f>(Y461/Z461*100)</f>
        <v>0</v>
      </c>
      <c r="Y461">
        <f>BX461*(CC461+CD461)/1000</f>
        <v>0</v>
      </c>
      <c r="Z461">
        <f>0.61365*exp(17.502*CE461/(240.97+CE461))</f>
        <v>0</v>
      </c>
      <c r="AA461">
        <f>(W461-BX461*(CC461+CD461)/1000)</f>
        <v>0</v>
      </c>
      <c r="AB461">
        <f>(-I461*44100)</f>
        <v>0</v>
      </c>
      <c r="AC461">
        <f>2*29.3*Q461*0.92*(CE461-V461)</f>
        <v>0</v>
      </c>
      <c r="AD461">
        <f>2*0.95*5.67E-8*(((CE461+$B$7)+273)^4-(V461+273)^4)</f>
        <v>0</v>
      </c>
      <c r="AE461">
        <f>T461+AD461+AB461+AC461</f>
        <v>0</v>
      </c>
      <c r="AF461">
        <v>133</v>
      </c>
      <c r="AG461">
        <v>15</v>
      </c>
      <c r="AH461">
        <f>IF(AF461*$H$13&gt;=AJ461,1.0,(AJ461/(AJ461-AF461*$H$13)))</f>
        <v>0</v>
      </c>
      <c r="AI461">
        <f>(AH461-1)*100</f>
        <v>0</v>
      </c>
      <c r="AJ461">
        <f>MAX(0,($B$13+$C$13*CJ461)/(1+$D$13*CJ461)*CC461/(CE461+273)*$E$13)</f>
        <v>0</v>
      </c>
      <c r="AK461" t="s">
        <v>292</v>
      </c>
      <c r="AL461" t="s">
        <v>292</v>
      </c>
      <c r="AM461">
        <v>0</v>
      </c>
      <c r="AN461">
        <v>0</v>
      </c>
      <c r="AO461">
        <f>1-AM461/AN461</f>
        <v>0</v>
      </c>
      <c r="AP461">
        <v>0</v>
      </c>
      <c r="AQ461" t="s">
        <v>292</v>
      </c>
      <c r="AR461" t="s">
        <v>292</v>
      </c>
      <c r="AS461">
        <v>0</v>
      </c>
      <c r="AT461">
        <v>0</v>
      </c>
      <c r="AU461">
        <f>1-AS461/AT461</f>
        <v>0</v>
      </c>
      <c r="AV461">
        <v>0.5</v>
      </c>
      <c r="AW461">
        <f>BN461</f>
        <v>0</v>
      </c>
      <c r="AX461">
        <f>K461</f>
        <v>0</v>
      </c>
      <c r="AY461">
        <f>AU461*AV461*AW461</f>
        <v>0</v>
      </c>
      <c r="AZ461">
        <f>(AX461-AP461)/AW461</f>
        <v>0</v>
      </c>
      <c r="BA461">
        <f>(AN461-AT461)/AT461</f>
        <v>0</v>
      </c>
      <c r="BB461">
        <f>AM461/(AO461+AM461/AT461)</f>
        <v>0</v>
      </c>
      <c r="BC461" t="s">
        <v>292</v>
      </c>
      <c r="BD461">
        <v>0</v>
      </c>
      <c r="BE461">
        <f>IF(BD461&lt;&gt;0, BD461, BB461)</f>
        <v>0</v>
      </c>
      <c r="BF461">
        <f>1-BE461/AT461</f>
        <v>0</v>
      </c>
      <c r="BG461">
        <f>(AT461-AS461)/(AT461-BE461)</f>
        <v>0</v>
      </c>
      <c r="BH461">
        <f>(AN461-AT461)/(AN461-BE461)</f>
        <v>0</v>
      </c>
      <c r="BI461">
        <f>(AT461-AS461)/(AT461-AM461)</f>
        <v>0</v>
      </c>
      <c r="BJ461">
        <f>(AN461-AT461)/(AN461-AM461)</f>
        <v>0</v>
      </c>
      <c r="BK461">
        <f>(BG461*BE461/AS461)</f>
        <v>0</v>
      </c>
      <c r="BL461">
        <f>(1-BK461)</f>
        <v>0</v>
      </c>
      <c r="BM461">
        <f>$B$11*CK461+$C$11*CL461+$F$11*CM461*(1-CP461)</f>
        <v>0</v>
      </c>
      <c r="BN461">
        <f>BM461*BO461</f>
        <v>0</v>
      </c>
      <c r="BO461">
        <f>($B$11*$D$9+$C$11*$D$9+$F$11*((CZ461+CR461)/MAX(CZ461+CR461+DA461, 0.1)*$I$9+DA461/MAX(CZ461+CR461+DA461, 0.1)*$J$9))/($B$11+$C$11+$F$11)</f>
        <v>0</v>
      </c>
      <c r="BP461">
        <f>($B$11*$K$9+$C$11*$K$9+$F$11*((CZ461+CR461)/MAX(CZ461+CR461+DA461, 0.1)*$P$9+DA461/MAX(CZ461+CR461+DA461, 0.1)*$Q$9))/($B$11+$C$11+$F$11)</f>
        <v>0</v>
      </c>
      <c r="BQ461">
        <v>6</v>
      </c>
      <c r="BR461">
        <v>0.5</v>
      </c>
      <c r="BS461" t="s">
        <v>293</v>
      </c>
      <c r="BT461">
        <v>2</v>
      </c>
      <c r="BU461">
        <v>1626466077</v>
      </c>
      <c r="BV461">
        <v>394.650333333333</v>
      </c>
      <c r="BW461">
        <v>419.983666666667</v>
      </c>
      <c r="BX461">
        <v>14.5625666666667</v>
      </c>
      <c r="BY461">
        <v>6.98124</v>
      </c>
      <c r="BZ461">
        <v>393.102666666667</v>
      </c>
      <c r="CA461">
        <v>14.5729666666667</v>
      </c>
      <c r="CB461">
        <v>899.999</v>
      </c>
      <c r="CC461">
        <v>100.76</v>
      </c>
      <c r="CD461">
        <v>0.1001713</v>
      </c>
      <c r="CE461">
        <v>29.9597</v>
      </c>
      <c r="CF461">
        <v>27.6573</v>
      </c>
      <c r="CG461">
        <v>999.9</v>
      </c>
      <c r="CH461">
        <v>0</v>
      </c>
      <c r="CI461">
        <v>0</v>
      </c>
      <c r="CJ461">
        <v>10008.3333333333</v>
      </c>
      <c r="CK461">
        <v>0</v>
      </c>
      <c r="CL461">
        <v>0.221023</v>
      </c>
      <c r="CM461">
        <v>1459.97</v>
      </c>
      <c r="CN461">
        <v>0.972995</v>
      </c>
      <c r="CO461">
        <v>0.0270046</v>
      </c>
      <c r="CP461">
        <v>0</v>
      </c>
      <c r="CQ461">
        <v>889.860666666667</v>
      </c>
      <c r="CR461">
        <v>4.99999</v>
      </c>
      <c r="CS461">
        <v>13064.6666666667</v>
      </c>
      <c r="CT461">
        <v>12728.1</v>
      </c>
      <c r="CU461">
        <v>39.958</v>
      </c>
      <c r="CV461">
        <v>41.625</v>
      </c>
      <c r="CW461">
        <v>40.875</v>
      </c>
      <c r="CX461">
        <v>41.187</v>
      </c>
      <c r="CY461">
        <v>42.437</v>
      </c>
      <c r="CZ461">
        <v>1415.68</v>
      </c>
      <c r="DA461">
        <v>39.29</v>
      </c>
      <c r="DB461">
        <v>0</v>
      </c>
      <c r="DC461">
        <v>1626466089.2</v>
      </c>
      <c r="DD461">
        <v>0</v>
      </c>
      <c r="DE461">
        <v>889.3428</v>
      </c>
      <c r="DF461">
        <v>4.64799999814742</v>
      </c>
      <c r="DG461">
        <v>71.2000000354628</v>
      </c>
      <c r="DH461">
        <v>13058.092</v>
      </c>
      <c r="DI461">
        <v>15</v>
      </c>
      <c r="DJ461">
        <v>1626465084.6</v>
      </c>
      <c r="DK461" t="s">
        <v>294</v>
      </c>
      <c r="DL461">
        <v>1626465076.6</v>
      </c>
      <c r="DM461">
        <v>1626465084.6</v>
      </c>
      <c r="DN461">
        <v>8</v>
      </c>
      <c r="DO461">
        <v>0.212</v>
      </c>
      <c r="DP461">
        <v>0.013</v>
      </c>
      <c r="DQ461">
        <v>1.588</v>
      </c>
      <c r="DR461">
        <v>-0.074</v>
      </c>
      <c r="DS461">
        <v>420</v>
      </c>
      <c r="DT461">
        <v>3</v>
      </c>
      <c r="DU461">
        <v>0.13</v>
      </c>
      <c r="DV461">
        <v>0.03</v>
      </c>
      <c r="DW461">
        <v>-25.312087804878</v>
      </c>
      <c r="DX461">
        <v>-0.210510104529617</v>
      </c>
      <c r="DY461">
        <v>0.0569702369668541</v>
      </c>
      <c r="DZ461">
        <v>1</v>
      </c>
      <c r="EA461">
        <v>889.068303030303</v>
      </c>
      <c r="EB461">
        <v>4.08648277218871</v>
      </c>
      <c r="EC461">
        <v>0.443620468749865</v>
      </c>
      <c r="ED461">
        <v>1</v>
      </c>
      <c r="EE461">
        <v>7.50648365853659</v>
      </c>
      <c r="EF461">
        <v>0.497230034843217</v>
      </c>
      <c r="EG461">
        <v>0.0501124375173687</v>
      </c>
      <c r="EH461">
        <v>0</v>
      </c>
      <c r="EI461">
        <v>2</v>
      </c>
      <c r="EJ461">
        <v>3</v>
      </c>
      <c r="EK461" t="s">
        <v>354</v>
      </c>
      <c r="EL461">
        <v>100</v>
      </c>
      <c r="EM461">
        <v>100</v>
      </c>
      <c r="EN461">
        <v>1.547</v>
      </c>
      <c r="EO461">
        <v>-0.0102</v>
      </c>
      <c r="EP461">
        <v>0.796380875196005</v>
      </c>
      <c r="EQ461">
        <v>0.00225868272383977</v>
      </c>
      <c r="ER461">
        <v>-9.96746185667655e-07</v>
      </c>
      <c r="ES461">
        <v>2.83711317370827e-10</v>
      </c>
      <c r="ET461">
        <v>-0.071317122073674</v>
      </c>
      <c r="EU461">
        <v>-0.00217948432402501</v>
      </c>
      <c r="EV461">
        <v>0.000453263451741206</v>
      </c>
      <c r="EW461">
        <v>-1.16319206543697e-06</v>
      </c>
      <c r="EX461">
        <v>-2</v>
      </c>
      <c r="EY461">
        <v>2196</v>
      </c>
      <c r="EZ461">
        <v>1</v>
      </c>
      <c r="FA461">
        <v>25</v>
      </c>
      <c r="FB461">
        <v>16.7</v>
      </c>
      <c r="FC461">
        <v>16.6</v>
      </c>
      <c r="FD461">
        <v>18</v>
      </c>
      <c r="FE461">
        <v>830.79</v>
      </c>
      <c r="FF461">
        <v>436.129</v>
      </c>
      <c r="FG461">
        <v>36.6499</v>
      </c>
      <c r="FH461">
        <v>25.3376</v>
      </c>
      <c r="FI461">
        <v>30.0005</v>
      </c>
      <c r="FJ461">
        <v>25.3614</v>
      </c>
      <c r="FK461">
        <v>25.3919</v>
      </c>
      <c r="FL461">
        <v>25.1151</v>
      </c>
      <c r="FM461">
        <v>53.3617</v>
      </c>
      <c r="FN461">
        <v>0</v>
      </c>
      <c r="FO461">
        <v>36.73</v>
      </c>
      <c r="FP461">
        <v>420</v>
      </c>
      <c r="FQ461">
        <v>7.07413</v>
      </c>
      <c r="FR461">
        <v>101.464</v>
      </c>
      <c r="FS461">
        <v>101.895</v>
      </c>
    </row>
    <row r="462" spans="1:175">
      <c r="A462">
        <v>446</v>
      </c>
      <c r="B462">
        <v>1626466080</v>
      </c>
      <c r="C462">
        <v>890.400000095367</v>
      </c>
      <c r="D462" t="s">
        <v>1186</v>
      </c>
      <c r="E462" t="s">
        <v>1187</v>
      </c>
      <c r="F462">
        <v>1</v>
      </c>
      <c r="G462" t="s">
        <v>291</v>
      </c>
      <c r="H462">
        <v>1626466079</v>
      </c>
      <c r="I462">
        <f>(J462)/1000</f>
        <v>0</v>
      </c>
      <c r="J462">
        <f>1000*CB462*AH462*(BX462-BY462)/(100*BQ462*(1000-AH462*BX462))</f>
        <v>0</v>
      </c>
      <c r="K462">
        <f>CB462*AH462*(BW462-BV462*(1000-AH462*BY462)/(1000-AH462*BX462))/(100*BQ462)</f>
        <v>0</v>
      </c>
      <c r="L462">
        <f>BV462 - IF(AH462&gt;1, K462*BQ462*100.0/(AJ462*CJ462), 0)</f>
        <v>0</v>
      </c>
      <c r="M462">
        <f>((S462-I462/2)*L462-K462)/(S462+I462/2)</f>
        <v>0</v>
      </c>
      <c r="N462">
        <f>M462*(CC462+CD462)/1000.0</f>
        <v>0</v>
      </c>
      <c r="O462">
        <f>(BV462 - IF(AH462&gt;1, K462*BQ462*100.0/(AJ462*CJ462), 0))*(CC462+CD462)/1000.0</f>
        <v>0</v>
      </c>
      <c r="P462">
        <f>2.0/((1/R462-1/Q462)+SIGN(R462)*SQRT((1/R462-1/Q462)*(1/R462-1/Q462) + 4*BR462/((BR462+1)*(BR462+1))*(2*1/R462*1/Q462-1/Q462*1/Q462)))</f>
        <v>0</v>
      </c>
      <c r="Q462">
        <f>IF(LEFT(BS462,1)&lt;&gt;"0",IF(LEFT(BS462,1)="1",3.0,BT462),$D$5+$E$5*(CJ462*CC462/($K$5*1000))+$F$5*(CJ462*CC462/($K$5*1000))*MAX(MIN(BQ462,$J$5),$I$5)*MAX(MIN(BQ462,$J$5),$I$5)+$G$5*MAX(MIN(BQ462,$J$5),$I$5)*(CJ462*CC462/($K$5*1000))+$H$5*(CJ462*CC462/($K$5*1000))*(CJ462*CC462/($K$5*1000)))</f>
        <v>0</v>
      </c>
      <c r="R462">
        <f>I462*(1000-(1000*0.61365*exp(17.502*V462/(240.97+V462))/(CC462+CD462)+BX462)/2)/(1000*0.61365*exp(17.502*V462/(240.97+V462))/(CC462+CD462)-BX462)</f>
        <v>0</v>
      </c>
      <c r="S462">
        <f>1/((BR462+1)/(P462/1.6)+1/(Q462/1.37)) + BR462/((BR462+1)/(P462/1.6) + BR462/(Q462/1.37))</f>
        <v>0</v>
      </c>
      <c r="T462">
        <f>(BM462*BP462)</f>
        <v>0</v>
      </c>
      <c r="U462">
        <f>(CE462+(T462+2*0.95*5.67E-8*(((CE462+$B$7)+273)^4-(CE462+273)^4)-44100*I462)/(1.84*29.3*Q462+8*0.95*5.67E-8*(CE462+273)^3))</f>
        <v>0</v>
      </c>
      <c r="V462">
        <f>($C$7*CF462+$D$7*CG462+$E$7*U462)</f>
        <v>0</v>
      </c>
      <c r="W462">
        <f>0.61365*exp(17.502*V462/(240.97+V462))</f>
        <v>0</v>
      </c>
      <c r="X462">
        <f>(Y462/Z462*100)</f>
        <v>0</v>
      </c>
      <c r="Y462">
        <f>BX462*(CC462+CD462)/1000</f>
        <v>0</v>
      </c>
      <c r="Z462">
        <f>0.61365*exp(17.502*CE462/(240.97+CE462))</f>
        <v>0</v>
      </c>
      <c r="AA462">
        <f>(W462-BX462*(CC462+CD462)/1000)</f>
        <v>0</v>
      </c>
      <c r="AB462">
        <f>(-I462*44100)</f>
        <v>0</v>
      </c>
      <c r="AC462">
        <f>2*29.3*Q462*0.92*(CE462-V462)</f>
        <v>0</v>
      </c>
      <c r="AD462">
        <f>2*0.95*5.67E-8*(((CE462+$B$7)+273)^4-(V462+273)^4)</f>
        <v>0</v>
      </c>
      <c r="AE462">
        <f>T462+AD462+AB462+AC462</f>
        <v>0</v>
      </c>
      <c r="AF462">
        <v>133</v>
      </c>
      <c r="AG462">
        <v>15</v>
      </c>
      <c r="AH462">
        <f>IF(AF462*$H$13&gt;=AJ462,1.0,(AJ462/(AJ462-AF462*$H$13)))</f>
        <v>0</v>
      </c>
      <c r="AI462">
        <f>(AH462-1)*100</f>
        <v>0</v>
      </c>
      <c r="AJ462">
        <f>MAX(0,($B$13+$C$13*CJ462)/(1+$D$13*CJ462)*CC462/(CE462+273)*$E$13)</f>
        <v>0</v>
      </c>
      <c r="AK462" t="s">
        <v>292</v>
      </c>
      <c r="AL462" t="s">
        <v>292</v>
      </c>
      <c r="AM462">
        <v>0</v>
      </c>
      <c r="AN462">
        <v>0</v>
      </c>
      <c r="AO462">
        <f>1-AM462/AN462</f>
        <v>0</v>
      </c>
      <c r="AP462">
        <v>0</v>
      </c>
      <c r="AQ462" t="s">
        <v>292</v>
      </c>
      <c r="AR462" t="s">
        <v>292</v>
      </c>
      <c r="AS462">
        <v>0</v>
      </c>
      <c r="AT462">
        <v>0</v>
      </c>
      <c r="AU462">
        <f>1-AS462/AT462</f>
        <v>0</v>
      </c>
      <c r="AV462">
        <v>0.5</v>
      </c>
      <c r="AW462">
        <f>BN462</f>
        <v>0</v>
      </c>
      <c r="AX462">
        <f>K462</f>
        <v>0</v>
      </c>
      <c r="AY462">
        <f>AU462*AV462*AW462</f>
        <v>0</v>
      </c>
      <c r="AZ462">
        <f>(AX462-AP462)/AW462</f>
        <v>0</v>
      </c>
      <c r="BA462">
        <f>(AN462-AT462)/AT462</f>
        <v>0</v>
      </c>
      <c r="BB462">
        <f>AM462/(AO462+AM462/AT462)</f>
        <v>0</v>
      </c>
      <c r="BC462" t="s">
        <v>292</v>
      </c>
      <c r="BD462">
        <v>0</v>
      </c>
      <c r="BE462">
        <f>IF(BD462&lt;&gt;0, BD462, BB462)</f>
        <v>0</v>
      </c>
      <c r="BF462">
        <f>1-BE462/AT462</f>
        <v>0</v>
      </c>
      <c r="BG462">
        <f>(AT462-AS462)/(AT462-BE462)</f>
        <v>0</v>
      </c>
      <c r="BH462">
        <f>(AN462-AT462)/(AN462-BE462)</f>
        <v>0</v>
      </c>
      <c r="BI462">
        <f>(AT462-AS462)/(AT462-AM462)</f>
        <v>0</v>
      </c>
      <c r="BJ462">
        <f>(AN462-AT462)/(AN462-AM462)</f>
        <v>0</v>
      </c>
      <c r="BK462">
        <f>(BG462*BE462/AS462)</f>
        <v>0</v>
      </c>
      <c r="BL462">
        <f>(1-BK462)</f>
        <v>0</v>
      </c>
      <c r="BM462">
        <f>$B$11*CK462+$C$11*CL462+$F$11*CM462*(1-CP462)</f>
        <v>0</v>
      </c>
      <c r="BN462">
        <f>BM462*BO462</f>
        <v>0</v>
      </c>
      <c r="BO462">
        <f>($B$11*$D$9+$C$11*$D$9+$F$11*((CZ462+CR462)/MAX(CZ462+CR462+DA462, 0.1)*$I$9+DA462/MAX(CZ462+CR462+DA462, 0.1)*$J$9))/($B$11+$C$11+$F$11)</f>
        <v>0</v>
      </c>
      <c r="BP462">
        <f>($B$11*$K$9+$C$11*$K$9+$F$11*((CZ462+CR462)/MAX(CZ462+CR462+DA462, 0.1)*$P$9+DA462/MAX(CZ462+CR462+DA462, 0.1)*$Q$9))/($B$11+$C$11+$F$11)</f>
        <v>0</v>
      </c>
      <c r="BQ462">
        <v>6</v>
      </c>
      <c r="BR462">
        <v>0.5</v>
      </c>
      <c r="BS462" t="s">
        <v>293</v>
      </c>
      <c r="BT462">
        <v>2</v>
      </c>
      <c r="BU462">
        <v>1626466079</v>
      </c>
      <c r="BV462">
        <v>394.637333333333</v>
      </c>
      <c r="BW462">
        <v>419.974333333333</v>
      </c>
      <c r="BX462">
        <v>14.6003666666667</v>
      </c>
      <c r="BY462">
        <v>6.99705666666667</v>
      </c>
      <c r="BZ462">
        <v>393.09</v>
      </c>
      <c r="CA462">
        <v>14.6104</v>
      </c>
      <c r="CB462">
        <v>900.041</v>
      </c>
      <c r="CC462">
        <v>100.760666666667</v>
      </c>
      <c r="CD462">
        <v>0.100159333333333</v>
      </c>
      <c r="CE462">
        <v>29.9992333333333</v>
      </c>
      <c r="CF462">
        <v>27.6811</v>
      </c>
      <c r="CG462">
        <v>999.9</v>
      </c>
      <c r="CH462">
        <v>0</v>
      </c>
      <c r="CI462">
        <v>0</v>
      </c>
      <c r="CJ462">
        <v>9994.37666666667</v>
      </c>
      <c r="CK462">
        <v>0</v>
      </c>
      <c r="CL462">
        <v>0.221023</v>
      </c>
      <c r="CM462">
        <v>1459.96666666667</v>
      </c>
      <c r="CN462">
        <v>0.972995</v>
      </c>
      <c r="CO462">
        <v>0.0270046</v>
      </c>
      <c r="CP462">
        <v>0</v>
      </c>
      <c r="CQ462">
        <v>889.907333333333</v>
      </c>
      <c r="CR462">
        <v>4.99999</v>
      </c>
      <c r="CS462">
        <v>13067.9333333333</v>
      </c>
      <c r="CT462">
        <v>12728.0666666667</v>
      </c>
      <c r="CU462">
        <v>39.958</v>
      </c>
      <c r="CV462">
        <v>41.625</v>
      </c>
      <c r="CW462">
        <v>40.875</v>
      </c>
      <c r="CX462">
        <v>41.187</v>
      </c>
      <c r="CY462">
        <v>42.437</v>
      </c>
      <c r="CZ462">
        <v>1415.67666666667</v>
      </c>
      <c r="DA462">
        <v>39.29</v>
      </c>
      <c r="DB462">
        <v>0</v>
      </c>
      <c r="DC462">
        <v>1626466091</v>
      </c>
      <c r="DD462">
        <v>0</v>
      </c>
      <c r="DE462">
        <v>889.453076923077</v>
      </c>
      <c r="DF462">
        <v>4.34249571753579</v>
      </c>
      <c r="DG462">
        <v>70.3350426727611</v>
      </c>
      <c r="DH462">
        <v>13059.8807692308</v>
      </c>
      <c r="DI462">
        <v>15</v>
      </c>
      <c r="DJ462">
        <v>1626465084.6</v>
      </c>
      <c r="DK462" t="s">
        <v>294</v>
      </c>
      <c r="DL462">
        <v>1626465076.6</v>
      </c>
      <c r="DM462">
        <v>1626465084.6</v>
      </c>
      <c r="DN462">
        <v>8</v>
      </c>
      <c r="DO462">
        <v>0.212</v>
      </c>
      <c r="DP462">
        <v>0.013</v>
      </c>
      <c r="DQ462">
        <v>1.588</v>
      </c>
      <c r="DR462">
        <v>-0.074</v>
      </c>
      <c r="DS462">
        <v>420</v>
      </c>
      <c r="DT462">
        <v>3</v>
      </c>
      <c r="DU462">
        <v>0.13</v>
      </c>
      <c r="DV462">
        <v>0.03</v>
      </c>
      <c r="DW462">
        <v>-25.3119390243902</v>
      </c>
      <c r="DX462">
        <v>-0.273894773519139</v>
      </c>
      <c r="DY462">
        <v>0.0568663339816418</v>
      </c>
      <c r="DZ462">
        <v>1</v>
      </c>
      <c r="EA462">
        <v>889.213</v>
      </c>
      <c r="EB462">
        <v>4.28272805325377</v>
      </c>
      <c r="EC462">
        <v>0.484872825741826</v>
      </c>
      <c r="ED462">
        <v>1</v>
      </c>
      <c r="EE462">
        <v>7.52340804878049</v>
      </c>
      <c r="EF462">
        <v>0.469479303135893</v>
      </c>
      <c r="EG462">
        <v>0.0472727110585683</v>
      </c>
      <c r="EH462">
        <v>0</v>
      </c>
      <c r="EI462">
        <v>2</v>
      </c>
      <c r="EJ462">
        <v>3</v>
      </c>
      <c r="EK462" t="s">
        <v>354</v>
      </c>
      <c r="EL462">
        <v>100</v>
      </c>
      <c r="EM462">
        <v>100</v>
      </c>
      <c r="EN462">
        <v>1.548</v>
      </c>
      <c r="EO462">
        <v>-0.0099</v>
      </c>
      <c r="EP462">
        <v>0.796380875196005</v>
      </c>
      <c r="EQ462">
        <v>0.00225868272383977</v>
      </c>
      <c r="ER462">
        <v>-9.96746185667655e-07</v>
      </c>
      <c r="ES462">
        <v>2.83711317370827e-10</v>
      </c>
      <c r="ET462">
        <v>-0.071317122073674</v>
      </c>
      <c r="EU462">
        <v>-0.00217948432402501</v>
      </c>
      <c r="EV462">
        <v>0.000453263451741206</v>
      </c>
      <c r="EW462">
        <v>-1.16319206543697e-06</v>
      </c>
      <c r="EX462">
        <v>-2</v>
      </c>
      <c r="EY462">
        <v>2196</v>
      </c>
      <c r="EZ462">
        <v>1</v>
      </c>
      <c r="FA462">
        <v>25</v>
      </c>
      <c r="FB462">
        <v>16.7</v>
      </c>
      <c r="FC462">
        <v>16.6</v>
      </c>
      <c r="FD462">
        <v>18</v>
      </c>
      <c r="FE462">
        <v>831.204</v>
      </c>
      <c r="FF462">
        <v>436.168</v>
      </c>
      <c r="FG462">
        <v>36.7029</v>
      </c>
      <c r="FH462">
        <v>25.3405</v>
      </c>
      <c r="FI462">
        <v>30.0002</v>
      </c>
      <c r="FJ462">
        <v>25.3625</v>
      </c>
      <c r="FK462">
        <v>25.393</v>
      </c>
      <c r="FL462">
        <v>25.1137</v>
      </c>
      <c r="FM462">
        <v>52.9394</v>
      </c>
      <c r="FN462">
        <v>0</v>
      </c>
      <c r="FO462">
        <v>36.83</v>
      </c>
      <c r="FP462">
        <v>420</v>
      </c>
      <c r="FQ462">
        <v>7.13286</v>
      </c>
      <c r="FR462">
        <v>101.464</v>
      </c>
      <c r="FS462">
        <v>101.895</v>
      </c>
    </row>
    <row r="463" spans="1:175">
      <c r="A463">
        <v>447</v>
      </c>
      <c r="B463">
        <v>1626466082</v>
      </c>
      <c r="C463">
        <v>892.400000095367</v>
      </c>
      <c r="D463" t="s">
        <v>1188</v>
      </c>
      <c r="E463" t="s">
        <v>1189</v>
      </c>
      <c r="F463">
        <v>1</v>
      </c>
      <c r="G463" t="s">
        <v>291</v>
      </c>
      <c r="H463">
        <v>1626466081</v>
      </c>
      <c r="I463">
        <f>(J463)/1000</f>
        <v>0</v>
      </c>
      <c r="J463">
        <f>1000*CB463*AH463*(BX463-BY463)/(100*BQ463*(1000-AH463*BX463))</f>
        <v>0</v>
      </c>
      <c r="K463">
        <f>CB463*AH463*(BW463-BV463*(1000-AH463*BY463)/(1000-AH463*BX463))/(100*BQ463)</f>
        <v>0</v>
      </c>
      <c r="L463">
        <f>BV463 - IF(AH463&gt;1, K463*BQ463*100.0/(AJ463*CJ463), 0)</f>
        <v>0</v>
      </c>
      <c r="M463">
        <f>((S463-I463/2)*L463-K463)/(S463+I463/2)</f>
        <v>0</v>
      </c>
      <c r="N463">
        <f>M463*(CC463+CD463)/1000.0</f>
        <v>0</v>
      </c>
      <c r="O463">
        <f>(BV463 - IF(AH463&gt;1, K463*BQ463*100.0/(AJ463*CJ463), 0))*(CC463+CD463)/1000.0</f>
        <v>0</v>
      </c>
      <c r="P463">
        <f>2.0/((1/R463-1/Q463)+SIGN(R463)*SQRT((1/R463-1/Q463)*(1/R463-1/Q463) + 4*BR463/((BR463+1)*(BR463+1))*(2*1/R463*1/Q463-1/Q463*1/Q463)))</f>
        <v>0</v>
      </c>
      <c r="Q463">
        <f>IF(LEFT(BS463,1)&lt;&gt;"0",IF(LEFT(BS463,1)="1",3.0,BT463),$D$5+$E$5*(CJ463*CC463/($K$5*1000))+$F$5*(CJ463*CC463/($K$5*1000))*MAX(MIN(BQ463,$J$5),$I$5)*MAX(MIN(BQ463,$J$5),$I$5)+$G$5*MAX(MIN(BQ463,$J$5),$I$5)*(CJ463*CC463/($K$5*1000))+$H$5*(CJ463*CC463/($K$5*1000))*(CJ463*CC463/($K$5*1000)))</f>
        <v>0</v>
      </c>
      <c r="R463">
        <f>I463*(1000-(1000*0.61365*exp(17.502*V463/(240.97+V463))/(CC463+CD463)+BX463)/2)/(1000*0.61365*exp(17.502*V463/(240.97+V463))/(CC463+CD463)-BX463)</f>
        <v>0</v>
      </c>
      <c r="S463">
        <f>1/((BR463+1)/(P463/1.6)+1/(Q463/1.37)) + BR463/((BR463+1)/(P463/1.6) + BR463/(Q463/1.37))</f>
        <v>0</v>
      </c>
      <c r="T463">
        <f>(BM463*BP463)</f>
        <v>0</v>
      </c>
      <c r="U463">
        <f>(CE463+(T463+2*0.95*5.67E-8*(((CE463+$B$7)+273)^4-(CE463+273)^4)-44100*I463)/(1.84*29.3*Q463+8*0.95*5.67E-8*(CE463+273)^3))</f>
        <v>0</v>
      </c>
      <c r="V463">
        <f>($C$7*CF463+$D$7*CG463+$E$7*U463)</f>
        <v>0</v>
      </c>
      <c r="W463">
        <f>0.61365*exp(17.502*V463/(240.97+V463))</f>
        <v>0</v>
      </c>
      <c r="X463">
        <f>(Y463/Z463*100)</f>
        <v>0</v>
      </c>
      <c r="Y463">
        <f>BX463*(CC463+CD463)/1000</f>
        <v>0</v>
      </c>
      <c r="Z463">
        <f>0.61365*exp(17.502*CE463/(240.97+CE463))</f>
        <v>0</v>
      </c>
      <c r="AA463">
        <f>(W463-BX463*(CC463+CD463)/1000)</f>
        <v>0</v>
      </c>
      <c r="AB463">
        <f>(-I463*44100)</f>
        <v>0</v>
      </c>
      <c r="AC463">
        <f>2*29.3*Q463*0.92*(CE463-V463)</f>
        <v>0</v>
      </c>
      <c r="AD463">
        <f>2*0.95*5.67E-8*(((CE463+$B$7)+273)^4-(V463+273)^4)</f>
        <v>0</v>
      </c>
      <c r="AE463">
        <f>T463+AD463+AB463+AC463</f>
        <v>0</v>
      </c>
      <c r="AF463">
        <v>133</v>
      </c>
      <c r="AG463">
        <v>15</v>
      </c>
      <c r="AH463">
        <f>IF(AF463*$H$13&gt;=AJ463,1.0,(AJ463/(AJ463-AF463*$H$13)))</f>
        <v>0</v>
      </c>
      <c r="AI463">
        <f>(AH463-1)*100</f>
        <v>0</v>
      </c>
      <c r="AJ463">
        <f>MAX(0,($B$13+$C$13*CJ463)/(1+$D$13*CJ463)*CC463/(CE463+273)*$E$13)</f>
        <v>0</v>
      </c>
      <c r="AK463" t="s">
        <v>292</v>
      </c>
      <c r="AL463" t="s">
        <v>292</v>
      </c>
      <c r="AM463">
        <v>0</v>
      </c>
      <c r="AN463">
        <v>0</v>
      </c>
      <c r="AO463">
        <f>1-AM463/AN463</f>
        <v>0</v>
      </c>
      <c r="AP463">
        <v>0</v>
      </c>
      <c r="AQ463" t="s">
        <v>292</v>
      </c>
      <c r="AR463" t="s">
        <v>292</v>
      </c>
      <c r="AS463">
        <v>0</v>
      </c>
      <c r="AT463">
        <v>0</v>
      </c>
      <c r="AU463">
        <f>1-AS463/AT463</f>
        <v>0</v>
      </c>
      <c r="AV463">
        <v>0.5</v>
      </c>
      <c r="AW463">
        <f>BN463</f>
        <v>0</v>
      </c>
      <c r="AX463">
        <f>K463</f>
        <v>0</v>
      </c>
      <c r="AY463">
        <f>AU463*AV463*AW463</f>
        <v>0</v>
      </c>
      <c r="AZ463">
        <f>(AX463-AP463)/AW463</f>
        <v>0</v>
      </c>
      <c r="BA463">
        <f>(AN463-AT463)/AT463</f>
        <v>0</v>
      </c>
      <c r="BB463">
        <f>AM463/(AO463+AM463/AT463)</f>
        <v>0</v>
      </c>
      <c r="BC463" t="s">
        <v>292</v>
      </c>
      <c r="BD463">
        <v>0</v>
      </c>
      <c r="BE463">
        <f>IF(BD463&lt;&gt;0, BD463, BB463)</f>
        <v>0</v>
      </c>
      <c r="BF463">
        <f>1-BE463/AT463</f>
        <v>0</v>
      </c>
      <c r="BG463">
        <f>(AT463-AS463)/(AT463-BE463)</f>
        <v>0</v>
      </c>
      <c r="BH463">
        <f>(AN463-AT463)/(AN463-BE463)</f>
        <v>0</v>
      </c>
      <c r="BI463">
        <f>(AT463-AS463)/(AT463-AM463)</f>
        <v>0</v>
      </c>
      <c r="BJ463">
        <f>(AN463-AT463)/(AN463-AM463)</f>
        <v>0</v>
      </c>
      <c r="BK463">
        <f>(BG463*BE463/AS463)</f>
        <v>0</v>
      </c>
      <c r="BL463">
        <f>(1-BK463)</f>
        <v>0</v>
      </c>
      <c r="BM463">
        <f>$B$11*CK463+$C$11*CL463+$F$11*CM463*(1-CP463)</f>
        <v>0</v>
      </c>
      <c r="BN463">
        <f>BM463*BO463</f>
        <v>0</v>
      </c>
      <c r="BO463">
        <f>($B$11*$D$9+$C$11*$D$9+$F$11*((CZ463+CR463)/MAX(CZ463+CR463+DA463, 0.1)*$I$9+DA463/MAX(CZ463+CR463+DA463, 0.1)*$J$9))/($B$11+$C$11+$F$11)</f>
        <v>0</v>
      </c>
      <c r="BP463">
        <f>($B$11*$K$9+$C$11*$K$9+$F$11*((CZ463+CR463)/MAX(CZ463+CR463+DA463, 0.1)*$P$9+DA463/MAX(CZ463+CR463+DA463, 0.1)*$Q$9))/($B$11+$C$11+$F$11)</f>
        <v>0</v>
      </c>
      <c r="BQ463">
        <v>6</v>
      </c>
      <c r="BR463">
        <v>0.5</v>
      </c>
      <c r="BS463" t="s">
        <v>293</v>
      </c>
      <c r="BT463">
        <v>2</v>
      </c>
      <c r="BU463">
        <v>1626466081</v>
      </c>
      <c r="BV463">
        <v>394.625333333333</v>
      </c>
      <c r="BW463">
        <v>419.974333333333</v>
      </c>
      <c r="BX463">
        <v>14.6316333333333</v>
      </c>
      <c r="BY463">
        <v>7.00055333333333</v>
      </c>
      <c r="BZ463">
        <v>393.078</v>
      </c>
      <c r="CA463">
        <v>14.6413333333333</v>
      </c>
      <c r="CB463">
        <v>900.002333333333</v>
      </c>
      <c r="CC463">
        <v>100.762</v>
      </c>
      <c r="CD463">
        <v>0.0999746333333333</v>
      </c>
      <c r="CE463">
        <v>30.0391</v>
      </c>
      <c r="CF463">
        <v>27.7121333333333</v>
      </c>
      <c r="CG463">
        <v>999.9</v>
      </c>
      <c r="CH463">
        <v>0</v>
      </c>
      <c r="CI463">
        <v>0</v>
      </c>
      <c r="CJ463">
        <v>9995.4</v>
      </c>
      <c r="CK463">
        <v>0</v>
      </c>
      <c r="CL463">
        <v>0.221023</v>
      </c>
      <c r="CM463">
        <v>1460.04666666667</v>
      </c>
      <c r="CN463">
        <v>0.972996666666667</v>
      </c>
      <c r="CO463">
        <v>0.0270030333333333</v>
      </c>
      <c r="CP463">
        <v>0</v>
      </c>
      <c r="CQ463">
        <v>889.944333333333</v>
      </c>
      <c r="CR463">
        <v>4.99999</v>
      </c>
      <c r="CS463">
        <v>13070.6</v>
      </c>
      <c r="CT463">
        <v>12728.7666666667</v>
      </c>
      <c r="CU463">
        <v>40</v>
      </c>
      <c r="CV463">
        <v>41.625</v>
      </c>
      <c r="CW463">
        <v>40.875</v>
      </c>
      <c r="CX463">
        <v>41.187</v>
      </c>
      <c r="CY463">
        <v>42.437</v>
      </c>
      <c r="CZ463">
        <v>1415.75666666667</v>
      </c>
      <c r="DA463">
        <v>39.29</v>
      </c>
      <c r="DB463">
        <v>0</v>
      </c>
      <c r="DC463">
        <v>1626466093.4</v>
      </c>
      <c r="DD463">
        <v>0</v>
      </c>
      <c r="DE463">
        <v>889.576076923077</v>
      </c>
      <c r="DF463">
        <v>3.82782905213929</v>
      </c>
      <c r="DG463">
        <v>68.9230769140847</v>
      </c>
      <c r="DH463">
        <v>13062.7769230769</v>
      </c>
      <c r="DI463">
        <v>15</v>
      </c>
      <c r="DJ463">
        <v>1626465084.6</v>
      </c>
      <c r="DK463" t="s">
        <v>294</v>
      </c>
      <c r="DL463">
        <v>1626465076.6</v>
      </c>
      <c r="DM463">
        <v>1626465084.6</v>
      </c>
      <c r="DN463">
        <v>8</v>
      </c>
      <c r="DO463">
        <v>0.212</v>
      </c>
      <c r="DP463">
        <v>0.013</v>
      </c>
      <c r="DQ463">
        <v>1.588</v>
      </c>
      <c r="DR463">
        <v>-0.074</v>
      </c>
      <c r="DS463">
        <v>420</v>
      </c>
      <c r="DT463">
        <v>3</v>
      </c>
      <c r="DU463">
        <v>0.13</v>
      </c>
      <c r="DV463">
        <v>0.03</v>
      </c>
      <c r="DW463">
        <v>-25.315843902439</v>
      </c>
      <c r="DX463">
        <v>-0.338780487804856</v>
      </c>
      <c r="DY463">
        <v>0.0570629692779808</v>
      </c>
      <c r="DZ463">
        <v>1</v>
      </c>
      <c r="EA463">
        <v>889.335705882353</v>
      </c>
      <c r="EB463">
        <v>4.38659907822455</v>
      </c>
      <c r="EC463">
        <v>0.479875751652676</v>
      </c>
      <c r="ED463">
        <v>1</v>
      </c>
      <c r="EE463">
        <v>7.53954585365854</v>
      </c>
      <c r="EF463">
        <v>0.492021324041822</v>
      </c>
      <c r="EG463">
        <v>0.0494573623203452</v>
      </c>
      <c r="EH463">
        <v>0</v>
      </c>
      <c r="EI463">
        <v>2</v>
      </c>
      <c r="EJ463">
        <v>3</v>
      </c>
      <c r="EK463" t="s">
        <v>354</v>
      </c>
      <c r="EL463">
        <v>100</v>
      </c>
      <c r="EM463">
        <v>100</v>
      </c>
      <c r="EN463">
        <v>1.547</v>
      </c>
      <c r="EO463">
        <v>-0.0095</v>
      </c>
      <c r="EP463">
        <v>0.796380875196005</v>
      </c>
      <c r="EQ463">
        <v>0.00225868272383977</v>
      </c>
      <c r="ER463">
        <v>-9.96746185667655e-07</v>
      </c>
      <c r="ES463">
        <v>2.83711317370827e-10</v>
      </c>
      <c r="ET463">
        <v>-0.071317122073674</v>
      </c>
      <c r="EU463">
        <v>-0.00217948432402501</v>
      </c>
      <c r="EV463">
        <v>0.000453263451741206</v>
      </c>
      <c r="EW463">
        <v>-1.16319206543697e-06</v>
      </c>
      <c r="EX463">
        <v>-2</v>
      </c>
      <c r="EY463">
        <v>2196</v>
      </c>
      <c r="EZ463">
        <v>1</v>
      </c>
      <c r="FA463">
        <v>25</v>
      </c>
      <c r="FB463">
        <v>16.8</v>
      </c>
      <c r="FC463">
        <v>16.6</v>
      </c>
      <c r="FD463">
        <v>18</v>
      </c>
      <c r="FE463">
        <v>831.201</v>
      </c>
      <c r="FF463">
        <v>436.357</v>
      </c>
      <c r="FG463">
        <v>36.7595</v>
      </c>
      <c r="FH463">
        <v>25.3432</v>
      </c>
      <c r="FI463">
        <v>30.0004</v>
      </c>
      <c r="FJ463">
        <v>25.3638</v>
      </c>
      <c r="FK463">
        <v>25.394</v>
      </c>
      <c r="FL463">
        <v>25.1157</v>
      </c>
      <c r="FM463">
        <v>52.9394</v>
      </c>
      <c r="FN463">
        <v>0</v>
      </c>
      <c r="FO463">
        <v>36.83</v>
      </c>
      <c r="FP463">
        <v>420</v>
      </c>
      <c r="FQ463">
        <v>7.13448</v>
      </c>
      <c r="FR463">
        <v>101.463</v>
      </c>
      <c r="FS463">
        <v>101.895</v>
      </c>
    </row>
    <row r="464" spans="1:175">
      <c r="A464">
        <v>448</v>
      </c>
      <c r="B464">
        <v>1626466084</v>
      </c>
      <c r="C464">
        <v>894.400000095367</v>
      </c>
      <c r="D464" t="s">
        <v>1190</v>
      </c>
      <c r="E464" t="s">
        <v>1191</v>
      </c>
      <c r="F464">
        <v>1</v>
      </c>
      <c r="G464" t="s">
        <v>291</v>
      </c>
      <c r="H464">
        <v>1626466083</v>
      </c>
      <c r="I464">
        <f>(J464)/1000</f>
        <v>0</v>
      </c>
      <c r="J464">
        <f>1000*CB464*AH464*(BX464-BY464)/(100*BQ464*(1000-AH464*BX464))</f>
        <v>0</v>
      </c>
      <c r="K464">
        <f>CB464*AH464*(BW464-BV464*(1000-AH464*BY464)/(1000-AH464*BX464))/(100*BQ464)</f>
        <v>0</v>
      </c>
      <c r="L464">
        <f>BV464 - IF(AH464&gt;1, K464*BQ464*100.0/(AJ464*CJ464), 0)</f>
        <v>0</v>
      </c>
      <c r="M464">
        <f>((S464-I464/2)*L464-K464)/(S464+I464/2)</f>
        <v>0</v>
      </c>
      <c r="N464">
        <f>M464*(CC464+CD464)/1000.0</f>
        <v>0</v>
      </c>
      <c r="O464">
        <f>(BV464 - IF(AH464&gt;1, K464*BQ464*100.0/(AJ464*CJ464), 0))*(CC464+CD464)/1000.0</f>
        <v>0</v>
      </c>
      <c r="P464">
        <f>2.0/((1/R464-1/Q464)+SIGN(R464)*SQRT((1/R464-1/Q464)*(1/R464-1/Q464) + 4*BR464/((BR464+1)*(BR464+1))*(2*1/R464*1/Q464-1/Q464*1/Q464)))</f>
        <v>0</v>
      </c>
      <c r="Q464">
        <f>IF(LEFT(BS464,1)&lt;&gt;"0",IF(LEFT(BS464,1)="1",3.0,BT464),$D$5+$E$5*(CJ464*CC464/($K$5*1000))+$F$5*(CJ464*CC464/($K$5*1000))*MAX(MIN(BQ464,$J$5),$I$5)*MAX(MIN(BQ464,$J$5),$I$5)+$G$5*MAX(MIN(BQ464,$J$5),$I$5)*(CJ464*CC464/($K$5*1000))+$H$5*(CJ464*CC464/($K$5*1000))*(CJ464*CC464/($K$5*1000)))</f>
        <v>0</v>
      </c>
      <c r="R464">
        <f>I464*(1000-(1000*0.61365*exp(17.502*V464/(240.97+V464))/(CC464+CD464)+BX464)/2)/(1000*0.61365*exp(17.502*V464/(240.97+V464))/(CC464+CD464)-BX464)</f>
        <v>0</v>
      </c>
      <c r="S464">
        <f>1/((BR464+1)/(P464/1.6)+1/(Q464/1.37)) + BR464/((BR464+1)/(P464/1.6) + BR464/(Q464/1.37))</f>
        <v>0</v>
      </c>
      <c r="T464">
        <f>(BM464*BP464)</f>
        <v>0</v>
      </c>
      <c r="U464">
        <f>(CE464+(T464+2*0.95*5.67E-8*(((CE464+$B$7)+273)^4-(CE464+273)^4)-44100*I464)/(1.84*29.3*Q464+8*0.95*5.67E-8*(CE464+273)^3))</f>
        <v>0</v>
      </c>
      <c r="V464">
        <f>($C$7*CF464+$D$7*CG464+$E$7*U464)</f>
        <v>0</v>
      </c>
      <c r="W464">
        <f>0.61365*exp(17.502*V464/(240.97+V464))</f>
        <v>0</v>
      </c>
      <c r="X464">
        <f>(Y464/Z464*100)</f>
        <v>0</v>
      </c>
      <c r="Y464">
        <f>BX464*(CC464+CD464)/1000</f>
        <v>0</v>
      </c>
      <c r="Z464">
        <f>0.61365*exp(17.502*CE464/(240.97+CE464))</f>
        <v>0</v>
      </c>
      <c r="AA464">
        <f>(W464-BX464*(CC464+CD464)/1000)</f>
        <v>0</v>
      </c>
      <c r="AB464">
        <f>(-I464*44100)</f>
        <v>0</v>
      </c>
      <c r="AC464">
        <f>2*29.3*Q464*0.92*(CE464-V464)</f>
        <v>0</v>
      </c>
      <c r="AD464">
        <f>2*0.95*5.67E-8*(((CE464+$B$7)+273)^4-(V464+273)^4)</f>
        <v>0</v>
      </c>
      <c r="AE464">
        <f>T464+AD464+AB464+AC464</f>
        <v>0</v>
      </c>
      <c r="AF464">
        <v>133</v>
      </c>
      <c r="AG464">
        <v>15</v>
      </c>
      <c r="AH464">
        <f>IF(AF464*$H$13&gt;=AJ464,1.0,(AJ464/(AJ464-AF464*$H$13)))</f>
        <v>0</v>
      </c>
      <c r="AI464">
        <f>(AH464-1)*100</f>
        <v>0</v>
      </c>
      <c r="AJ464">
        <f>MAX(0,($B$13+$C$13*CJ464)/(1+$D$13*CJ464)*CC464/(CE464+273)*$E$13)</f>
        <v>0</v>
      </c>
      <c r="AK464" t="s">
        <v>292</v>
      </c>
      <c r="AL464" t="s">
        <v>292</v>
      </c>
      <c r="AM464">
        <v>0</v>
      </c>
      <c r="AN464">
        <v>0</v>
      </c>
      <c r="AO464">
        <f>1-AM464/AN464</f>
        <v>0</v>
      </c>
      <c r="AP464">
        <v>0</v>
      </c>
      <c r="AQ464" t="s">
        <v>292</v>
      </c>
      <c r="AR464" t="s">
        <v>292</v>
      </c>
      <c r="AS464">
        <v>0</v>
      </c>
      <c r="AT464">
        <v>0</v>
      </c>
      <c r="AU464">
        <f>1-AS464/AT464</f>
        <v>0</v>
      </c>
      <c r="AV464">
        <v>0.5</v>
      </c>
      <c r="AW464">
        <f>BN464</f>
        <v>0</v>
      </c>
      <c r="AX464">
        <f>K464</f>
        <v>0</v>
      </c>
      <c r="AY464">
        <f>AU464*AV464*AW464</f>
        <v>0</v>
      </c>
      <c r="AZ464">
        <f>(AX464-AP464)/AW464</f>
        <v>0</v>
      </c>
      <c r="BA464">
        <f>(AN464-AT464)/AT464</f>
        <v>0</v>
      </c>
      <c r="BB464">
        <f>AM464/(AO464+AM464/AT464)</f>
        <v>0</v>
      </c>
      <c r="BC464" t="s">
        <v>292</v>
      </c>
      <c r="BD464">
        <v>0</v>
      </c>
      <c r="BE464">
        <f>IF(BD464&lt;&gt;0, BD464, BB464)</f>
        <v>0</v>
      </c>
      <c r="BF464">
        <f>1-BE464/AT464</f>
        <v>0</v>
      </c>
      <c r="BG464">
        <f>(AT464-AS464)/(AT464-BE464)</f>
        <v>0</v>
      </c>
      <c r="BH464">
        <f>(AN464-AT464)/(AN464-BE464)</f>
        <v>0</v>
      </c>
      <c r="BI464">
        <f>(AT464-AS464)/(AT464-AM464)</f>
        <v>0</v>
      </c>
      <c r="BJ464">
        <f>(AN464-AT464)/(AN464-AM464)</f>
        <v>0</v>
      </c>
      <c r="BK464">
        <f>(BG464*BE464/AS464)</f>
        <v>0</v>
      </c>
      <c r="BL464">
        <f>(1-BK464)</f>
        <v>0</v>
      </c>
      <c r="BM464">
        <f>$B$11*CK464+$C$11*CL464+$F$11*CM464*(1-CP464)</f>
        <v>0</v>
      </c>
      <c r="BN464">
        <f>BM464*BO464</f>
        <v>0</v>
      </c>
      <c r="BO464">
        <f>($B$11*$D$9+$C$11*$D$9+$F$11*((CZ464+CR464)/MAX(CZ464+CR464+DA464, 0.1)*$I$9+DA464/MAX(CZ464+CR464+DA464, 0.1)*$J$9))/($B$11+$C$11+$F$11)</f>
        <v>0</v>
      </c>
      <c r="BP464">
        <f>($B$11*$K$9+$C$11*$K$9+$F$11*((CZ464+CR464)/MAX(CZ464+CR464+DA464, 0.1)*$P$9+DA464/MAX(CZ464+CR464+DA464, 0.1)*$Q$9))/($B$11+$C$11+$F$11)</f>
        <v>0</v>
      </c>
      <c r="BQ464">
        <v>6</v>
      </c>
      <c r="BR464">
        <v>0.5</v>
      </c>
      <c r="BS464" t="s">
        <v>293</v>
      </c>
      <c r="BT464">
        <v>2</v>
      </c>
      <c r="BU464">
        <v>1626466083</v>
      </c>
      <c r="BV464">
        <v>394.604666666667</v>
      </c>
      <c r="BW464">
        <v>419.945</v>
      </c>
      <c r="BX464">
        <v>14.6599666666667</v>
      </c>
      <c r="BY464">
        <v>7.01859333333333</v>
      </c>
      <c r="BZ464">
        <v>393.057333333333</v>
      </c>
      <c r="CA464">
        <v>14.6693666666667</v>
      </c>
      <c r="CB464">
        <v>899.996</v>
      </c>
      <c r="CC464">
        <v>100.762333333333</v>
      </c>
      <c r="CD464">
        <v>0.1000998</v>
      </c>
      <c r="CE464">
        <v>30.0794</v>
      </c>
      <c r="CF464">
        <v>27.7524333333333</v>
      </c>
      <c r="CG464">
        <v>999.9</v>
      </c>
      <c r="CH464">
        <v>0</v>
      </c>
      <c r="CI464">
        <v>0</v>
      </c>
      <c r="CJ464">
        <v>10028.3333333333</v>
      </c>
      <c r="CK464">
        <v>0</v>
      </c>
      <c r="CL464">
        <v>0.221023</v>
      </c>
      <c r="CM464">
        <v>1459.95333333333</v>
      </c>
      <c r="CN464">
        <v>0.972995</v>
      </c>
      <c r="CO464">
        <v>0.0270046</v>
      </c>
      <c r="CP464">
        <v>0</v>
      </c>
      <c r="CQ464">
        <v>890.085666666667</v>
      </c>
      <c r="CR464">
        <v>4.99999</v>
      </c>
      <c r="CS464">
        <v>13070.8666666667</v>
      </c>
      <c r="CT464">
        <v>12727.9333333333</v>
      </c>
      <c r="CU464">
        <v>40</v>
      </c>
      <c r="CV464">
        <v>41.625</v>
      </c>
      <c r="CW464">
        <v>40.9163333333333</v>
      </c>
      <c r="CX464">
        <v>41.187</v>
      </c>
      <c r="CY464">
        <v>42.437</v>
      </c>
      <c r="CZ464">
        <v>1415.66333333333</v>
      </c>
      <c r="DA464">
        <v>39.29</v>
      </c>
      <c r="DB464">
        <v>0</v>
      </c>
      <c r="DC464">
        <v>1626466095.2</v>
      </c>
      <c r="DD464">
        <v>0</v>
      </c>
      <c r="DE464">
        <v>889.74828</v>
      </c>
      <c r="DF464">
        <v>3.70623075714448</v>
      </c>
      <c r="DG464">
        <v>64.4153846227215</v>
      </c>
      <c r="DH464">
        <v>13065.088</v>
      </c>
      <c r="DI464">
        <v>15</v>
      </c>
      <c r="DJ464">
        <v>1626465084.6</v>
      </c>
      <c r="DK464" t="s">
        <v>294</v>
      </c>
      <c r="DL464">
        <v>1626465076.6</v>
      </c>
      <c r="DM464">
        <v>1626465084.6</v>
      </c>
      <c r="DN464">
        <v>8</v>
      </c>
      <c r="DO464">
        <v>0.212</v>
      </c>
      <c r="DP464">
        <v>0.013</v>
      </c>
      <c r="DQ464">
        <v>1.588</v>
      </c>
      <c r="DR464">
        <v>-0.074</v>
      </c>
      <c r="DS464">
        <v>420</v>
      </c>
      <c r="DT464">
        <v>3</v>
      </c>
      <c r="DU464">
        <v>0.13</v>
      </c>
      <c r="DV464">
        <v>0.03</v>
      </c>
      <c r="DW464">
        <v>-25.3232926829268</v>
      </c>
      <c r="DX464">
        <v>-0.311370731707344</v>
      </c>
      <c r="DY464">
        <v>0.0561486676003067</v>
      </c>
      <c r="DZ464">
        <v>1</v>
      </c>
      <c r="EA464">
        <v>889.48703030303</v>
      </c>
      <c r="EB464">
        <v>4.04343291551979</v>
      </c>
      <c r="EC464">
        <v>0.444197914178481</v>
      </c>
      <c r="ED464">
        <v>1</v>
      </c>
      <c r="EE464">
        <v>7.55548512195122</v>
      </c>
      <c r="EF464">
        <v>0.528309825783982</v>
      </c>
      <c r="EG464">
        <v>0.0527621412277434</v>
      </c>
      <c r="EH464">
        <v>0</v>
      </c>
      <c r="EI464">
        <v>2</v>
      </c>
      <c r="EJ464">
        <v>3</v>
      </c>
      <c r="EK464" t="s">
        <v>354</v>
      </c>
      <c r="EL464">
        <v>100</v>
      </c>
      <c r="EM464">
        <v>100</v>
      </c>
      <c r="EN464">
        <v>1.547</v>
      </c>
      <c r="EO464">
        <v>-0.0093</v>
      </c>
      <c r="EP464">
        <v>0.796380875196005</v>
      </c>
      <c r="EQ464">
        <v>0.00225868272383977</v>
      </c>
      <c r="ER464">
        <v>-9.96746185667655e-07</v>
      </c>
      <c r="ES464">
        <v>2.83711317370827e-10</v>
      </c>
      <c r="ET464">
        <v>-0.071317122073674</v>
      </c>
      <c r="EU464">
        <v>-0.00217948432402501</v>
      </c>
      <c r="EV464">
        <v>0.000453263451741206</v>
      </c>
      <c r="EW464">
        <v>-1.16319206543697e-06</v>
      </c>
      <c r="EX464">
        <v>-2</v>
      </c>
      <c r="EY464">
        <v>2196</v>
      </c>
      <c r="EZ464">
        <v>1</v>
      </c>
      <c r="FA464">
        <v>25</v>
      </c>
      <c r="FB464">
        <v>16.8</v>
      </c>
      <c r="FC464">
        <v>16.7</v>
      </c>
      <c r="FD464">
        <v>18</v>
      </c>
      <c r="FE464">
        <v>831.105</v>
      </c>
      <c r="FF464">
        <v>436.47</v>
      </c>
      <c r="FG464">
        <v>36.8316</v>
      </c>
      <c r="FH464">
        <v>25.3456</v>
      </c>
      <c r="FI464">
        <v>30.0007</v>
      </c>
      <c r="FJ464">
        <v>25.3652</v>
      </c>
      <c r="FK464">
        <v>25.3951</v>
      </c>
      <c r="FL464">
        <v>25.1166</v>
      </c>
      <c r="FM464">
        <v>52.6647</v>
      </c>
      <c r="FN464">
        <v>0</v>
      </c>
      <c r="FO464">
        <v>36.93</v>
      </c>
      <c r="FP464">
        <v>420</v>
      </c>
      <c r="FQ464">
        <v>7.18001</v>
      </c>
      <c r="FR464">
        <v>101.463</v>
      </c>
      <c r="FS464">
        <v>101.895</v>
      </c>
    </row>
    <row r="465" spans="1:175">
      <c r="A465">
        <v>449</v>
      </c>
      <c r="B465">
        <v>1626466086</v>
      </c>
      <c r="C465">
        <v>896.400000095367</v>
      </c>
      <c r="D465" t="s">
        <v>1192</v>
      </c>
      <c r="E465" t="s">
        <v>1193</v>
      </c>
      <c r="F465">
        <v>1</v>
      </c>
      <c r="G465" t="s">
        <v>291</v>
      </c>
      <c r="H465">
        <v>1626466085</v>
      </c>
      <c r="I465">
        <f>(J465)/1000</f>
        <v>0</v>
      </c>
      <c r="J465">
        <f>1000*CB465*AH465*(BX465-BY465)/(100*BQ465*(1000-AH465*BX465))</f>
        <v>0</v>
      </c>
      <c r="K465">
        <f>CB465*AH465*(BW465-BV465*(1000-AH465*BY465)/(1000-AH465*BX465))/(100*BQ465)</f>
        <v>0</v>
      </c>
      <c r="L465">
        <f>BV465 - IF(AH465&gt;1, K465*BQ465*100.0/(AJ465*CJ465), 0)</f>
        <v>0</v>
      </c>
      <c r="M465">
        <f>((S465-I465/2)*L465-K465)/(S465+I465/2)</f>
        <v>0</v>
      </c>
      <c r="N465">
        <f>M465*(CC465+CD465)/1000.0</f>
        <v>0</v>
      </c>
      <c r="O465">
        <f>(BV465 - IF(AH465&gt;1, K465*BQ465*100.0/(AJ465*CJ465), 0))*(CC465+CD465)/1000.0</f>
        <v>0</v>
      </c>
      <c r="P465">
        <f>2.0/((1/R465-1/Q465)+SIGN(R465)*SQRT((1/R465-1/Q465)*(1/R465-1/Q465) + 4*BR465/((BR465+1)*(BR465+1))*(2*1/R465*1/Q465-1/Q465*1/Q465)))</f>
        <v>0</v>
      </c>
      <c r="Q465">
        <f>IF(LEFT(BS465,1)&lt;&gt;"0",IF(LEFT(BS465,1)="1",3.0,BT465),$D$5+$E$5*(CJ465*CC465/($K$5*1000))+$F$5*(CJ465*CC465/($K$5*1000))*MAX(MIN(BQ465,$J$5),$I$5)*MAX(MIN(BQ465,$J$5),$I$5)+$G$5*MAX(MIN(BQ465,$J$5),$I$5)*(CJ465*CC465/($K$5*1000))+$H$5*(CJ465*CC465/($K$5*1000))*(CJ465*CC465/($K$5*1000)))</f>
        <v>0</v>
      </c>
      <c r="R465">
        <f>I465*(1000-(1000*0.61365*exp(17.502*V465/(240.97+V465))/(CC465+CD465)+BX465)/2)/(1000*0.61365*exp(17.502*V465/(240.97+V465))/(CC465+CD465)-BX465)</f>
        <v>0</v>
      </c>
      <c r="S465">
        <f>1/((BR465+1)/(P465/1.6)+1/(Q465/1.37)) + BR465/((BR465+1)/(P465/1.6) + BR465/(Q465/1.37))</f>
        <v>0</v>
      </c>
      <c r="T465">
        <f>(BM465*BP465)</f>
        <v>0</v>
      </c>
      <c r="U465">
        <f>(CE465+(T465+2*0.95*5.67E-8*(((CE465+$B$7)+273)^4-(CE465+273)^4)-44100*I465)/(1.84*29.3*Q465+8*0.95*5.67E-8*(CE465+273)^3))</f>
        <v>0</v>
      </c>
      <c r="V465">
        <f>($C$7*CF465+$D$7*CG465+$E$7*U465)</f>
        <v>0</v>
      </c>
      <c r="W465">
        <f>0.61365*exp(17.502*V465/(240.97+V465))</f>
        <v>0</v>
      </c>
      <c r="X465">
        <f>(Y465/Z465*100)</f>
        <v>0</v>
      </c>
      <c r="Y465">
        <f>BX465*(CC465+CD465)/1000</f>
        <v>0</v>
      </c>
      <c r="Z465">
        <f>0.61365*exp(17.502*CE465/(240.97+CE465))</f>
        <v>0</v>
      </c>
      <c r="AA465">
        <f>(W465-BX465*(CC465+CD465)/1000)</f>
        <v>0</v>
      </c>
      <c r="AB465">
        <f>(-I465*44100)</f>
        <v>0</v>
      </c>
      <c r="AC465">
        <f>2*29.3*Q465*0.92*(CE465-V465)</f>
        <v>0</v>
      </c>
      <c r="AD465">
        <f>2*0.95*5.67E-8*(((CE465+$B$7)+273)^4-(V465+273)^4)</f>
        <v>0</v>
      </c>
      <c r="AE465">
        <f>T465+AD465+AB465+AC465</f>
        <v>0</v>
      </c>
      <c r="AF465">
        <v>133</v>
      </c>
      <c r="AG465">
        <v>15</v>
      </c>
      <c r="AH465">
        <f>IF(AF465*$H$13&gt;=AJ465,1.0,(AJ465/(AJ465-AF465*$H$13)))</f>
        <v>0</v>
      </c>
      <c r="AI465">
        <f>(AH465-1)*100</f>
        <v>0</v>
      </c>
      <c r="AJ465">
        <f>MAX(0,($B$13+$C$13*CJ465)/(1+$D$13*CJ465)*CC465/(CE465+273)*$E$13)</f>
        <v>0</v>
      </c>
      <c r="AK465" t="s">
        <v>292</v>
      </c>
      <c r="AL465" t="s">
        <v>292</v>
      </c>
      <c r="AM465">
        <v>0</v>
      </c>
      <c r="AN465">
        <v>0</v>
      </c>
      <c r="AO465">
        <f>1-AM465/AN465</f>
        <v>0</v>
      </c>
      <c r="AP465">
        <v>0</v>
      </c>
      <c r="AQ465" t="s">
        <v>292</v>
      </c>
      <c r="AR465" t="s">
        <v>292</v>
      </c>
      <c r="AS465">
        <v>0</v>
      </c>
      <c r="AT465">
        <v>0</v>
      </c>
      <c r="AU465">
        <f>1-AS465/AT465</f>
        <v>0</v>
      </c>
      <c r="AV465">
        <v>0.5</v>
      </c>
      <c r="AW465">
        <f>BN465</f>
        <v>0</v>
      </c>
      <c r="AX465">
        <f>K465</f>
        <v>0</v>
      </c>
      <c r="AY465">
        <f>AU465*AV465*AW465</f>
        <v>0</v>
      </c>
      <c r="AZ465">
        <f>(AX465-AP465)/AW465</f>
        <v>0</v>
      </c>
      <c r="BA465">
        <f>(AN465-AT465)/AT465</f>
        <v>0</v>
      </c>
      <c r="BB465">
        <f>AM465/(AO465+AM465/AT465)</f>
        <v>0</v>
      </c>
      <c r="BC465" t="s">
        <v>292</v>
      </c>
      <c r="BD465">
        <v>0</v>
      </c>
      <c r="BE465">
        <f>IF(BD465&lt;&gt;0, BD465, BB465)</f>
        <v>0</v>
      </c>
      <c r="BF465">
        <f>1-BE465/AT465</f>
        <v>0</v>
      </c>
      <c r="BG465">
        <f>(AT465-AS465)/(AT465-BE465)</f>
        <v>0</v>
      </c>
      <c r="BH465">
        <f>(AN465-AT465)/(AN465-BE465)</f>
        <v>0</v>
      </c>
      <c r="BI465">
        <f>(AT465-AS465)/(AT465-AM465)</f>
        <v>0</v>
      </c>
      <c r="BJ465">
        <f>(AN465-AT465)/(AN465-AM465)</f>
        <v>0</v>
      </c>
      <c r="BK465">
        <f>(BG465*BE465/AS465)</f>
        <v>0</v>
      </c>
      <c r="BL465">
        <f>(1-BK465)</f>
        <v>0</v>
      </c>
      <c r="BM465">
        <f>$B$11*CK465+$C$11*CL465+$F$11*CM465*(1-CP465)</f>
        <v>0</v>
      </c>
      <c r="BN465">
        <f>BM465*BO465</f>
        <v>0</v>
      </c>
      <c r="BO465">
        <f>($B$11*$D$9+$C$11*$D$9+$F$11*((CZ465+CR465)/MAX(CZ465+CR465+DA465, 0.1)*$I$9+DA465/MAX(CZ465+CR465+DA465, 0.1)*$J$9))/($B$11+$C$11+$F$11)</f>
        <v>0</v>
      </c>
      <c r="BP465">
        <f>($B$11*$K$9+$C$11*$K$9+$F$11*((CZ465+CR465)/MAX(CZ465+CR465+DA465, 0.1)*$P$9+DA465/MAX(CZ465+CR465+DA465, 0.1)*$Q$9))/($B$11+$C$11+$F$11)</f>
        <v>0</v>
      </c>
      <c r="BQ465">
        <v>6</v>
      </c>
      <c r="BR465">
        <v>0.5</v>
      </c>
      <c r="BS465" t="s">
        <v>293</v>
      </c>
      <c r="BT465">
        <v>2</v>
      </c>
      <c r="BU465">
        <v>1626466085</v>
      </c>
      <c r="BV465">
        <v>394.574</v>
      </c>
      <c r="BW465">
        <v>419.887</v>
      </c>
      <c r="BX465">
        <v>14.6958</v>
      </c>
      <c r="BY465">
        <v>7.05125333333333</v>
      </c>
      <c r="BZ465">
        <v>393.026333333333</v>
      </c>
      <c r="CA465">
        <v>14.7048666666667</v>
      </c>
      <c r="CB465">
        <v>900.040666666667</v>
      </c>
      <c r="CC465">
        <v>100.762</v>
      </c>
      <c r="CD465">
        <v>0.0998567666666667</v>
      </c>
      <c r="CE465">
        <v>30.1186666666667</v>
      </c>
      <c r="CF465">
        <v>27.7870666666667</v>
      </c>
      <c r="CG465">
        <v>999.9</v>
      </c>
      <c r="CH465">
        <v>0</v>
      </c>
      <c r="CI465">
        <v>0</v>
      </c>
      <c r="CJ465">
        <v>10018.7666666667</v>
      </c>
      <c r="CK465">
        <v>0</v>
      </c>
      <c r="CL465">
        <v>0.221023</v>
      </c>
      <c r="CM465">
        <v>1460.03333333333</v>
      </c>
      <c r="CN465">
        <v>0.972996666666667</v>
      </c>
      <c r="CO465">
        <v>0.0270030333333333</v>
      </c>
      <c r="CP465">
        <v>0</v>
      </c>
      <c r="CQ465">
        <v>890.464666666667</v>
      </c>
      <c r="CR465">
        <v>4.99999</v>
      </c>
      <c r="CS465">
        <v>13075</v>
      </c>
      <c r="CT465">
        <v>12728.6333333333</v>
      </c>
      <c r="CU465">
        <v>40</v>
      </c>
      <c r="CV465">
        <v>41.625</v>
      </c>
      <c r="CW465">
        <v>40.875</v>
      </c>
      <c r="CX465">
        <v>41.187</v>
      </c>
      <c r="CY465">
        <v>42.437</v>
      </c>
      <c r="CZ465">
        <v>1415.74333333333</v>
      </c>
      <c r="DA465">
        <v>39.29</v>
      </c>
      <c r="DB465">
        <v>0</v>
      </c>
      <c r="DC465">
        <v>1626466097</v>
      </c>
      <c r="DD465">
        <v>0</v>
      </c>
      <c r="DE465">
        <v>889.855615384615</v>
      </c>
      <c r="DF465">
        <v>4.37586323402459</v>
      </c>
      <c r="DG465">
        <v>66.1948717416619</v>
      </c>
      <c r="DH465">
        <v>13066.8153846154</v>
      </c>
      <c r="DI465">
        <v>15</v>
      </c>
      <c r="DJ465">
        <v>1626465084.6</v>
      </c>
      <c r="DK465" t="s">
        <v>294</v>
      </c>
      <c r="DL465">
        <v>1626465076.6</v>
      </c>
      <c r="DM465">
        <v>1626465084.6</v>
      </c>
      <c r="DN465">
        <v>8</v>
      </c>
      <c r="DO465">
        <v>0.212</v>
      </c>
      <c r="DP465">
        <v>0.013</v>
      </c>
      <c r="DQ465">
        <v>1.588</v>
      </c>
      <c r="DR465">
        <v>-0.074</v>
      </c>
      <c r="DS465">
        <v>420</v>
      </c>
      <c r="DT465">
        <v>3</v>
      </c>
      <c r="DU465">
        <v>0.13</v>
      </c>
      <c r="DV465">
        <v>0.03</v>
      </c>
      <c r="DW465">
        <v>-25.3350170731707</v>
      </c>
      <c r="DX465">
        <v>-0.0818132404182361</v>
      </c>
      <c r="DY465">
        <v>0.0395471185619843</v>
      </c>
      <c r="DZ465">
        <v>1</v>
      </c>
      <c r="EA465">
        <v>889.630342857143</v>
      </c>
      <c r="EB465">
        <v>4.19808057268342</v>
      </c>
      <c r="EC465">
        <v>0.480052493728225</v>
      </c>
      <c r="ED465">
        <v>1</v>
      </c>
      <c r="EE465">
        <v>7.57098731707317</v>
      </c>
      <c r="EF465">
        <v>0.528742787456452</v>
      </c>
      <c r="EG465">
        <v>0.0527987437962347</v>
      </c>
      <c r="EH465">
        <v>0</v>
      </c>
      <c r="EI465">
        <v>2</v>
      </c>
      <c r="EJ465">
        <v>3</v>
      </c>
      <c r="EK465" t="s">
        <v>354</v>
      </c>
      <c r="EL465">
        <v>100</v>
      </c>
      <c r="EM465">
        <v>100</v>
      </c>
      <c r="EN465">
        <v>1.547</v>
      </c>
      <c r="EO465">
        <v>-0.0089</v>
      </c>
      <c r="EP465">
        <v>0.796380875196005</v>
      </c>
      <c r="EQ465">
        <v>0.00225868272383977</v>
      </c>
      <c r="ER465">
        <v>-9.96746185667655e-07</v>
      </c>
      <c r="ES465">
        <v>2.83711317370827e-10</v>
      </c>
      <c r="ET465">
        <v>-0.071317122073674</v>
      </c>
      <c r="EU465">
        <v>-0.00217948432402501</v>
      </c>
      <c r="EV465">
        <v>0.000453263451741206</v>
      </c>
      <c r="EW465">
        <v>-1.16319206543697e-06</v>
      </c>
      <c r="EX465">
        <v>-2</v>
      </c>
      <c r="EY465">
        <v>2196</v>
      </c>
      <c r="EZ465">
        <v>1</v>
      </c>
      <c r="FA465">
        <v>25</v>
      </c>
      <c r="FB465">
        <v>16.8</v>
      </c>
      <c r="FC465">
        <v>16.7</v>
      </c>
      <c r="FD465">
        <v>18</v>
      </c>
      <c r="FE465">
        <v>831.153</v>
      </c>
      <c r="FF465">
        <v>436.479</v>
      </c>
      <c r="FG465">
        <v>36.895</v>
      </c>
      <c r="FH465">
        <v>25.3488</v>
      </c>
      <c r="FI465">
        <v>30.0005</v>
      </c>
      <c r="FJ465">
        <v>25.3668</v>
      </c>
      <c r="FK465">
        <v>25.3961</v>
      </c>
      <c r="FL465">
        <v>25.1185</v>
      </c>
      <c r="FM465">
        <v>52.6647</v>
      </c>
      <c r="FN465">
        <v>0</v>
      </c>
      <c r="FO465">
        <v>37.04</v>
      </c>
      <c r="FP465">
        <v>420</v>
      </c>
      <c r="FQ465">
        <v>7.16604</v>
      </c>
      <c r="FR465">
        <v>101.462</v>
      </c>
      <c r="FS465">
        <v>101.893</v>
      </c>
    </row>
    <row r="466" spans="1:175">
      <c r="A466">
        <v>450</v>
      </c>
      <c r="B466">
        <v>1626466088</v>
      </c>
      <c r="C466">
        <v>898.400000095367</v>
      </c>
      <c r="D466" t="s">
        <v>1194</v>
      </c>
      <c r="E466" t="s">
        <v>1195</v>
      </c>
      <c r="F466">
        <v>1</v>
      </c>
      <c r="G466" t="s">
        <v>291</v>
      </c>
      <c r="H466">
        <v>1626466087</v>
      </c>
      <c r="I466">
        <f>(J466)/1000</f>
        <v>0</v>
      </c>
      <c r="J466">
        <f>1000*CB466*AH466*(BX466-BY466)/(100*BQ466*(1000-AH466*BX466))</f>
        <v>0</v>
      </c>
      <c r="K466">
        <f>CB466*AH466*(BW466-BV466*(1000-AH466*BY466)/(1000-AH466*BX466))/(100*BQ466)</f>
        <v>0</v>
      </c>
      <c r="L466">
        <f>BV466 - IF(AH466&gt;1, K466*BQ466*100.0/(AJ466*CJ466), 0)</f>
        <v>0</v>
      </c>
      <c r="M466">
        <f>((S466-I466/2)*L466-K466)/(S466+I466/2)</f>
        <v>0</v>
      </c>
      <c r="N466">
        <f>M466*(CC466+CD466)/1000.0</f>
        <v>0</v>
      </c>
      <c r="O466">
        <f>(BV466 - IF(AH466&gt;1, K466*BQ466*100.0/(AJ466*CJ466), 0))*(CC466+CD466)/1000.0</f>
        <v>0</v>
      </c>
      <c r="P466">
        <f>2.0/((1/R466-1/Q466)+SIGN(R466)*SQRT((1/R466-1/Q466)*(1/R466-1/Q466) + 4*BR466/((BR466+1)*(BR466+1))*(2*1/R466*1/Q466-1/Q466*1/Q466)))</f>
        <v>0</v>
      </c>
      <c r="Q466">
        <f>IF(LEFT(BS466,1)&lt;&gt;"0",IF(LEFT(BS466,1)="1",3.0,BT466),$D$5+$E$5*(CJ466*CC466/($K$5*1000))+$F$5*(CJ466*CC466/($K$5*1000))*MAX(MIN(BQ466,$J$5),$I$5)*MAX(MIN(BQ466,$J$5),$I$5)+$G$5*MAX(MIN(BQ466,$J$5),$I$5)*(CJ466*CC466/($K$5*1000))+$H$5*(CJ466*CC466/($K$5*1000))*(CJ466*CC466/($K$5*1000)))</f>
        <v>0</v>
      </c>
      <c r="R466">
        <f>I466*(1000-(1000*0.61365*exp(17.502*V466/(240.97+V466))/(CC466+CD466)+BX466)/2)/(1000*0.61365*exp(17.502*V466/(240.97+V466))/(CC466+CD466)-BX466)</f>
        <v>0</v>
      </c>
      <c r="S466">
        <f>1/((BR466+1)/(P466/1.6)+1/(Q466/1.37)) + BR466/((BR466+1)/(P466/1.6) + BR466/(Q466/1.37))</f>
        <v>0</v>
      </c>
      <c r="T466">
        <f>(BM466*BP466)</f>
        <v>0</v>
      </c>
      <c r="U466">
        <f>(CE466+(T466+2*0.95*5.67E-8*(((CE466+$B$7)+273)^4-(CE466+273)^4)-44100*I466)/(1.84*29.3*Q466+8*0.95*5.67E-8*(CE466+273)^3))</f>
        <v>0</v>
      </c>
      <c r="V466">
        <f>($C$7*CF466+$D$7*CG466+$E$7*U466)</f>
        <v>0</v>
      </c>
      <c r="W466">
        <f>0.61365*exp(17.502*V466/(240.97+V466))</f>
        <v>0</v>
      </c>
      <c r="X466">
        <f>(Y466/Z466*100)</f>
        <v>0</v>
      </c>
      <c r="Y466">
        <f>BX466*(CC466+CD466)/1000</f>
        <v>0</v>
      </c>
      <c r="Z466">
        <f>0.61365*exp(17.502*CE466/(240.97+CE466))</f>
        <v>0</v>
      </c>
      <c r="AA466">
        <f>(W466-BX466*(CC466+CD466)/1000)</f>
        <v>0</v>
      </c>
      <c r="AB466">
        <f>(-I466*44100)</f>
        <v>0</v>
      </c>
      <c r="AC466">
        <f>2*29.3*Q466*0.92*(CE466-V466)</f>
        <v>0</v>
      </c>
      <c r="AD466">
        <f>2*0.95*5.67E-8*(((CE466+$B$7)+273)^4-(V466+273)^4)</f>
        <v>0</v>
      </c>
      <c r="AE466">
        <f>T466+AD466+AB466+AC466</f>
        <v>0</v>
      </c>
      <c r="AF466">
        <v>133</v>
      </c>
      <c r="AG466">
        <v>15</v>
      </c>
      <c r="AH466">
        <f>IF(AF466*$H$13&gt;=AJ466,1.0,(AJ466/(AJ466-AF466*$H$13)))</f>
        <v>0</v>
      </c>
      <c r="AI466">
        <f>(AH466-1)*100</f>
        <v>0</v>
      </c>
      <c r="AJ466">
        <f>MAX(0,($B$13+$C$13*CJ466)/(1+$D$13*CJ466)*CC466/(CE466+273)*$E$13)</f>
        <v>0</v>
      </c>
      <c r="AK466" t="s">
        <v>292</v>
      </c>
      <c r="AL466" t="s">
        <v>292</v>
      </c>
      <c r="AM466">
        <v>0</v>
      </c>
      <c r="AN466">
        <v>0</v>
      </c>
      <c r="AO466">
        <f>1-AM466/AN466</f>
        <v>0</v>
      </c>
      <c r="AP466">
        <v>0</v>
      </c>
      <c r="AQ466" t="s">
        <v>292</v>
      </c>
      <c r="AR466" t="s">
        <v>292</v>
      </c>
      <c r="AS466">
        <v>0</v>
      </c>
      <c r="AT466">
        <v>0</v>
      </c>
      <c r="AU466">
        <f>1-AS466/AT466</f>
        <v>0</v>
      </c>
      <c r="AV466">
        <v>0.5</v>
      </c>
      <c r="AW466">
        <f>BN466</f>
        <v>0</v>
      </c>
      <c r="AX466">
        <f>K466</f>
        <v>0</v>
      </c>
      <c r="AY466">
        <f>AU466*AV466*AW466</f>
        <v>0</v>
      </c>
      <c r="AZ466">
        <f>(AX466-AP466)/AW466</f>
        <v>0</v>
      </c>
      <c r="BA466">
        <f>(AN466-AT466)/AT466</f>
        <v>0</v>
      </c>
      <c r="BB466">
        <f>AM466/(AO466+AM466/AT466)</f>
        <v>0</v>
      </c>
      <c r="BC466" t="s">
        <v>292</v>
      </c>
      <c r="BD466">
        <v>0</v>
      </c>
      <c r="BE466">
        <f>IF(BD466&lt;&gt;0, BD466, BB466)</f>
        <v>0</v>
      </c>
      <c r="BF466">
        <f>1-BE466/AT466</f>
        <v>0</v>
      </c>
      <c r="BG466">
        <f>(AT466-AS466)/(AT466-BE466)</f>
        <v>0</v>
      </c>
      <c r="BH466">
        <f>(AN466-AT466)/(AN466-BE466)</f>
        <v>0</v>
      </c>
      <c r="BI466">
        <f>(AT466-AS466)/(AT466-AM466)</f>
        <v>0</v>
      </c>
      <c r="BJ466">
        <f>(AN466-AT466)/(AN466-AM466)</f>
        <v>0</v>
      </c>
      <c r="BK466">
        <f>(BG466*BE466/AS466)</f>
        <v>0</v>
      </c>
      <c r="BL466">
        <f>(1-BK466)</f>
        <v>0</v>
      </c>
      <c r="BM466">
        <f>$B$11*CK466+$C$11*CL466+$F$11*CM466*(1-CP466)</f>
        <v>0</v>
      </c>
      <c r="BN466">
        <f>BM466*BO466</f>
        <v>0</v>
      </c>
      <c r="BO466">
        <f>($B$11*$D$9+$C$11*$D$9+$F$11*((CZ466+CR466)/MAX(CZ466+CR466+DA466, 0.1)*$I$9+DA466/MAX(CZ466+CR466+DA466, 0.1)*$J$9))/($B$11+$C$11+$F$11)</f>
        <v>0</v>
      </c>
      <c r="BP466">
        <f>($B$11*$K$9+$C$11*$K$9+$F$11*((CZ466+CR466)/MAX(CZ466+CR466+DA466, 0.1)*$P$9+DA466/MAX(CZ466+CR466+DA466, 0.1)*$Q$9))/($B$11+$C$11+$F$11)</f>
        <v>0</v>
      </c>
      <c r="BQ466">
        <v>6</v>
      </c>
      <c r="BR466">
        <v>0.5</v>
      </c>
      <c r="BS466" t="s">
        <v>293</v>
      </c>
      <c r="BT466">
        <v>2</v>
      </c>
      <c r="BU466">
        <v>1626466087</v>
      </c>
      <c r="BV466">
        <v>394.528666666667</v>
      </c>
      <c r="BW466">
        <v>419.936</v>
      </c>
      <c r="BX466">
        <v>14.7373</v>
      </c>
      <c r="BY466">
        <v>7.07573666666667</v>
      </c>
      <c r="BZ466">
        <v>392.981</v>
      </c>
      <c r="CA466">
        <v>14.7459333333333</v>
      </c>
      <c r="CB466">
        <v>899.98</v>
      </c>
      <c r="CC466">
        <v>100.761333333333</v>
      </c>
      <c r="CD466">
        <v>0.100043133333333</v>
      </c>
      <c r="CE466">
        <v>30.1611</v>
      </c>
      <c r="CF466">
        <v>27.8336</v>
      </c>
      <c r="CG466">
        <v>999.9</v>
      </c>
      <c r="CH466">
        <v>0</v>
      </c>
      <c r="CI466">
        <v>0</v>
      </c>
      <c r="CJ466">
        <v>9957.5</v>
      </c>
      <c r="CK466">
        <v>0</v>
      </c>
      <c r="CL466">
        <v>0.221023</v>
      </c>
      <c r="CM466">
        <v>1459.94333333333</v>
      </c>
      <c r="CN466">
        <v>0.972995</v>
      </c>
      <c r="CO466">
        <v>0.0270046</v>
      </c>
      <c r="CP466">
        <v>0</v>
      </c>
      <c r="CQ466">
        <v>890.168666666667</v>
      </c>
      <c r="CR466">
        <v>4.99999</v>
      </c>
      <c r="CS466">
        <v>13075.3</v>
      </c>
      <c r="CT466">
        <v>12727.8333333333</v>
      </c>
      <c r="CU466">
        <v>40</v>
      </c>
      <c r="CV466">
        <v>41.625</v>
      </c>
      <c r="CW466">
        <v>40.8956666666667</v>
      </c>
      <c r="CX466">
        <v>41.187</v>
      </c>
      <c r="CY466">
        <v>42.437</v>
      </c>
      <c r="CZ466">
        <v>1415.65333333333</v>
      </c>
      <c r="DA466">
        <v>39.29</v>
      </c>
      <c r="DB466">
        <v>0</v>
      </c>
      <c r="DC466">
        <v>1626466099.4</v>
      </c>
      <c r="DD466">
        <v>0</v>
      </c>
      <c r="DE466">
        <v>889.995807692308</v>
      </c>
      <c r="DF466">
        <v>3.58027350213877</v>
      </c>
      <c r="DG466">
        <v>61.8564102842566</v>
      </c>
      <c r="DH466">
        <v>13069.2884615385</v>
      </c>
      <c r="DI466">
        <v>15</v>
      </c>
      <c r="DJ466">
        <v>1626465084.6</v>
      </c>
      <c r="DK466" t="s">
        <v>294</v>
      </c>
      <c r="DL466">
        <v>1626465076.6</v>
      </c>
      <c r="DM466">
        <v>1626465084.6</v>
      </c>
      <c r="DN466">
        <v>8</v>
      </c>
      <c r="DO466">
        <v>0.212</v>
      </c>
      <c r="DP466">
        <v>0.013</v>
      </c>
      <c r="DQ466">
        <v>1.588</v>
      </c>
      <c r="DR466">
        <v>-0.074</v>
      </c>
      <c r="DS466">
        <v>420</v>
      </c>
      <c r="DT466">
        <v>3</v>
      </c>
      <c r="DU466">
        <v>0.13</v>
      </c>
      <c r="DV466">
        <v>0.03</v>
      </c>
      <c r="DW466">
        <v>-25.3447804878049</v>
      </c>
      <c r="DX466">
        <v>0.0220871080139217</v>
      </c>
      <c r="DY466">
        <v>0.0328620488317542</v>
      </c>
      <c r="DZ466">
        <v>1</v>
      </c>
      <c r="EA466">
        <v>889.762794117647</v>
      </c>
      <c r="EB466">
        <v>4.24250309434761</v>
      </c>
      <c r="EC466">
        <v>0.465511153553858</v>
      </c>
      <c r="ED466">
        <v>1</v>
      </c>
      <c r="EE466">
        <v>7.58719853658537</v>
      </c>
      <c r="EF466">
        <v>0.500673449477378</v>
      </c>
      <c r="EG466">
        <v>0.0502182577604257</v>
      </c>
      <c r="EH466">
        <v>0</v>
      </c>
      <c r="EI466">
        <v>2</v>
      </c>
      <c r="EJ466">
        <v>3</v>
      </c>
      <c r="EK466" t="s">
        <v>354</v>
      </c>
      <c r="EL466">
        <v>100</v>
      </c>
      <c r="EM466">
        <v>100</v>
      </c>
      <c r="EN466">
        <v>1.547</v>
      </c>
      <c r="EO466">
        <v>-0.0085</v>
      </c>
      <c r="EP466">
        <v>0.796380875196005</v>
      </c>
      <c r="EQ466">
        <v>0.00225868272383977</v>
      </c>
      <c r="ER466">
        <v>-9.96746185667655e-07</v>
      </c>
      <c r="ES466">
        <v>2.83711317370827e-10</v>
      </c>
      <c r="ET466">
        <v>-0.071317122073674</v>
      </c>
      <c r="EU466">
        <v>-0.00217948432402501</v>
      </c>
      <c r="EV466">
        <v>0.000453263451741206</v>
      </c>
      <c r="EW466">
        <v>-1.16319206543697e-06</v>
      </c>
      <c r="EX466">
        <v>-2</v>
      </c>
      <c r="EY466">
        <v>2196</v>
      </c>
      <c r="EZ466">
        <v>1</v>
      </c>
      <c r="FA466">
        <v>25</v>
      </c>
      <c r="FB466">
        <v>16.9</v>
      </c>
      <c r="FC466">
        <v>16.7</v>
      </c>
      <c r="FD466">
        <v>18</v>
      </c>
      <c r="FE466">
        <v>831.103</v>
      </c>
      <c r="FF466">
        <v>436.507</v>
      </c>
      <c r="FG466">
        <v>36.9643</v>
      </c>
      <c r="FH466">
        <v>25.352</v>
      </c>
      <c r="FI466">
        <v>30.0007</v>
      </c>
      <c r="FJ466">
        <v>25.3681</v>
      </c>
      <c r="FK466">
        <v>25.3978</v>
      </c>
      <c r="FL466">
        <v>25.1182</v>
      </c>
      <c r="FM466">
        <v>52.6647</v>
      </c>
      <c r="FN466">
        <v>0</v>
      </c>
      <c r="FO466">
        <v>37.04</v>
      </c>
      <c r="FP466">
        <v>420</v>
      </c>
      <c r="FQ466">
        <v>7.15975</v>
      </c>
      <c r="FR466">
        <v>101.461</v>
      </c>
      <c r="FS466">
        <v>101.893</v>
      </c>
    </row>
    <row r="467" spans="1:175">
      <c r="A467">
        <v>451</v>
      </c>
      <c r="B467">
        <v>1626466090</v>
      </c>
      <c r="C467">
        <v>900.400000095367</v>
      </c>
      <c r="D467" t="s">
        <v>1196</v>
      </c>
      <c r="E467" t="s">
        <v>1197</v>
      </c>
      <c r="F467">
        <v>1</v>
      </c>
      <c r="G467" t="s">
        <v>291</v>
      </c>
      <c r="H467">
        <v>1626466089</v>
      </c>
      <c r="I467">
        <f>(J467)/1000</f>
        <v>0</v>
      </c>
      <c r="J467">
        <f>1000*CB467*AH467*(BX467-BY467)/(100*BQ467*(1000-AH467*BX467))</f>
        <v>0</v>
      </c>
      <c r="K467">
        <f>CB467*AH467*(BW467-BV467*(1000-AH467*BY467)/(1000-AH467*BX467))/(100*BQ467)</f>
        <v>0</v>
      </c>
      <c r="L467">
        <f>BV467 - IF(AH467&gt;1, K467*BQ467*100.0/(AJ467*CJ467), 0)</f>
        <v>0</v>
      </c>
      <c r="M467">
        <f>((S467-I467/2)*L467-K467)/(S467+I467/2)</f>
        <v>0</v>
      </c>
      <c r="N467">
        <f>M467*(CC467+CD467)/1000.0</f>
        <v>0</v>
      </c>
      <c r="O467">
        <f>(BV467 - IF(AH467&gt;1, K467*BQ467*100.0/(AJ467*CJ467), 0))*(CC467+CD467)/1000.0</f>
        <v>0</v>
      </c>
      <c r="P467">
        <f>2.0/((1/R467-1/Q467)+SIGN(R467)*SQRT((1/R467-1/Q467)*(1/R467-1/Q467) + 4*BR467/((BR467+1)*(BR467+1))*(2*1/R467*1/Q467-1/Q467*1/Q467)))</f>
        <v>0</v>
      </c>
      <c r="Q467">
        <f>IF(LEFT(BS467,1)&lt;&gt;"0",IF(LEFT(BS467,1)="1",3.0,BT467),$D$5+$E$5*(CJ467*CC467/($K$5*1000))+$F$5*(CJ467*CC467/($K$5*1000))*MAX(MIN(BQ467,$J$5),$I$5)*MAX(MIN(BQ467,$J$5),$I$5)+$G$5*MAX(MIN(BQ467,$J$5),$I$5)*(CJ467*CC467/($K$5*1000))+$H$5*(CJ467*CC467/($K$5*1000))*(CJ467*CC467/($K$5*1000)))</f>
        <v>0</v>
      </c>
      <c r="R467">
        <f>I467*(1000-(1000*0.61365*exp(17.502*V467/(240.97+V467))/(CC467+CD467)+BX467)/2)/(1000*0.61365*exp(17.502*V467/(240.97+V467))/(CC467+CD467)-BX467)</f>
        <v>0</v>
      </c>
      <c r="S467">
        <f>1/((BR467+1)/(P467/1.6)+1/(Q467/1.37)) + BR467/((BR467+1)/(P467/1.6) + BR467/(Q467/1.37))</f>
        <v>0</v>
      </c>
      <c r="T467">
        <f>(BM467*BP467)</f>
        <v>0</v>
      </c>
      <c r="U467">
        <f>(CE467+(T467+2*0.95*5.67E-8*(((CE467+$B$7)+273)^4-(CE467+273)^4)-44100*I467)/(1.84*29.3*Q467+8*0.95*5.67E-8*(CE467+273)^3))</f>
        <v>0</v>
      </c>
      <c r="V467">
        <f>($C$7*CF467+$D$7*CG467+$E$7*U467)</f>
        <v>0</v>
      </c>
      <c r="W467">
        <f>0.61365*exp(17.502*V467/(240.97+V467))</f>
        <v>0</v>
      </c>
      <c r="X467">
        <f>(Y467/Z467*100)</f>
        <v>0</v>
      </c>
      <c r="Y467">
        <f>BX467*(CC467+CD467)/1000</f>
        <v>0</v>
      </c>
      <c r="Z467">
        <f>0.61365*exp(17.502*CE467/(240.97+CE467))</f>
        <v>0</v>
      </c>
      <c r="AA467">
        <f>(W467-BX467*(CC467+CD467)/1000)</f>
        <v>0</v>
      </c>
      <c r="AB467">
        <f>(-I467*44100)</f>
        <v>0</v>
      </c>
      <c r="AC467">
        <f>2*29.3*Q467*0.92*(CE467-V467)</f>
        <v>0</v>
      </c>
      <c r="AD467">
        <f>2*0.95*5.67E-8*(((CE467+$B$7)+273)^4-(V467+273)^4)</f>
        <v>0</v>
      </c>
      <c r="AE467">
        <f>T467+AD467+AB467+AC467</f>
        <v>0</v>
      </c>
      <c r="AF467">
        <v>133</v>
      </c>
      <c r="AG467">
        <v>15</v>
      </c>
      <c r="AH467">
        <f>IF(AF467*$H$13&gt;=AJ467,1.0,(AJ467/(AJ467-AF467*$H$13)))</f>
        <v>0</v>
      </c>
      <c r="AI467">
        <f>(AH467-1)*100</f>
        <v>0</v>
      </c>
      <c r="AJ467">
        <f>MAX(0,($B$13+$C$13*CJ467)/(1+$D$13*CJ467)*CC467/(CE467+273)*$E$13)</f>
        <v>0</v>
      </c>
      <c r="AK467" t="s">
        <v>292</v>
      </c>
      <c r="AL467" t="s">
        <v>292</v>
      </c>
      <c r="AM467">
        <v>0</v>
      </c>
      <c r="AN467">
        <v>0</v>
      </c>
      <c r="AO467">
        <f>1-AM467/AN467</f>
        <v>0</v>
      </c>
      <c r="AP467">
        <v>0</v>
      </c>
      <c r="AQ467" t="s">
        <v>292</v>
      </c>
      <c r="AR467" t="s">
        <v>292</v>
      </c>
      <c r="AS467">
        <v>0</v>
      </c>
      <c r="AT467">
        <v>0</v>
      </c>
      <c r="AU467">
        <f>1-AS467/AT467</f>
        <v>0</v>
      </c>
      <c r="AV467">
        <v>0.5</v>
      </c>
      <c r="AW467">
        <f>BN467</f>
        <v>0</v>
      </c>
      <c r="AX467">
        <f>K467</f>
        <v>0</v>
      </c>
      <c r="AY467">
        <f>AU467*AV467*AW467</f>
        <v>0</v>
      </c>
      <c r="AZ467">
        <f>(AX467-AP467)/AW467</f>
        <v>0</v>
      </c>
      <c r="BA467">
        <f>(AN467-AT467)/AT467</f>
        <v>0</v>
      </c>
      <c r="BB467">
        <f>AM467/(AO467+AM467/AT467)</f>
        <v>0</v>
      </c>
      <c r="BC467" t="s">
        <v>292</v>
      </c>
      <c r="BD467">
        <v>0</v>
      </c>
      <c r="BE467">
        <f>IF(BD467&lt;&gt;0, BD467, BB467)</f>
        <v>0</v>
      </c>
      <c r="BF467">
        <f>1-BE467/AT467</f>
        <v>0</v>
      </c>
      <c r="BG467">
        <f>(AT467-AS467)/(AT467-BE467)</f>
        <v>0</v>
      </c>
      <c r="BH467">
        <f>(AN467-AT467)/(AN467-BE467)</f>
        <v>0</v>
      </c>
      <c r="BI467">
        <f>(AT467-AS467)/(AT467-AM467)</f>
        <v>0</v>
      </c>
      <c r="BJ467">
        <f>(AN467-AT467)/(AN467-AM467)</f>
        <v>0</v>
      </c>
      <c r="BK467">
        <f>(BG467*BE467/AS467)</f>
        <v>0</v>
      </c>
      <c r="BL467">
        <f>(1-BK467)</f>
        <v>0</v>
      </c>
      <c r="BM467">
        <f>$B$11*CK467+$C$11*CL467+$F$11*CM467*(1-CP467)</f>
        <v>0</v>
      </c>
      <c r="BN467">
        <f>BM467*BO467</f>
        <v>0</v>
      </c>
      <c r="BO467">
        <f>($B$11*$D$9+$C$11*$D$9+$F$11*((CZ467+CR467)/MAX(CZ467+CR467+DA467, 0.1)*$I$9+DA467/MAX(CZ467+CR467+DA467, 0.1)*$J$9))/($B$11+$C$11+$F$11)</f>
        <v>0</v>
      </c>
      <c r="BP467">
        <f>($B$11*$K$9+$C$11*$K$9+$F$11*((CZ467+CR467)/MAX(CZ467+CR467+DA467, 0.1)*$P$9+DA467/MAX(CZ467+CR467+DA467, 0.1)*$Q$9))/($B$11+$C$11+$F$11)</f>
        <v>0</v>
      </c>
      <c r="BQ467">
        <v>6</v>
      </c>
      <c r="BR467">
        <v>0.5</v>
      </c>
      <c r="BS467" t="s">
        <v>293</v>
      </c>
      <c r="BT467">
        <v>2</v>
      </c>
      <c r="BU467">
        <v>1626466089</v>
      </c>
      <c r="BV467">
        <v>394.529</v>
      </c>
      <c r="BW467">
        <v>420.005</v>
      </c>
      <c r="BX467">
        <v>14.7754333333333</v>
      </c>
      <c r="BY467">
        <v>7.09471333333333</v>
      </c>
      <c r="BZ467">
        <v>392.982</v>
      </c>
      <c r="CA467">
        <v>14.7836666666667</v>
      </c>
      <c r="CB467">
        <v>900.017</v>
      </c>
      <c r="CC467">
        <v>100.762333333333</v>
      </c>
      <c r="CD467">
        <v>0.100862666666667</v>
      </c>
      <c r="CE467">
        <v>30.2047666666667</v>
      </c>
      <c r="CF467">
        <v>27.876</v>
      </c>
      <c r="CG467">
        <v>999.9</v>
      </c>
      <c r="CH467">
        <v>0</v>
      </c>
      <c r="CI467">
        <v>0</v>
      </c>
      <c r="CJ467">
        <v>9971.87666666667</v>
      </c>
      <c r="CK467">
        <v>0</v>
      </c>
      <c r="CL467">
        <v>0.221023</v>
      </c>
      <c r="CM467">
        <v>1460.11333333333</v>
      </c>
      <c r="CN467">
        <v>0.972998333333333</v>
      </c>
      <c r="CO467">
        <v>0.0270014666666667</v>
      </c>
      <c r="CP467">
        <v>0</v>
      </c>
      <c r="CQ467">
        <v>890.468333333333</v>
      </c>
      <c r="CR467">
        <v>4.99999</v>
      </c>
      <c r="CS467">
        <v>13079.0333333333</v>
      </c>
      <c r="CT467">
        <v>12729.3333333333</v>
      </c>
      <c r="CU467">
        <v>40</v>
      </c>
      <c r="CV467">
        <v>41.625</v>
      </c>
      <c r="CW467">
        <v>40.937</v>
      </c>
      <c r="CX467">
        <v>41.208</v>
      </c>
      <c r="CY467">
        <v>42.458</v>
      </c>
      <c r="CZ467">
        <v>1415.82333333333</v>
      </c>
      <c r="DA467">
        <v>39.29</v>
      </c>
      <c r="DB467">
        <v>0</v>
      </c>
      <c r="DC467">
        <v>1626466101.2</v>
      </c>
      <c r="DD467">
        <v>0</v>
      </c>
      <c r="DE467">
        <v>890.11696</v>
      </c>
      <c r="DF467">
        <v>3.68453846023674</v>
      </c>
      <c r="DG467">
        <v>64.9923076537813</v>
      </c>
      <c r="DH467">
        <v>13071.596</v>
      </c>
      <c r="DI467">
        <v>15</v>
      </c>
      <c r="DJ467">
        <v>1626465084.6</v>
      </c>
      <c r="DK467" t="s">
        <v>294</v>
      </c>
      <c r="DL467">
        <v>1626465076.6</v>
      </c>
      <c r="DM467">
        <v>1626465084.6</v>
      </c>
      <c r="DN467">
        <v>8</v>
      </c>
      <c r="DO467">
        <v>0.212</v>
      </c>
      <c r="DP467">
        <v>0.013</v>
      </c>
      <c r="DQ467">
        <v>1.588</v>
      </c>
      <c r="DR467">
        <v>-0.074</v>
      </c>
      <c r="DS467">
        <v>420</v>
      </c>
      <c r="DT467">
        <v>3</v>
      </c>
      <c r="DU467">
        <v>0.13</v>
      </c>
      <c r="DV467">
        <v>0.03</v>
      </c>
      <c r="DW467">
        <v>-25.3522219512195</v>
      </c>
      <c r="DX467">
        <v>-0.193513588850205</v>
      </c>
      <c r="DY467">
        <v>0.0436336215867777</v>
      </c>
      <c r="DZ467">
        <v>1</v>
      </c>
      <c r="EA467">
        <v>889.904088235294</v>
      </c>
      <c r="EB467">
        <v>3.458735606232</v>
      </c>
      <c r="EC467">
        <v>0.412506924551294</v>
      </c>
      <c r="ED467">
        <v>1</v>
      </c>
      <c r="EE467">
        <v>7.60446634146341</v>
      </c>
      <c r="EF467">
        <v>0.464038118466898</v>
      </c>
      <c r="EG467">
        <v>0.0463970929364823</v>
      </c>
      <c r="EH467">
        <v>0</v>
      </c>
      <c r="EI467">
        <v>2</v>
      </c>
      <c r="EJ467">
        <v>3</v>
      </c>
      <c r="EK467" t="s">
        <v>354</v>
      </c>
      <c r="EL467">
        <v>100</v>
      </c>
      <c r="EM467">
        <v>100</v>
      </c>
      <c r="EN467">
        <v>1.548</v>
      </c>
      <c r="EO467">
        <v>-0.0081</v>
      </c>
      <c r="EP467">
        <v>0.796380875196005</v>
      </c>
      <c r="EQ467">
        <v>0.00225868272383977</v>
      </c>
      <c r="ER467">
        <v>-9.96746185667655e-07</v>
      </c>
      <c r="ES467">
        <v>2.83711317370827e-10</v>
      </c>
      <c r="ET467">
        <v>-0.071317122073674</v>
      </c>
      <c r="EU467">
        <v>-0.00217948432402501</v>
      </c>
      <c r="EV467">
        <v>0.000453263451741206</v>
      </c>
      <c r="EW467">
        <v>-1.16319206543697e-06</v>
      </c>
      <c r="EX467">
        <v>-2</v>
      </c>
      <c r="EY467">
        <v>2196</v>
      </c>
      <c r="EZ467">
        <v>1</v>
      </c>
      <c r="FA467">
        <v>25</v>
      </c>
      <c r="FB467">
        <v>16.9</v>
      </c>
      <c r="FC467">
        <v>16.8</v>
      </c>
      <c r="FD467">
        <v>18</v>
      </c>
      <c r="FE467">
        <v>831.382</v>
      </c>
      <c r="FF467">
        <v>436.366</v>
      </c>
      <c r="FG467">
        <v>37.0474</v>
      </c>
      <c r="FH467">
        <v>25.3547</v>
      </c>
      <c r="FI467">
        <v>30.0008</v>
      </c>
      <c r="FJ467">
        <v>25.3694</v>
      </c>
      <c r="FK467">
        <v>25.3988</v>
      </c>
      <c r="FL467">
        <v>25.1171</v>
      </c>
      <c r="FM467">
        <v>52.6647</v>
      </c>
      <c r="FN467">
        <v>0</v>
      </c>
      <c r="FO467">
        <v>37.14</v>
      </c>
      <c r="FP467">
        <v>420</v>
      </c>
      <c r="FQ467">
        <v>7.20349</v>
      </c>
      <c r="FR467">
        <v>101.462</v>
      </c>
      <c r="FS467">
        <v>101.893</v>
      </c>
    </row>
    <row r="468" spans="1:175">
      <c r="A468">
        <v>452</v>
      </c>
      <c r="B468">
        <v>1626466092</v>
      </c>
      <c r="C468">
        <v>902.400000095367</v>
      </c>
      <c r="D468" t="s">
        <v>1198</v>
      </c>
      <c r="E468" t="s">
        <v>1199</v>
      </c>
      <c r="F468">
        <v>1</v>
      </c>
      <c r="G468" t="s">
        <v>291</v>
      </c>
      <c r="H468">
        <v>1626466091</v>
      </c>
      <c r="I468">
        <f>(J468)/1000</f>
        <v>0</v>
      </c>
      <c r="J468">
        <f>1000*CB468*AH468*(BX468-BY468)/(100*BQ468*(1000-AH468*BX468))</f>
        <v>0</v>
      </c>
      <c r="K468">
        <f>CB468*AH468*(BW468-BV468*(1000-AH468*BY468)/(1000-AH468*BX468))/(100*BQ468)</f>
        <v>0</v>
      </c>
      <c r="L468">
        <f>BV468 - IF(AH468&gt;1, K468*BQ468*100.0/(AJ468*CJ468), 0)</f>
        <v>0</v>
      </c>
      <c r="M468">
        <f>((S468-I468/2)*L468-K468)/(S468+I468/2)</f>
        <v>0</v>
      </c>
      <c r="N468">
        <f>M468*(CC468+CD468)/1000.0</f>
        <v>0</v>
      </c>
      <c r="O468">
        <f>(BV468 - IF(AH468&gt;1, K468*BQ468*100.0/(AJ468*CJ468), 0))*(CC468+CD468)/1000.0</f>
        <v>0</v>
      </c>
      <c r="P468">
        <f>2.0/((1/R468-1/Q468)+SIGN(R468)*SQRT((1/R468-1/Q468)*(1/R468-1/Q468) + 4*BR468/((BR468+1)*(BR468+1))*(2*1/R468*1/Q468-1/Q468*1/Q468)))</f>
        <v>0</v>
      </c>
      <c r="Q468">
        <f>IF(LEFT(BS468,1)&lt;&gt;"0",IF(LEFT(BS468,1)="1",3.0,BT468),$D$5+$E$5*(CJ468*CC468/($K$5*1000))+$F$5*(CJ468*CC468/($K$5*1000))*MAX(MIN(BQ468,$J$5),$I$5)*MAX(MIN(BQ468,$J$5),$I$5)+$G$5*MAX(MIN(BQ468,$J$5),$I$5)*(CJ468*CC468/($K$5*1000))+$H$5*(CJ468*CC468/($K$5*1000))*(CJ468*CC468/($K$5*1000)))</f>
        <v>0</v>
      </c>
      <c r="R468">
        <f>I468*(1000-(1000*0.61365*exp(17.502*V468/(240.97+V468))/(CC468+CD468)+BX468)/2)/(1000*0.61365*exp(17.502*V468/(240.97+V468))/(CC468+CD468)-BX468)</f>
        <v>0</v>
      </c>
      <c r="S468">
        <f>1/((BR468+1)/(P468/1.6)+1/(Q468/1.37)) + BR468/((BR468+1)/(P468/1.6) + BR468/(Q468/1.37))</f>
        <v>0</v>
      </c>
      <c r="T468">
        <f>(BM468*BP468)</f>
        <v>0</v>
      </c>
      <c r="U468">
        <f>(CE468+(T468+2*0.95*5.67E-8*(((CE468+$B$7)+273)^4-(CE468+273)^4)-44100*I468)/(1.84*29.3*Q468+8*0.95*5.67E-8*(CE468+273)^3))</f>
        <v>0</v>
      </c>
      <c r="V468">
        <f>($C$7*CF468+$D$7*CG468+$E$7*U468)</f>
        <v>0</v>
      </c>
      <c r="W468">
        <f>0.61365*exp(17.502*V468/(240.97+V468))</f>
        <v>0</v>
      </c>
      <c r="X468">
        <f>(Y468/Z468*100)</f>
        <v>0</v>
      </c>
      <c r="Y468">
        <f>BX468*(CC468+CD468)/1000</f>
        <v>0</v>
      </c>
      <c r="Z468">
        <f>0.61365*exp(17.502*CE468/(240.97+CE468))</f>
        <v>0</v>
      </c>
      <c r="AA468">
        <f>(W468-BX468*(CC468+CD468)/1000)</f>
        <v>0</v>
      </c>
      <c r="AB468">
        <f>(-I468*44100)</f>
        <v>0</v>
      </c>
      <c r="AC468">
        <f>2*29.3*Q468*0.92*(CE468-V468)</f>
        <v>0</v>
      </c>
      <c r="AD468">
        <f>2*0.95*5.67E-8*(((CE468+$B$7)+273)^4-(V468+273)^4)</f>
        <v>0</v>
      </c>
      <c r="AE468">
        <f>T468+AD468+AB468+AC468</f>
        <v>0</v>
      </c>
      <c r="AF468">
        <v>133</v>
      </c>
      <c r="AG468">
        <v>15</v>
      </c>
      <c r="AH468">
        <f>IF(AF468*$H$13&gt;=AJ468,1.0,(AJ468/(AJ468-AF468*$H$13)))</f>
        <v>0</v>
      </c>
      <c r="AI468">
        <f>(AH468-1)*100</f>
        <v>0</v>
      </c>
      <c r="AJ468">
        <f>MAX(0,($B$13+$C$13*CJ468)/(1+$D$13*CJ468)*CC468/(CE468+273)*$E$13)</f>
        <v>0</v>
      </c>
      <c r="AK468" t="s">
        <v>292</v>
      </c>
      <c r="AL468" t="s">
        <v>292</v>
      </c>
      <c r="AM468">
        <v>0</v>
      </c>
      <c r="AN468">
        <v>0</v>
      </c>
      <c r="AO468">
        <f>1-AM468/AN468</f>
        <v>0</v>
      </c>
      <c r="AP468">
        <v>0</v>
      </c>
      <c r="AQ468" t="s">
        <v>292</v>
      </c>
      <c r="AR468" t="s">
        <v>292</v>
      </c>
      <c r="AS468">
        <v>0</v>
      </c>
      <c r="AT468">
        <v>0</v>
      </c>
      <c r="AU468">
        <f>1-AS468/AT468</f>
        <v>0</v>
      </c>
      <c r="AV468">
        <v>0.5</v>
      </c>
      <c r="AW468">
        <f>BN468</f>
        <v>0</v>
      </c>
      <c r="AX468">
        <f>K468</f>
        <v>0</v>
      </c>
      <c r="AY468">
        <f>AU468*AV468*AW468</f>
        <v>0</v>
      </c>
      <c r="AZ468">
        <f>(AX468-AP468)/AW468</f>
        <v>0</v>
      </c>
      <c r="BA468">
        <f>(AN468-AT468)/AT468</f>
        <v>0</v>
      </c>
      <c r="BB468">
        <f>AM468/(AO468+AM468/AT468)</f>
        <v>0</v>
      </c>
      <c r="BC468" t="s">
        <v>292</v>
      </c>
      <c r="BD468">
        <v>0</v>
      </c>
      <c r="BE468">
        <f>IF(BD468&lt;&gt;0, BD468, BB468)</f>
        <v>0</v>
      </c>
      <c r="BF468">
        <f>1-BE468/AT468</f>
        <v>0</v>
      </c>
      <c r="BG468">
        <f>(AT468-AS468)/(AT468-BE468)</f>
        <v>0</v>
      </c>
      <c r="BH468">
        <f>(AN468-AT468)/(AN468-BE468)</f>
        <v>0</v>
      </c>
      <c r="BI468">
        <f>(AT468-AS468)/(AT468-AM468)</f>
        <v>0</v>
      </c>
      <c r="BJ468">
        <f>(AN468-AT468)/(AN468-AM468)</f>
        <v>0</v>
      </c>
      <c r="BK468">
        <f>(BG468*BE468/AS468)</f>
        <v>0</v>
      </c>
      <c r="BL468">
        <f>(1-BK468)</f>
        <v>0</v>
      </c>
      <c r="BM468">
        <f>$B$11*CK468+$C$11*CL468+$F$11*CM468*(1-CP468)</f>
        <v>0</v>
      </c>
      <c r="BN468">
        <f>BM468*BO468</f>
        <v>0</v>
      </c>
      <c r="BO468">
        <f>($B$11*$D$9+$C$11*$D$9+$F$11*((CZ468+CR468)/MAX(CZ468+CR468+DA468, 0.1)*$I$9+DA468/MAX(CZ468+CR468+DA468, 0.1)*$J$9))/($B$11+$C$11+$F$11)</f>
        <v>0</v>
      </c>
      <c r="BP468">
        <f>($B$11*$K$9+$C$11*$K$9+$F$11*((CZ468+CR468)/MAX(CZ468+CR468+DA468, 0.1)*$P$9+DA468/MAX(CZ468+CR468+DA468, 0.1)*$Q$9))/($B$11+$C$11+$F$11)</f>
        <v>0</v>
      </c>
      <c r="BQ468">
        <v>6</v>
      </c>
      <c r="BR468">
        <v>0.5</v>
      </c>
      <c r="BS468" t="s">
        <v>293</v>
      </c>
      <c r="BT468">
        <v>2</v>
      </c>
      <c r="BU468">
        <v>1626466091</v>
      </c>
      <c r="BV468">
        <v>394.556333333333</v>
      </c>
      <c r="BW468">
        <v>420.004666666667</v>
      </c>
      <c r="BX468">
        <v>14.8136666666667</v>
      </c>
      <c r="BY468">
        <v>7.10742666666667</v>
      </c>
      <c r="BZ468">
        <v>393.009</v>
      </c>
      <c r="CA468">
        <v>14.8215</v>
      </c>
      <c r="CB468">
        <v>900.05</v>
      </c>
      <c r="CC468">
        <v>100.762</v>
      </c>
      <c r="CD468">
        <v>0.0997956</v>
      </c>
      <c r="CE468">
        <v>30.2515333333333</v>
      </c>
      <c r="CF468">
        <v>27.9130666666667</v>
      </c>
      <c r="CG468">
        <v>999.9</v>
      </c>
      <c r="CH468">
        <v>0</v>
      </c>
      <c r="CI468">
        <v>0</v>
      </c>
      <c r="CJ468">
        <v>10045.2</v>
      </c>
      <c r="CK468">
        <v>0</v>
      </c>
      <c r="CL468">
        <v>0.221023</v>
      </c>
      <c r="CM468">
        <v>1459.94333333333</v>
      </c>
      <c r="CN468">
        <v>0.972995</v>
      </c>
      <c r="CO468">
        <v>0.0270046</v>
      </c>
      <c r="CP468">
        <v>0</v>
      </c>
      <c r="CQ468">
        <v>890.897666666667</v>
      </c>
      <c r="CR468">
        <v>4.99999</v>
      </c>
      <c r="CS468">
        <v>13080.3666666667</v>
      </c>
      <c r="CT468">
        <v>12727.8</v>
      </c>
      <c r="CU468">
        <v>40</v>
      </c>
      <c r="CV468">
        <v>41.625</v>
      </c>
      <c r="CW468">
        <v>40.937</v>
      </c>
      <c r="CX468">
        <v>41.187</v>
      </c>
      <c r="CY468">
        <v>42.5</v>
      </c>
      <c r="CZ468">
        <v>1415.65333333333</v>
      </c>
      <c r="DA468">
        <v>39.29</v>
      </c>
      <c r="DB468">
        <v>0</v>
      </c>
      <c r="DC468">
        <v>1626466103</v>
      </c>
      <c r="DD468">
        <v>0</v>
      </c>
      <c r="DE468">
        <v>890.263192307692</v>
      </c>
      <c r="DF468">
        <v>3.71504272812903</v>
      </c>
      <c r="DG468">
        <v>63.459828943445</v>
      </c>
      <c r="DH468">
        <v>13073.2153846154</v>
      </c>
      <c r="DI468">
        <v>15</v>
      </c>
      <c r="DJ468">
        <v>1626465084.6</v>
      </c>
      <c r="DK468" t="s">
        <v>294</v>
      </c>
      <c r="DL468">
        <v>1626465076.6</v>
      </c>
      <c r="DM468">
        <v>1626465084.6</v>
      </c>
      <c r="DN468">
        <v>8</v>
      </c>
      <c r="DO468">
        <v>0.212</v>
      </c>
      <c r="DP468">
        <v>0.013</v>
      </c>
      <c r="DQ468">
        <v>1.588</v>
      </c>
      <c r="DR468">
        <v>-0.074</v>
      </c>
      <c r="DS468">
        <v>420</v>
      </c>
      <c r="DT468">
        <v>3</v>
      </c>
      <c r="DU468">
        <v>0.13</v>
      </c>
      <c r="DV468">
        <v>0.03</v>
      </c>
      <c r="DW468">
        <v>-25.363043902439</v>
      </c>
      <c r="DX468">
        <v>-0.403977700348469</v>
      </c>
      <c r="DY468">
        <v>0.0563894041628759</v>
      </c>
      <c r="DZ468">
        <v>1</v>
      </c>
      <c r="EA468">
        <v>890.015428571429</v>
      </c>
      <c r="EB468">
        <v>3.99933110367792</v>
      </c>
      <c r="EC468">
        <v>0.474753125963633</v>
      </c>
      <c r="ED468">
        <v>1</v>
      </c>
      <c r="EE468">
        <v>7.62145487804878</v>
      </c>
      <c r="EF468">
        <v>0.447574494773548</v>
      </c>
      <c r="EG468">
        <v>0.0445940574145529</v>
      </c>
      <c r="EH468">
        <v>0</v>
      </c>
      <c r="EI468">
        <v>2</v>
      </c>
      <c r="EJ468">
        <v>3</v>
      </c>
      <c r="EK468" t="s">
        <v>354</v>
      </c>
      <c r="EL468">
        <v>100</v>
      </c>
      <c r="EM468">
        <v>100</v>
      </c>
      <c r="EN468">
        <v>1.548</v>
      </c>
      <c r="EO468">
        <v>-0.0077</v>
      </c>
      <c r="EP468">
        <v>0.796380875196005</v>
      </c>
      <c r="EQ468">
        <v>0.00225868272383977</v>
      </c>
      <c r="ER468">
        <v>-9.96746185667655e-07</v>
      </c>
      <c r="ES468">
        <v>2.83711317370827e-10</v>
      </c>
      <c r="ET468">
        <v>-0.071317122073674</v>
      </c>
      <c r="EU468">
        <v>-0.00217948432402501</v>
      </c>
      <c r="EV468">
        <v>0.000453263451741206</v>
      </c>
      <c r="EW468">
        <v>-1.16319206543697e-06</v>
      </c>
      <c r="EX468">
        <v>-2</v>
      </c>
      <c r="EY468">
        <v>2196</v>
      </c>
      <c r="EZ468">
        <v>1</v>
      </c>
      <c r="FA468">
        <v>25</v>
      </c>
      <c r="FB468">
        <v>16.9</v>
      </c>
      <c r="FC468">
        <v>16.8</v>
      </c>
      <c r="FD468">
        <v>18</v>
      </c>
      <c r="FE468">
        <v>831.562</v>
      </c>
      <c r="FF468">
        <v>436.36</v>
      </c>
      <c r="FG468">
        <v>37.109</v>
      </c>
      <c r="FH468">
        <v>25.3576</v>
      </c>
      <c r="FI468">
        <v>30.0004</v>
      </c>
      <c r="FJ468">
        <v>25.3705</v>
      </c>
      <c r="FK468">
        <v>25.3999</v>
      </c>
      <c r="FL468">
        <v>25.1191</v>
      </c>
      <c r="FM468">
        <v>52.3926</v>
      </c>
      <c r="FN468">
        <v>0</v>
      </c>
      <c r="FO468">
        <v>37.24</v>
      </c>
      <c r="FP468">
        <v>420</v>
      </c>
      <c r="FQ468">
        <v>7.20303</v>
      </c>
      <c r="FR468">
        <v>101.463</v>
      </c>
      <c r="FS468">
        <v>101.892</v>
      </c>
    </row>
    <row r="469" spans="1:175">
      <c r="A469">
        <v>453</v>
      </c>
      <c r="B469">
        <v>1626466094</v>
      </c>
      <c r="C469">
        <v>904.400000095367</v>
      </c>
      <c r="D469" t="s">
        <v>1200</v>
      </c>
      <c r="E469" t="s">
        <v>1201</v>
      </c>
      <c r="F469">
        <v>1</v>
      </c>
      <c r="G469" t="s">
        <v>291</v>
      </c>
      <c r="H469">
        <v>1626466093</v>
      </c>
      <c r="I469">
        <f>(J469)/1000</f>
        <v>0</v>
      </c>
      <c r="J469">
        <f>1000*CB469*AH469*(BX469-BY469)/(100*BQ469*(1000-AH469*BX469))</f>
        <v>0</v>
      </c>
      <c r="K469">
        <f>CB469*AH469*(BW469-BV469*(1000-AH469*BY469)/(1000-AH469*BX469))/(100*BQ469)</f>
        <v>0</v>
      </c>
      <c r="L469">
        <f>BV469 - IF(AH469&gt;1, K469*BQ469*100.0/(AJ469*CJ469), 0)</f>
        <v>0</v>
      </c>
      <c r="M469">
        <f>((S469-I469/2)*L469-K469)/(S469+I469/2)</f>
        <v>0</v>
      </c>
      <c r="N469">
        <f>M469*(CC469+CD469)/1000.0</f>
        <v>0</v>
      </c>
      <c r="O469">
        <f>(BV469 - IF(AH469&gt;1, K469*BQ469*100.0/(AJ469*CJ469), 0))*(CC469+CD469)/1000.0</f>
        <v>0</v>
      </c>
      <c r="P469">
        <f>2.0/((1/R469-1/Q469)+SIGN(R469)*SQRT((1/R469-1/Q469)*(1/R469-1/Q469) + 4*BR469/((BR469+1)*(BR469+1))*(2*1/R469*1/Q469-1/Q469*1/Q469)))</f>
        <v>0</v>
      </c>
      <c r="Q469">
        <f>IF(LEFT(BS469,1)&lt;&gt;"0",IF(LEFT(BS469,1)="1",3.0,BT469),$D$5+$E$5*(CJ469*CC469/($K$5*1000))+$F$5*(CJ469*CC469/($K$5*1000))*MAX(MIN(BQ469,$J$5),$I$5)*MAX(MIN(BQ469,$J$5),$I$5)+$G$5*MAX(MIN(BQ469,$J$5),$I$5)*(CJ469*CC469/($K$5*1000))+$H$5*(CJ469*CC469/($K$5*1000))*(CJ469*CC469/($K$5*1000)))</f>
        <v>0</v>
      </c>
      <c r="R469">
        <f>I469*(1000-(1000*0.61365*exp(17.502*V469/(240.97+V469))/(CC469+CD469)+BX469)/2)/(1000*0.61365*exp(17.502*V469/(240.97+V469))/(CC469+CD469)-BX469)</f>
        <v>0</v>
      </c>
      <c r="S469">
        <f>1/((BR469+1)/(P469/1.6)+1/(Q469/1.37)) + BR469/((BR469+1)/(P469/1.6) + BR469/(Q469/1.37))</f>
        <v>0</v>
      </c>
      <c r="T469">
        <f>(BM469*BP469)</f>
        <v>0</v>
      </c>
      <c r="U469">
        <f>(CE469+(T469+2*0.95*5.67E-8*(((CE469+$B$7)+273)^4-(CE469+273)^4)-44100*I469)/(1.84*29.3*Q469+8*0.95*5.67E-8*(CE469+273)^3))</f>
        <v>0</v>
      </c>
      <c r="V469">
        <f>($C$7*CF469+$D$7*CG469+$E$7*U469)</f>
        <v>0</v>
      </c>
      <c r="W469">
        <f>0.61365*exp(17.502*V469/(240.97+V469))</f>
        <v>0</v>
      </c>
      <c r="X469">
        <f>(Y469/Z469*100)</f>
        <v>0</v>
      </c>
      <c r="Y469">
        <f>BX469*(CC469+CD469)/1000</f>
        <v>0</v>
      </c>
      <c r="Z469">
        <f>0.61365*exp(17.502*CE469/(240.97+CE469))</f>
        <v>0</v>
      </c>
      <c r="AA469">
        <f>(W469-BX469*(CC469+CD469)/1000)</f>
        <v>0</v>
      </c>
      <c r="AB469">
        <f>(-I469*44100)</f>
        <v>0</v>
      </c>
      <c r="AC469">
        <f>2*29.3*Q469*0.92*(CE469-V469)</f>
        <v>0</v>
      </c>
      <c r="AD469">
        <f>2*0.95*5.67E-8*(((CE469+$B$7)+273)^4-(V469+273)^4)</f>
        <v>0</v>
      </c>
      <c r="AE469">
        <f>T469+AD469+AB469+AC469</f>
        <v>0</v>
      </c>
      <c r="AF469">
        <v>133</v>
      </c>
      <c r="AG469">
        <v>15</v>
      </c>
      <c r="AH469">
        <f>IF(AF469*$H$13&gt;=AJ469,1.0,(AJ469/(AJ469-AF469*$H$13)))</f>
        <v>0</v>
      </c>
      <c r="AI469">
        <f>(AH469-1)*100</f>
        <v>0</v>
      </c>
      <c r="AJ469">
        <f>MAX(0,($B$13+$C$13*CJ469)/(1+$D$13*CJ469)*CC469/(CE469+273)*$E$13)</f>
        <v>0</v>
      </c>
      <c r="AK469" t="s">
        <v>292</v>
      </c>
      <c r="AL469" t="s">
        <v>292</v>
      </c>
      <c r="AM469">
        <v>0</v>
      </c>
      <c r="AN469">
        <v>0</v>
      </c>
      <c r="AO469">
        <f>1-AM469/AN469</f>
        <v>0</v>
      </c>
      <c r="AP469">
        <v>0</v>
      </c>
      <c r="AQ469" t="s">
        <v>292</v>
      </c>
      <c r="AR469" t="s">
        <v>292</v>
      </c>
      <c r="AS469">
        <v>0</v>
      </c>
      <c r="AT469">
        <v>0</v>
      </c>
      <c r="AU469">
        <f>1-AS469/AT469</f>
        <v>0</v>
      </c>
      <c r="AV469">
        <v>0.5</v>
      </c>
      <c r="AW469">
        <f>BN469</f>
        <v>0</v>
      </c>
      <c r="AX469">
        <f>K469</f>
        <v>0</v>
      </c>
      <c r="AY469">
        <f>AU469*AV469*AW469</f>
        <v>0</v>
      </c>
      <c r="AZ469">
        <f>(AX469-AP469)/AW469</f>
        <v>0</v>
      </c>
      <c r="BA469">
        <f>(AN469-AT469)/AT469</f>
        <v>0</v>
      </c>
      <c r="BB469">
        <f>AM469/(AO469+AM469/AT469)</f>
        <v>0</v>
      </c>
      <c r="BC469" t="s">
        <v>292</v>
      </c>
      <c r="BD469">
        <v>0</v>
      </c>
      <c r="BE469">
        <f>IF(BD469&lt;&gt;0, BD469, BB469)</f>
        <v>0</v>
      </c>
      <c r="BF469">
        <f>1-BE469/AT469</f>
        <v>0</v>
      </c>
      <c r="BG469">
        <f>(AT469-AS469)/(AT469-BE469)</f>
        <v>0</v>
      </c>
      <c r="BH469">
        <f>(AN469-AT469)/(AN469-BE469)</f>
        <v>0</v>
      </c>
      <c r="BI469">
        <f>(AT469-AS469)/(AT469-AM469)</f>
        <v>0</v>
      </c>
      <c r="BJ469">
        <f>(AN469-AT469)/(AN469-AM469)</f>
        <v>0</v>
      </c>
      <c r="BK469">
        <f>(BG469*BE469/AS469)</f>
        <v>0</v>
      </c>
      <c r="BL469">
        <f>(1-BK469)</f>
        <v>0</v>
      </c>
      <c r="BM469">
        <f>$B$11*CK469+$C$11*CL469+$F$11*CM469*(1-CP469)</f>
        <v>0</v>
      </c>
      <c r="BN469">
        <f>BM469*BO469</f>
        <v>0</v>
      </c>
      <c r="BO469">
        <f>($B$11*$D$9+$C$11*$D$9+$F$11*((CZ469+CR469)/MAX(CZ469+CR469+DA469, 0.1)*$I$9+DA469/MAX(CZ469+CR469+DA469, 0.1)*$J$9))/($B$11+$C$11+$F$11)</f>
        <v>0</v>
      </c>
      <c r="BP469">
        <f>($B$11*$K$9+$C$11*$K$9+$F$11*((CZ469+CR469)/MAX(CZ469+CR469+DA469, 0.1)*$P$9+DA469/MAX(CZ469+CR469+DA469, 0.1)*$Q$9))/($B$11+$C$11+$F$11)</f>
        <v>0</v>
      </c>
      <c r="BQ469">
        <v>6</v>
      </c>
      <c r="BR469">
        <v>0.5</v>
      </c>
      <c r="BS469" t="s">
        <v>293</v>
      </c>
      <c r="BT469">
        <v>2</v>
      </c>
      <c r="BU469">
        <v>1626466093</v>
      </c>
      <c r="BV469">
        <v>394.590666666667</v>
      </c>
      <c r="BW469">
        <v>419.987333333333</v>
      </c>
      <c r="BX469">
        <v>14.8435333333333</v>
      </c>
      <c r="BY469">
        <v>7.11167</v>
      </c>
      <c r="BZ469">
        <v>393.043</v>
      </c>
      <c r="CA469">
        <v>14.8510666666667</v>
      </c>
      <c r="CB469">
        <v>899.990666666667</v>
      </c>
      <c r="CC469">
        <v>100.761</v>
      </c>
      <c r="CD469">
        <v>0.0996096333333333</v>
      </c>
      <c r="CE469">
        <v>30.2935666666667</v>
      </c>
      <c r="CF469">
        <v>27.9461333333333</v>
      </c>
      <c r="CG469">
        <v>999.9</v>
      </c>
      <c r="CH469">
        <v>0</v>
      </c>
      <c r="CI469">
        <v>0</v>
      </c>
      <c r="CJ469">
        <v>10005.2166666667</v>
      </c>
      <c r="CK469">
        <v>0</v>
      </c>
      <c r="CL469">
        <v>0.221023</v>
      </c>
      <c r="CM469">
        <v>1460.02333333333</v>
      </c>
      <c r="CN469">
        <v>0.972996666666667</v>
      </c>
      <c r="CO469">
        <v>0.0270030333333333</v>
      </c>
      <c r="CP469">
        <v>0</v>
      </c>
      <c r="CQ469">
        <v>890.873</v>
      </c>
      <c r="CR469">
        <v>4.99999</v>
      </c>
      <c r="CS469">
        <v>13083.7666666667</v>
      </c>
      <c r="CT469">
        <v>12728.5333333333</v>
      </c>
      <c r="CU469">
        <v>40</v>
      </c>
      <c r="CV469">
        <v>41.625</v>
      </c>
      <c r="CW469">
        <v>40.8956666666667</v>
      </c>
      <c r="CX469">
        <v>41.25</v>
      </c>
      <c r="CY469">
        <v>42.5</v>
      </c>
      <c r="CZ469">
        <v>1415.73333333333</v>
      </c>
      <c r="DA469">
        <v>39.29</v>
      </c>
      <c r="DB469">
        <v>0</v>
      </c>
      <c r="DC469">
        <v>1626466105.4</v>
      </c>
      <c r="DD469">
        <v>0</v>
      </c>
      <c r="DE469">
        <v>890.379692307692</v>
      </c>
      <c r="DF469">
        <v>4.26201709222842</v>
      </c>
      <c r="DG469">
        <v>63.9794870960144</v>
      </c>
      <c r="DH469">
        <v>13075.9307692308</v>
      </c>
      <c r="DI469">
        <v>15</v>
      </c>
      <c r="DJ469">
        <v>1626465084.6</v>
      </c>
      <c r="DK469" t="s">
        <v>294</v>
      </c>
      <c r="DL469">
        <v>1626465076.6</v>
      </c>
      <c r="DM469">
        <v>1626465084.6</v>
      </c>
      <c r="DN469">
        <v>8</v>
      </c>
      <c r="DO469">
        <v>0.212</v>
      </c>
      <c r="DP469">
        <v>0.013</v>
      </c>
      <c r="DQ469">
        <v>1.588</v>
      </c>
      <c r="DR469">
        <v>-0.074</v>
      </c>
      <c r="DS469">
        <v>420</v>
      </c>
      <c r="DT469">
        <v>3</v>
      </c>
      <c r="DU469">
        <v>0.13</v>
      </c>
      <c r="DV469">
        <v>0.03</v>
      </c>
      <c r="DW469">
        <v>-25.3740390243902</v>
      </c>
      <c r="DX469">
        <v>-0.362943554007006</v>
      </c>
      <c r="DY469">
        <v>0.0540237250413269</v>
      </c>
      <c r="DZ469">
        <v>1</v>
      </c>
      <c r="EA469">
        <v>890.174411764706</v>
      </c>
      <c r="EB469">
        <v>4.13931720981488</v>
      </c>
      <c r="EC469">
        <v>0.477526477100677</v>
      </c>
      <c r="ED469">
        <v>1</v>
      </c>
      <c r="EE469">
        <v>7.63817609756098</v>
      </c>
      <c r="EF469">
        <v>0.475679999999991</v>
      </c>
      <c r="EG469">
        <v>0.0475565668250517</v>
      </c>
      <c r="EH469">
        <v>0</v>
      </c>
      <c r="EI469">
        <v>2</v>
      </c>
      <c r="EJ469">
        <v>3</v>
      </c>
      <c r="EK469" t="s">
        <v>354</v>
      </c>
      <c r="EL469">
        <v>100</v>
      </c>
      <c r="EM469">
        <v>100</v>
      </c>
      <c r="EN469">
        <v>1.547</v>
      </c>
      <c r="EO469">
        <v>-0.0074</v>
      </c>
      <c r="EP469">
        <v>0.796380875196005</v>
      </c>
      <c r="EQ469">
        <v>0.00225868272383977</v>
      </c>
      <c r="ER469">
        <v>-9.96746185667655e-07</v>
      </c>
      <c r="ES469">
        <v>2.83711317370827e-10</v>
      </c>
      <c r="ET469">
        <v>-0.071317122073674</v>
      </c>
      <c r="EU469">
        <v>-0.00217948432402501</v>
      </c>
      <c r="EV469">
        <v>0.000453263451741206</v>
      </c>
      <c r="EW469">
        <v>-1.16319206543697e-06</v>
      </c>
      <c r="EX469">
        <v>-2</v>
      </c>
      <c r="EY469">
        <v>2196</v>
      </c>
      <c r="EZ469">
        <v>1</v>
      </c>
      <c r="FA469">
        <v>25</v>
      </c>
      <c r="FB469">
        <v>17</v>
      </c>
      <c r="FC469">
        <v>16.8</v>
      </c>
      <c r="FD469">
        <v>18</v>
      </c>
      <c r="FE469">
        <v>831.673</v>
      </c>
      <c r="FF469">
        <v>436.743</v>
      </c>
      <c r="FG469">
        <v>37.1721</v>
      </c>
      <c r="FH469">
        <v>25.3605</v>
      </c>
      <c r="FI469">
        <v>30.0006</v>
      </c>
      <c r="FJ469">
        <v>25.3716</v>
      </c>
      <c r="FK469">
        <v>25.401</v>
      </c>
      <c r="FL469">
        <v>25.1208</v>
      </c>
      <c r="FM469">
        <v>52.1147</v>
      </c>
      <c r="FN469">
        <v>0</v>
      </c>
      <c r="FO469">
        <v>37.24</v>
      </c>
      <c r="FP469">
        <v>420</v>
      </c>
      <c r="FQ469">
        <v>7.26684</v>
      </c>
      <c r="FR469">
        <v>101.463</v>
      </c>
      <c r="FS469">
        <v>101.891</v>
      </c>
    </row>
    <row r="470" spans="1:175">
      <c r="A470">
        <v>454</v>
      </c>
      <c r="B470">
        <v>1626466096</v>
      </c>
      <c r="C470">
        <v>906.400000095367</v>
      </c>
      <c r="D470" t="s">
        <v>1202</v>
      </c>
      <c r="E470" t="s">
        <v>1203</v>
      </c>
      <c r="F470">
        <v>1</v>
      </c>
      <c r="G470" t="s">
        <v>291</v>
      </c>
      <c r="H470">
        <v>1626466095</v>
      </c>
      <c r="I470">
        <f>(J470)/1000</f>
        <v>0</v>
      </c>
      <c r="J470">
        <f>1000*CB470*AH470*(BX470-BY470)/(100*BQ470*(1000-AH470*BX470))</f>
        <v>0</v>
      </c>
      <c r="K470">
        <f>CB470*AH470*(BW470-BV470*(1000-AH470*BY470)/(1000-AH470*BX470))/(100*BQ470)</f>
        <v>0</v>
      </c>
      <c r="L470">
        <f>BV470 - IF(AH470&gt;1, K470*BQ470*100.0/(AJ470*CJ470), 0)</f>
        <v>0</v>
      </c>
      <c r="M470">
        <f>((S470-I470/2)*L470-K470)/(S470+I470/2)</f>
        <v>0</v>
      </c>
      <c r="N470">
        <f>M470*(CC470+CD470)/1000.0</f>
        <v>0</v>
      </c>
      <c r="O470">
        <f>(BV470 - IF(AH470&gt;1, K470*BQ470*100.0/(AJ470*CJ470), 0))*(CC470+CD470)/1000.0</f>
        <v>0</v>
      </c>
      <c r="P470">
        <f>2.0/((1/R470-1/Q470)+SIGN(R470)*SQRT((1/R470-1/Q470)*(1/R470-1/Q470) + 4*BR470/((BR470+1)*(BR470+1))*(2*1/R470*1/Q470-1/Q470*1/Q470)))</f>
        <v>0</v>
      </c>
      <c r="Q470">
        <f>IF(LEFT(BS470,1)&lt;&gt;"0",IF(LEFT(BS470,1)="1",3.0,BT470),$D$5+$E$5*(CJ470*CC470/($K$5*1000))+$F$5*(CJ470*CC470/($K$5*1000))*MAX(MIN(BQ470,$J$5),$I$5)*MAX(MIN(BQ470,$J$5),$I$5)+$G$5*MAX(MIN(BQ470,$J$5),$I$5)*(CJ470*CC470/($K$5*1000))+$H$5*(CJ470*CC470/($K$5*1000))*(CJ470*CC470/($K$5*1000)))</f>
        <v>0</v>
      </c>
      <c r="R470">
        <f>I470*(1000-(1000*0.61365*exp(17.502*V470/(240.97+V470))/(CC470+CD470)+BX470)/2)/(1000*0.61365*exp(17.502*V470/(240.97+V470))/(CC470+CD470)-BX470)</f>
        <v>0</v>
      </c>
      <c r="S470">
        <f>1/((BR470+1)/(P470/1.6)+1/(Q470/1.37)) + BR470/((BR470+1)/(P470/1.6) + BR470/(Q470/1.37))</f>
        <v>0</v>
      </c>
      <c r="T470">
        <f>(BM470*BP470)</f>
        <v>0</v>
      </c>
      <c r="U470">
        <f>(CE470+(T470+2*0.95*5.67E-8*(((CE470+$B$7)+273)^4-(CE470+273)^4)-44100*I470)/(1.84*29.3*Q470+8*0.95*5.67E-8*(CE470+273)^3))</f>
        <v>0</v>
      </c>
      <c r="V470">
        <f>($C$7*CF470+$D$7*CG470+$E$7*U470)</f>
        <v>0</v>
      </c>
      <c r="W470">
        <f>0.61365*exp(17.502*V470/(240.97+V470))</f>
        <v>0</v>
      </c>
      <c r="X470">
        <f>(Y470/Z470*100)</f>
        <v>0</v>
      </c>
      <c r="Y470">
        <f>BX470*(CC470+CD470)/1000</f>
        <v>0</v>
      </c>
      <c r="Z470">
        <f>0.61365*exp(17.502*CE470/(240.97+CE470))</f>
        <v>0</v>
      </c>
      <c r="AA470">
        <f>(W470-BX470*(CC470+CD470)/1000)</f>
        <v>0</v>
      </c>
      <c r="AB470">
        <f>(-I470*44100)</f>
        <v>0</v>
      </c>
      <c r="AC470">
        <f>2*29.3*Q470*0.92*(CE470-V470)</f>
        <v>0</v>
      </c>
      <c r="AD470">
        <f>2*0.95*5.67E-8*(((CE470+$B$7)+273)^4-(V470+273)^4)</f>
        <v>0</v>
      </c>
      <c r="AE470">
        <f>T470+AD470+AB470+AC470</f>
        <v>0</v>
      </c>
      <c r="AF470">
        <v>132</v>
      </c>
      <c r="AG470">
        <v>15</v>
      </c>
      <c r="AH470">
        <f>IF(AF470*$H$13&gt;=AJ470,1.0,(AJ470/(AJ470-AF470*$H$13)))</f>
        <v>0</v>
      </c>
      <c r="AI470">
        <f>(AH470-1)*100</f>
        <v>0</v>
      </c>
      <c r="AJ470">
        <f>MAX(0,($B$13+$C$13*CJ470)/(1+$D$13*CJ470)*CC470/(CE470+273)*$E$13)</f>
        <v>0</v>
      </c>
      <c r="AK470" t="s">
        <v>292</v>
      </c>
      <c r="AL470" t="s">
        <v>292</v>
      </c>
      <c r="AM470">
        <v>0</v>
      </c>
      <c r="AN470">
        <v>0</v>
      </c>
      <c r="AO470">
        <f>1-AM470/AN470</f>
        <v>0</v>
      </c>
      <c r="AP470">
        <v>0</v>
      </c>
      <c r="AQ470" t="s">
        <v>292</v>
      </c>
      <c r="AR470" t="s">
        <v>292</v>
      </c>
      <c r="AS470">
        <v>0</v>
      </c>
      <c r="AT470">
        <v>0</v>
      </c>
      <c r="AU470">
        <f>1-AS470/AT470</f>
        <v>0</v>
      </c>
      <c r="AV470">
        <v>0.5</v>
      </c>
      <c r="AW470">
        <f>BN470</f>
        <v>0</v>
      </c>
      <c r="AX470">
        <f>K470</f>
        <v>0</v>
      </c>
      <c r="AY470">
        <f>AU470*AV470*AW470</f>
        <v>0</v>
      </c>
      <c r="AZ470">
        <f>(AX470-AP470)/AW470</f>
        <v>0</v>
      </c>
      <c r="BA470">
        <f>(AN470-AT470)/AT470</f>
        <v>0</v>
      </c>
      <c r="BB470">
        <f>AM470/(AO470+AM470/AT470)</f>
        <v>0</v>
      </c>
      <c r="BC470" t="s">
        <v>292</v>
      </c>
      <c r="BD470">
        <v>0</v>
      </c>
      <c r="BE470">
        <f>IF(BD470&lt;&gt;0, BD470, BB470)</f>
        <v>0</v>
      </c>
      <c r="BF470">
        <f>1-BE470/AT470</f>
        <v>0</v>
      </c>
      <c r="BG470">
        <f>(AT470-AS470)/(AT470-BE470)</f>
        <v>0</v>
      </c>
      <c r="BH470">
        <f>(AN470-AT470)/(AN470-BE470)</f>
        <v>0</v>
      </c>
      <c r="BI470">
        <f>(AT470-AS470)/(AT470-AM470)</f>
        <v>0</v>
      </c>
      <c r="BJ470">
        <f>(AN470-AT470)/(AN470-AM470)</f>
        <v>0</v>
      </c>
      <c r="BK470">
        <f>(BG470*BE470/AS470)</f>
        <v>0</v>
      </c>
      <c r="BL470">
        <f>(1-BK470)</f>
        <v>0</v>
      </c>
      <c r="BM470">
        <f>$B$11*CK470+$C$11*CL470+$F$11*CM470*(1-CP470)</f>
        <v>0</v>
      </c>
      <c r="BN470">
        <f>BM470*BO470</f>
        <v>0</v>
      </c>
      <c r="BO470">
        <f>($B$11*$D$9+$C$11*$D$9+$F$11*((CZ470+CR470)/MAX(CZ470+CR470+DA470, 0.1)*$I$9+DA470/MAX(CZ470+CR470+DA470, 0.1)*$J$9))/($B$11+$C$11+$F$11)</f>
        <v>0</v>
      </c>
      <c r="BP470">
        <f>($B$11*$K$9+$C$11*$K$9+$F$11*((CZ470+CR470)/MAX(CZ470+CR470+DA470, 0.1)*$P$9+DA470/MAX(CZ470+CR470+DA470, 0.1)*$Q$9))/($B$11+$C$11+$F$11)</f>
        <v>0</v>
      </c>
      <c r="BQ470">
        <v>6</v>
      </c>
      <c r="BR470">
        <v>0.5</v>
      </c>
      <c r="BS470" t="s">
        <v>293</v>
      </c>
      <c r="BT470">
        <v>2</v>
      </c>
      <c r="BU470">
        <v>1626466095</v>
      </c>
      <c r="BV470">
        <v>394.614</v>
      </c>
      <c r="BW470">
        <v>419.924</v>
      </c>
      <c r="BX470">
        <v>14.8699</v>
      </c>
      <c r="BY470">
        <v>7.13132333333333</v>
      </c>
      <c r="BZ470">
        <v>393.066666666667</v>
      </c>
      <c r="CA470">
        <v>14.8771333333333</v>
      </c>
      <c r="CB470">
        <v>899.994</v>
      </c>
      <c r="CC470">
        <v>100.76</v>
      </c>
      <c r="CD470">
        <v>0.0999013</v>
      </c>
      <c r="CE470">
        <v>30.3307</v>
      </c>
      <c r="CF470">
        <v>27.9800666666667</v>
      </c>
      <c r="CG470">
        <v>999.9</v>
      </c>
      <c r="CH470">
        <v>0</v>
      </c>
      <c r="CI470">
        <v>0</v>
      </c>
      <c r="CJ470">
        <v>10017.5333333333</v>
      </c>
      <c r="CK470">
        <v>0</v>
      </c>
      <c r="CL470">
        <v>0.221023</v>
      </c>
      <c r="CM470">
        <v>1460.02333333333</v>
      </c>
      <c r="CN470">
        <v>0.972996666666667</v>
      </c>
      <c r="CO470">
        <v>0.0270030333333333</v>
      </c>
      <c r="CP470">
        <v>0</v>
      </c>
      <c r="CQ470">
        <v>890.824333333333</v>
      </c>
      <c r="CR470">
        <v>4.99999</v>
      </c>
      <c r="CS470">
        <v>13084.1</v>
      </c>
      <c r="CT470">
        <v>12728.5333333333</v>
      </c>
      <c r="CU470">
        <v>40</v>
      </c>
      <c r="CV470">
        <v>41.625</v>
      </c>
      <c r="CW470">
        <v>40.937</v>
      </c>
      <c r="CX470">
        <v>41.25</v>
      </c>
      <c r="CY470">
        <v>42.5</v>
      </c>
      <c r="CZ470">
        <v>1415.73333333333</v>
      </c>
      <c r="DA470">
        <v>39.29</v>
      </c>
      <c r="DB470">
        <v>0</v>
      </c>
      <c r="DC470">
        <v>1626466107.2</v>
      </c>
      <c r="DD470">
        <v>0</v>
      </c>
      <c r="DE470">
        <v>890.5262</v>
      </c>
      <c r="DF470">
        <v>3.8659999960817</v>
      </c>
      <c r="DG470">
        <v>65.7923076152623</v>
      </c>
      <c r="DH470">
        <v>13077.988</v>
      </c>
      <c r="DI470">
        <v>15</v>
      </c>
      <c r="DJ470">
        <v>1626465084.6</v>
      </c>
      <c r="DK470" t="s">
        <v>294</v>
      </c>
      <c r="DL470">
        <v>1626465076.6</v>
      </c>
      <c r="DM470">
        <v>1626465084.6</v>
      </c>
      <c r="DN470">
        <v>8</v>
      </c>
      <c r="DO470">
        <v>0.212</v>
      </c>
      <c r="DP470">
        <v>0.013</v>
      </c>
      <c r="DQ470">
        <v>1.588</v>
      </c>
      <c r="DR470">
        <v>-0.074</v>
      </c>
      <c r="DS470">
        <v>420</v>
      </c>
      <c r="DT470">
        <v>3</v>
      </c>
      <c r="DU470">
        <v>0.13</v>
      </c>
      <c r="DV470">
        <v>0.03</v>
      </c>
      <c r="DW470">
        <v>-25.373912195122</v>
      </c>
      <c r="DX470">
        <v>-0.202285714285782</v>
      </c>
      <c r="DY470">
        <v>0.0547607710537478</v>
      </c>
      <c r="DZ470">
        <v>1</v>
      </c>
      <c r="EA470">
        <v>890.292575757576</v>
      </c>
      <c r="EB470">
        <v>3.9973924082758</v>
      </c>
      <c r="EC470">
        <v>0.460937386814977</v>
      </c>
      <c r="ED470">
        <v>1</v>
      </c>
      <c r="EE470">
        <v>7.65422097560976</v>
      </c>
      <c r="EF470">
        <v>0.509902996515687</v>
      </c>
      <c r="EG470">
        <v>0.0508228342575954</v>
      </c>
      <c r="EH470">
        <v>0</v>
      </c>
      <c r="EI470">
        <v>2</v>
      </c>
      <c r="EJ470">
        <v>3</v>
      </c>
      <c r="EK470" t="s">
        <v>354</v>
      </c>
      <c r="EL470">
        <v>100</v>
      </c>
      <c r="EM470">
        <v>100</v>
      </c>
      <c r="EN470">
        <v>1.547</v>
      </c>
      <c r="EO470">
        <v>-0.0071</v>
      </c>
      <c r="EP470">
        <v>0.796380875196005</v>
      </c>
      <c r="EQ470">
        <v>0.00225868272383977</v>
      </c>
      <c r="ER470">
        <v>-9.96746185667655e-07</v>
      </c>
      <c r="ES470">
        <v>2.83711317370827e-10</v>
      </c>
      <c r="ET470">
        <v>-0.071317122073674</v>
      </c>
      <c r="EU470">
        <v>-0.00217948432402501</v>
      </c>
      <c r="EV470">
        <v>0.000453263451741206</v>
      </c>
      <c r="EW470">
        <v>-1.16319206543697e-06</v>
      </c>
      <c r="EX470">
        <v>-2</v>
      </c>
      <c r="EY470">
        <v>2196</v>
      </c>
      <c r="EZ470">
        <v>1</v>
      </c>
      <c r="FA470">
        <v>25</v>
      </c>
      <c r="FB470">
        <v>17</v>
      </c>
      <c r="FC470">
        <v>16.9</v>
      </c>
      <c r="FD470">
        <v>18</v>
      </c>
      <c r="FE470">
        <v>831.862</v>
      </c>
      <c r="FF470">
        <v>436.767</v>
      </c>
      <c r="FG470">
        <v>37.2516</v>
      </c>
      <c r="FH470">
        <v>25.3632</v>
      </c>
      <c r="FI470">
        <v>30.0008</v>
      </c>
      <c r="FJ470">
        <v>25.3732</v>
      </c>
      <c r="FK470">
        <v>25.402</v>
      </c>
      <c r="FL470">
        <v>25.12</v>
      </c>
      <c r="FM470">
        <v>52.1147</v>
      </c>
      <c r="FN470">
        <v>0</v>
      </c>
      <c r="FO470">
        <v>37.34</v>
      </c>
      <c r="FP470">
        <v>420</v>
      </c>
      <c r="FQ470">
        <v>7.25771</v>
      </c>
      <c r="FR470">
        <v>101.462</v>
      </c>
      <c r="FS470">
        <v>101.891</v>
      </c>
    </row>
    <row r="471" spans="1:175">
      <c r="A471">
        <v>455</v>
      </c>
      <c r="B471">
        <v>1626466098</v>
      </c>
      <c r="C471">
        <v>908.400000095367</v>
      </c>
      <c r="D471" t="s">
        <v>1204</v>
      </c>
      <c r="E471" t="s">
        <v>1205</v>
      </c>
      <c r="F471">
        <v>1</v>
      </c>
      <c r="G471" t="s">
        <v>291</v>
      </c>
      <c r="H471">
        <v>1626466097</v>
      </c>
      <c r="I471">
        <f>(J471)/1000</f>
        <v>0</v>
      </c>
      <c r="J471">
        <f>1000*CB471*AH471*(BX471-BY471)/(100*BQ471*(1000-AH471*BX471))</f>
        <v>0</v>
      </c>
      <c r="K471">
        <f>CB471*AH471*(BW471-BV471*(1000-AH471*BY471)/(1000-AH471*BX471))/(100*BQ471)</f>
        <v>0</v>
      </c>
      <c r="L471">
        <f>BV471 - IF(AH471&gt;1, K471*BQ471*100.0/(AJ471*CJ471), 0)</f>
        <v>0</v>
      </c>
      <c r="M471">
        <f>((S471-I471/2)*L471-K471)/(S471+I471/2)</f>
        <v>0</v>
      </c>
      <c r="N471">
        <f>M471*(CC471+CD471)/1000.0</f>
        <v>0</v>
      </c>
      <c r="O471">
        <f>(BV471 - IF(AH471&gt;1, K471*BQ471*100.0/(AJ471*CJ471), 0))*(CC471+CD471)/1000.0</f>
        <v>0</v>
      </c>
      <c r="P471">
        <f>2.0/((1/R471-1/Q471)+SIGN(R471)*SQRT((1/R471-1/Q471)*(1/R471-1/Q471) + 4*BR471/((BR471+1)*(BR471+1))*(2*1/R471*1/Q471-1/Q471*1/Q471)))</f>
        <v>0</v>
      </c>
      <c r="Q471">
        <f>IF(LEFT(BS471,1)&lt;&gt;"0",IF(LEFT(BS471,1)="1",3.0,BT471),$D$5+$E$5*(CJ471*CC471/($K$5*1000))+$F$5*(CJ471*CC471/($K$5*1000))*MAX(MIN(BQ471,$J$5),$I$5)*MAX(MIN(BQ471,$J$5),$I$5)+$G$5*MAX(MIN(BQ471,$J$5),$I$5)*(CJ471*CC471/($K$5*1000))+$H$5*(CJ471*CC471/($K$5*1000))*(CJ471*CC471/($K$5*1000)))</f>
        <v>0</v>
      </c>
      <c r="R471">
        <f>I471*(1000-(1000*0.61365*exp(17.502*V471/(240.97+V471))/(CC471+CD471)+BX471)/2)/(1000*0.61365*exp(17.502*V471/(240.97+V471))/(CC471+CD471)-BX471)</f>
        <v>0</v>
      </c>
      <c r="S471">
        <f>1/((BR471+1)/(P471/1.6)+1/(Q471/1.37)) + BR471/((BR471+1)/(P471/1.6) + BR471/(Q471/1.37))</f>
        <v>0</v>
      </c>
      <c r="T471">
        <f>(BM471*BP471)</f>
        <v>0</v>
      </c>
      <c r="U471">
        <f>(CE471+(T471+2*0.95*5.67E-8*(((CE471+$B$7)+273)^4-(CE471+273)^4)-44100*I471)/(1.84*29.3*Q471+8*0.95*5.67E-8*(CE471+273)^3))</f>
        <v>0</v>
      </c>
      <c r="V471">
        <f>($C$7*CF471+$D$7*CG471+$E$7*U471)</f>
        <v>0</v>
      </c>
      <c r="W471">
        <f>0.61365*exp(17.502*V471/(240.97+V471))</f>
        <v>0</v>
      </c>
      <c r="X471">
        <f>(Y471/Z471*100)</f>
        <v>0</v>
      </c>
      <c r="Y471">
        <f>BX471*(CC471+CD471)/1000</f>
        <v>0</v>
      </c>
      <c r="Z471">
        <f>0.61365*exp(17.502*CE471/(240.97+CE471))</f>
        <v>0</v>
      </c>
      <c r="AA471">
        <f>(W471-BX471*(CC471+CD471)/1000)</f>
        <v>0</v>
      </c>
      <c r="AB471">
        <f>(-I471*44100)</f>
        <v>0</v>
      </c>
      <c r="AC471">
        <f>2*29.3*Q471*0.92*(CE471-V471)</f>
        <v>0</v>
      </c>
      <c r="AD471">
        <f>2*0.95*5.67E-8*(((CE471+$B$7)+273)^4-(V471+273)^4)</f>
        <v>0</v>
      </c>
      <c r="AE471">
        <f>T471+AD471+AB471+AC471</f>
        <v>0</v>
      </c>
      <c r="AF471">
        <v>132</v>
      </c>
      <c r="AG471">
        <v>15</v>
      </c>
      <c r="AH471">
        <f>IF(AF471*$H$13&gt;=AJ471,1.0,(AJ471/(AJ471-AF471*$H$13)))</f>
        <v>0</v>
      </c>
      <c r="AI471">
        <f>(AH471-1)*100</f>
        <v>0</v>
      </c>
      <c r="AJ471">
        <f>MAX(0,($B$13+$C$13*CJ471)/(1+$D$13*CJ471)*CC471/(CE471+273)*$E$13)</f>
        <v>0</v>
      </c>
      <c r="AK471" t="s">
        <v>292</v>
      </c>
      <c r="AL471" t="s">
        <v>292</v>
      </c>
      <c r="AM471">
        <v>0</v>
      </c>
      <c r="AN471">
        <v>0</v>
      </c>
      <c r="AO471">
        <f>1-AM471/AN471</f>
        <v>0</v>
      </c>
      <c r="AP471">
        <v>0</v>
      </c>
      <c r="AQ471" t="s">
        <v>292</v>
      </c>
      <c r="AR471" t="s">
        <v>292</v>
      </c>
      <c r="AS471">
        <v>0</v>
      </c>
      <c r="AT471">
        <v>0</v>
      </c>
      <c r="AU471">
        <f>1-AS471/AT471</f>
        <v>0</v>
      </c>
      <c r="AV471">
        <v>0.5</v>
      </c>
      <c r="AW471">
        <f>BN471</f>
        <v>0</v>
      </c>
      <c r="AX471">
        <f>K471</f>
        <v>0</v>
      </c>
      <c r="AY471">
        <f>AU471*AV471*AW471</f>
        <v>0</v>
      </c>
      <c r="AZ471">
        <f>(AX471-AP471)/AW471</f>
        <v>0</v>
      </c>
      <c r="BA471">
        <f>(AN471-AT471)/AT471</f>
        <v>0</v>
      </c>
      <c r="BB471">
        <f>AM471/(AO471+AM471/AT471)</f>
        <v>0</v>
      </c>
      <c r="BC471" t="s">
        <v>292</v>
      </c>
      <c r="BD471">
        <v>0</v>
      </c>
      <c r="BE471">
        <f>IF(BD471&lt;&gt;0, BD471, BB471)</f>
        <v>0</v>
      </c>
      <c r="BF471">
        <f>1-BE471/AT471</f>
        <v>0</v>
      </c>
      <c r="BG471">
        <f>(AT471-AS471)/(AT471-BE471)</f>
        <v>0</v>
      </c>
      <c r="BH471">
        <f>(AN471-AT471)/(AN471-BE471)</f>
        <v>0</v>
      </c>
      <c r="BI471">
        <f>(AT471-AS471)/(AT471-AM471)</f>
        <v>0</v>
      </c>
      <c r="BJ471">
        <f>(AN471-AT471)/(AN471-AM471)</f>
        <v>0</v>
      </c>
      <c r="BK471">
        <f>(BG471*BE471/AS471)</f>
        <v>0</v>
      </c>
      <c r="BL471">
        <f>(1-BK471)</f>
        <v>0</v>
      </c>
      <c r="BM471">
        <f>$B$11*CK471+$C$11*CL471+$F$11*CM471*(1-CP471)</f>
        <v>0</v>
      </c>
      <c r="BN471">
        <f>BM471*BO471</f>
        <v>0</v>
      </c>
      <c r="BO471">
        <f>($B$11*$D$9+$C$11*$D$9+$F$11*((CZ471+CR471)/MAX(CZ471+CR471+DA471, 0.1)*$I$9+DA471/MAX(CZ471+CR471+DA471, 0.1)*$J$9))/($B$11+$C$11+$F$11)</f>
        <v>0</v>
      </c>
      <c r="BP471">
        <f>($B$11*$K$9+$C$11*$K$9+$F$11*((CZ471+CR471)/MAX(CZ471+CR471+DA471, 0.1)*$P$9+DA471/MAX(CZ471+CR471+DA471, 0.1)*$Q$9))/($B$11+$C$11+$F$11)</f>
        <v>0</v>
      </c>
      <c r="BQ471">
        <v>6</v>
      </c>
      <c r="BR471">
        <v>0.5</v>
      </c>
      <c r="BS471" t="s">
        <v>293</v>
      </c>
      <c r="BT471">
        <v>2</v>
      </c>
      <c r="BU471">
        <v>1626466097</v>
      </c>
      <c r="BV471">
        <v>394.583666666667</v>
      </c>
      <c r="BW471">
        <v>419.946666666667</v>
      </c>
      <c r="BX471">
        <v>14.9057333333333</v>
      </c>
      <c r="BY471">
        <v>7.17347666666667</v>
      </c>
      <c r="BZ471">
        <v>393.036666666667</v>
      </c>
      <c r="CA471">
        <v>14.9126</v>
      </c>
      <c r="CB471">
        <v>899.987333333333</v>
      </c>
      <c r="CC471">
        <v>100.759</v>
      </c>
      <c r="CD471">
        <v>0.100177333333333</v>
      </c>
      <c r="CE471">
        <v>30.3713333333333</v>
      </c>
      <c r="CF471">
        <v>28.0245666666667</v>
      </c>
      <c r="CG471">
        <v>999.9</v>
      </c>
      <c r="CH471">
        <v>0</v>
      </c>
      <c r="CI471">
        <v>0</v>
      </c>
      <c r="CJ471">
        <v>9998.75</v>
      </c>
      <c r="CK471">
        <v>0</v>
      </c>
      <c r="CL471">
        <v>0.221023</v>
      </c>
      <c r="CM471">
        <v>1459.93333333333</v>
      </c>
      <c r="CN471">
        <v>0.972995</v>
      </c>
      <c r="CO471">
        <v>0.0270046</v>
      </c>
      <c r="CP471">
        <v>0</v>
      </c>
      <c r="CQ471">
        <v>890.972333333333</v>
      </c>
      <c r="CR471">
        <v>4.99999</v>
      </c>
      <c r="CS471">
        <v>13085.5</v>
      </c>
      <c r="CT471">
        <v>12727.7333333333</v>
      </c>
      <c r="CU471">
        <v>40</v>
      </c>
      <c r="CV471">
        <v>41.625</v>
      </c>
      <c r="CW471">
        <v>40.937</v>
      </c>
      <c r="CX471">
        <v>41.25</v>
      </c>
      <c r="CY471">
        <v>42.5</v>
      </c>
      <c r="CZ471">
        <v>1415.64333333333</v>
      </c>
      <c r="DA471">
        <v>39.29</v>
      </c>
      <c r="DB471">
        <v>0</v>
      </c>
      <c r="DC471">
        <v>1626466109</v>
      </c>
      <c r="DD471">
        <v>0</v>
      </c>
      <c r="DE471">
        <v>890.629153846154</v>
      </c>
      <c r="DF471">
        <v>3.26140170561668</v>
      </c>
      <c r="DG471">
        <v>61.4461536911995</v>
      </c>
      <c r="DH471">
        <v>13079.45</v>
      </c>
      <c r="DI471">
        <v>15</v>
      </c>
      <c r="DJ471">
        <v>1626465084.6</v>
      </c>
      <c r="DK471" t="s">
        <v>294</v>
      </c>
      <c r="DL471">
        <v>1626465076.6</v>
      </c>
      <c r="DM471">
        <v>1626465084.6</v>
      </c>
      <c r="DN471">
        <v>8</v>
      </c>
      <c r="DO471">
        <v>0.212</v>
      </c>
      <c r="DP471">
        <v>0.013</v>
      </c>
      <c r="DQ471">
        <v>1.588</v>
      </c>
      <c r="DR471">
        <v>-0.074</v>
      </c>
      <c r="DS471">
        <v>420</v>
      </c>
      <c r="DT471">
        <v>3</v>
      </c>
      <c r="DU471">
        <v>0.13</v>
      </c>
      <c r="DV471">
        <v>0.03</v>
      </c>
      <c r="DW471">
        <v>-25.3712804878049</v>
      </c>
      <c r="DX471">
        <v>-0.156928222996489</v>
      </c>
      <c r="DY471">
        <v>0.055042171058962</v>
      </c>
      <c r="DZ471">
        <v>1</v>
      </c>
      <c r="EA471">
        <v>890.408428571428</v>
      </c>
      <c r="EB471">
        <v>3.37525971269374</v>
      </c>
      <c r="EC471">
        <v>0.421517821057881</v>
      </c>
      <c r="ED471">
        <v>1</v>
      </c>
      <c r="EE471">
        <v>7.66948219512195</v>
      </c>
      <c r="EF471">
        <v>0.491979721254354</v>
      </c>
      <c r="EG471">
        <v>0.0492508701674865</v>
      </c>
      <c r="EH471">
        <v>0</v>
      </c>
      <c r="EI471">
        <v>2</v>
      </c>
      <c r="EJ471">
        <v>3</v>
      </c>
      <c r="EK471" t="s">
        <v>354</v>
      </c>
      <c r="EL471">
        <v>100</v>
      </c>
      <c r="EM471">
        <v>100</v>
      </c>
      <c r="EN471">
        <v>1.547</v>
      </c>
      <c r="EO471">
        <v>-0.0066</v>
      </c>
      <c r="EP471">
        <v>0.796380875196005</v>
      </c>
      <c r="EQ471">
        <v>0.00225868272383977</v>
      </c>
      <c r="ER471">
        <v>-9.96746185667655e-07</v>
      </c>
      <c r="ES471">
        <v>2.83711317370827e-10</v>
      </c>
      <c r="ET471">
        <v>-0.071317122073674</v>
      </c>
      <c r="EU471">
        <v>-0.00217948432402501</v>
      </c>
      <c r="EV471">
        <v>0.000453263451741206</v>
      </c>
      <c r="EW471">
        <v>-1.16319206543697e-06</v>
      </c>
      <c r="EX471">
        <v>-2</v>
      </c>
      <c r="EY471">
        <v>2196</v>
      </c>
      <c r="EZ471">
        <v>1</v>
      </c>
      <c r="FA471">
        <v>25</v>
      </c>
      <c r="FB471">
        <v>17</v>
      </c>
      <c r="FC471">
        <v>16.9</v>
      </c>
      <c r="FD471">
        <v>18</v>
      </c>
      <c r="FE471">
        <v>831.928</v>
      </c>
      <c r="FF471">
        <v>436.627</v>
      </c>
      <c r="FG471">
        <v>37.3128</v>
      </c>
      <c r="FH471">
        <v>25.3661</v>
      </c>
      <c r="FI471">
        <v>30.0004</v>
      </c>
      <c r="FJ471">
        <v>25.3745</v>
      </c>
      <c r="FK471">
        <v>25.4032</v>
      </c>
      <c r="FL471">
        <v>25.1216</v>
      </c>
      <c r="FM471">
        <v>52.1147</v>
      </c>
      <c r="FN471">
        <v>0</v>
      </c>
      <c r="FO471">
        <v>37.44</v>
      </c>
      <c r="FP471">
        <v>420</v>
      </c>
      <c r="FQ471">
        <v>7.30209</v>
      </c>
      <c r="FR471">
        <v>101.462</v>
      </c>
      <c r="FS471">
        <v>101.89</v>
      </c>
    </row>
    <row r="472" spans="1:175">
      <c r="A472">
        <v>456</v>
      </c>
      <c r="B472">
        <v>1626466100</v>
      </c>
      <c r="C472">
        <v>910.400000095367</v>
      </c>
      <c r="D472" t="s">
        <v>1206</v>
      </c>
      <c r="E472" t="s">
        <v>1207</v>
      </c>
      <c r="F472">
        <v>1</v>
      </c>
      <c r="G472" t="s">
        <v>291</v>
      </c>
      <c r="H472">
        <v>1626466099</v>
      </c>
      <c r="I472">
        <f>(J472)/1000</f>
        <v>0</v>
      </c>
      <c r="J472">
        <f>1000*CB472*AH472*(BX472-BY472)/(100*BQ472*(1000-AH472*BX472))</f>
        <v>0</v>
      </c>
      <c r="K472">
        <f>CB472*AH472*(BW472-BV472*(1000-AH472*BY472)/(1000-AH472*BX472))/(100*BQ472)</f>
        <v>0</v>
      </c>
      <c r="L472">
        <f>BV472 - IF(AH472&gt;1, K472*BQ472*100.0/(AJ472*CJ472), 0)</f>
        <v>0</v>
      </c>
      <c r="M472">
        <f>((S472-I472/2)*L472-K472)/(S472+I472/2)</f>
        <v>0</v>
      </c>
      <c r="N472">
        <f>M472*(CC472+CD472)/1000.0</f>
        <v>0</v>
      </c>
      <c r="O472">
        <f>(BV472 - IF(AH472&gt;1, K472*BQ472*100.0/(AJ472*CJ472), 0))*(CC472+CD472)/1000.0</f>
        <v>0</v>
      </c>
      <c r="P472">
        <f>2.0/((1/R472-1/Q472)+SIGN(R472)*SQRT((1/R472-1/Q472)*(1/R472-1/Q472) + 4*BR472/((BR472+1)*(BR472+1))*(2*1/R472*1/Q472-1/Q472*1/Q472)))</f>
        <v>0</v>
      </c>
      <c r="Q472">
        <f>IF(LEFT(BS472,1)&lt;&gt;"0",IF(LEFT(BS472,1)="1",3.0,BT472),$D$5+$E$5*(CJ472*CC472/($K$5*1000))+$F$5*(CJ472*CC472/($K$5*1000))*MAX(MIN(BQ472,$J$5),$I$5)*MAX(MIN(BQ472,$J$5),$I$5)+$G$5*MAX(MIN(BQ472,$J$5),$I$5)*(CJ472*CC472/($K$5*1000))+$H$5*(CJ472*CC472/($K$5*1000))*(CJ472*CC472/($K$5*1000)))</f>
        <v>0</v>
      </c>
      <c r="R472">
        <f>I472*(1000-(1000*0.61365*exp(17.502*V472/(240.97+V472))/(CC472+CD472)+BX472)/2)/(1000*0.61365*exp(17.502*V472/(240.97+V472))/(CC472+CD472)-BX472)</f>
        <v>0</v>
      </c>
      <c r="S472">
        <f>1/((BR472+1)/(P472/1.6)+1/(Q472/1.37)) + BR472/((BR472+1)/(P472/1.6) + BR472/(Q472/1.37))</f>
        <v>0</v>
      </c>
      <c r="T472">
        <f>(BM472*BP472)</f>
        <v>0</v>
      </c>
      <c r="U472">
        <f>(CE472+(T472+2*0.95*5.67E-8*(((CE472+$B$7)+273)^4-(CE472+273)^4)-44100*I472)/(1.84*29.3*Q472+8*0.95*5.67E-8*(CE472+273)^3))</f>
        <v>0</v>
      </c>
      <c r="V472">
        <f>($C$7*CF472+$D$7*CG472+$E$7*U472)</f>
        <v>0</v>
      </c>
      <c r="W472">
        <f>0.61365*exp(17.502*V472/(240.97+V472))</f>
        <v>0</v>
      </c>
      <c r="X472">
        <f>(Y472/Z472*100)</f>
        <v>0</v>
      </c>
      <c r="Y472">
        <f>BX472*(CC472+CD472)/1000</f>
        <v>0</v>
      </c>
      <c r="Z472">
        <f>0.61365*exp(17.502*CE472/(240.97+CE472))</f>
        <v>0</v>
      </c>
      <c r="AA472">
        <f>(W472-BX472*(CC472+CD472)/1000)</f>
        <v>0</v>
      </c>
      <c r="AB472">
        <f>(-I472*44100)</f>
        <v>0</v>
      </c>
      <c r="AC472">
        <f>2*29.3*Q472*0.92*(CE472-V472)</f>
        <v>0</v>
      </c>
      <c r="AD472">
        <f>2*0.95*5.67E-8*(((CE472+$B$7)+273)^4-(V472+273)^4)</f>
        <v>0</v>
      </c>
      <c r="AE472">
        <f>T472+AD472+AB472+AC472</f>
        <v>0</v>
      </c>
      <c r="AF472">
        <v>132</v>
      </c>
      <c r="AG472">
        <v>15</v>
      </c>
      <c r="AH472">
        <f>IF(AF472*$H$13&gt;=AJ472,1.0,(AJ472/(AJ472-AF472*$H$13)))</f>
        <v>0</v>
      </c>
      <c r="AI472">
        <f>(AH472-1)*100</f>
        <v>0</v>
      </c>
      <c r="AJ472">
        <f>MAX(0,($B$13+$C$13*CJ472)/(1+$D$13*CJ472)*CC472/(CE472+273)*$E$13)</f>
        <v>0</v>
      </c>
      <c r="AK472" t="s">
        <v>292</v>
      </c>
      <c r="AL472" t="s">
        <v>292</v>
      </c>
      <c r="AM472">
        <v>0</v>
      </c>
      <c r="AN472">
        <v>0</v>
      </c>
      <c r="AO472">
        <f>1-AM472/AN472</f>
        <v>0</v>
      </c>
      <c r="AP472">
        <v>0</v>
      </c>
      <c r="AQ472" t="s">
        <v>292</v>
      </c>
      <c r="AR472" t="s">
        <v>292</v>
      </c>
      <c r="AS472">
        <v>0</v>
      </c>
      <c r="AT472">
        <v>0</v>
      </c>
      <c r="AU472">
        <f>1-AS472/AT472</f>
        <v>0</v>
      </c>
      <c r="AV472">
        <v>0.5</v>
      </c>
      <c r="AW472">
        <f>BN472</f>
        <v>0</v>
      </c>
      <c r="AX472">
        <f>K472</f>
        <v>0</v>
      </c>
      <c r="AY472">
        <f>AU472*AV472*AW472</f>
        <v>0</v>
      </c>
      <c r="AZ472">
        <f>(AX472-AP472)/AW472</f>
        <v>0</v>
      </c>
      <c r="BA472">
        <f>(AN472-AT472)/AT472</f>
        <v>0</v>
      </c>
      <c r="BB472">
        <f>AM472/(AO472+AM472/AT472)</f>
        <v>0</v>
      </c>
      <c r="BC472" t="s">
        <v>292</v>
      </c>
      <c r="BD472">
        <v>0</v>
      </c>
      <c r="BE472">
        <f>IF(BD472&lt;&gt;0, BD472, BB472)</f>
        <v>0</v>
      </c>
      <c r="BF472">
        <f>1-BE472/AT472</f>
        <v>0</v>
      </c>
      <c r="BG472">
        <f>(AT472-AS472)/(AT472-BE472)</f>
        <v>0</v>
      </c>
      <c r="BH472">
        <f>(AN472-AT472)/(AN472-BE472)</f>
        <v>0</v>
      </c>
      <c r="BI472">
        <f>(AT472-AS472)/(AT472-AM472)</f>
        <v>0</v>
      </c>
      <c r="BJ472">
        <f>(AN472-AT472)/(AN472-AM472)</f>
        <v>0</v>
      </c>
      <c r="BK472">
        <f>(BG472*BE472/AS472)</f>
        <v>0</v>
      </c>
      <c r="BL472">
        <f>(1-BK472)</f>
        <v>0</v>
      </c>
      <c r="BM472">
        <f>$B$11*CK472+$C$11*CL472+$F$11*CM472*(1-CP472)</f>
        <v>0</v>
      </c>
      <c r="BN472">
        <f>BM472*BO472</f>
        <v>0</v>
      </c>
      <c r="BO472">
        <f>($B$11*$D$9+$C$11*$D$9+$F$11*((CZ472+CR472)/MAX(CZ472+CR472+DA472, 0.1)*$I$9+DA472/MAX(CZ472+CR472+DA472, 0.1)*$J$9))/($B$11+$C$11+$F$11)</f>
        <v>0</v>
      </c>
      <c r="BP472">
        <f>($B$11*$K$9+$C$11*$K$9+$F$11*((CZ472+CR472)/MAX(CZ472+CR472+DA472, 0.1)*$P$9+DA472/MAX(CZ472+CR472+DA472, 0.1)*$Q$9))/($B$11+$C$11+$F$11)</f>
        <v>0</v>
      </c>
      <c r="BQ472">
        <v>6</v>
      </c>
      <c r="BR472">
        <v>0.5</v>
      </c>
      <c r="BS472" t="s">
        <v>293</v>
      </c>
      <c r="BT472">
        <v>2</v>
      </c>
      <c r="BU472">
        <v>1626466099</v>
      </c>
      <c r="BV472">
        <v>394.554666666667</v>
      </c>
      <c r="BW472">
        <v>419.994666666667</v>
      </c>
      <c r="BX472">
        <v>14.9478</v>
      </c>
      <c r="BY472">
        <v>7.20773666666667</v>
      </c>
      <c r="BZ472">
        <v>393.007</v>
      </c>
      <c r="CA472">
        <v>14.9542333333333</v>
      </c>
      <c r="CB472">
        <v>899.984666666667</v>
      </c>
      <c r="CC472">
        <v>100.758666666667</v>
      </c>
      <c r="CD472">
        <v>0.100549666666667</v>
      </c>
      <c r="CE472">
        <v>30.4146</v>
      </c>
      <c r="CF472">
        <v>28.0661</v>
      </c>
      <c r="CG472">
        <v>999.9</v>
      </c>
      <c r="CH472">
        <v>0</v>
      </c>
      <c r="CI472">
        <v>0</v>
      </c>
      <c r="CJ472">
        <v>9927.5</v>
      </c>
      <c r="CK472">
        <v>0</v>
      </c>
      <c r="CL472">
        <v>0.221023</v>
      </c>
      <c r="CM472">
        <v>1460.09333333333</v>
      </c>
      <c r="CN472">
        <v>0.972996666666667</v>
      </c>
      <c r="CO472">
        <v>0.0270030333333333</v>
      </c>
      <c r="CP472">
        <v>0</v>
      </c>
      <c r="CQ472">
        <v>891.356</v>
      </c>
      <c r="CR472">
        <v>4.99999</v>
      </c>
      <c r="CS472">
        <v>13089.3333333333</v>
      </c>
      <c r="CT472">
        <v>12729.1333333333</v>
      </c>
      <c r="CU472">
        <v>40</v>
      </c>
      <c r="CV472">
        <v>41.625</v>
      </c>
      <c r="CW472">
        <v>40.937</v>
      </c>
      <c r="CX472">
        <v>41.25</v>
      </c>
      <c r="CY472">
        <v>42.5413333333333</v>
      </c>
      <c r="CZ472">
        <v>1415.8</v>
      </c>
      <c r="DA472">
        <v>39.2933333333333</v>
      </c>
      <c r="DB472">
        <v>0</v>
      </c>
      <c r="DC472">
        <v>1626466111.4</v>
      </c>
      <c r="DD472">
        <v>0</v>
      </c>
      <c r="DE472">
        <v>890.788538461538</v>
      </c>
      <c r="DF472">
        <v>3.90878632196138</v>
      </c>
      <c r="DG472">
        <v>59.4529913530797</v>
      </c>
      <c r="DH472">
        <v>13082.0923076923</v>
      </c>
      <c r="DI472">
        <v>15</v>
      </c>
      <c r="DJ472">
        <v>1626465084.6</v>
      </c>
      <c r="DK472" t="s">
        <v>294</v>
      </c>
      <c r="DL472">
        <v>1626465076.6</v>
      </c>
      <c r="DM472">
        <v>1626465084.6</v>
      </c>
      <c r="DN472">
        <v>8</v>
      </c>
      <c r="DO472">
        <v>0.212</v>
      </c>
      <c r="DP472">
        <v>0.013</v>
      </c>
      <c r="DQ472">
        <v>1.588</v>
      </c>
      <c r="DR472">
        <v>-0.074</v>
      </c>
      <c r="DS472">
        <v>420</v>
      </c>
      <c r="DT472">
        <v>3</v>
      </c>
      <c r="DU472">
        <v>0.13</v>
      </c>
      <c r="DV472">
        <v>0.03</v>
      </c>
      <c r="DW472">
        <v>-25.3797097560976</v>
      </c>
      <c r="DX472">
        <v>-0.145193728223051</v>
      </c>
      <c r="DY472">
        <v>0.0548180129060232</v>
      </c>
      <c r="DZ472">
        <v>1</v>
      </c>
      <c r="EA472">
        <v>890.530647058823</v>
      </c>
      <c r="EB472">
        <v>4.01169134297063</v>
      </c>
      <c r="EC472">
        <v>0.464884798022608</v>
      </c>
      <c r="ED472">
        <v>1</v>
      </c>
      <c r="EE472">
        <v>7.68375487804878</v>
      </c>
      <c r="EF472">
        <v>0.439286759581868</v>
      </c>
      <c r="EG472">
        <v>0.0445710463342134</v>
      </c>
      <c r="EH472">
        <v>0</v>
      </c>
      <c r="EI472">
        <v>2</v>
      </c>
      <c r="EJ472">
        <v>3</v>
      </c>
      <c r="EK472" t="s">
        <v>354</v>
      </c>
      <c r="EL472">
        <v>100</v>
      </c>
      <c r="EM472">
        <v>100</v>
      </c>
      <c r="EN472">
        <v>1.547</v>
      </c>
      <c r="EO472">
        <v>-0.0062</v>
      </c>
      <c r="EP472">
        <v>0.796380875196005</v>
      </c>
      <c r="EQ472">
        <v>0.00225868272383977</v>
      </c>
      <c r="ER472">
        <v>-9.96746185667655e-07</v>
      </c>
      <c r="ES472">
        <v>2.83711317370827e-10</v>
      </c>
      <c r="ET472">
        <v>-0.071317122073674</v>
      </c>
      <c r="EU472">
        <v>-0.00217948432402501</v>
      </c>
      <c r="EV472">
        <v>0.000453263451741206</v>
      </c>
      <c r="EW472">
        <v>-1.16319206543697e-06</v>
      </c>
      <c r="EX472">
        <v>-2</v>
      </c>
      <c r="EY472">
        <v>2196</v>
      </c>
      <c r="EZ472">
        <v>1</v>
      </c>
      <c r="FA472">
        <v>25</v>
      </c>
      <c r="FB472">
        <v>17.1</v>
      </c>
      <c r="FC472">
        <v>16.9</v>
      </c>
      <c r="FD472">
        <v>18</v>
      </c>
      <c r="FE472">
        <v>831.786</v>
      </c>
      <c r="FF472">
        <v>436.624</v>
      </c>
      <c r="FG472">
        <v>37.3717</v>
      </c>
      <c r="FH472">
        <v>25.3691</v>
      </c>
      <c r="FI472">
        <v>30.0005</v>
      </c>
      <c r="FJ472">
        <v>25.3759</v>
      </c>
      <c r="FK472">
        <v>25.4047</v>
      </c>
      <c r="FL472">
        <v>25.1211</v>
      </c>
      <c r="FM472">
        <v>52.1147</v>
      </c>
      <c r="FN472">
        <v>0</v>
      </c>
      <c r="FO472">
        <v>37.44</v>
      </c>
      <c r="FP472">
        <v>420</v>
      </c>
      <c r="FQ472">
        <v>7.29081</v>
      </c>
      <c r="FR472">
        <v>101.462</v>
      </c>
      <c r="FS472">
        <v>101.89</v>
      </c>
    </row>
    <row r="473" spans="1:175">
      <c r="A473">
        <v>457</v>
      </c>
      <c r="B473">
        <v>1626466102</v>
      </c>
      <c r="C473">
        <v>912.400000095367</v>
      </c>
      <c r="D473" t="s">
        <v>1208</v>
      </c>
      <c r="E473" t="s">
        <v>1209</v>
      </c>
      <c r="F473">
        <v>1</v>
      </c>
      <c r="G473" t="s">
        <v>291</v>
      </c>
      <c r="H473">
        <v>1626466101</v>
      </c>
      <c r="I473">
        <f>(J473)/1000</f>
        <v>0</v>
      </c>
      <c r="J473">
        <f>1000*CB473*AH473*(BX473-BY473)/(100*BQ473*(1000-AH473*BX473))</f>
        <v>0</v>
      </c>
      <c r="K473">
        <f>CB473*AH473*(BW473-BV473*(1000-AH473*BY473)/(1000-AH473*BX473))/(100*BQ473)</f>
        <v>0</v>
      </c>
      <c r="L473">
        <f>BV473 - IF(AH473&gt;1, K473*BQ473*100.0/(AJ473*CJ473), 0)</f>
        <v>0</v>
      </c>
      <c r="M473">
        <f>((S473-I473/2)*L473-K473)/(S473+I473/2)</f>
        <v>0</v>
      </c>
      <c r="N473">
        <f>M473*(CC473+CD473)/1000.0</f>
        <v>0</v>
      </c>
      <c r="O473">
        <f>(BV473 - IF(AH473&gt;1, K473*BQ473*100.0/(AJ473*CJ473), 0))*(CC473+CD473)/1000.0</f>
        <v>0</v>
      </c>
      <c r="P473">
        <f>2.0/((1/R473-1/Q473)+SIGN(R473)*SQRT((1/R473-1/Q473)*(1/R473-1/Q473) + 4*BR473/((BR473+1)*(BR473+1))*(2*1/R473*1/Q473-1/Q473*1/Q473)))</f>
        <v>0</v>
      </c>
      <c r="Q473">
        <f>IF(LEFT(BS473,1)&lt;&gt;"0",IF(LEFT(BS473,1)="1",3.0,BT473),$D$5+$E$5*(CJ473*CC473/($K$5*1000))+$F$5*(CJ473*CC473/($K$5*1000))*MAX(MIN(BQ473,$J$5),$I$5)*MAX(MIN(BQ473,$J$5),$I$5)+$G$5*MAX(MIN(BQ473,$J$5),$I$5)*(CJ473*CC473/($K$5*1000))+$H$5*(CJ473*CC473/($K$5*1000))*(CJ473*CC473/($K$5*1000)))</f>
        <v>0</v>
      </c>
      <c r="R473">
        <f>I473*(1000-(1000*0.61365*exp(17.502*V473/(240.97+V473))/(CC473+CD473)+BX473)/2)/(1000*0.61365*exp(17.502*V473/(240.97+V473))/(CC473+CD473)-BX473)</f>
        <v>0</v>
      </c>
      <c r="S473">
        <f>1/((BR473+1)/(P473/1.6)+1/(Q473/1.37)) + BR473/((BR473+1)/(P473/1.6) + BR473/(Q473/1.37))</f>
        <v>0</v>
      </c>
      <c r="T473">
        <f>(BM473*BP473)</f>
        <v>0</v>
      </c>
      <c r="U473">
        <f>(CE473+(T473+2*0.95*5.67E-8*(((CE473+$B$7)+273)^4-(CE473+273)^4)-44100*I473)/(1.84*29.3*Q473+8*0.95*5.67E-8*(CE473+273)^3))</f>
        <v>0</v>
      </c>
      <c r="V473">
        <f>($C$7*CF473+$D$7*CG473+$E$7*U473)</f>
        <v>0</v>
      </c>
      <c r="W473">
        <f>0.61365*exp(17.502*V473/(240.97+V473))</f>
        <v>0</v>
      </c>
      <c r="X473">
        <f>(Y473/Z473*100)</f>
        <v>0</v>
      </c>
      <c r="Y473">
        <f>BX473*(CC473+CD473)/1000</f>
        <v>0</v>
      </c>
      <c r="Z473">
        <f>0.61365*exp(17.502*CE473/(240.97+CE473))</f>
        <v>0</v>
      </c>
      <c r="AA473">
        <f>(W473-BX473*(CC473+CD473)/1000)</f>
        <v>0</v>
      </c>
      <c r="AB473">
        <f>(-I473*44100)</f>
        <v>0</v>
      </c>
      <c r="AC473">
        <f>2*29.3*Q473*0.92*(CE473-V473)</f>
        <v>0</v>
      </c>
      <c r="AD473">
        <f>2*0.95*5.67E-8*(((CE473+$B$7)+273)^4-(V473+273)^4)</f>
        <v>0</v>
      </c>
      <c r="AE473">
        <f>T473+AD473+AB473+AC473</f>
        <v>0</v>
      </c>
      <c r="AF473">
        <v>132</v>
      </c>
      <c r="AG473">
        <v>15</v>
      </c>
      <c r="AH473">
        <f>IF(AF473*$H$13&gt;=AJ473,1.0,(AJ473/(AJ473-AF473*$H$13)))</f>
        <v>0</v>
      </c>
      <c r="AI473">
        <f>(AH473-1)*100</f>
        <v>0</v>
      </c>
      <c r="AJ473">
        <f>MAX(0,($B$13+$C$13*CJ473)/(1+$D$13*CJ473)*CC473/(CE473+273)*$E$13)</f>
        <v>0</v>
      </c>
      <c r="AK473" t="s">
        <v>292</v>
      </c>
      <c r="AL473" t="s">
        <v>292</v>
      </c>
      <c r="AM473">
        <v>0</v>
      </c>
      <c r="AN473">
        <v>0</v>
      </c>
      <c r="AO473">
        <f>1-AM473/AN473</f>
        <v>0</v>
      </c>
      <c r="AP473">
        <v>0</v>
      </c>
      <c r="AQ473" t="s">
        <v>292</v>
      </c>
      <c r="AR473" t="s">
        <v>292</v>
      </c>
      <c r="AS473">
        <v>0</v>
      </c>
      <c r="AT473">
        <v>0</v>
      </c>
      <c r="AU473">
        <f>1-AS473/AT473</f>
        <v>0</v>
      </c>
      <c r="AV473">
        <v>0.5</v>
      </c>
      <c r="AW473">
        <f>BN473</f>
        <v>0</v>
      </c>
      <c r="AX473">
        <f>K473</f>
        <v>0</v>
      </c>
      <c r="AY473">
        <f>AU473*AV473*AW473</f>
        <v>0</v>
      </c>
      <c r="AZ473">
        <f>(AX473-AP473)/AW473</f>
        <v>0</v>
      </c>
      <c r="BA473">
        <f>(AN473-AT473)/AT473</f>
        <v>0</v>
      </c>
      <c r="BB473">
        <f>AM473/(AO473+AM473/AT473)</f>
        <v>0</v>
      </c>
      <c r="BC473" t="s">
        <v>292</v>
      </c>
      <c r="BD473">
        <v>0</v>
      </c>
      <c r="BE473">
        <f>IF(BD473&lt;&gt;0, BD473, BB473)</f>
        <v>0</v>
      </c>
      <c r="BF473">
        <f>1-BE473/AT473</f>
        <v>0</v>
      </c>
      <c r="BG473">
        <f>(AT473-AS473)/(AT473-BE473)</f>
        <v>0</v>
      </c>
      <c r="BH473">
        <f>(AN473-AT473)/(AN473-BE473)</f>
        <v>0</v>
      </c>
      <c r="BI473">
        <f>(AT473-AS473)/(AT473-AM473)</f>
        <v>0</v>
      </c>
      <c r="BJ473">
        <f>(AN473-AT473)/(AN473-AM473)</f>
        <v>0</v>
      </c>
      <c r="BK473">
        <f>(BG473*BE473/AS473)</f>
        <v>0</v>
      </c>
      <c r="BL473">
        <f>(1-BK473)</f>
        <v>0</v>
      </c>
      <c r="BM473">
        <f>$B$11*CK473+$C$11*CL473+$F$11*CM473*(1-CP473)</f>
        <v>0</v>
      </c>
      <c r="BN473">
        <f>BM473*BO473</f>
        <v>0</v>
      </c>
      <c r="BO473">
        <f>($B$11*$D$9+$C$11*$D$9+$F$11*((CZ473+CR473)/MAX(CZ473+CR473+DA473, 0.1)*$I$9+DA473/MAX(CZ473+CR473+DA473, 0.1)*$J$9))/($B$11+$C$11+$F$11)</f>
        <v>0</v>
      </c>
      <c r="BP473">
        <f>($B$11*$K$9+$C$11*$K$9+$F$11*((CZ473+CR473)/MAX(CZ473+CR473+DA473, 0.1)*$P$9+DA473/MAX(CZ473+CR473+DA473, 0.1)*$Q$9))/($B$11+$C$11+$F$11)</f>
        <v>0</v>
      </c>
      <c r="BQ473">
        <v>6</v>
      </c>
      <c r="BR473">
        <v>0.5</v>
      </c>
      <c r="BS473" t="s">
        <v>293</v>
      </c>
      <c r="BT473">
        <v>2</v>
      </c>
      <c r="BU473">
        <v>1626466101</v>
      </c>
      <c r="BV473">
        <v>394.551333333333</v>
      </c>
      <c r="BW473">
        <v>419.982</v>
      </c>
      <c r="BX473">
        <v>14.9922666666667</v>
      </c>
      <c r="BY473">
        <v>7.22006666666667</v>
      </c>
      <c r="BZ473">
        <v>393.004333333333</v>
      </c>
      <c r="CA473">
        <v>14.9982333333333</v>
      </c>
      <c r="CB473">
        <v>899.999333333333</v>
      </c>
      <c r="CC473">
        <v>100.758666666667</v>
      </c>
      <c r="CD473">
        <v>0.100432333333333</v>
      </c>
      <c r="CE473">
        <v>30.4552</v>
      </c>
      <c r="CF473">
        <v>28.0947</v>
      </c>
      <c r="CG473">
        <v>999.9</v>
      </c>
      <c r="CH473">
        <v>0</v>
      </c>
      <c r="CI473">
        <v>0</v>
      </c>
      <c r="CJ473">
        <v>9991.25</v>
      </c>
      <c r="CK473">
        <v>0</v>
      </c>
      <c r="CL473">
        <v>0.221023</v>
      </c>
      <c r="CM473">
        <v>1459.93</v>
      </c>
      <c r="CN473">
        <v>0.972995</v>
      </c>
      <c r="CO473">
        <v>0.0270046</v>
      </c>
      <c r="CP473">
        <v>0</v>
      </c>
      <c r="CQ473">
        <v>891.348666666667</v>
      </c>
      <c r="CR473">
        <v>4.99999</v>
      </c>
      <c r="CS473">
        <v>13089.3</v>
      </c>
      <c r="CT473">
        <v>12727.7</v>
      </c>
      <c r="CU473">
        <v>40.062</v>
      </c>
      <c r="CV473">
        <v>41.625</v>
      </c>
      <c r="CW473">
        <v>40.937</v>
      </c>
      <c r="CX473">
        <v>41.25</v>
      </c>
      <c r="CY473">
        <v>42.5206666666667</v>
      </c>
      <c r="CZ473">
        <v>1415.64</v>
      </c>
      <c r="DA473">
        <v>39.29</v>
      </c>
      <c r="DB473">
        <v>0</v>
      </c>
      <c r="DC473">
        <v>1626466113.2</v>
      </c>
      <c r="DD473">
        <v>0</v>
      </c>
      <c r="DE473">
        <v>890.90908</v>
      </c>
      <c r="DF473">
        <v>4.41361537031609</v>
      </c>
      <c r="DG473">
        <v>60.6076921927543</v>
      </c>
      <c r="DH473">
        <v>13084.224</v>
      </c>
      <c r="DI473">
        <v>15</v>
      </c>
      <c r="DJ473">
        <v>1626465084.6</v>
      </c>
      <c r="DK473" t="s">
        <v>294</v>
      </c>
      <c r="DL473">
        <v>1626465076.6</v>
      </c>
      <c r="DM473">
        <v>1626465084.6</v>
      </c>
      <c r="DN473">
        <v>8</v>
      </c>
      <c r="DO473">
        <v>0.212</v>
      </c>
      <c r="DP473">
        <v>0.013</v>
      </c>
      <c r="DQ473">
        <v>1.588</v>
      </c>
      <c r="DR473">
        <v>-0.074</v>
      </c>
      <c r="DS473">
        <v>420</v>
      </c>
      <c r="DT473">
        <v>3</v>
      </c>
      <c r="DU473">
        <v>0.13</v>
      </c>
      <c r="DV473">
        <v>0.03</v>
      </c>
      <c r="DW473">
        <v>-25.3887146341463</v>
      </c>
      <c r="DX473">
        <v>-0.176897560975605</v>
      </c>
      <c r="DY473">
        <v>0.0564623749575042</v>
      </c>
      <c r="DZ473">
        <v>1</v>
      </c>
      <c r="EA473">
        <v>890.682242424242</v>
      </c>
      <c r="EB473">
        <v>3.91500063123378</v>
      </c>
      <c r="EC473">
        <v>0.452284841216369</v>
      </c>
      <c r="ED473">
        <v>1</v>
      </c>
      <c r="EE473">
        <v>7.69789243902439</v>
      </c>
      <c r="EF473">
        <v>0.42332195121951</v>
      </c>
      <c r="EG473">
        <v>0.0430922399658068</v>
      </c>
      <c r="EH473">
        <v>0</v>
      </c>
      <c r="EI473">
        <v>2</v>
      </c>
      <c r="EJ473">
        <v>3</v>
      </c>
      <c r="EK473" t="s">
        <v>354</v>
      </c>
      <c r="EL473">
        <v>100</v>
      </c>
      <c r="EM473">
        <v>100</v>
      </c>
      <c r="EN473">
        <v>1.547</v>
      </c>
      <c r="EO473">
        <v>-0.0058</v>
      </c>
      <c r="EP473">
        <v>0.796380875196005</v>
      </c>
      <c r="EQ473">
        <v>0.00225868272383977</v>
      </c>
      <c r="ER473">
        <v>-9.96746185667655e-07</v>
      </c>
      <c r="ES473">
        <v>2.83711317370827e-10</v>
      </c>
      <c r="ET473">
        <v>-0.071317122073674</v>
      </c>
      <c r="EU473">
        <v>-0.00217948432402501</v>
      </c>
      <c r="EV473">
        <v>0.000453263451741206</v>
      </c>
      <c r="EW473">
        <v>-1.16319206543697e-06</v>
      </c>
      <c r="EX473">
        <v>-2</v>
      </c>
      <c r="EY473">
        <v>2196</v>
      </c>
      <c r="EZ473">
        <v>1</v>
      </c>
      <c r="FA473">
        <v>25</v>
      </c>
      <c r="FB473">
        <v>17.1</v>
      </c>
      <c r="FC473">
        <v>17</v>
      </c>
      <c r="FD473">
        <v>18</v>
      </c>
      <c r="FE473">
        <v>831.998</v>
      </c>
      <c r="FF473">
        <v>436.562</v>
      </c>
      <c r="FG473">
        <v>37.4449</v>
      </c>
      <c r="FH473">
        <v>25.3723</v>
      </c>
      <c r="FI473">
        <v>30.0007</v>
      </c>
      <c r="FJ473">
        <v>25.3775</v>
      </c>
      <c r="FK473">
        <v>25.4063</v>
      </c>
      <c r="FL473">
        <v>25.122</v>
      </c>
      <c r="FM473">
        <v>52.1147</v>
      </c>
      <c r="FN473">
        <v>0</v>
      </c>
      <c r="FO473">
        <v>37.54</v>
      </c>
      <c r="FP473">
        <v>420</v>
      </c>
      <c r="FQ473">
        <v>7.34683</v>
      </c>
      <c r="FR473">
        <v>101.461</v>
      </c>
      <c r="FS473">
        <v>101.89</v>
      </c>
    </row>
    <row r="474" spans="1:175">
      <c r="A474">
        <v>458</v>
      </c>
      <c r="B474">
        <v>1626466104</v>
      </c>
      <c r="C474">
        <v>914.400000095367</v>
      </c>
      <c r="D474" t="s">
        <v>1210</v>
      </c>
      <c r="E474" t="s">
        <v>1211</v>
      </c>
      <c r="F474">
        <v>1</v>
      </c>
      <c r="G474" t="s">
        <v>291</v>
      </c>
      <c r="H474">
        <v>1626466103</v>
      </c>
      <c r="I474">
        <f>(J474)/1000</f>
        <v>0</v>
      </c>
      <c r="J474">
        <f>1000*CB474*AH474*(BX474-BY474)/(100*BQ474*(1000-AH474*BX474))</f>
        <v>0</v>
      </c>
      <c r="K474">
        <f>CB474*AH474*(BW474-BV474*(1000-AH474*BY474)/(1000-AH474*BX474))/(100*BQ474)</f>
        <v>0</v>
      </c>
      <c r="L474">
        <f>BV474 - IF(AH474&gt;1, K474*BQ474*100.0/(AJ474*CJ474), 0)</f>
        <v>0</v>
      </c>
      <c r="M474">
        <f>((S474-I474/2)*L474-K474)/(S474+I474/2)</f>
        <v>0</v>
      </c>
      <c r="N474">
        <f>M474*(CC474+CD474)/1000.0</f>
        <v>0</v>
      </c>
      <c r="O474">
        <f>(BV474 - IF(AH474&gt;1, K474*BQ474*100.0/(AJ474*CJ474), 0))*(CC474+CD474)/1000.0</f>
        <v>0</v>
      </c>
      <c r="P474">
        <f>2.0/((1/R474-1/Q474)+SIGN(R474)*SQRT((1/R474-1/Q474)*(1/R474-1/Q474) + 4*BR474/((BR474+1)*(BR474+1))*(2*1/R474*1/Q474-1/Q474*1/Q474)))</f>
        <v>0</v>
      </c>
      <c r="Q474">
        <f>IF(LEFT(BS474,1)&lt;&gt;"0",IF(LEFT(BS474,1)="1",3.0,BT474),$D$5+$E$5*(CJ474*CC474/($K$5*1000))+$F$5*(CJ474*CC474/($K$5*1000))*MAX(MIN(BQ474,$J$5),$I$5)*MAX(MIN(BQ474,$J$5),$I$5)+$G$5*MAX(MIN(BQ474,$J$5),$I$5)*(CJ474*CC474/($K$5*1000))+$H$5*(CJ474*CC474/($K$5*1000))*(CJ474*CC474/($K$5*1000)))</f>
        <v>0</v>
      </c>
      <c r="R474">
        <f>I474*(1000-(1000*0.61365*exp(17.502*V474/(240.97+V474))/(CC474+CD474)+BX474)/2)/(1000*0.61365*exp(17.502*V474/(240.97+V474))/(CC474+CD474)-BX474)</f>
        <v>0</v>
      </c>
      <c r="S474">
        <f>1/((BR474+1)/(P474/1.6)+1/(Q474/1.37)) + BR474/((BR474+1)/(P474/1.6) + BR474/(Q474/1.37))</f>
        <v>0</v>
      </c>
      <c r="T474">
        <f>(BM474*BP474)</f>
        <v>0</v>
      </c>
      <c r="U474">
        <f>(CE474+(T474+2*0.95*5.67E-8*(((CE474+$B$7)+273)^4-(CE474+273)^4)-44100*I474)/(1.84*29.3*Q474+8*0.95*5.67E-8*(CE474+273)^3))</f>
        <v>0</v>
      </c>
      <c r="V474">
        <f>($C$7*CF474+$D$7*CG474+$E$7*U474)</f>
        <v>0</v>
      </c>
      <c r="W474">
        <f>0.61365*exp(17.502*V474/(240.97+V474))</f>
        <v>0</v>
      </c>
      <c r="X474">
        <f>(Y474/Z474*100)</f>
        <v>0</v>
      </c>
      <c r="Y474">
        <f>BX474*(CC474+CD474)/1000</f>
        <v>0</v>
      </c>
      <c r="Z474">
        <f>0.61365*exp(17.502*CE474/(240.97+CE474))</f>
        <v>0</v>
      </c>
      <c r="AA474">
        <f>(W474-BX474*(CC474+CD474)/1000)</f>
        <v>0</v>
      </c>
      <c r="AB474">
        <f>(-I474*44100)</f>
        <v>0</v>
      </c>
      <c r="AC474">
        <f>2*29.3*Q474*0.92*(CE474-V474)</f>
        <v>0</v>
      </c>
      <c r="AD474">
        <f>2*0.95*5.67E-8*(((CE474+$B$7)+273)^4-(V474+273)^4)</f>
        <v>0</v>
      </c>
      <c r="AE474">
        <f>T474+AD474+AB474+AC474</f>
        <v>0</v>
      </c>
      <c r="AF474">
        <v>132</v>
      </c>
      <c r="AG474">
        <v>15</v>
      </c>
      <c r="AH474">
        <f>IF(AF474*$H$13&gt;=AJ474,1.0,(AJ474/(AJ474-AF474*$H$13)))</f>
        <v>0</v>
      </c>
      <c r="AI474">
        <f>(AH474-1)*100</f>
        <v>0</v>
      </c>
      <c r="AJ474">
        <f>MAX(0,($B$13+$C$13*CJ474)/(1+$D$13*CJ474)*CC474/(CE474+273)*$E$13)</f>
        <v>0</v>
      </c>
      <c r="AK474" t="s">
        <v>292</v>
      </c>
      <c r="AL474" t="s">
        <v>292</v>
      </c>
      <c r="AM474">
        <v>0</v>
      </c>
      <c r="AN474">
        <v>0</v>
      </c>
      <c r="AO474">
        <f>1-AM474/AN474</f>
        <v>0</v>
      </c>
      <c r="AP474">
        <v>0</v>
      </c>
      <c r="AQ474" t="s">
        <v>292</v>
      </c>
      <c r="AR474" t="s">
        <v>292</v>
      </c>
      <c r="AS474">
        <v>0</v>
      </c>
      <c r="AT474">
        <v>0</v>
      </c>
      <c r="AU474">
        <f>1-AS474/AT474</f>
        <v>0</v>
      </c>
      <c r="AV474">
        <v>0.5</v>
      </c>
      <c r="AW474">
        <f>BN474</f>
        <v>0</v>
      </c>
      <c r="AX474">
        <f>K474</f>
        <v>0</v>
      </c>
      <c r="AY474">
        <f>AU474*AV474*AW474</f>
        <v>0</v>
      </c>
      <c r="AZ474">
        <f>(AX474-AP474)/AW474</f>
        <v>0</v>
      </c>
      <c r="BA474">
        <f>(AN474-AT474)/AT474</f>
        <v>0</v>
      </c>
      <c r="BB474">
        <f>AM474/(AO474+AM474/AT474)</f>
        <v>0</v>
      </c>
      <c r="BC474" t="s">
        <v>292</v>
      </c>
      <c r="BD474">
        <v>0</v>
      </c>
      <c r="BE474">
        <f>IF(BD474&lt;&gt;0, BD474, BB474)</f>
        <v>0</v>
      </c>
      <c r="BF474">
        <f>1-BE474/AT474</f>
        <v>0</v>
      </c>
      <c r="BG474">
        <f>(AT474-AS474)/(AT474-BE474)</f>
        <v>0</v>
      </c>
      <c r="BH474">
        <f>(AN474-AT474)/(AN474-BE474)</f>
        <v>0</v>
      </c>
      <c r="BI474">
        <f>(AT474-AS474)/(AT474-AM474)</f>
        <v>0</v>
      </c>
      <c r="BJ474">
        <f>(AN474-AT474)/(AN474-AM474)</f>
        <v>0</v>
      </c>
      <c r="BK474">
        <f>(BG474*BE474/AS474)</f>
        <v>0</v>
      </c>
      <c r="BL474">
        <f>(1-BK474)</f>
        <v>0</v>
      </c>
      <c r="BM474">
        <f>$B$11*CK474+$C$11*CL474+$F$11*CM474*(1-CP474)</f>
        <v>0</v>
      </c>
      <c r="BN474">
        <f>BM474*BO474</f>
        <v>0</v>
      </c>
      <c r="BO474">
        <f>($B$11*$D$9+$C$11*$D$9+$F$11*((CZ474+CR474)/MAX(CZ474+CR474+DA474, 0.1)*$I$9+DA474/MAX(CZ474+CR474+DA474, 0.1)*$J$9))/($B$11+$C$11+$F$11)</f>
        <v>0</v>
      </c>
      <c r="BP474">
        <f>($B$11*$K$9+$C$11*$K$9+$F$11*((CZ474+CR474)/MAX(CZ474+CR474+DA474, 0.1)*$P$9+DA474/MAX(CZ474+CR474+DA474, 0.1)*$Q$9))/($B$11+$C$11+$F$11)</f>
        <v>0</v>
      </c>
      <c r="BQ474">
        <v>6</v>
      </c>
      <c r="BR474">
        <v>0.5</v>
      </c>
      <c r="BS474" t="s">
        <v>293</v>
      </c>
      <c r="BT474">
        <v>2</v>
      </c>
      <c r="BU474">
        <v>1626466103</v>
      </c>
      <c r="BV474">
        <v>394.531333333333</v>
      </c>
      <c r="BW474">
        <v>419.977333333333</v>
      </c>
      <c r="BX474">
        <v>15.028</v>
      </c>
      <c r="BY474">
        <v>7.2235</v>
      </c>
      <c r="BZ474">
        <v>392.984333333333</v>
      </c>
      <c r="CA474">
        <v>15.0336</v>
      </c>
      <c r="CB474">
        <v>900.012333333333</v>
      </c>
      <c r="CC474">
        <v>100.759</v>
      </c>
      <c r="CD474">
        <v>0.0997846666666667</v>
      </c>
      <c r="CE474">
        <v>30.4982</v>
      </c>
      <c r="CF474">
        <v>28.1308666666667</v>
      </c>
      <c r="CG474">
        <v>999.9</v>
      </c>
      <c r="CH474">
        <v>0</v>
      </c>
      <c r="CI474">
        <v>0</v>
      </c>
      <c r="CJ474">
        <v>10034.8</v>
      </c>
      <c r="CK474">
        <v>0</v>
      </c>
      <c r="CL474">
        <v>0.221023</v>
      </c>
      <c r="CM474">
        <v>1459.92</v>
      </c>
      <c r="CN474">
        <v>0.972995</v>
      </c>
      <c r="CO474">
        <v>0.0270046</v>
      </c>
      <c r="CP474">
        <v>0</v>
      </c>
      <c r="CQ474">
        <v>891.178</v>
      </c>
      <c r="CR474">
        <v>4.99999</v>
      </c>
      <c r="CS474">
        <v>13092.1333333333</v>
      </c>
      <c r="CT474">
        <v>12727.7</v>
      </c>
      <c r="CU474">
        <v>40.062</v>
      </c>
      <c r="CV474">
        <v>41.625</v>
      </c>
      <c r="CW474">
        <v>40.937</v>
      </c>
      <c r="CX474">
        <v>41.25</v>
      </c>
      <c r="CY474">
        <v>42.562</v>
      </c>
      <c r="CZ474">
        <v>1415.63</v>
      </c>
      <c r="DA474">
        <v>39.29</v>
      </c>
      <c r="DB474">
        <v>0</v>
      </c>
      <c r="DC474">
        <v>1626466115</v>
      </c>
      <c r="DD474">
        <v>0</v>
      </c>
      <c r="DE474">
        <v>891.022961538462</v>
      </c>
      <c r="DF474">
        <v>3.8235555314251</v>
      </c>
      <c r="DG474">
        <v>57.1692306047009</v>
      </c>
      <c r="DH474">
        <v>13085.8</v>
      </c>
      <c r="DI474">
        <v>15</v>
      </c>
      <c r="DJ474">
        <v>1626465084.6</v>
      </c>
      <c r="DK474" t="s">
        <v>294</v>
      </c>
      <c r="DL474">
        <v>1626465076.6</v>
      </c>
      <c r="DM474">
        <v>1626465084.6</v>
      </c>
      <c r="DN474">
        <v>8</v>
      </c>
      <c r="DO474">
        <v>0.212</v>
      </c>
      <c r="DP474">
        <v>0.013</v>
      </c>
      <c r="DQ474">
        <v>1.588</v>
      </c>
      <c r="DR474">
        <v>-0.074</v>
      </c>
      <c r="DS474">
        <v>420</v>
      </c>
      <c r="DT474">
        <v>3</v>
      </c>
      <c r="DU474">
        <v>0.13</v>
      </c>
      <c r="DV474">
        <v>0.03</v>
      </c>
      <c r="DW474">
        <v>-25.396743902439</v>
      </c>
      <c r="DX474">
        <v>-0.191399999999991</v>
      </c>
      <c r="DY474">
        <v>0.0571001988325979</v>
      </c>
      <c r="DZ474">
        <v>1</v>
      </c>
      <c r="EA474">
        <v>890.800885714286</v>
      </c>
      <c r="EB474">
        <v>3.50453447777298</v>
      </c>
      <c r="EC474">
        <v>0.430830810108533</v>
      </c>
      <c r="ED474">
        <v>1</v>
      </c>
      <c r="EE474">
        <v>7.71305682926829</v>
      </c>
      <c r="EF474">
        <v>0.456491707317085</v>
      </c>
      <c r="EG474">
        <v>0.0463917690575378</v>
      </c>
      <c r="EH474">
        <v>0</v>
      </c>
      <c r="EI474">
        <v>2</v>
      </c>
      <c r="EJ474">
        <v>3</v>
      </c>
      <c r="EK474" t="s">
        <v>354</v>
      </c>
      <c r="EL474">
        <v>100</v>
      </c>
      <c r="EM474">
        <v>100</v>
      </c>
      <c r="EN474">
        <v>1.547</v>
      </c>
      <c r="EO474">
        <v>-0.0054</v>
      </c>
      <c r="EP474">
        <v>0.796380875196005</v>
      </c>
      <c r="EQ474">
        <v>0.00225868272383977</v>
      </c>
      <c r="ER474">
        <v>-9.96746185667655e-07</v>
      </c>
      <c r="ES474">
        <v>2.83711317370827e-10</v>
      </c>
      <c r="ET474">
        <v>-0.071317122073674</v>
      </c>
      <c r="EU474">
        <v>-0.00217948432402501</v>
      </c>
      <c r="EV474">
        <v>0.000453263451741206</v>
      </c>
      <c r="EW474">
        <v>-1.16319206543697e-06</v>
      </c>
      <c r="EX474">
        <v>-2</v>
      </c>
      <c r="EY474">
        <v>2196</v>
      </c>
      <c r="EZ474">
        <v>1</v>
      </c>
      <c r="FA474">
        <v>25</v>
      </c>
      <c r="FB474">
        <v>17.1</v>
      </c>
      <c r="FC474">
        <v>17</v>
      </c>
      <c r="FD474">
        <v>18</v>
      </c>
      <c r="FE474">
        <v>832.308</v>
      </c>
      <c r="FF474">
        <v>436.617</v>
      </c>
      <c r="FG474">
        <v>37.5087</v>
      </c>
      <c r="FH474">
        <v>25.3755</v>
      </c>
      <c r="FI474">
        <v>30.0005</v>
      </c>
      <c r="FJ474">
        <v>25.3793</v>
      </c>
      <c r="FK474">
        <v>25.4075</v>
      </c>
      <c r="FL474">
        <v>25.1215</v>
      </c>
      <c r="FM474">
        <v>51.8161</v>
      </c>
      <c r="FN474">
        <v>0</v>
      </c>
      <c r="FO474">
        <v>37.64</v>
      </c>
      <c r="FP474">
        <v>420</v>
      </c>
      <c r="FQ474">
        <v>7.34684</v>
      </c>
      <c r="FR474">
        <v>101.462</v>
      </c>
      <c r="FS474">
        <v>101.889</v>
      </c>
    </row>
    <row r="475" spans="1:175">
      <c r="A475">
        <v>459</v>
      </c>
      <c r="B475">
        <v>1626466106</v>
      </c>
      <c r="C475">
        <v>916.400000095367</v>
      </c>
      <c r="D475" t="s">
        <v>1212</v>
      </c>
      <c r="E475" t="s">
        <v>1213</v>
      </c>
      <c r="F475">
        <v>1</v>
      </c>
      <c r="G475" t="s">
        <v>291</v>
      </c>
      <c r="H475">
        <v>1626466105</v>
      </c>
      <c r="I475">
        <f>(J475)/1000</f>
        <v>0</v>
      </c>
      <c r="J475">
        <f>1000*CB475*AH475*(BX475-BY475)/(100*BQ475*(1000-AH475*BX475))</f>
        <v>0</v>
      </c>
      <c r="K475">
        <f>CB475*AH475*(BW475-BV475*(1000-AH475*BY475)/(1000-AH475*BX475))/(100*BQ475)</f>
        <v>0</v>
      </c>
      <c r="L475">
        <f>BV475 - IF(AH475&gt;1, K475*BQ475*100.0/(AJ475*CJ475), 0)</f>
        <v>0</v>
      </c>
      <c r="M475">
        <f>((S475-I475/2)*L475-K475)/(S475+I475/2)</f>
        <v>0</v>
      </c>
      <c r="N475">
        <f>M475*(CC475+CD475)/1000.0</f>
        <v>0</v>
      </c>
      <c r="O475">
        <f>(BV475 - IF(AH475&gt;1, K475*BQ475*100.0/(AJ475*CJ475), 0))*(CC475+CD475)/1000.0</f>
        <v>0</v>
      </c>
      <c r="P475">
        <f>2.0/((1/R475-1/Q475)+SIGN(R475)*SQRT((1/R475-1/Q475)*(1/R475-1/Q475) + 4*BR475/((BR475+1)*(BR475+1))*(2*1/R475*1/Q475-1/Q475*1/Q475)))</f>
        <v>0</v>
      </c>
      <c r="Q475">
        <f>IF(LEFT(BS475,1)&lt;&gt;"0",IF(LEFT(BS475,1)="1",3.0,BT475),$D$5+$E$5*(CJ475*CC475/($K$5*1000))+$F$5*(CJ475*CC475/($K$5*1000))*MAX(MIN(BQ475,$J$5),$I$5)*MAX(MIN(BQ475,$J$5),$I$5)+$G$5*MAX(MIN(BQ475,$J$5),$I$5)*(CJ475*CC475/($K$5*1000))+$H$5*(CJ475*CC475/($K$5*1000))*(CJ475*CC475/($K$5*1000)))</f>
        <v>0</v>
      </c>
      <c r="R475">
        <f>I475*(1000-(1000*0.61365*exp(17.502*V475/(240.97+V475))/(CC475+CD475)+BX475)/2)/(1000*0.61365*exp(17.502*V475/(240.97+V475))/(CC475+CD475)-BX475)</f>
        <v>0</v>
      </c>
      <c r="S475">
        <f>1/((BR475+1)/(P475/1.6)+1/(Q475/1.37)) + BR475/((BR475+1)/(P475/1.6) + BR475/(Q475/1.37))</f>
        <v>0</v>
      </c>
      <c r="T475">
        <f>(BM475*BP475)</f>
        <v>0</v>
      </c>
      <c r="U475">
        <f>(CE475+(T475+2*0.95*5.67E-8*(((CE475+$B$7)+273)^4-(CE475+273)^4)-44100*I475)/(1.84*29.3*Q475+8*0.95*5.67E-8*(CE475+273)^3))</f>
        <v>0</v>
      </c>
      <c r="V475">
        <f>($C$7*CF475+$D$7*CG475+$E$7*U475)</f>
        <v>0</v>
      </c>
      <c r="W475">
        <f>0.61365*exp(17.502*V475/(240.97+V475))</f>
        <v>0</v>
      </c>
      <c r="X475">
        <f>(Y475/Z475*100)</f>
        <v>0</v>
      </c>
      <c r="Y475">
        <f>BX475*(CC475+CD475)/1000</f>
        <v>0</v>
      </c>
      <c r="Z475">
        <f>0.61365*exp(17.502*CE475/(240.97+CE475))</f>
        <v>0</v>
      </c>
      <c r="AA475">
        <f>(W475-BX475*(CC475+CD475)/1000)</f>
        <v>0</v>
      </c>
      <c r="AB475">
        <f>(-I475*44100)</f>
        <v>0</v>
      </c>
      <c r="AC475">
        <f>2*29.3*Q475*0.92*(CE475-V475)</f>
        <v>0</v>
      </c>
      <c r="AD475">
        <f>2*0.95*5.67E-8*(((CE475+$B$7)+273)^4-(V475+273)^4)</f>
        <v>0</v>
      </c>
      <c r="AE475">
        <f>T475+AD475+AB475+AC475</f>
        <v>0</v>
      </c>
      <c r="AF475">
        <v>132</v>
      </c>
      <c r="AG475">
        <v>15</v>
      </c>
      <c r="AH475">
        <f>IF(AF475*$H$13&gt;=AJ475,1.0,(AJ475/(AJ475-AF475*$H$13)))</f>
        <v>0</v>
      </c>
      <c r="AI475">
        <f>(AH475-1)*100</f>
        <v>0</v>
      </c>
      <c r="AJ475">
        <f>MAX(0,($B$13+$C$13*CJ475)/(1+$D$13*CJ475)*CC475/(CE475+273)*$E$13)</f>
        <v>0</v>
      </c>
      <c r="AK475" t="s">
        <v>292</v>
      </c>
      <c r="AL475" t="s">
        <v>292</v>
      </c>
      <c r="AM475">
        <v>0</v>
      </c>
      <c r="AN475">
        <v>0</v>
      </c>
      <c r="AO475">
        <f>1-AM475/AN475</f>
        <v>0</v>
      </c>
      <c r="AP475">
        <v>0</v>
      </c>
      <c r="AQ475" t="s">
        <v>292</v>
      </c>
      <c r="AR475" t="s">
        <v>292</v>
      </c>
      <c r="AS475">
        <v>0</v>
      </c>
      <c r="AT475">
        <v>0</v>
      </c>
      <c r="AU475">
        <f>1-AS475/AT475</f>
        <v>0</v>
      </c>
      <c r="AV475">
        <v>0.5</v>
      </c>
      <c r="AW475">
        <f>BN475</f>
        <v>0</v>
      </c>
      <c r="AX475">
        <f>K475</f>
        <v>0</v>
      </c>
      <c r="AY475">
        <f>AU475*AV475*AW475</f>
        <v>0</v>
      </c>
      <c r="AZ475">
        <f>(AX475-AP475)/AW475</f>
        <v>0</v>
      </c>
      <c r="BA475">
        <f>(AN475-AT475)/AT475</f>
        <v>0</v>
      </c>
      <c r="BB475">
        <f>AM475/(AO475+AM475/AT475)</f>
        <v>0</v>
      </c>
      <c r="BC475" t="s">
        <v>292</v>
      </c>
      <c r="BD475">
        <v>0</v>
      </c>
      <c r="BE475">
        <f>IF(BD475&lt;&gt;0, BD475, BB475)</f>
        <v>0</v>
      </c>
      <c r="BF475">
        <f>1-BE475/AT475</f>
        <v>0</v>
      </c>
      <c r="BG475">
        <f>(AT475-AS475)/(AT475-BE475)</f>
        <v>0</v>
      </c>
      <c r="BH475">
        <f>(AN475-AT475)/(AN475-BE475)</f>
        <v>0</v>
      </c>
      <c r="BI475">
        <f>(AT475-AS475)/(AT475-AM475)</f>
        <v>0</v>
      </c>
      <c r="BJ475">
        <f>(AN475-AT475)/(AN475-AM475)</f>
        <v>0</v>
      </c>
      <c r="BK475">
        <f>(BG475*BE475/AS475)</f>
        <v>0</v>
      </c>
      <c r="BL475">
        <f>(1-BK475)</f>
        <v>0</v>
      </c>
      <c r="BM475">
        <f>$B$11*CK475+$C$11*CL475+$F$11*CM475*(1-CP475)</f>
        <v>0</v>
      </c>
      <c r="BN475">
        <f>BM475*BO475</f>
        <v>0</v>
      </c>
      <c r="BO475">
        <f>($B$11*$D$9+$C$11*$D$9+$F$11*((CZ475+CR475)/MAX(CZ475+CR475+DA475, 0.1)*$I$9+DA475/MAX(CZ475+CR475+DA475, 0.1)*$J$9))/($B$11+$C$11+$F$11)</f>
        <v>0</v>
      </c>
      <c r="BP475">
        <f>($B$11*$K$9+$C$11*$K$9+$F$11*((CZ475+CR475)/MAX(CZ475+CR475+DA475, 0.1)*$P$9+DA475/MAX(CZ475+CR475+DA475, 0.1)*$Q$9))/($B$11+$C$11+$F$11)</f>
        <v>0</v>
      </c>
      <c r="BQ475">
        <v>6</v>
      </c>
      <c r="BR475">
        <v>0.5</v>
      </c>
      <c r="BS475" t="s">
        <v>293</v>
      </c>
      <c r="BT475">
        <v>2</v>
      </c>
      <c r="BU475">
        <v>1626466105</v>
      </c>
      <c r="BV475">
        <v>394.512</v>
      </c>
      <c r="BW475">
        <v>419.950333333333</v>
      </c>
      <c r="BX475">
        <v>15.0547666666667</v>
      </c>
      <c r="BY475">
        <v>7.22895</v>
      </c>
      <c r="BZ475">
        <v>392.964666666667</v>
      </c>
      <c r="CA475">
        <v>15.0600666666667</v>
      </c>
      <c r="CB475">
        <v>899.985</v>
      </c>
      <c r="CC475">
        <v>100.759</v>
      </c>
      <c r="CD475">
        <v>0.0993115333333334</v>
      </c>
      <c r="CE475">
        <v>30.5389</v>
      </c>
      <c r="CF475">
        <v>28.1726666666667</v>
      </c>
      <c r="CG475">
        <v>999.9</v>
      </c>
      <c r="CH475">
        <v>0</v>
      </c>
      <c r="CI475">
        <v>0</v>
      </c>
      <c r="CJ475">
        <v>10046.4333333333</v>
      </c>
      <c r="CK475">
        <v>0</v>
      </c>
      <c r="CL475">
        <v>0.221023</v>
      </c>
      <c r="CM475">
        <v>1460.01333333333</v>
      </c>
      <c r="CN475">
        <v>0.972996666666667</v>
      </c>
      <c r="CO475">
        <v>0.0270030333333333</v>
      </c>
      <c r="CP475">
        <v>0</v>
      </c>
      <c r="CQ475">
        <v>891.666666666667</v>
      </c>
      <c r="CR475">
        <v>4.99999</v>
      </c>
      <c r="CS475">
        <v>13095</v>
      </c>
      <c r="CT475">
        <v>12728.4333333333</v>
      </c>
      <c r="CU475">
        <v>40.0206666666667</v>
      </c>
      <c r="CV475">
        <v>41.625</v>
      </c>
      <c r="CW475">
        <v>40.937</v>
      </c>
      <c r="CX475">
        <v>41.25</v>
      </c>
      <c r="CY475">
        <v>42.562</v>
      </c>
      <c r="CZ475">
        <v>1415.72333333333</v>
      </c>
      <c r="DA475">
        <v>39.29</v>
      </c>
      <c r="DB475">
        <v>0</v>
      </c>
      <c r="DC475">
        <v>1626466117.4</v>
      </c>
      <c r="DD475">
        <v>0</v>
      </c>
      <c r="DE475">
        <v>891.178153846154</v>
      </c>
      <c r="DF475">
        <v>4.01661535998069</v>
      </c>
      <c r="DG475">
        <v>57.8666665551429</v>
      </c>
      <c r="DH475">
        <v>13088.1615384615</v>
      </c>
      <c r="DI475">
        <v>15</v>
      </c>
      <c r="DJ475">
        <v>1626465084.6</v>
      </c>
      <c r="DK475" t="s">
        <v>294</v>
      </c>
      <c r="DL475">
        <v>1626465076.6</v>
      </c>
      <c r="DM475">
        <v>1626465084.6</v>
      </c>
      <c r="DN475">
        <v>8</v>
      </c>
      <c r="DO475">
        <v>0.212</v>
      </c>
      <c r="DP475">
        <v>0.013</v>
      </c>
      <c r="DQ475">
        <v>1.588</v>
      </c>
      <c r="DR475">
        <v>-0.074</v>
      </c>
      <c r="DS475">
        <v>420</v>
      </c>
      <c r="DT475">
        <v>3</v>
      </c>
      <c r="DU475">
        <v>0.13</v>
      </c>
      <c r="DV475">
        <v>0.03</v>
      </c>
      <c r="DW475">
        <v>-25.4082390243902</v>
      </c>
      <c r="DX475">
        <v>-0.141087804878051</v>
      </c>
      <c r="DY475">
        <v>0.0540788668793147</v>
      </c>
      <c r="DZ475">
        <v>1</v>
      </c>
      <c r="EA475">
        <v>890.949939393939</v>
      </c>
      <c r="EB475">
        <v>4.1459558242431</v>
      </c>
      <c r="EC475">
        <v>0.470872622510522</v>
      </c>
      <c r="ED475">
        <v>1</v>
      </c>
      <c r="EE475">
        <v>7.73041170731707</v>
      </c>
      <c r="EF475">
        <v>0.488630383275256</v>
      </c>
      <c r="EG475">
        <v>0.0497567207816062</v>
      </c>
      <c r="EH475">
        <v>0</v>
      </c>
      <c r="EI475">
        <v>2</v>
      </c>
      <c r="EJ475">
        <v>3</v>
      </c>
      <c r="EK475" t="s">
        <v>354</v>
      </c>
      <c r="EL475">
        <v>100</v>
      </c>
      <c r="EM475">
        <v>100</v>
      </c>
      <c r="EN475">
        <v>1.547</v>
      </c>
      <c r="EO475">
        <v>-0.0052</v>
      </c>
      <c r="EP475">
        <v>0.796380875196005</v>
      </c>
      <c r="EQ475">
        <v>0.00225868272383977</v>
      </c>
      <c r="ER475">
        <v>-9.96746185667655e-07</v>
      </c>
      <c r="ES475">
        <v>2.83711317370827e-10</v>
      </c>
      <c r="ET475">
        <v>-0.071317122073674</v>
      </c>
      <c r="EU475">
        <v>-0.00217948432402501</v>
      </c>
      <c r="EV475">
        <v>0.000453263451741206</v>
      </c>
      <c r="EW475">
        <v>-1.16319206543697e-06</v>
      </c>
      <c r="EX475">
        <v>-2</v>
      </c>
      <c r="EY475">
        <v>2196</v>
      </c>
      <c r="EZ475">
        <v>1</v>
      </c>
      <c r="FA475">
        <v>25</v>
      </c>
      <c r="FB475">
        <v>17.2</v>
      </c>
      <c r="FC475">
        <v>17</v>
      </c>
      <c r="FD475">
        <v>18</v>
      </c>
      <c r="FE475">
        <v>832.285</v>
      </c>
      <c r="FF475">
        <v>436.494</v>
      </c>
      <c r="FG475">
        <v>37.5701</v>
      </c>
      <c r="FH475">
        <v>25.3781</v>
      </c>
      <c r="FI475">
        <v>30.0005</v>
      </c>
      <c r="FJ475">
        <v>25.3809</v>
      </c>
      <c r="FK475">
        <v>25.4089</v>
      </c>
      <c r="FL475">
        <v>25.124</v>
      </c>
      <c r="FM475">
        <v>51.8161</v>
      </c>
      <c r="FN475">
        <v>0</v>
      </c>
      <c r="FO475">
        <v>37.64</v>
      </c>
      <c r="FP475">
        <v>420</v>
      </c>
      <c r="FQ475">
        <v>7.35488</v>
      </c>
      <c r="FR475">
        <v>101.462</v>
      </c>
      <c r="FS475">
        <v>101.888</v>
      </c>
    </row>
    <row r="476" spans="1:175">
      <c r="A476">
        <v>460</v>
      </c>
      <c r="B476">
        <v>1626466108</v>
      </c>
      <c r="C476">
        <v>918.400000095367</v>
      </c>
      <c r="D476" t="s">
        <v>1214</v>
      </c>
      <c r="E476" t="s">
        <v>1215</v>
      </c>
      <c r="F476">
        <v>1</v>
      </c>
      <c r="G476" t="s">
        <v>291</v>
      </c>
      <c r="H476">
        <v>1626466107</v>
      </c>
      <c r="I476">
        <f>(J476)/1000</f>
        <v>0</v>
      </c>
      <c r="J476">
        <f>1000*CB476*AH476*(BX476-BY476)/(100*BQ476*(1000-AH476*BX476))</f>
        <v>0</v>
      </c>
      <c r="K476">
        <f>CB476*AH476*(BW476-BV476*(1000-AH476*BY476)/(1000-AH476*BX476))/(100*BQ476)</f>
        <v>0</v>
      </c>
      <c r="L476">
        <f>BV476 - IF(AH476&gt;1, K476*BQ476*100.0/(AJ476*CJ476), 0)</f>
        <v>0</v>
      </c>
      <c r="M476">
        <f>((S476-I476/2)*L476-K476)/(S476+I476/2)</f>
        <v>0</v>
      </c>
      <c r="N476">
        <f>M476*(CC476+CD476)/1000.0</f>
        <v>0</v>
      </c>
      <c r="O476">
        <f>(BV476 - IF(AH476&gt;1, K476*BQ476*100.0/(AJ476*CJ476), 0))*(CC476+CD476)/1000.0</f>
        <v>0</v>
      </c>
      <c r="P476">
        <f>2.0/((1/R476-1/Q476)+SIGN(R476)*SQRT((1/R476-1/Q476)*(1/R476-1/Q476) + 4*BR476/((BR476+1)*(BR476+1))*(2*1/R476*1/Q476-1/Q476*1/Q476)))</f>
        <v>0</v>
      </c>
      <c r="Q476">
        <f>IF(LEFT(BS476,1)&lt;&gt;"0",IF(LEFT(BS476,1)="1",3.0,BT476),$D$5+$E$5*(CJ476*CC476/($K$5*1000))+$F$5*(CJ476*CC476/($K$5*1000))*MAX(MIN(BQ476,$J$5),$I$5)*MAX(MIN(BQ476,$J$5),$I$5)+$G$5*MAX(MIN(BQ476,$J$5),$I$5)*(CJ476*CC476/($K$5*1000))+$H$5*(CJ476*CC476/($K$5*1000))*(CJ476*CC476/($K$5*1000)))</f>
        <v>0</v>
      </c>
      <c r="R476">
        <f>I476*(1000-(1000*0.61365*exp(17.502*V476/(240.97+V476))/(CC476+CD476)+BX476)/2)/(1000*0.61365*exp(17.502*V476/(240.97+V476))/(CC476+CD476)-BX476)</f>
        <v>0</v>
      </c>
      <c r="S476">
        <f>1/((BR476+1)/(P476/1.6)+1/(Q476/1.37)) + BR476/((BR476+1)/(P476/1.6) + BR476/(Q476/1.37))</f>
        <v>0</v>
      </c>
      <c r="T476">
        <f>(BM476*BP476)</f>
        <v>0</v>
      </c>
      <c r="U476">
        <f>(CE476+(T476+2*0.95*5.67E-8*(((CE476+$B$7)+273)^4-(CE476+273)^4)-44100*I476)/(1.84*29.3*Q476+8*0.95*5.67E-8*(CE476+273)^3))</f>
        <v>0</v>
      </c>
      <c r="V476">
        <f>($C$7*CF476+$D$7*CG476+$E$7*U476)</f>
        <v>0</v>
      </c>
      <c r="W476">
        <f>0.61365*exp(17.502*V476/(240.97+V476))</f>
        <v>0</v>
      </c>
      <c r="X476">
        <f>(Y476/Z476*100)</f>
        <v>0</v>
      </c>
      <c r="Y476">
        <f>BX476*(CC476+CD476)/1000</f>
        <v>0</v>
      </c>
      <c r="Z476">
        <f>0.61365*exp(17.502*CE476/(240.97+CE476))</f>
        <v>0</v>
      </c>
      <c r="AA476">
        <f>(W476-BX476*(CC476+CD476)/1000)</f>
        <v>0</v>
      </c>
      <c r="AB476">
        <f>(-I476*44100)</f>
        <v>0</v>
      </c>
      <c r="AC476">
        <f>2*29.3*Q476*0.92*(CE476-V476)</f>
        <v>0</v>
      </c>
      <c r="AD476">
        <f>2*0.95*5.67E-8*(((CE476+$B$7)+273)^4-(V476+273)^4)</f>
        <v>0</v>
      </c>
      <c r="AE476">
        <f>T476+AD476+AB476+AC476</f>
        <v>0</v>
      </c>
      <c r="AF476">
        <v>132</v>
      </c>
      <c r="AG476">
        <v>15</v>
      </c>
      <c r="AH476">
        <f>IF(AF476*$H$13&gt;=AJ476,1.0,(AJ476/(AJ476-AF476*$H$13)))</f>
        <v>0</v>
      </c>
      <c r="AI476">
        <f>(AH476-1)*100</f>
        <v>0</v>
      </c>
      <c r="AJ476">
        <f>MAX(0,($B$13+$C$13*CJ476)/(1+$D$13*CJ476)*CC476/(CE476+273)*$E$13)</f>
        <v>0</v>
      </c>
      <c r="AK476" t="s">
        <v>292</v>
      </c>
      <c r="AL476" t="s">
        <v>292</v>
      </c>
      <c r="AM476">
        <v>0</v>
      </c>
      <c r="AN476">
        <v>0</v>
      </c>
      <c r="AO476">
        <f>1-AM476/AN476</f>
        <v>0</v>
      </c>
      <c r="AP476">
        <v>0</v>
      </c>
      <c r="AQ476" t="s">
        <v>292</v>
      </c>
      <c r="AR476" t="s">
        <v>292</v>
      </c>
      <c r="AS476">
        <v>0</v>
      </c>
      <c r="AT476">
        <v>0</v>
      </c>
      <c r="AU476">
        <f>1-AS476/AT476</f>
        <v>0</v>
      </c>
      <c r="AV476">
        <v>0.5</v>
      </c>
      <c r="AW476">
        <f>BN476</f>
        <v>0</v>
      </c>
      <c r="AX476">
        <f>K476</f>
        <v>0</v>
      </c>
      <c r="AY476">
        <f>AU476*AV476*AW476</f>
        <v>0</v>
      </c>
      <c r="AZ476">
        <f>(AX476-AP476)/AW476</f>
        <v>0</v>
      </c>
      <c r="BA476">
        <f>(AN476-AT476)/AT476</f>
        <v>0</v>
      </c>
      <c r="BB476">
        <f>AM476/(AO476+AM476/AT476)</f>
        <v>0</v>
      </c>
      <c r="BC476" t="s">
        <v>292</v>
      </c>
      <c r="BD476">
        <v>0</v>
      </c>
      <c r="BE476">
        <f>IF(BD476&lt;&gt;0, BD476, BB476)</f>
        <v>0</v>
      </c>
      <c r="BF476">
        <f>1-BE476/AT476</f>
        <v>0</v>
      </c>
      <c r="BG476">
        <f>(AT476-AS476)/(AT476-BE476)</f>
        <v>0</v>
      </c>
      <c r="BH476">
        <f>(AN476-AT476)/(AN476-BE476)</f>
        <v>0</v>
      </c>
      <c r="BI476">
        <f>(AT476-AS476)/(AT476-AM476)</f>
        <v>0</v>
      </c>
      <c r="BJ476">
        <f>(AN476-AT476)/(AN476-AM476)</f>
        <v>0</v>
      </c>
      <c r="BK476">
        <f>(BG476*BE476/AS476)</f>
        <v>0</v>
      </c>
      <c r="BL476">
        <f>(1-BK476)</f>
        <v>0</v>
      </c>
      <c r="BM476">
        <f>$B$11*CK476+$C$11*CL476+$F$11*CM476*(1-CP476)</f>
        <v>0</v>
      </c>
      <c r="BN476">
        <f>BM476*BO476</f>
        <v>0</v>
      </c>
      <c r="BO476">
        <f>($B$11*$D$9+$C$11*$D$9+$F$11*((CZ476+CR476)/MAX(CZ476+CR476+DA476, 0.1)*$I$9+DA476/MAX(CZ476+CR476+DA476, 0.1)*$J$9))/($B$11+$C$11+$F$11)</f>
        <v>0</v>
      </c>
      <c r="BP476">
        <f>($B$11*$K$9+$C$11*$K$9+$F$11*((CZ476+CR476)/MAX(CZ476+CR476+DA476, 0.1)*$P$9+DA476/MAX(CZ476+CR476+DA476, 0.1)*$Q$9))/($B$11+$C$11+$F$11)</f>
        <v>0</v>
      </c>
      <c r="BQ476">
        <v>6</v>
      </c>
      <c r="BR476">
        <v>0.5</v>
      </c>
      <c r="BS476" t="s">
        <v>293</v>
      </c>
      <c r="BT476">
        <v>2</v>
      </c>
      <c r="BU476">
        <v>1626466107</v>
      </c>
      <c r="BV476">
        <v>394.524</v>
      </c>
      <c r="BW476">
        <v>419.927333333333</v>
      </c>
      <c r="BX476">
        <v>15.0779666666667</v>
      </c>
      <c r="BY476">
        <v>7.24486666666667</v>
      </c>
      <c r="BZ476">
        <v>392.976666666667</v>
      </c>
      <c r="CA476">
        <v>15.083</v>
      </c>
      <c r="CB476">
        <v>900.037666666667</v>
      </c>
      <c r="CC476">
        <v>100.758</v>
      </c>
      <c r="CD476">
        <v>0.100181666666667</v>
      </c>
      <c r="CE476">
        <v>30.5754</v>
      </c>
      <c r="CF476">
        <v>28.2056</v>
      </c>
      <c r="CG476">
        <v>999.9</v>
      </c>
      <c r="CH476">
        <v>0</v>
      </c>
      <c r="CI476">
        <v>0</v>
      </c>
      <c r="CJ476">
        <v>10037.0666666667</v>
      </c>
      <c r="CK476">
        <v>0</v>
      </c>
      <c r="CL476">
        <v>0.221023</v>
      </c>
      <c r="CM476">
        <v>1460.08666666667</v>
      </c>
      <c r="CN476">
        <v>0.972998333333333</v>
      </c>
      <c r="CO476">
        <v>0.0270014666666667</v>
      </c>
      <c r="CP476">
        <v>0</v>
      </c>
      <c r="CQ476">
        <v>891.666333333333</v>
      </c>
      <c r="CR476">
        <v>4.99999</v>
      </c>
      <c r="CS476">
        <v>13096.1</v>
      </c>
      <c r="CT476">
        <v>12729.1333333333</v>
      </c>
      <c r="CU476">
        <v>40.062</v>
      </c>
      <c r="CV476">
        <v>41.6663333333333</v>
      </c>
      <c r="CW476">
        <v>40.958</v>
      </c>
      <c r="CX476">
        <v>41.25</v>
      </c>
      <c r="CY476">
        <v>42.562</v>
      </c>
      <c r="CZ476">
        <v>1415.79666666667</v>
      </c>
      <c r="DA476">
        <v>39.29</v>
      </c>
      <c r="DB476">
        <v>0</v>
      </c>
      <c r="DC476">
        <v>1626466119.2</v>
      </c>
      <c r="DD476">
        <v>0</v>
      </c>
      <c r="DE476">
        <v>891.26972</v>
      </c>
      <c r="DF476">
        <v>4.00392305010382</v>
      </c>
      <c r="DG476">
        <v>57.9769229797153</v>
      </c>
      <c r="DH476">
        <v>13089.944</v>
      </c>
      <c r="DI476">
        <v>15</v>
      </c>
      <c r="DJ476">
        <v>1626465084.6</v>
      </c>
      <c r="DK476" t="s">
        <v>294</v>
      </c>
      <c r="DL476">
        <v>1626465076.6</v>
      </c>
      <c r="DM476">
        <v>1626465084.6</v>
      </c>
      <c r="DN476">
        <v>8</v>
      </c>
      <c r="DO476">
        <v>0.212</v>
      </c>
      <c r="DP476">
        <v>0.013</v>
      </c>
      <c r="DQ476">
        <v>1.588</v>
      </c>
      <c r="DR476">
        <v>-0.074</v>
      </c>
      <c r="DS476">
        <v>420</v>
      </c>
      <c r="DT476">
        <v>3</v>
      </c>
      <c r="DU476">
        <v>0.13</v>
      </c>
      <c r="DV476">
        <v>0.03</v>
      </c>
      <c r="DW476">
        <v>-25.4163658536585</v>
      </c>
      <c r="DX476">
        <v>0.00359163763061684</v>
      </c>
      <c r="DY476">
        <v>0.0469093448995552</v>
      </c>
      <c r="DZ476">
        <v>1</v>
      </c>
      <c r="EA476">
        <v>891.080264705882</v>
      </c>
      <c r="EB476">
        <v>4.03500966446883</v>
      </c>
      <c r="EC476">
        <v>0.471869829310113</v>
      </c>
      <c r="ED476">
        <v>1</v>
      </c>
      <c r="EE476">
        <v>7.74807731707317</v>
      </c>
      <c r="EF476">
        <v>0.491536097560995</v>
      </c>
      <c r="EG476">
        <v>0.0500646780710999</v>
      </c>
      <c r="EH476">
        <v>0</v>
      </c>
      <c r="EI476">
        <v>2</v>
      </c>
      <c r="EJ476">
        <v>3</v>
      </c>
      <c r="EK476" t="s">
        <v>354</v>
      </c>
      <c r="EL476">
        <v>100</v>
      </c>
      <c r="EM476">
        <v>100</v>
      </c>
      <c r="EN476">
        <v>1.547</v>
      </c>
      <c r="EO476">
        <v>-0.005</v>
      </c>
      <c r="EP476">
        <v>0.796380875196005</v>
      </c>
      <c r="EQ476">
        <v>0.00225868272383977</v>
      </c>
      <c r="ER476">
        <v>-9.96746185667655e-07</v>
      </c>
      <c r="ES476">
        <v>2.83711317370827e-10</v>
      </c>
      <c r="ET476">
        <v>-0.071317122073674</v>
      </c>
      <c r="EU476">
        <v>-0.00217948432402501</v>
      </c>
      <c r="EV476">
        <v>0.000453263451741206</v>
      </c>
      <c r="EW476">
        <v>-1.16319206543697e-06</v>
      </c>
      <c r="EX476">
        <v>-2</v>
      </c>
      <c r="EY476">
        <v>2196</v>
      </c>
      <c r="EZ476">
        <v>1</v>
      </c>
      <c r="FA476">
        <v>25</v>
      </c>
      <c r="FB476">
        <v>17.2</v>
      </c>
      <c r="FC476">
        <v>17.1</v>
      </c>
      <c r="FD476">
        <v>18</v>
      </c>
      <c r="FE476">
        <v>832.354</v>
      </c>
      <c r="FF476">
        <v>436.578</v>
      </c>
      <c r="FG476">
        <v>37.6425</v>
      </c>
      <c r="FH476">
        <v>25.3813</v>
      </c>
      <c r="FI476">
        <v>30.0008</v>
      </c>
      <c r="FJ476">
        <v>25.3822</v>
      </c>
      <c r="FK476">
        <v>25.41</v>
      </c>
      <c r="FL476">
        <v>25.1235</v>
      </c>
      <c r="FM476">
        <v>51.3722</v>
      </c>
      <c r="FN476">
        <v>0</v>
      </c>
      <c r="FO476">
        <v>37.74</v>
      </c>
      <c r="FP476">
        <v>420</v>
      </c>
      <c r="FQ476">
        <v>7.4111</v>
      </c>
      <c r="FR476">
        <v>101.461</v>
      </c>
      <c r="FS476">
        <v>101.888</v>
      </c>
    </row>
    <row r="477" spans="1:175">
      <c r="A477">
        <v>461</v>
      </c>
      <c r="B477">
        <v>1626466110</v>
      </c>
      <c r="C477">
        <v>920.400000095367</v>
      </c>
      <c r="D477" t="s">
        <v>1216</v>
      </c>
      <c r="E477" t="s">
        <v>1217</v>
      </c>
      <c r="F477">
        <v>1</v>
      </c>
      <c r="G477" t="s">
        <v>291</v>
      </c>
      <c r="H477">
        <v>1626466109</v>
      </c>
      <c r="I477">
        <f>(J477)/1000</f>
        <v>0</v>
      </c>
      <c r="J477">
        <f>1000*CB477*AH477*(BX477-BY477)/(100*BQ477*(1000-AH477*BX477))</f>
        <v>0</v>
      </c>
      <c r="K477">
        <f>CB477*AH477*(BW477-BV477*(1000-AH477*BY477)/(1000-AH477*BX477))/(100*BQ477)</f>
        <v>0</v>
      </c>
      <c r="L477">
        <f>BV477 - IF(AH477&gt;1, K477*BQ477*100.0/(AJ477*CJ477), 0)</f>
        <v>0</v>
      </c>
      <c r="M477">
        <f>((S477-I477/2)*L477-K477)/(S477+I477/2)</f>
        <v>0</v>
      </c>
      <c r="N477">
        <f>M477*(CC477+CD477)/1000.0</f>
        <v>0</v>
      </c>
      <c r="O477">
        <f>(BV477 - IF(AH477&gt;1, K477*BQ477*100.0/(AJ477*CJ477), 0))*(CC477+CD477)/1000.0</f>
        <v>0</v>
      </c>
      <c r="P477">
        <f>2.0/((1/R477-1/Q477)+SIGN(R477)*SQRT((1/R477-1/Q477)*(1/R477-1/Q477) + 4*BR477/((BR477+1)*(BR477+1))*(2*1/R477*1/Q477-1/Q477*1/Q477)))</f>
        <v>0</v>
      </c>
      <c r="Q477">
        <f>IF(LEFT(BS477,1)&lt;&gt;"0",IF(LEFT(BS477,1)="1",3.0,BT477),$D$5+$E$5*(CJ477*CC477/($K$5*1000))+$F$5*(CJ477*CC477/($K$5*1000))*MAX(MIN(BQ477,$J$5),$I$5)*MAX(MIN(BQ477,$J$5),$I$5)+$G$5*MAX(MIN(BQ477,$J$5),$I$5)*(CJ477*CC477/($K$5*1000))+$H$5*(CJ477*CC477/($K$5*1000))*(CJ477*CC477/($K$5*1000)))</f>
        <v>0</v>
      </c>
      <c r="R477">
        <f>I477*(1000-(1000*0.61365*exp(17.502*V477/(240.97+V477))/(CC477+CD477)+BX477)/2)/(1000*0.61365*exp(17.502*V477/(240.97+V477))/(CC477+CD477)-BX477)</f>
        <v>0</v>
      </c>
      <c r="S477">
        <f>1/((BR477+1)/(P477/1.6)+1/(Q477/1.37)) + BR477/((BR477+1)/(P477/1.6) + BR477/(Q477/1.37))</f>
        <v>0</v>
      </c>
      <c r="T477">
        <f>(BM477*BP477)</f>
        <v>0</v>
      </c>
      <c r="U477">
        <f>(CE477+(T477+2*0.95*5.67E-8*(((CE477+$B$7)+273)^4-(CE477+273)^4)-44100*I477)/(1.84*29.3*Q477+8*0.95*5.67E-8*(CE477+273)^3))</f>
        <v>0</v>
      </c>
      <c r="V477">
        <f>($C$7*CF477+$D$7*CG477+$E$7*U477)</f>
        <v>0</v>
      </c>
      <c r="W477">
        <f>0.61365*exp(17.502*V477/(240.97+V477))</f>
        <v>0</v>
      </c>
      <c r="X477">
        <f>(Y477/Z477*100)</f>
        <v>0</v>
      </c>
      <c r="Y477">
        <f>BX477*(CC477+CD477)/1000</f>
        <v>0</v>
      </c>
      <c r="Z477">
        <f>0.61365*exp(17.502*CE477/(240.97+CE477))</f>
        <v>0</v>
      </c>
      <c r="AA477">
        <f>(W477-BX477*(CC477+CD477)/1000)</f>
        <v>0</v>
      </c>
      <c r="AB477">
        <f>(-I477*44100)</f>
        <v>0</v>
      </c>
      <c r="AC477">
        <f>2*29.3*Q477*0.92*(CE477-V477)</f>
        <v>0</v>
      </c>
      <c r="AD477">
        <f>2*0.95*5.67E-8*(((CE477+$B$7)+273)^4-(V477+273)^4)</f>
        <v>0</v>
      </c>
      <c r="AE477">
        <f>T477+AD477+AB477+AC477</f>
        <v>0</v>
      </c>
      <c r="AF477">
        <v>132</v>
      </c>
      <c r="AG477">
        <v>15</v>
      </c>
      <c r="AH477">
        <f>IF(AF477*$H$13&gt;=AJ477,1.0,(AJ477/(AJ477-AF477*$H$13)))</f>
        <v>0</v>
      </c>
      <c r="AI477">
        <f>(AH477-1)*100</f>
        <v>0</v>
      </c>
      <c r="AJ477">
        <f>MAX(0,($B$13+$C$13*CJ477)/(1+$D$13*CJ477)*CC477/(CE477+273)*$E$13)</f>
        <v>0</v>
      </c>
      <c r="AK477" t="s">
        <v>292</v>
      </c>
      <c r="AL477" t="s">
        <v>292</v>
      </c>
      <c r="AM477">
        <v>0</v>
      </c>
      <c r="AN477">
        <v>0</v>
      </c>
      <c r="AO477">
        <f>1-AM477/AN477</f>
        <v>0</v>
      </c>
      <c r="AP477">
        <v>0</v>
      </c>
      <c r="AQ477" t="s">
        <v>292</v>
      </c>
      <c r="AR477" t="s">
        <v>292</v>
      </c>
      <c r="AS477">
        <v>0</v>
      </c>
      <c r="AT477">
        <v>0</v>
      </c>
      <c r="AU477">
        <f>1-AS477/AT477</f>
        <v>0</v>
      </c>
      <c r="AV477">
        <v>0.5</v>
      </c>
      <c r="AW477">
        <f>BN477</f>
        <v>0</v>
      </c>
      <c r="AX477">
        <f>K477</f>
        <v>0</v>
      </c>
      <c r="AY477">
        <f>AU477*AV477*AW477</f>
        <v>0</v>
      </c>
      <c r="AZ477">
        <f>(AX477-AP477)/AW477</f>
        <v>0</v>
      </c>
      <c r="BA477">
        <f>(AN477-AT477)/AT477</f>
        <v>0</v>
      </c>
      <c r="BB477">
        <f>AM477/(AO477+AM477/AT477)</f>
        <v>0</v>
      </c>
      <c r="BC477" t="s">
        <v>292</v>
      </c>
      <c r="BD477">
        <v>0</v>
      </c>
      <c r="BE477">
        <f>IF(BD477&lt;&gt;0, BD477, BB477)</f>
        <v>0</v>
      </c>
      <c r="BF477">
        <f>1-BE477/AT477</f>
        <v>0</v>
      </c>
      <c r="BG477">
        <f>(AT477-AS477)/(AT477-BE477)</f>
        <v>0</v>
      </c>
      <c r="BH477">
        <f>(AN477-AT477)/(AN477-BE477)</f>
        <v>0</v>
      </c>
      <c r="BI477">
        <f>(AT477-AS477)/(AT477-AM477)</f>
        <v>0</v>
      </c>
      <c r="BJ477">
        <f>(AN477-AT477)/(AN477-AM477)</f>
        <v>0</v>
      </c>
      <c r="BK477">
        <f>(BG477*BE477/AS477)</f>
        <v>0</v>
      </c>
      <c r="BL477">
        <f>(1-BK477)</f>
        <v>0</v>
      </c>
      <c r="BM477">
        <f>$B$11*CK477+$C$11*CL477+$F$11*CM477*(1-CP477)</f>
        <v>0</v>
      </c>
      <c r="BN477">
        <f>BM477*BO477</f>
        <v>0</v>
      </c>
      <c r="BO477">
        <f>($B$11*$D$9+$C$11*$D$9+$F$11*((CZ477+CR477)/MAX(CZ477+CR477+DA477, 0.1)*$I$9+DA477/MAX(CZ477+CR477+DA477, 0.1)*$J$9))/($B$11+$C$11+$F$11)</f>
        <v>0</v>
      </c>
      <c r="BP477">
        <f>($B$11*$K$9+$C$11*$K$9+$F$11*((CZ477+CR477)/MAX(CZ477+CR477+DA477, 0.1)*$P$9+DA477/MAX(CZ477+CR477+DA477, 0.1)*$Q$9))/($B$11+$C$11+$F$11)</f>
        <v>0</v>
      </c>
      <c r="BQ477">
        <v>6</v>
      </c>
      <c r="BR477">
        <v>0.5</v>
      </c>
      <c r="BS477" t="s">
        <v>293</v>
      </c>
      <c r="BT477">
        <v>2</v>
      </c>
      <c r="BU477">
        <v>1626466109</v>
      </c>
      <c r="BV477">
        <v>394.544666666667</v>
      </c>
      <c r="BW477">
        <v>419.947333333333</v>
      </c>
      <c r="BX477">
        <v>15.1065</v>
      </c>
      <c r="BY477">
        <v>7.26224</v>
      </c>
      <c r="BZ477">
        <v>392.997</v>
      </c>
      <c r="CA477">
        <v>15.1112666666667</v>
      </c>
      <c r="CB477">
        <v>900.044333333333</v>
      </c>
      <c r="CC477">
        <v>100.757333333333</v>
      </c>
      <c r="CD477">
        <v>0.0993527666666667</v>
      </c>
      <c r="CE477">
        <v>30.6159333333333</v>
      </c>
      <c r="CF477">
        <v>28.2357666666667</v>
      </c>
      <c r="CG477">
        <v>999.9</v>
      </c>
      <c r="CH477">
        <v>0</v>
      </c>
      <c r="CI477">
        <v>0</v>
      </c>
      <c r="CJ477">
        <v>10054.8</v>
      </c>
      <c r="CK477">
        <v>0</v>
      </c>
      <c r="CL477">
        <v>0.221023</v>
      </c>
      <c r="CM477">
        <v>1459.92</v>
      </c>
      <c r="CN477">
        <v>0.972995</v>
      </c>
      <c r="CO477">
        <v>0.0270046</v>
      </c>
      <c r="CP477">
        <v>0</v>
      </c>
      <c r="CQ477">
        <v>891.734</v>
      </c>
      <c r="CR477">
        <v>4.99999</v>
      </c>
      <c r="CS477">
        <v>13096.0666666667</v>
      </c>
      <c r="CT477">
        <v>12727.6333333333</v>
      </c>
      <c r="CU477">
        <v>40.062</v>
      </c>
      <c r="CV477">
        <v>41.6456666666667</v>
      </c>
      <c r="CW477">
        <v>40.937</v>
      </c>
      <c r="CX477">
        <v>41.25</v>
      </c>
      <c r="CY477">
        <v>42.562</v>
      </c>
      <c r="CZ477">
        <v>1415.63</v>
      </c>
      <c r="DA477">
        <v>39.29</v>
      </c>
      <c r="DB477">
        <v>0</v>
      </c>
      <c r="DC477">
        <v>1626466121</v>
      </c>
      <c r="DD477">
        <v>0</v>
      </c>
      <c r="DE477">
        <v>891.358769230769</v>
      </c>
      <c r="DF477">
        <v>3.17100852314053</v>
      </c>
      <c r="DG477">
        <v>56.0786323192625</v>
      </c>
      <c r="DH477">
        <v>13091.3423076923</v>
      </c>
      <c r="DI477">
        <v>15</v>
      </c>
      <c r="DJ477">
        <v>1626465084.6</v>
      </c>
      <c r="DK477" t="s">
        <v>294</v>
      </c>
      <c r="DL477">
        <v>1626465076.6</v>
      </c>
      <c r="DM477">
        <v>1626465084.6</v>
      </c>
      <c r="DN477">
        <v>8</v>
      </c>
      <c r="DO477">
        <v>0.212</v>
      </c>
      <c r="DP477">
        <v>0.013</v>
      </c>
      <c r="DQ477">
        <v>1.588</v>
      </c>
      <c r="DR477">
        <v>-0.074</v>
      </c>
      <c r="DS477">
        <v>420</v>
      </c>
      <c r="DT477">
        <v>3</v>
      </c>
      <c r="DU477">
        <v>0.13</v>
      </c>
      <c r="DV477">
        <v>0.03</v>
      </c>
      <c r="DW477">
        <v>-25.4129512195122</v>
      </c>
      <c r="DX477">
        <v>-0.0101142857142903</v>
      </c>
      <c r="DY477">
        <v>0.0463935767313476</v>
      </c>
      <c r="DZ477">
        <v>1</v>
      </c>
      <c r="EA477">
        <v>891.177828571429</v>
      </c>
      <c r="EB477">
        <v>3.5466600086559</v>
      </c>
      <c r="EC477">
        <v>0.426248585131426</v>
      </c>
      <c r="ED477">
        <v>1</v>
      </c>
      <c r="EE477">
        <v>7.76467048780488</v>
      </c>
      <c r="EF477">
        <v>0.483579930313599</v>
      </c>
      <c r="EG477">
        <v>0.0492895897063526</v>
      </c>
      <c r="EH477">
        <v>0</v>
      </c>
      <c r="EI477">
        <v>2</v>
      </c>
      <c r="EJ477">
        <v>3</v>
      </c>
      <c r="EK477" t="s">
        <v>354</v>
      </c>
      <c r="EL477">
        <v>100</v>
      </c>
      <c r="EM477">
        <v>100</v>
      </c>
      <c r="EN477">
        <v>1.547</v>
      </c>
      <c r="EO477">
        <v>-0.0046</v>
      </c>
      <c r="EP477">
        <v>0.796380875196005</v>
      </c>
      <c r="EQ477">
        <v>0.00225868272383977</v>
      </c>
      <c r="ER477">
        <v>-9.96746185667655e-07</v>
      </c>
      <c r="ES477">
        <v>2.83711317370827e-10</v>
      </c>
      <c r="ET477">
        <v>-0.071317122073674</v>
      </c>
      <c r="EU477">
        <v>-0.00217948432402501</v>
      </c>
      <c r="EV477">
        <v>0.000453263451741206</v>
      </c>
      <c r="EW477">
        <v>-1.16319206543697e-06</v>
      </c>
      <c r="EX477">
        <v>-2</v>
      </c>
      <c r="EY477">
        <v>2196</v>
      </c>
      <c r="EZ477">
        <v>1</v>
      </c>
      <c r="FA477">
        <v>25</v>
      </c>
      <c r="FB477">
        <v>17.2</v>
      </c>
      <c r="FC477">
        <v>17.1</v>
      </c>
      <c r="FD477">
        <v>18</v>
      </c>
      <c r="FE477">
        <v>832.238</v>
      </c>
      <c r="FF477">
        <v>436.722</v>
      </c>
      <c r="FG477">
        <v>37.7044</v>
      </c>
      <c r="FH477">
        <v>25.3845</v>
      </c>
      <c r="FI477">
        <v>30.0005</v>
      </c>
      <c r="FJ477">
        <v>25.3839</v>
      </c>
      <c r="FK477">
        <v>25.4111</v>
      </c>
      <c r="FL477">
        <v>25.1261</v>
      </c>
      <c r="FM477">
        <v>51.3722</v>
      </c>
      <c r="FN477">
        <v>0</v>
      </c>
      <c r="FO477">
        <v>37.85</v>
      </c>
      <c r="FP477">
        <v>420</v>
      </c>
      <c r="FQ477">
        <v>7.41147</v>
      </c>
      <c r="FR477">
        <v>101.459</v>
      </c>
      <c r="FS477">
        <v>101.888</v>
      </c>
    </row>
    <row r="478" spans="1:175">
      <c r="A478">
        <v>462</v>
      </c>
      <c r="B478">
        <v>1626466112</v>
      </c>
      <c r="C478">
        <v>922.400000095367</v>
      </c>
      <c r="D478" t="s">
        <v>1218</v>
      </c>
      <c r="E478" t="s">
        <v>1219</v>
      </c>
      <c r="F478">
        <v>1</v>
      </c>
      <c r="G478" t="s">
        <v>291</v>
      </c>
      <c r="H478">
        <v>1626466111</v>
      </c>
      <c r="I478">
        <f>(J478)/1000</f>
        <v>0</v>
      </c>
      <c r="J478">
        <f>1000*CB478*AH478*(BX478-BY478)/(100*BQ478*(1000-AH478*BX478))</f>
        <v>0</v>
      </c>
      <c r="K478">
        <f>CB478*AH478*(BW478-BV478*(1000-AH478*BY478)/(1000-AH478*BX478))/(100*BQ478)</f>
        <v>0</v>
      </c>
      <c r="L478">
        <f>BV478 - IF(AH478&gt;1, K478*BQ478*100.0/(AJ478*CJ478), 0)</f>
        <v>0</v>
      </c>
      <c r="M478">
        <f>((S478-I478/2)*L478-K478)/(S478+I478/2)</f>
        <v>0</v>
      </c>
      <c r="N478">
        <f>M478*(CC478+CD478)/1000.0</f>
        <v>0</v>
      </c>
      <c r="O478">
        <f>(BV478 - IF(AH478&gt;1, K478*BQ478*100.0/(AJ478*CJ478), 0))*(CC478+CD478)/1000.0</f>
        <v>0</v>
      </c>
      <c r="P478">
        <f>2.0/((1/R478-1/Q478)+SIGN(R478)*SQRT((1/R478-1/Q478)*(1/R478-1/Q478) + 4*BR478/((BR478+1)*(BR478+1))*(2*1/R478*1/Q478-1/Q478*1/Q478)))</f>
        <v>0</v>
      </c>
      <c r="Q478">
        <f>IF(LEFT(BS478,1)&lt;&gt;"0",IF(LEFT(BS478,1)="1",3.0,BT478),$D$5+$E$5*(CJ478*CC478/($K$5*1000))+$F$5*(CJ478*CC478/($K$5*1000))*MAX(MIN(BQ478,$J$5),$I$5)*MAX(MIN(BQ478,$J$5),$I$5)+$G$5*MAX(MIN(BQ478,$J$5),$I$5)*(CJ478*CC478/($K$5*1000))+$H$5*(CJ478*CC478/($K$5*1000))*(CJ478*CC478/($K$5*1000)))</f>
        <v>0</v>
      </c>
      <c r="R478">
        <f>I478*(1000-(1000*0.61365*exp(17.502*V478/(240.97+V478))/(CC478+CD478)+BX478)/2)/(1000*0.61365*exp(17.502*V478/(240.97+V478))/(CC478+CD478)-BX478)</f>
        <v>0</v>
      </c>
      <c r="S478">
        <f>1/((BR478+1)/(P478/1.6)+1/(Q478/1.37)) + BR478/((BR478+1)/(P478/1.6) + BR478/(Q478/1.37))</f>
        <v>0</v>
      </c>
      <c r="T478">
        <f>(BM478*BP478)</f>
        <v>0</v>
      </c>
      <c r="U478">
        <f>(CE478+(T478+2*0.95*5.67E-8*(((CE478+$B$7)+273)^4-(CE478+273)^4)-44100*I478)/(1.84*29.3*Q478+8*0.95*5.67E-8*(CE478+273)^3))</f>
        <v>0</v>
      </c>
      <c r="V478">
        <f>($C$7*CF478+$D$7*CG478+$E$7*U478)</f>
        <v>0</v>
      </c>
      <c r="W478">
        <f>0.61365*exp(17.502*V478/(240.97+V478))</f>
        <v>0</v>
      </c>
      <c r="X478">
        <f>(Y478/Z478*100)</f>
        <v>0</v>
      </c>
      <c r="Y478">
        <f>BX478*(CC478+CD478)/1000</f>
        <v>0</v>
      </c>
      <c r="Z478">
        <f>0.61365*exp(17.502*CE478/(240.97+CE478))</f>
        <v>0</v>
      </c>
      <c r="AA478">
        <f>(W478-BX478*(CC478+CD478)/1000)</f>
        <v>0</v>
      </c>
      <c r="AB478">
        <f>(-I478*44100)</f>
        <v>0</v>
      </c>
      <c r="AC478">
        <f>2*29.3*Q478*0.92*(CE478-V478)</f>
        <v>0</v>
      </c>
      <c r="AD478">
        <f>2*0.95*5.67E-8*(((CE478+$B$7)+273)^4-(V478+273)^4)</f>
        <v>0</v>
      </c>
      <c r="AE478">
        <f>T478+AD478+AB478+AC478</f>
        <v>0</v>
      </c>
      <c r="AF478">
        <v>132</v>
      </c>
      <c r="AG478">
        <v>15</v>
      </c>
      <c r="AH478">
        <f>IF(AF478*$H$13&gt;=AJ478,1.0,(AJ478/(AJ478-AF478*$H$13)))</f>
        <v>0</v>
      </c>
      <c r="AI478">
        <f>(AH478-1)*100</f>
        <v>0</v>
      </c>
      <c r="AJ478">
        <f>MAX(0,($B$13+$C$13*CJ478)/(1+$D$13*CJ478)*CC478/(CE478+273)*$E$13)</f>
        <v>0</v>
      </c>
      <c r="AK478" t="s">
        <v>292</v>
      </c>
      <c r="AL478" t="s">
        <v>292</v>
      </c>
      <c r="AM478">
        <v>0</v>
      </c>
      <c r="AN478">
        <v>0</v>
      </c>
      <c r="AO478">
        <f>1-AM478/AN478</f>
        <v>0</v>
      </c>
      <c r="AP478">
        <v>0</v>
      </c>
      <c r="AQ478" t="s">
        <v>292</v>
      </c>
      <c r="AR478" t="s">
        <v>292</v>
      </c>
      <c r="AS478">
        <v>0</v>
      </c>
      <c r="AT478">
        <v>0</v>
      </c>
      <c r="AU478">
        <f>1-AS478/AT478</f>
        <v>0</v>
      </c>
      <c r="AV478">
        <v>0.5</v>
      </c>
      <c r="AW478">
        <f>BN478</f>
        <v>0</v>
      </c>
      <c r="AX478">
        <f>K478</f>
        <v>0</v>
      </c>
      <c r="AY478">
        <f>AU478*AV478*AW478</f>
        <v>0</v>
      </c>
      <c r="AZ478">
        <f>(AX478-AP478)/AW478</f>
        <v>0</v>
      </c>
      <c r="BA478">
        <f>(AN478-AT478)/AT478</f>
        <v>0</v>
      </c>
      <c r="BB478">
        <f>AM478/(AO478+AM478/AT478)</f>
        <v>0</v>
      </c>
      <c r="BC478" t="s">
        <v>292</v>
      </c>
      <c r="BD478">
        <v>0</v>
      </c>
      <c r="BE478">
        <f>IF(BD478&lt;&gt;0, BD478, BB478)</f>
        <v>0</v>
      </c>
      <c r="BF478">
        <f>1-BE478/AT478</f>
        <v>0</v>
      </c>
      <c r="BG478">
        <f>(AT478-AS478)/(AT478-BE478)</f>
        <v>0</v>
      </c>
      <c r="BH478">
        <f>(AN478-AT478)/(AN478-BE478)</f>
        <v>0</v>
      </c>
      <c r="BI478">
        <f>(AT478-AS478)/(AT478-AM478)</f>
        <v>0</v>
      </c>
      <c r="BJ478">
        <f>(AN478-AT478)/(AN478-AM478)</f>
        <v>0</v>
      </c>
      <c r="BK478">
        <f>(BG478*BE478/AS478)</f>
        <v>0</v>
      </c>
      <c r="BL478">
        <f>(1-BK478)</f>
        <v>0</v>
      </c>
      <c r="BM478">
        <f>$B$11*CK478+$C$11*CL478+$F$11*CM478*(1-CP478)</f>
        <v>0</v>
      </c>
      <c r="BN478">
        <f>BM478*BO478</f>
        <v>0</v>
      </c>
      <c r="BO478">
        <f>($B$11*$D$9+$C$11*$D$9+$F$11*((CZ478+CR478)/MAX(CZ478+CR478+DA478, 0.1)*$I$9+DA478/MAX(CZ478+CR478+DA478, 0.1)*$J$9))/($B$11+$C$11+$F$11)</f>
        <v>0</v>
      </c>
      <c r="BP478">
        <f>($B$11*$K$9+$C$11*$K$9+$F$11*((CZ478+CR478)/MAX(CZ478+CR478+DA478, 0.1)*$P$9+DA478/MAX(CZ478+CR478+DA478, 0.1)*$Q$9))/($B$11+$C$11+$F$11)</f>
        <v>0</v>
      </c>
      <c r="BQ478">
        <v>6</v>
      </c>
      <c r="BR478">
        <v>0.5</v>
      </c>
      <c r="BS478" t="s">
        <v>293</v>
      </c>
      <c r="BT478">
        <v>2</v>
      </c>
      <c r="BU478">
        <v>1626466111</v>
      </c>
      <c r="BV478">
        <v>394.523</v>
      </c>
      <c r="BW478">
        <v>419.937</v>
      </c>
      <c r="BX478">
        <v>15.142</v>
      </c>
      <c r="BY478">
        <v>7.30077666666667</v>
      </c>
      <c r="BZ478">
        <v>392.976</v>
      </c>
      <c r="CA478">
        <v>15.1463666666667</v>
      </c>
      <c r="CB478">
        <v>899.923333333333</v>
      </c>
      <c r="CC478">
        <v>100.757333333333</v>
      </c>
      <c r="CD478">
        <v>0.0992345</v>
      </c>
      <c r="CE478">
        <v>30.6558333333333</v>
      </c>
      <c r="CF478">
        <v>28.2648666666667</v>
      </c>
      <c r="CG478">
        <v>999.9</v>
      </c>
      <c r="CH478">
        <v>0</v>
      </c>
      <c r="CI478">
        <v>0</v>
      </c>
      <c r="CJ478">
        <v>9974.17</v>
      </c>
      <c r="CK478">
        <v>0</v>
      </c>
      <c r="CL478">
        <v>0.221023</v>
      </c>
      <c r="CM478">
        <v>1459.92</v>
      </c>
      <c r="CN478">
        <v>0.972995</v>
      </c>
      <c r="CO478">
        <v>0.0270046</v>
      </c>
      <c r="CP478">
        <v>0</v>
      </c>
      <c r="CQ478">
        <v>891.748</v>
      </c>
      <c r="CR478">
        <v>4.99999</v>
      </c>
      <c r="CS478">
        <v>13098.4666666667</v>
      </c>
      <c r="CT478">
        <v>12727.6</v>
      </c>
      <c r="CU478">
        <v>40.062</v>
      </c>
      <c r="CV478">
        <v>41.687</v>
      </c>
      <c r="CW478">
        <v>40.937</v>
      </c>
      <c r="CX478">
        <v>41.25</v>
      </c>
      <c r="CY478">
        <v>42.562</v>
      </c>
      <c r="CZ478">
        <v>1415.63</v>
      </c>
      <c r="DA478">
        <v>39.29</v>
      </c>
      <c r="DB478">
        <v>0</v>
      </c>
      <c r="DC478">
        <v>1626466123.4</v>
      </c>
      <c r="DD478">
        <v>0</v>
      </c>
      <c r="DE478">
        <v>891.502923076923</v>
      </c>
      <c r="DF478">
        <v>2.7798290467946</v>
      </c>
      <c r="DG478">
        <v>52.8444443952638</v>
      </c>
      <c r="DH478">
        <v>13093.5730769231</v>
      </c>
      <c r="DI478">
        <v>15</v>
      </c>
      <c r="DJ478">
        <v>1626465084.6</v>
      </c>
      <c r="DK478" t="s">
        <v>294</v>
      </c>
      <c r="DL478">
        <v>1626465076.6</v>
      </c>
      <c r="DM478">
        <v>1626465084.6</v>
      </c>
      <c r="DN478">
        <v>8</v>
      </c>
      <c r="DO478">
        <v>0.212</v>
      </c>
      <c r="DP478">
        <v>0.013</v>
      </c>
      <c r="DQ478">
        <v>1.588</v>
      </c>
      <c r="DR478">
        <v>-0.074</v>
      </c>
      <c r="DS478">
        <v>420</v>
      </c>
      <c r="DT478">
        <v>3</v>
      </c>
      <c r="DU478">
        <v>0.13</v>
      </c>
      <c r="DV478">
        <v>0.03</v>
      </c>
      <c r="DW478">
        <v>-25.405543902439</v>
      </c>
      <c r="DX478">
        <v>-0.140926829268313</v>
      </c>
      <c r="DY478">
        <v>0.0399182826795949</v>
      </c>
      <c r="DZ478">
        <v>1</v>
      </c>
      <c r="EA478">
        <v>891.29996969697</v>
      </c>
      <c r="EB478">
        <v>3.12873977086623</v>
      </c>
      <c r="EC478">
        <v>0.369952125063923</v>
      </c>
      <c r="ED478">
        <v>1</v>
      </c>
      <c r="EE478">
        <v>7.77989170731707</v>
      </c>
      <c r="EF478">
        <v>0.463963066202085</v>
      </c>
      <c r="EG478">
        <v>0.0475287369761546</v>
      </c>
      <c r="EH478">
        <v>0</v>
      </c>
      <c r="EI478">
        <v>2</v>
      </c>
      <c r="EJ478">
        <v>3</v>
      </c>
      <c r="EK478" t="s">
        <v>354</v>
      </c>
      <c r="EL478">
        <v>100</v>
      </c>
      <c r="EM478">
        <v>100</v>
      </c>
      <c r="EN478">
        <v>1.547</v>
      </c>
      <c r="EO478">
        <v>-0.0042</v>
      </c>
      <c r="EP478">
        <v>0.796380875196005</v>
      </c>
      <c r="EQ478">
        <v>0.00225868272383977</v>
      </c>
      <c r="ER478">
        <v>-9.96746185667655e-07</v>
      </c>
      <c r="ES478">
        <v>2.83711317370827e-10</v>
      </c>
      <c r="ET478">
        <v>-0.071317122073674</v>
      </c>
      <c r="EU478">
        <v>-0.00217948432402501</v>
      </c>
      <c r="EV478">
        <v>0.000453263451741206</v>
      </c>
      <c r="EW478">
        <v>-1.16319206543697e-06</v>
      </c>
      <c r="EX478">
        <v>-2</v>
      </c>
      <c r="EY478">
        <v>2196</v>
      </c>
      <c r="EZ478">
        <v>1</v>
      </c>
      <c r="FA478">
        <v>25</v>
      </c>
      <c r="FB478">
        <v>17.3</v>
      </c>
      <c r="FC478">
        <v>17.1</v>
      </c>
      <c r="FD478">
        <v>18</v>
      </c>
      <c r="FE478">
        <v>831.766</v>
      </c>
      <c r="FF478">
        <v>436.81</v>
      </c>
      <c r="FG478">
        <v>37.7663</v>
      </c>
      <c r="FH478">
        <v>25.3878</v>
      </c>
      <c r="FI478">
        <v>30.0006</v>
      </c>
      <c r="FJ478">
        <v>25.3852</v>
      </c>
      <c r="FK478">
        <v>25.4127</v>
      </c>
      <c r="FL478">
        <v>25.127</v>
      </c>
      <c r="FM478">
        <v>51.3722</v>
      </c>
      <c r="FN478">
        <v>0</v>
      </c>
      <c r="FO478">
        <v>37.85</v>
      </c>
      <c r="FP478">
        <v>420</v>
      </c>
      <c r="FQ478">
        <v>7.45552</v>
      </c>
      <c r="FR478">
        <v>101.459</v>
      </c>
      <c r="FS478">
        <v>101.887</v>
      </c>
    </row>
    <row r="479" spans="1:175">
      <c r="A479">
        <v>463</v>
      </c>
      <c r="B479">
        <v>1626466114</v>
      </c>
      <c r="C479">
        <v>924.400000095367</v>
      </c>
      <c r="D479" t="s">
        <v>1220</v>
      </c>
      <c r="E479" t="s">
        <v>1221</v>
      </c>
      <c r="F479">
        <v>1</v>
      </c>
      <c r="G479" t="s">
        <v>291</v>
      </c>
      <c r="H479">
        <v>1626466113</v>
      </c>
      <c r="I479">
        <f>(J479)/1000</f>
        <v>0</v>
      </c>
      <c r="J479">
        <f>1000*CB479*AH479*(BX479-BY479)/(100*BQ479*(1000-AH479*BX479))</f>
        <v>0</v>
      </c>
      <c r="K479">
        <f>CB479*AH479*(BW479-BV479*(1000-AH479*BY479)/(1000-AH479*BX479))/(100*BQ479)</f>
        <v>0</v>
      </c>
      <c r="L479">
        <f>BV479 - IF(AH479&gt;1, K479*BQ479*100.0/(AJ479*CJ479), 0)</f>
        <v>0</v>
      </c>
      <c r="M479">
        <f>((S479-I479/2)*L479-K479)/(S479+I479/2)</f>
        <v>0</v>
      </c>
      <c r="N479">
        <f>M479*(CC479+CD479)/1000.0</f>
        <v>0</v>
      </c>
      <c r="O479">
        <f>(BV479 - IF(AH479&gt;1, K479*BQ479*100.0/(AJ479*CJ479), 0))*(CC479+CD479)/1000.0</f>
        <v>0</v>
      </c>
      <c r="P479">
        <f>2.0/((1/R479-1/Q479)+SIGN(R479)*SQRT((1/R479-1/Q479)*(1/R479-1/Q479) + 4*BR479/((BR479+1)*(BR479+1))*(2*1/R479*1/Q479-1/Q479*1/Q479)))</f>
        <v>0</v>
      </c>
      <c r="Q479">
        <f>IF(LEFT(BS479,1)&lt;&gt;"0",IF(LEFT(BS479,1)="1",3.0,BT479),$D$5+$E$5*(CJ479*CC479/($K$5*1000))+$F$5*(CJ479*CC479/($K$5*1000))*MAX(MIN(BQ479,$J$5),$I$5)*MAX(MIN(BQ479,$J$5),$I$5)+$G$5*MAX(MIN(BQ479,$J$5),$I$5)*(CJ479*CC479/($K$5*1000))+$H$5*(CJ479*CC479/($K$5*1000))*(CJ479*CC479/($K$5*1000)))</f>
        <v>0</v>
      </c>
      <c r="R479">
        <f>I479*(1000-(1000*0.61365*exp(17.502*V479/(240.97+V479))/(CC479+CD479)+BX479)/2)/(1000*0.61365*exp(17.502*V479/(240.97+V479))/(CC479+CD479)-BX479)</f>
        <v>0</v>
      </c>
      <c r="S479">
        <f>1/((BR479+1)/(P479/1.6)+1/(Q479/1.37)) + BR479/((BR479+1)/(P479/1.6) + BR479/(Q479/1.37))</f>
        <v>0</v>
      </c>
      <c r="T479">
        <f>(BM479*BP479)</f>
        <v>0</v>
      </c>
      <c r="U479">
        <f>(CE479+(T479+2*0.95*5.67E-8*(((CE479+$B$7)+273)^4-(CE479+273)^4)-44100*I479)/(1.84*29.3*Q479+8*0.95*5.67E-8*(CE479+273)^3))</f>
        <v>0</v>
      </c>
      <c r="V479">
        <f>($C$7*CF479+$D$7*CG479+$E$7*U479)</f>
        <v>0</v>
      </c>
      <c r="W479">
        <f>0.61365*exp(17.502*V479/(240.97+V479))</f>
        <v>0</v>
      </c>
      <c r="X479">
        <f>(Y479/Z479*100)</f>
        <v>0</v>
      </c>
      <c r="Y479">
        <f>BX479*(CC479+CD479)/1000</f>
        <v>0</v>
      </c>
      <c r="Z479">
        <f>0.61365*exp(17.502*CE479/(240.97+CE479))</f>
        <v>0</v>
      </c>
      <c r="AA479">
        <f>(W479-BX479*(CC479+CD479)/1000)</f>
        <v>0</v>
      </c>
      <c r="AB479">
        <f>(-I479*44100)</f>
        <v>0</v>
      </c>
      <c r="AC479">
        <f>2*29.3*Q479*0.92*(CE479-V479)</f>
        <v>0</v>
      </c>
      <c r="AD479">
        <f>2*0.95*5.67E-8*(((CE479+$B$7)+273)^4-(V479+273)^4)</f>
        <v>0</v>
      </c>
      <c r="AE479">
        <f>T479+AD479+AB479+AC479</f>
        <v>0</v>
      </c>
      <c r="AF479">
        <v>133</v>
      </c>
      <c r="AG479">
        <v>15</v>
      </c>
      <c r="AH479">
        <f>IF(AF479*$H$13&gt;=AJ479,1.0,(AJ479/(AJ479-AF479*$H$13)))</f>
        <v>0</v>
      </c>
      <c r="AI479">
        <f>(AH479-1)*100</f>
        <v>0</v>
      </c>
      <c r="AJ479">
        <f>MAX(0,($B$13+$C$13*CJ479)/(1+$D$13*CJ479)*CC479/(CE479+273)*$E$13)</f>
        <v>0</v>
      </c>
      <c r="AK479" t="s">
        <v>292</v>
      </c>
      <c r="AL479" t="s">
        <v>292</v>
      </c>
      <c r="AM479">
        <v>0</v>
      </c>
      <c r="AN479">
        <v>0</v>
      </c>
      <c r="AO479">
        <f>1-AM479/AN479</f>
        <v>0</v>
      </c>
      <c r="AP479">
        <v>0</v>
      </c>
      <c r="AQ479" t="s">
        <v>292</v>
      </c>
      <c r="AR479" t="s">
        <v>292</v>
      </c>
      <c r="AS479">
        <v>0</v>
      </c>
      <c r="AT479">
        <v>0</v>
      </c>
      <c r="AU479">
        <f>1-AS479/AT479</f>
        <v>0</v>
      </c>
      <c r="AV479">
        <v>0.5</v>
      </c>
      <c r="AW479">
        <f>BN479</f>
        <v>0</v>
      </c>
      <c r="AX479">
        <f>K479</f>
        <v>0</v>
      </c>
      <c r="AY479">
        <f>AU479*AV479*AW479</f>
        <v>0</v>
      </c>
      <c r="AZ479">
        <f>(AX479-AP479)/AW479</f>
        <v>0</v>
      </c>
      <c r="BA479">
        <f>(AN479-AT479)/AT479</f>
        <v>0</v>
      </c>
      <c r="BB479">
        <f>AM479/(AO479+AM479/AT479)</f>
        <v>0</v>
      </c>
      <c r="BC479" t="s">
        <v>292</v>
      </c>
      <c r="BD479">
        <v>0</v>
      </c>
      <c r="BE479">
        <f>IF(BD479&lt;&gt;0, BD479, BB479)</f>
        <v>0</v>
      </c>
      <c r="BF479">
        <f>1-BE479/AT479</f>
        <v>0</v>
      </c>
      <c r="BG479">
        <f>(AT479-AS479)/(AT479-BE479)</f>
        <v>0</v>
      </c>
      <c r="BH479">
        <f>(AN479-AT479)/(AN479-BE479)</f>
        <v>0</v>
      </c>
      <c r="BI479">
        <f>(AT479-AS479)/(AT479-AM479)</f>
        <v>0</v>
      </c>
      <c r="BJ479">
        <f>(AN479-AT479)/(AN479-AM479)</f>
        <v>0</v>
      </c>
      <c r="BK479">
        <f>(BG479*BE479/AS479)</f>
        <v>0</v>
      </c>
      <c r="BL479">
        <f>(1-BK479)</f>
        <v>0</v>
      </c>
      <c r="BM479">
        <f>$B$11*CK479+$C$11*CL479+$F$11*CM479*(1-CP479)</f>
        <v>0</v>
      </c>
      <c r="BN479">
        <f>BM479*BO479</f>
        <v>0</v>
      </c>
      <c r="BO479">
        <f>($B$11*$D$9+$C$11*$D$9+$F$11*((CZ479+CR479)/MAX(CZ479+CR479+DA479, 0.1)*$I$9+DA479/MAX(CZ479+CR479+DA479, 0.1)*$J$9))/($B$11+$C$11+$F$11)</f>
        <v>0</v>
      </c>
      <c r="BP479">
        <f>($B$11*$K$9+$C$11*$K$9+$F$11*((CZ479+CR479)/MAX(CZ479+CR479+DA479, 0.1)*$P$9+DA479/MAX(CZ479+CR479+DA479, 0.1)*$Q$9))/($B$11+$C$11+$F$11)</f>
        <v>0</v>
      </c>
      <c r="BQ479">
        <v>6</v>
      </c>
      <c r="BR479">
        <v>0.5</v>
      </c>
      <c r="BS479" t="s">
        <v>293</v>
      </c>
      <c r="BT479">
        <v>2</v>
      </c>
      <c r="BU479">
        <v>1626466113</v>
      </c>
      <c r="BV479">
        <v>394.490666666667</v>
      </c>
      <c r="BW479">
        <v>419.923666666667</v>
      </c>
      <c r="BX479">
        <v>15.1849666666667</v>
      </c>
      <c r="BY479">
        <v>7.35167666666667</v>
      </c>
      <c r="BZ479">
        <v>392.943666666667</v>
      </c>
      <c r="CA479">
        <v>15.1889</v>
      </c>
      <c r="CB479">
        <v>899.985333333333</v>
      </c>
      <c r="CC479">
        <v>100.757</v>
      </c>
      <c r="CD479">
        <v>0.100062566666667</v>
      </c>
      <c r="CE479">
        <v>30.6968333333333</v>
      </c>
      <c r="CF479">
        <v>28.2987333333333</v>
      </c>
      <c r="CG479">
        <v>999.9</v>
      </c>
      <c r="CH479">
        <v>0</v>
      </c>
      <c r="CI479">
        <v>0</v>
      </c>
      <c r="CJ479">
        <v>9981.87333333333</v>
      </c>
      <c r="CK479">
        <v>0</v>
      </c>
      <c r="CL479">
        <v>0.221023</v>
      </c>
      <c r="CM479">
        <v>1460.00333333333</v>
      </c>
      <c r="CN479">
        <v>0.972996666666667</v>
      </c>
      <c r="CO479">
        <v>0.0270030333333333</v>
      </c>
      <c r="CP479">
        <v>0</v>
      </c>
      <c r="CQ479">
        <v>891.9</v>
      </c>
      <c r="CR479">
        <v>4.99999</v>
      </c>
      <c r="CS479">
        <v>13100.3666666667</v>
      </c>
      <c r="CT479">
        <v>12728.3333333333</v>
      </c>
      <c r="CU479">
        <v>40.062</v>
      </c>
      <c r="CV479">
        <v>41.687</v>
      </c>
      <c r="CW479">
        <v>40.937</v>
      </c>
      <c r="CX479">
        <v>41.25</v>
      </c>
      <c r="CY479">
        <v>42.562</v>
      </c>
      <c r="CZ479">
        <v>1415.71333333333</v>
      </c>
      <c r="DA479">
        <v>39.29</v>
      </c>
      <c r="DB479">
        <v>0</v>
      </c>
      <c r="DC479">
        <v>1626466125.2</v>
      </c>
      <c r="DD479">
        <v>0</v>
      </c>
      <c r="DE479">
        <v>891.60976</v>
      </c>
      <c r="DF479">
        <v>2.54999999492542</v>
      </c>
      <c r="DG479">
        <v>50.299999979848</v>
      </c>
      <c r="DH479">
        <v>13095.28</v>
      </c>
      <c r="DI479">
        <v>15</v>
      </c>
      <c r="DJ479">
        <v>1626465084.6</v>
      </c>
      <c r="DK479" t="s">
        <v>294</v>
      </c>
      <c r="DL479">
        <v>1626465076.6</v>
      </c>
      <c r="DM479">
        <v>1626465084.6</v>
      </c>
      <c r="DN479">
        <v>8</v>
      </c>
      <c r="DO479">
        <v>0.212</v>
      </c>
      <c r="DP479">
        <v>0.013</v>
      </c>
      <c r="DQ479">
        <v>1.588</v>
      </c>
      <c r="DR479">
        <v>-0.074</v>
      </c>
      <c r="DS479">
        <v>420</v>
      </c>
      <c r="DT479">
        <v>3</v>
      </c>
      <c r="DU479">
        <v>0.13</v>
      </c>
      <c r="DV479">
        <v>0.03</v>
      </c>
      <c r="DW479">
        <v>-25.404756097561</v>
      </c>
      <c r="DX479">
        <v>-0.176525435540058</v>
      </c>
      <c r="DY479">
        <v>0.0396357872831039</v>
      </c>
      <c r="DZ479">
        <v>1</v>
      </c>
      <c r="EA479">
        <v>891.388060606061</v>
      </c>
      <c r="EB479">
        <v>3.44073366214632</v>
      </c>
      <c r="EC479">
        <v>0.392963097920045</v>
      </c>
      <c r="ED479">
        <v>1</v>
      </c>
      <c r="EE479">
        <v>7.79140390243902</v>
      </c>
      <c r="EF479">
        <v>0.429900418118484</v>
      </c>
      <c r="EG479">
        <v>0.0450700230740225</v>
      </c>
      <c r="EH479">
        <v>0</v>
      </c>
      <c r="EI479">
        <v>2</v>
      </c>
      <c r="EJ479">
        <v>3</v>
      </c>
      <c r="EK479" t="s">
        <v>354</v>
      </c>
      <c r="EL479">
        <v>100</v>
      </c>
      <c r="EM479">
        <v>100</v>
      </c>
      <c r="EN479">
        <v>1.547</v>
      </c>
      <c r="EO479">
        <v>-0.0037</v>
      </c>
      <c r="EP479">
        <v>0.796380875196005</v>
      </c>
      <c r="EQ479">
        <v>0.00225868272383977</v>
      </c>
      <c r="ER479">
        <v>-9.96746185667655e-07</v>
      </c>
      <c r="ES479">
        <v>2.83711317370827e-10</v>
      </c>
      <c r="ET479">
        <v>-0.071317122073674</v>
      </c>
      <c r="EU479">
        <v>-0.00217948432402501</v>
      </c>
      <c r="EV479">
        <v>0.000453263451741206</v>
      </c>
      <c r="EW479">
        <v>-1.16319206543697e-06</v>
      </c>
      <c r="EX479">
        <v>-2</v>
      </c>
      <c r="EY479">
        <v>2196</v>
      </c>
      <c r="EZ479">
        <v>1</v>
      </c>
      <c r="FA479">
        <v>25</v>
      </c>
      <c r="FB479">
        <v>17.3</v>
      </c>
      <c r="FC479">
        <v>17.2</v>
      </c>
      <c r="FD479">
        <v>18</v>
      </c>
      <c r="FE479">
        <v>831.717</v>
      </c>
      <c r="FF479">
        <v>436.804</v>
      </c>
      <c r="FG479">
        <v>37.8453</v>
      </c>
      <c r="FH479">
        <v>25.391</v>
      </c>
      <c r="FI479">
        <v>30.0008</v>
      </c>
      <c r="FJ479">
        <v>25.3866</v>
      </c>
      <c r="FK479">
        <v>25.4139</v>
      </c>
      <c r="FL479">
        <v>25.1276</v>
      </c>
      <c r="FM479">
        <v>51.3722</v>
      </c>
      <c r="FN479">
        <v>0</v>
      </c>
      <c r="FO479">
        <v>37.95</v>
      </c>
      <c r="FP479">
        <v>420</v>
      </c>
      <c r="FQ479">
        <v>7.43593</v>
      </c>
      <c r="FR479">
        <v>101.459</v>
      </c>
      <c r="FS479">
        <v>101.887</v>
      </c>
    </row>
    <row r="480" spans="1:175">
      <c r="A480">
        <v>464</v>
      </c>
      <c r="B480">
        <v>1626466116</v>
      </c>
      <c r="C480">
        <v>926.400000095367</v>
      </c>
      <c r="D480" t="s">
        <v>1222</v>
      </c>
      <c r="E480" t="s">
        <v>1223</v>
      </c>
      <c r="F480">
        <v>1</v>
      </c>
      <c r="G480" t="s">
        <v>291</v>
      </c>
      <c r="H480">
        <v>1626466115</v>
      </c>
      <c r="I480">
        <f>(J480)/1000</f>
        <v>0</v>
      </c>
      <c r="J480">
        <f>1000*CB480*AH480*(BX480-BY480)/(100*BQ480*(1000-AH480*BX480))</f>
        <v>0</v>
      </c>
      <c r="K480">
        <f>CB480*AH480*(BW480-BV480*(1000-AH480*BY480)/(1000-AH480*BX480))/(100*BQ480)</f>
        <v>0</v>
      </c>
      <c r="L480">
        <f>BV480 - IF(AH480&gt;1, K480*BQ480*100.0/(AJ480*CJ480), 0)</f>
        <v>0</v>
      </c>
      <c r="M480">
        <f>((S480-I480/2)*L480-K480)/(S480+I480/2)</f>
        <v>0</v>
      </c>
      <c r="N480">
        <f>M480*(CC480+CD480)/1000.0</f>
        <v>0</v>
      </c>
      <c r="O480">
        <f>(BV480 - IF(AH480&gt;1, K480*BQ480*100.0/(AJ480*CJ480), 0))*(CC480+CD480)/1000.0</f>
        <v>0</v>
      </c>
      <c r="P480">
        <f>2.0/((1/R480-1/Q480)+SIGN(R480)*SQRT((1/R480-1/Q480)*(1/R480-1/Q480) + 4*BR480/((BR480+1)*(BR480+1))*(2*1/R480*1/Q480-1/Q480*1/Q480)))</f>
        <v>0</v>
      </c>
      <c r="Q480">
        <f>IF(LEFT(BS480,1)&lt;&gt;"0",IF(LEFT(BS480,1)="1",3.0,BT480),$D$5+$E$5*(CJ480*CC480/($K$5*1000))+$F$5*(CJ480*CC480/($K$5*1000))*MAX(MIN(BQ480,$J$5),$I$5)*MAX(MIN(BQ480,$J$5),$I$5)+$G$5*MAX(MIN(BQ480,$J$5),$I$5)*(CJ480*CC480/($K$5*1000))+$H$5*(CJ480*CC480/($K$5*1000))*(CJ480*CC480/($K$5*1000)))</f>
        <v>0</v>
      </c>
      <c r="R480">
        <f>I480*(1000-(1000*0.61365*exp(17.502*V480/(240.97+V480))/(CC480+CD480)+BX480)/2)/(1000*0.61365*exp(17.502*V480/(240.97+V480))/(CC480+CD480)-BX480)</f>
        <v>0</v>
      </c>
      <c r="S480">
        <f>1/((BR480+1)/(P480/1.6)+1/(Q480/1.37)) + BR480/((BR480+1)/(P480/1.6) + BR480/(Q480/1.37))</f>
        <v>0</v>
      </c>
      <c r="T480">
        <f>(BM480*BP480)</f>
        <v>0</v>
      </c>
      <c r="U480">
        <f>(CE480+(T480+2*0.95*5.67E-8*(((CE480+$B$7)+273)^4-(CE480+273)^4)-44100*I480)/(1.84*29.3*Q480+8*0.95*5.67E-8*(CE480+273)^3))</f>
        <v>0</v>
      </c>
      <c r="V480">
        <f>($C$7*CF480+$D$7*CG480+$E$7*U480)</f>
        <v>0</v>
      </c>
      <c r="W480">
        <f>0.61365*exp(17.502*V480/(240.97+V480))</f>
        <v>0</v>
      </c>
      <c r="X480">
        <f>(Y480/Z480*100)</f>
        <v>0</v>
      </c>
      <c r="Y480">
        <f>BX480*(CC480+CD480)/1000</f>
        <v>0</v>
      </c>
      <c r="Z480">
        <f>0.61365*exp(17.502*CE480/(240.97+CE480))</f>
        <v>0</v>
      </c>
      <c r="AA480">
        <f>(W480-BX480*(CC480+CD480)/1000)</f>
        <v>0</v>
      </c>
      <c r="AB480">
        <f>(-I480*44100)</f>
        <v>0</v>
      </c>
      <c r="AC480">
        <f>2*29.3*Q480*0.92*(CE480-V480)</f>
        <v>0</v>
      </c>
      <c r="AD480">
        <f>2*0.95*5.67E-8*(((CE480+$B$7)+273)^4-(V480+273)^4)</f>
        <v>0</v>
      </c>
      <c r="AE480">
        <f>T480+AD480+AB480+AC480</f>
        <v>0</v>
      </c>
      <c r="AF480">
        <v>132</v>
      </c>
      <c r="AG480">
        <v>15</v>
      </c>
      <c r="AH480">
        <f>IF(AF480*$H$13&gt;=AJ480,1.0,(AJ480/(AJ480-AF480*$H$13)))</f>
        <v>0</v>
      </c>
      <c r="AI480">
        <f>(AH480-1)*100</f>
        <v>0</v>
      </c>
      <c r="AJ480">
        <f>MAX(0,($B$13+$C$13*CJ480)/(1+$D$13*CJ480)*CC480/(CE480+273)*$E$13)</f>
        <v>0</v>
      </c>
      <c r="AK480" t="s">
        <v>292</v>
      </c>
      <c r="AL480" t="s">
        <v>292</v>
      </c>
      <c r="AM480">
        <v>0</v>
      </c>
      <c r="AN480">
        <v>0</v>
      </c>
      <c r="AO480">
        <f>1-AM480/AN480</f>
        <v>0</v>
      </c>
      <c r="AP480">
        <v>0</v>
      </c>
      <c r="AQ480" t="s">
        <v>292</v>
      </c>
      <c r="AR480" t="s">
        <v>292</v>
      </c>
      <c r="AS480">
        <v>0</v>
      </c>
      <c r="AT480">
        <v>0</v>
      </c>
      <c r="AU480">
        <f>1-AS480/AT480</f>
        <v>0</v>
      </c>
      <c r="AV480">
        <v>0.5</v>
      </c>
      <c r="AW480">
        <f>BN480</f>
        <v>0</v>
      </c>
      <c r="AX480">
        <f>K480</f>
        <v>0</v>
      </c>
      <c r="AY480">
        <f>AU480*AV480*AW480</f>
        <v>0</v>
      </c>
      <c r="AZ480">
        <f>(AX480-AP480)/AW480</f>
        <v>0</v>
      </c>
      <c r="BA480">
        <f>(AN480-AT480)/AT480</f>
        <v>0</v>
      </c>
      <c r="BB480">
        <f>AM480/(AO480+AM480/AT480)</f>
        <v>0</v>
      </c>
      <c r="BC480" t="s">
        <v>292</v>
      </c>
      <c r="BD480">
        <v>0</v>
      </c>
      <c r="BE480">
        <f>IF(BD480&lt;&gt;0, BD480, BB480)</f>
        <v>0</v>
      </c>
      <c r="BF480">
        <f>1-BE480/AT480</f>
        <v>0</v>
      </c>
      <c r="BG480">
        <f>(AT480-AS480)/(AT480-BE480)</f>
        <v>0</v>
      </c>
      <c r="BH480">
        <f>(AN480-AT480)/(AN480-BE480)</f>
        <v>0</v>
      </c>
      <c r="BI480">
        <f>(AT480-AS480)/(AT480-AM480)</f>
        <v>0</v>
      </c>
      <c r="BJ480">
        <f>(AN480-AT480)/(AN480-AM480)</f>
        <v>0</v>
      </c>
      <c r="BK480">
        <f>(BG480*BE480/AS480)</f>
        <v>0</v>
      </c>
      <c r="BL480">
        <f>(1-BK480)</f>
        <v>0</v>
      </c>
      <c r="BM480">
        <f>$B$11*CK480+$C$11*CL480+$F$11*CM480*(1-CP480)</f>
        <v>0</v>
      </c>
      <c r="BN480">
        <f>BM480*BO480</f>
        <v>0</v>
      </c>
      <c r="BO480">
        <f>($B$11*$D$9+$C$11*$D$9+$F$11*((CZ480+CR480)/MAX(CZ480+CR480+DA480, 0.1)*$I$9+DA480/MAX(CZ480+CR480+DA480, 0.1)*$J$9))/($B$11+$C$11+$F$11)</f>
        <v>0</v>
      </c>
      <c r="BP480">
        <f>($B$11*$K$9+$C$11*$K$9+$F$11*((CZ480+CR480)/MAX(CZ480+CR480+DA480, 0.1)*$P$9+DA480/MAX(CZ480+CR480+DA480, 0.1)*$Q$9))/($B$11+$C$11+$F$11)</f>
        <v>0</v>
      </c>
      <c r="BQ480">
        <v>6</v>
      </c>
      <c r="BR480">
        <v>0.5</v>
      </c>
      <c r="BS480" t="s">
        <v>293</v>
      </c>
      <c r="BT480">
        <v>2</v>
      </c>
      <c r="BU480">
        <v>1626466115</v>
      </c>
      <c r="BV480">
        <v>394.472</v>
      </c>
      <c r="BW480">
        <v>419.939333333333</v>
      </c>
      <c r="BX480">
        <v>15.2359666666667</v>
      </c>
      <c r="BY480">
        <v>7.37349666666667</v>
      </c>
      <c r="BZ480">
        <v>392.925</v>
      </c>
      <c r="CA480">
        <v>15.2393333333333</v>
      </c>
      <c r="CB480">
        <v>900.041333333333</v>
      </c>
      <c r="CC480">
        <v>100.757</v>
      </c>
      <c r="CD480">
        <v>0.0999889333333333</v>
      </c>
      <c r="CE480">
        <v>30.7394333333333</v>
      </c>
      <c r="CF480">
        <v>28.3366333333333</v>
      </c>
      <c r="CG480">
        <v>999.9</v>
      </c>
      <c r="CH480">
        <v>0</v>
      </c>
      <c r="CI480">
        <v>0</v>
      </c>
      <c r="CJ480">
        <v>10034.8333333333</v>
      </c>
      <c r="CK480">
        <v>0</v>
      </c>
      <c r="CL480">
        <v>0.221023</v>
      </c>
      <c r="CM480">
        <v>1460.00333333333</v>
      </c>
      <c r="CN480">
        <v>0.972996666666667</v>
      </c>
      <c r="CO480">
        <v>0.0270030333333333</v>
      </c>
      <c r="CP480">
        <v>0</v>
      </c>
      <c r="CQ480">
        <v>891.716666666667</v>
      </c>
      <c r="CR480">
        <v>4.99999</v>
      </c>
      <c r="CS480">
        <v>13103.8666666667</v>
      </c>
      <c r="CT480">
        <v>12728.4</v>
      </c>
      <c r="CU480">
        <v>40.062</v>
      </c>
      <c r="CV480">
        <v>41.6663333333333</v>
      </c>
      <c r="CW480">
        <v>40.979</v>
      </c>
      <c r="CX480">
        <v>41.2706666666667</v>
      </c>
      <c r="CY480">
        <v>42.625</v>
      </c>
      <c r="CZ480">
        <v>1415.71333333333</v>
      </c>
      <c r="DA480">
        <v>39.29</v>
      </c>
      <c r="DB480">
        <v>0</v>
      </c>
      <c r="DC480">
        <v>1626466127</v>
      </c>
      <c r="DD480">
        <v>0</v>
      </c>
      <c r="DE480">
        <v>891.639576923077</v>
      </c>
      <c r="DF480">
        <v>2.06464956752447</v>
      </c>
      <c r="DG480">
        <v>51.6273503381773</v>
      </c>
      <c r="DH480">
        <v>13096.8038461538</v>
      </c>
      <c r="DI480">
        <v>15</v>
      </c>
      <c r="DJ480">
        <v>1626465084.6</v>
      </c>
      <c r="DK480" t="s">
        <v>294</v>
      </c>
      <c r="DL480">
        <v>1626465076.6</v>
      </c>
      <c r="DM480">
        <v>1626465084.6</v>
      </c>
      <c r="DN480">
        <v>8</v>
      </c>
      <c r="DO480">
        <v>0.212</v>
      </c>
      <c r="DP480">
        <v>0.013</v>
      </c>
      <c r="DQ480">
        <v>1.588</v>
      </c>
      <c r="DR480">
        <v>-0.074</v>
      </c>
      <c r="DS480">
        <v>420</v>
      </c>
      <c r="DT480">
        <v>3</v>
      </c>
      <c r="DU480">
        <v>0.13</v>
      </c>
      <c r="DV480">
        <v>0.03</v>
      </c>
      <c r="DW480">
        <v>-25.4159804878049</v>
      </c>
      <c r="DX480">
        <v>-0.174823693379758</v>
      </c>
      <c r="DY480">
        <v>0.0365994283542734</v>
      </c>
      <c r="DZ480">
        <v>1</v>
      </c>
      <c r="EA480">
        <v>891.489485714286</v>
      </c>
      <c r="EB480">
        <v>3.00799616811179</v>
      </c>
      <c r="EC480">
        <v>0.367361975746674</v>
      </c>
      <c r="ED480">
        <v>1</v>
      </c>
      <c r="EE480">
        <v>7.80223390243902</v>
      </c>
      <c r="EF480">
        <v>0.415532195121956</v>
      </c>
      <c r="EG480">
        <v>0.0441141170302244</v>
      </c>
      <c r="EH480">
        <v>0</v>
      </c>
      <c r="EI480">
        <v>2</v>
      </c>
      <c r="EJ480">
        <v>3</v>
      </c>
      <c r="EK480" t="s">
        <v>354</v>
      </c>
      <c r="EL480">
        <v>100</v>
      </c>
      <c r="EM480">
        <v>100</v>
      </c>
      <c r="EN480">
        <v>1.547</v>
      </c>
      <c r="EO480">
        <v>-0.0031</v>
      </c>
      <c r="EP480">
        <v>0.796380875196005</v>
      </c>
      <c r="EQ480">
        <v>0.00225868272383977</v>
      </c>
      <c r="ER480">
        <v>-9.96746185667655e-07</v>
      </c>
      <c r="ES480">
        <v>2.83711317370827e-10</v>
      </c>
      <c r="ET480">
        <v>-0.071317122073674</v>
      </c>
      <c r="EU480">
        <v>-0.00217948432402501</v>
      </c>
      <c r="EV480">
        <v>0.000453263451741206</v>
      </c>
      <c r="EW480">
        <v>-1.16319206543697e-06</v>
      </c>
      <c r="EX480">
        <v>-2</v>
      </c>
      <c r="EY480">
        <v>2196</v>
      </c>
      <c r="EZ480">
        <v>1</v>
      </c>
      <c r="FA480">
        <v>25</v>
      </c>
      <c r="FB480">
        <v>17.3</v>
      </c>
      <c r="FC480">
        <v>17.2</v>
      </c>
      <c r="FD480">
        <v>18</v>
      </c>
      <c r="FE480">
        <v>831.951</v>
      </c>
      <c r="FF480">
        <v>436.681</v>
      </c>
      <c r="FG480">
        <v>37.9073</v>
      </c>
      <c r="FH480">
        <v>25.3937</v>
      </c>
      <c r="FI480">
        <v>30.0006</v>
      </c>
      <c r="FJ480">
        <v>25.3881</v>
      </c>
      <c r="FK480">
        <v>25.4152</v>
      </c>
      <c r="FL480">
        <v>25.127</v>
      </c>
      <c r="FM480">
        <v>51.0109</v>
      </c>
      <c r="FN480">
        <v>0</v>
      </c>
      <c r="FO480">
        <v>38.05</v>
      </c>
      <c r="FP480">
        <v>420</v>
      </c>
      <c r="FQ480">
        <v>7.49233</v>
      </c>
      <c r="FR480">
        <v>101.459</v>
      </c>
      <c r="FS480">
        <v>101.886</v>
      </c>
    </row>
    <row r="481" spans="1:175">
      <c r="A481">
        <v>465</v>
      </c>
      <c r="B481">
        <v>1626466118</v>
      </c>
      <c r="C481">
        <v>928.400000095367</v>
      </c>
      <c r="D481" t="s">
        <v>1224</v>
      </c>
      <c r="E481" t="s">
        <v>1225</v>
      </c>
      <c r="F481">
        <v>1</v>
      </c>
      <c r="G481" t="s">
        <v>291</v>
      </c>
      <c r="H481">
        <v>1626466117</v>
      </c>
      <c r="I481">
        <f>(J481)/1000</f>
        <v>0</v>
      </c>
      <c r="J481">
        <f>1000*CB481*AH481*(BX481-BY481)/(100*BQ481*(1000-AH481*BX481))</f>
        <v>0</v>
      </c>
      <c r="K481">
        <f>CB481*AH481*(BW481-BV481*(1000-AH481*BY481)/(1000-AH481*BX481))/(100*BQ481)</f>
        <v>0</v>
      </c>
      <c r="L481">
        <f>BV481 - IF(AH481&gt;1, K481*BQ481*100.0/(AJ481*CJ481), 0)</f>
        <v>0</v>
      </c>
      <c r="M481">
        <f>((S481-I481/2)*L481-K481)/(S481+I481/2)</f>
        <v>0</v>
      </c>
      <c r="N481">
        <f>M481*(CC481+CD481)/1000.0</f>
        <v>0</v>
      </c>
      <c r="O481">
        <f>(BV481 - IF(AH481&gt;1, K481*BQ481*100.0/(AJ481*CJ481), 0))*(CC481+CD481)/1000.0</f>
        <v>0</v>
      </c>
      <c r="P481">
        <f>2.0/((1/R481-1/Q481)+SIGN(R481)*SQRT((1/R481-1/Q481)*(1/R481-1/Q481) + 4*BR481/((BR481+1)*(BR481+1))*(2*1/R481*1/Q481-1/Q481*1/Q481)))</f>
        <v>0</v>
      </c>
      <c r="Q481">
        <f>IF(LEFT(BS481,1)&lt;&gt;"0",IF(LEFT(BS481,1)="1",3.0,BT481),$D$5+$E$5*(CJ481*CC481/($K$5*1000))+$F$5*(CJ481*CC481/($K$5*1000))*MAX(MIN(BQ481,$J$5),$I$5)*MAX(MIN(BQ481,$J$5),$I$5)+$G$5*MAX(MIN(BQ481,$J$5),$I$5)*(CJ481*CC481/($K$5*1000))+$H$5*(CJ481*CC481/($K$5*1000))*(CJ481*CC481/($K$5*1000)))</f>
        <v>0</v>
      </c>
      <c r="R481">
        <f>I481*(1000-(1000*0.61365*exp(17.502*V481/(240.97+V481))/(CC481+CD481)+BX481)/2)/(1000*0.61365*exp(17.502*V481/(240.97+V481))/(CC481+CD481)-BX481)</f>
        <v>0</v>
      </c>
      <c r="S481">
        <f>1/((BR481+1)/(P481/1.6)+1/(Q481/1.37)) + BR481/((BR481+1)/(P481/1.6) + BR481/(Q481/1.37))</f>
        <v>0</v>
      </c>
      <c r="T481">
        <f>(BM481*BP481)</f>
        <v>0</v>
      </c>
      <c r="U481">
        <f>(CE481+(T481+2*0.95*5.67E-8*(((CE481+$B$7)+273)^4-(CE481+273)^4)-44100*I481)/(1.84*29.3*Q481+8*0.95*5.67E-8*(CE481+273)^3))</f>
        <v>0</v>
      </c>
      <c r="V481">
        <f>($C$7*CF481+$D$7*CG481+$E$7*U481)</f>
        <v>0</v>
      </c>
      <c r="W481">
        <f>0.61365*exp(17.502*V481/(240.97+V481))</f>
        <v>0</v>
      </c>
      <c r="X481">
        <f>(Y481/Z481*100)</f>
        <v>0</v>
      </c>
      <c r="Y481">
        <f>BX481*(CC481+CD481)/1000</f>
        <v>0</v>
      </c>
      <c r="Z481">
        <f>0.61365*exp(17.502*CE481/(240.97+CE481))</f>
        <v>0</v>
      </c>
      <c r="AA481">
        <f>(W481-BX481*(CC481+CD481)/1000)</f>
        <v>0</v>
      </c>
      <c r="AB481">
        <f>(-I481*44100)</f>
        <v>0</v>
      </c>
      <c r="AC481">
        <f>2*29.3*Q481*0.92*(CE481-V481)</f>
        <v>0</v>
      </c>
      <c r="AD481">
        <f>2*0.95*5.67E-8*(((CE481+$B$7)+273)^4-(V481+273)^4)</f>
        <v>0</v>
      </c>
      <c r="AE481">
        <f>T481+AD481+AB481+AC481</f>
        <v>0</v>
      </c>
      <c r="AF481">
        <v>132</v>
      </c>
      <c r="AG481">
        <v>15</v>
      </c>
      <c r="AH481">
        <f>IF(AF481*$H$13&gt;=AJ481,1.0,(AJ481/(AJ481-AF481*$H$13)))</f>
        <v>0</v>
      </c>
      <c r="AI481">
        <f>(AH481-1)*100</f>
        <v>0</v>
      </c>
      <c r="AJ481">
        <f>MAX(0,($B$13+$C$13*CJ481)/(1+$D$13*CJ481)*CC481/(CE481+273)*$E$13)</f>
        <v>0</v>
      </c>
      <c r="AK481" t="s">
        <v>292</v>
      </c>
      <c r="AL481" t="s">
        <v>292</v>
      </c>
      <c r="AM481">
        <v>0</v>
      </c>
      <c r="AN481">
        <v>0</v>
      </c>
      <c r="AO481">
        <f>1-AM481/AN481</f>
        <v>0</v>
      </c>
      <c r="AP481">
        <v>0</v>
      </c>
      <c r="AQ481" t="s">
        <v>292</v>
      </c>
      <c r="AR481" t="s">
        <v>292</v>
      </c>
      <c r="AS481">
        <v>0</v>
      </c>
      <c r="AT481">
        <v>0</v>
      </c>
      <c r="AU481">
        <f>1-AS481/AT481</f>
        <v>0</v>
      </c>
      <c r="AV481">
        <v>0.5</v>
      </c>
      <c r="AW481">
        <f>BN481</f>
        <v>0</v>
      </c>
      <c r="AX481">
        <f>K481</f>
        <v>0</v>
      </c>
      <c r="AY481">
        <f>AU481*AV481*AW481</f>
        <v>0</v>
      </c>
      <c r="AZ481">
        <f>(AX481-AP481)/AW481</f>
        <v>0</v>
      </c>
      <c r="BA481">
        <f>(AN481-AT481)/AT481</f>
        <v>0</v>
      </c>
      <c r="BB481">
        <f>AM481/(AO481+AM481/AT481)</f>
        <v>0</v>
      </c>
      <c r="BC481" t="s">
        <v>292</v>
      </c>
      <c r="BD481">
        <v>0</v>
      </c>
      <c r="BE481">
        <f>IF(BD481&lt;&gt;0, BD481, BB481)</f>
        <v>0</v>
      </c>
      <c r="BF481">
        <f>1-BE481/AT481</f>
        <v>0</v>
      </c>
      <c r="BG481">
        <f>(AT481-AS481)/(AT481-BE481)</f>
        <v>0</v>
      </c>
      <c r="BH481">
        <f>(AN481-AT481)/(AN481-BE481)</f>
        <v>0</v>
      </c>
      <c r="BI481">
        <f>(AT481-AS481)/(AT481-AM481)</f>
        <v>0</v>
      </c>
      <c r="BJ481">
        <f>(AN481-AT481)/(AN481-AM481)</f>
        <v>0</v>
      </c>
      <c r="BK481">
        <f>(BG481*BE481/AS481)</f>
        <v>0</v>
      </c>
      <c r="BL481">
        <f>(1-BK481)</f>
        <v>0</v>
      </c>
      <c r="BM481">
        <f>$B$11*CK481+$C$11*CL481+$F$11*CM481*(1-CP481)</f>
        <v>0</v>
      </c>
      <c r="BN481">
        <f>BM481*BO481</f>
        <v>0</v>
      </c>
      <c r="BO481">
        <f>($B$11*$D$9+$C$11*$D$9+$F$11*((CZ481+CR481)/MAX(CZ481+CR481+DA481, 0.1)*$I$9+DA481/MAX(CZ481+CR481+DA481, 0.1)*$J$9))/($B$11+$C$11+$F$11)</f>
        <v>0</v>
      </c>
      <c r="BP481">
        <f>($B$11*$K$9+$C$11*$K$9+$F$11*((CZ481+CR481)/MAX(CZ481+CR481+DA481, 0.1)*$P$9+DA481/MAX(CZ481+CR481+DA481, 0.1)*$Q$9))/($B$11+$C$11+$F$11)</f>
        <v>0</v>
      </c>
      <c r="BQ481">
        <v>6</v>
      </c>
      <c r="BR481">
        <v>0.5</v>
      </c>
      <c r="BS481" t="s">
        <v>293</v>
      </c>
      <c r="BT481">
        <v>2</v>
      </c>
      <c r="BU481">
        <v>1626466117</v>
      </c>
      <c r="BV481">
        <v>394.47</v>
      </c>
      <c r="BW481">
        <v>419.966666666667</v>
      </c>
      <c r="BX481">
        <v>15.2752666666667</v>
      </c>
      <c r="BY481">
        <v>7.37914666666667</v>
      </c>
      <c r="BZ481">
        <v>392.923</v>
      </c>
      <c r="CA481">
        <v>15.2782333333333</v>
      </c>
      <c r="CB481">
        <v>899.979333333333</v>
      </c>
      <c r="CC481">
        <v>100.758</v>
      </c>
      <c r="CD481">
        <v>0.100044833333333</v>
      </c>
      <c r="CE481">
        <v>30.7824</v>
      </c>
      <c r="CF481">
        <v>28.3733666666667</v>
      </c>
      <c r="CG481">
        <v>999.9</v>
      </c>
      <c r="CH481">
        <v>0</v>
      </c>
      <c r="CI481">
        <v>0</v>
      </c>
      <c r="CJ481">
        <v>9987.51666666667</v>
      </c>
      <c r="CK481">
        <v>0</v>
      </c>
      <c r="CL481">
        <v>0.221023</v>
      </c>
      <c r="CM481">
        <v>1459.99666666667</v>
      </c>
      <c r="CN481">
        <v>0.972996666666667</v>
      </c>
      <c r="CO481">
        <v>0.0270030333333333</v>
      </c>
      <c r="CP481">
        <v>0</v>
      </c>
      <c r="CQ481">
        <v>892.385</v>
      </c>
      <c r="CR481">
        <v>4.99999</v>
      </c>
      <c r="CS481">
        <v>13106.1333333333</v>
      </c>
      <c r="CT481">
        <v>12728.3333333333</v>
      </c>
      <c r="CU481">
        <v>40.062</v>
      </c>
      <c r="CV481">
        <v>41.687</v>
      </c>
      <c r="CW481">
        <v>41</v>
      </c>
      <c r="CX481">
        <v>41.25</v>
      </c>
      <c r="CY481">
        <v>42.604</v>
      </c>
      <c r="CZ481">
        <v>1415.70666666667</v>
      </c>
      <c r="DA481">
        <v>39.29</v>
      </c>
      <c r="DB481">
        <v>0</v>
      </c>
      <c r="DC481">
        <v>1626466129.4</v>
      </c>
      <c r="DD481">
        <v>0</v>
      </c>
      <c r="DE481">
        <v>891.800384615384</v>
      </c>
      <c r="DF481">
        <v>2.84806837141346</v>
      </c>
      <c r="DG481">
        <v>55.5145298761286</v>
      </c>
      <c r="DH481">
        <v>13099.0846153846</v>
      </c>
      <c r="DI481">
        <v>15</v>
      </c>
      <c r="DJ481">
        <v>1626465084.6</v>
      </c>
      <c r="DK481" t="s">
        <v>294</v>
      </c>
      <c r="DL481">
        <v>1626465076.6</v>
      </c>
      <c r="DM481">
        <v>1626465084.6</v>
      </c>
      <c r="DN481">
        <v>8</v>
      </c>
      <c r="DO481">
        <v>0.212</v>
      </c>
      <c r="DP481">
        <v>0.013</v>
      </c>
      <c r="DQ481">
        <v>1.588</v>
      </c>
      <c r="DR481">
        <v>-0.074</v>
      </c>
      <c r="DS481">
        <v>420</v>
      </c>
      <c r="DT481">
        <v>3</v>
      </c>
      <c r="DU481">
        <v>0.13</v>
      </c>
      <c r="DV481">
        <v>0.03</v>
      </c>
      <c r="DW481">
        <v>-25.4318268292683</v>
      </c>
      <c r="DX481">
        <v>-0.142390243902431</v>
      </c>
      <c r="DY481">
        <v>0.0321691794961989</v>
      </c>
      <c r="DZ481">
        <v>1</v>
      </c>
      <c r="EA481">
        <v>891.606205882353</v>
      </c>
      <c r="EB481">
        <v>2.69928299350304</v>
      </c>
      <c r="EC481">
        <v>0.352059969775527</v>
      </c>
      <c r="ED481">
        <v>1</v>
      </c>
      <c r="EE481">
        <v>7.81667756097561</v>
      </c>
      <c r="EF481">
        <v>0.42081031358884</v>
      </c>
      <c r="EG481">
        <v>0.0446028163706901</v>
      </c>
      <c r="EH481">
        <v>0</v>
      </c>
      <c r="EI481">
        <v>2</v>
      </c>
      <c r="EJ481">
        <v>3</v>
      </c>
      <c r="EK481" t="s">
        <v>354</v>
      </c>
      <c r="EL481">
        <v>100</v>
      </c>
      <c r="EM481">
        <v>100</v>
      </c>
      <c r="EN481">
        <v>1.547</v>
      </c>
      <c r="EO481">
        <v>-0.0028</v>
      </c>
      <c r="EP481">
        <v>0.796380875196005</v>
      </c>
      <c r="EQ481">
        <v>0.00225868272383977</v>
      </c>
      <c r="ER481">
        <v>-9.96746185667655e-07</v>
      </c>
      <c r="ES481">
        <v>2.83711317370827e-10</v>
      </c>
      <c r="ET481">
        <v>-0.071317122073674</v>
      </c>
      <c r="EU481">
        <v>-0.00217948432402501</v>
      </c>
      <c r="EV481">
        <v>0.000453263451741206</v>
      </c>
      <c r="EW481">
        <v>-1.16319206543697e-06</v>
      </c>
      <c r="EX481">
        <v>-2</v>
      </c>
      <c r="EY481">
        <v>2196</v>
      </c>
      <c r="EZ481">
        <v>1</v>
      </c>
      <c r="FA481">
        <v>25</v>
      </c>
      <c r="FB481">
        <v>17.4</v>
      </c>
      <c r="FC481">
        <v>17.2</v>
      </c>
      <c r="FD481">
        <v>18</v>
      </c>
      <c r="FE481">
        <v>831.957</v>
      </c>
      <c r="FF481">
        <v>436.875</v>
      </c>
      <c r="FG481">
        <v>37.9785</v>
      </c>
      <c r="FH481">
        <v>25.3968</v>
      </c>
      <c r="FI481">
        <v>30.0006</v>
      </c>
      <c r="FJ481">
        <v>25.39</v>
      </c>
      <c r="FK481">
        <v>25.4169</v>
      </c>
      <c r="FL481">
        <v>25.1302</v>
      </c>
      <c r="FM481">
        <v>51.0109</v>
      </c>
      <c r="FN481">
        <v>0</v>
      </c>
      <c r="FO481">
        <v>38.05</v>
      </c>
      <c r="FP481">
        <v>420</v>
      </c>
      <c r="FQ481">
        <v>7.49345</v>
      </c>
      <c r="FR481">
        <v>101.459</v>
      </c>
      <c r="FS481">
        <v>101.885</v>
      </c>
    </row>
    <row r="482" spans="1:175">
      <c r="A482">
        <v>466</v>
      </c>
      <c r="B482">
        <v>1626466120</v>
      </c>
      <c r="C482">
        <v>930.400000095367</v>
      </c>
      <c r="D482" t="s">
        <v>1226</v>
      </c>
      <c r="E482" t="s">
        <v>1227</v>
      </c>
      <c r="F482">
        <v>1</v>
      </c>
      <c r="G482" t="s">
        <v>291</v>
      </c>
      <c r="H482">
        <v>1626466119</v>
      </c>
      <c r="I482">
        <f>(J482)/1000</f>
        <v>0</v>
      </c>
      <c r="J482">
        <f>1000*CB482*AH482*(BX482-BY482)/(100*BQ482*(1000-AH482*BX482))</f>
        <v>0</v>
      </c>
      <c r="K482">
        <f>CB482*AH482*(BW482-BV482*(1000-AH482*BY482)/(1000-AH482*BX482))/(100*BQ482)</f>
        <v>0</v>
      </c>
      <c r="L482">
        <f>BV482 - IF(AH482&gt;1, K482*BQ482*100.0/(AJ482*CJ482), 0)</f>
        <v>0</v>
      </c>
      <c r="M482">
        <f>((S482-I482/2)*L482-K482)/(S482+I482/2)</f>
        <v>0</v>
      </c>
      <c r="N482">
        <f>M482*(CC482+CD482)/1000.0</f>
        <v>0</v>
      </c>
      <c r="O482">
        <f>(BV482 - IF(AH482&gt;1, K482*BQ482*100.0/(AJ482*CJ482), 0))*(CC482+CD482)/1000.0</f>
        <v>0</v>
      </c>
      <c r="P482">
        <f>2.0/((1/R482-1/Q482)+SIGN(R482)*SQRT((1/R482-1/Q482)*(1/R482-1/Q482) + 4*BR482/((BR482+1)*(BR482+1))*(2*1/R482*1/Q482-1/Q482*1/Q482)))</f>
        <v>0</v>
      </c>
      <c r="Q482">
        <f>IF(LEFT(BS482,1)&lt;&gt;"0",IF(LEFT(BS482,1)="1",3.0,BT482),$D$5+$E$5*(CJ482*CC482/($K$5*1000))+$F$5*(CJ482*CC482/($K$5*1000))*MAX(MIN(BQ482,$J$5),$I$5)*MAX(MIN(BQ482,$J$5),$I$5)+$G$5*MAX(MIN(BQ482,$J$5),$I$5)*(CJ482*CC482/($K$5*1000))+$H$5*(CJ482*CC482/($K$5*1000))*(CJ482*CC482/($K$5*1000)))</f>
        <v>0</v>
      </c>
      <c r="R482">
        <f>I482*(1000-(1000*0.61365*exp(17.502*V482/(240.97+V482))/(CC482+CD482)+BX482)/2)/(1000*0.61365*exp(17.502*V482/(240.97+V482))/(CC482+CD482)-BX482)</f>
        <v>0</v>
      </c>
      <c r="S482">
        <f>1/((BR482+1)/(P482/1.6)+1/(Q482/1.37)) + BR482/((BR482+1)/(P482/1.6) + BR482/(Q482/1.37))</f>
        <v>0</v>
      </c>
      <c r="T482">
        <f>(BM482*BP482)</f>
        <v>0</v>
      </c>
      <c r="U482">
        <f>(CE482+(T482+2*0.95*5.67E-8*(((CE482+$B$7)+273)^4-(CE482+273)^4)-44100*I482)/(1.84*29.3*Q482+8*0.95*5.67E-8*(CE482+273)^3))</f>
        <v>0</v>
      </c>
      <c r="V482">
        <f>($C$7*CF482+$D$7*CG482+$E$7*U482)</f>
        <v>0</v>
      </c>
      <c r="W482">
        <f>0.61365*exp(17.502*V482/(240.97+V482))</f>
        <v>0</v>
      </c>
      <c r="X482">
        <f>(Y482/Z482*100)</f>
        <v>0</v>
      </c>
      <c r="Y482">
        <f>BX482*(CC482+CD482)/1000</f>
        <v>0</v>
      </c>
      <c r="Z482">
        <f>0.61365*exp(17.502*CE482/(240.97+CE482))</f>
        <v>0</v>
      </c>
      <c r="AA482">
        <f>(W482-BX482*(CC482+CD482)/1000)</f>
        <v>0</v>
      </c>
      <c r="AB482">
        <f>(-I482*44100)</f>
        <v>0</v>
      </c>
      <c r="AC482">
        <f>2*29.3*Q482*0.92*(CE482-V482)</f>
        <v>0</v>
      </c>
      <c r="AD482">
        <f>2*0.95*5.67E-8*(((CE482+$B$7)+273)^4-(V482+273)^4)</f>
        <v>0</v>
      </c>
      <c r="AE482">
        <f>T482+AD482+AB482+AC482</f>
        <v>0</v>
      </c>
      <c r="AF482">
        <v>132</v>
      </c>
      <c r="AG482">
        <v>15</v>
      </c>
      <c r="AH482">
        <f>IF(AF482*$H$13&gt;=AJ482,1.0,(AJ482/(AJ482-AF482*$H$13)))</f>
        <v>0</v>
      </c>
      <c r="AI482">
        <f>(AH482-1)*100</f>
        <v>0</v>
      </c>
      <c r="AJ482">
        <f>MAX(0,($B$13+$C$13*CJ482)/(1+$D$13*CJ482)*CC482/(CE482+273)*$E$13)</f>
        <v>0</v>
      </c>
      <c r="AK482" t="s">
        <v>292</v>
      </c>
      <c r="AL482" t="s">
        <v>292</v>
      </c>
      <c r="AM482">
        <v>0</v>
      </c>
      <c r="AN482">
        <v>0</v>
      </c>
      <c r="AO482">
        <f>1-AM482/AN482</f>
        <v>0</v>
      </c>
      <c r="AP482">
        <v>0</v>
      </c>
      <c r="AQ482" t="s">
        <v>292</v>
      </c>
      <c r="AR482" t="s">
        <v>292</v>
      </c>
      <c r="AS482">
        <v>0</v>
      </c>
      <c r="AT482">
        <v>0</v>
      </c>
      <c r="AU482">
        <f>1-AS482/AT482</f>
        <v>0</v>
      </c>
      <c r="AV482">
        <v>0.5</v>
      </c>
      <c r="AW482">
        <f>BN482</f>
        <v>0</v>
      </c>
      <c r="AX482">
        <f>K482</f>
        <v>0</v>
      </c>
      <c r="AY482">
        <f>AU482*AV482*AW482</f>
        <v>0</v>
      </c>
      <c r="AZ482">
        <f>(AX482-AP482)/AW482</f>
        <v>0</v>
      </c>
      <c r="BA482">
        <f>(AN482-AT482)/AT482</f>
        <v>0</v>
      </c>
      <c r="BB482">
        <f>AM482/(AO482+AM482/AT482)</f>
        <v>0</v>
      </c>
      <c r="BC482" t="s">
        <v>292</v>
      </c>
      <c r="BD482">
        <v>0</v>
      </c>
      <c r="BE482">
        <f>IF(BD482&lt;&gt;0, BD482, BB482)</f>
        <v>0</v>
      </c>
      <c r="BF482">
        <f>1-BE482/AT482</f>
        <v>0</v>
      </c>
      <c r="BG482">
        <f>(AT482-AS482)/(AT482-BE482)</f>
        <v>0</v>
      </c>
      <c r="BH482">
        <f>(AN482-AT482)/(AN482-BE482)</f>
        <v>0</v>
      </c>
      <c r="BI482">
        <f>(AT482-AS482)/(AT482-AM482)</f>
        <v>0</v>
      </c>
      <c r="BJ482">
        <f>(AN482-AT482)/(AN482-AM482)</f>
        <v>0</v>
      </c>
      <c r="BK482">
        <f>(BG482*BE482/AS482)</f>
        <v>0</v>
      </c>
      <c r="BL482">
        <f>(1-BK482)</f>
        <v>0</v>
      </c>
      <c r="BM482">
        <f>$B$11*CK482+$C$11*CL482+$F$11*CM482*(1-CP482)</f>
        <v>0</v>
      </c>
      <c r="BN482">
        <f>BM482*BO482</f>
        <v>0</v>
      </c>
      <c r="BO482">
        <f>($B$11*$D$9+$C$11*$D$9+$F$11*((CZ482+CR482)/MAX(CZ482+CR482+DA482, 0.1)*$I$9+DA482/MAX(CZ482+CR482+DA482, 0.1)*$J$9))/($B$11+$C$11+$F$11)</f>
        <v>0</v>
      </c>
      <c r="BP482">
        <f>($B$11*$K$9+$C$11*$K$9+$F$11*((CZ482+CR482)/MAX(CZ482+CR482+DA482, 0.1)*$P$9+DA482/MAX(CZ482+CR482+DA482, 0.1)*$Q$9))/($B$11+$C$11+$F$11)</f>
        <v>0</v>
      </c>
      <c r="BQ482">
        <v>6</v>
      </c>
      <c r="BR482">
        <v>0.5</v>
      </c>
      <c r="BS482" t="s">
        <v>293</v>
      </c>
      <c r="BT482">
        <v>2</v>
      </c>
      <c r="BU482">
        <v>1626466119</v>
      </c>
      <c r="BV482">
        <v>394.474</v>
      </c>
      <c r="BW482">
        <v>419.924666666667</v>
      </c>
      <c r="BX482">
        <v>15.3035</v>
      </c>
      <c r="BY482">
        <v>7.39831</v>
      </c>
      <c r="BZ482">
        <v>392.926333333333</v>
      </c>
      <c r="CA482">
        <v>15.3062</v>
      </c>
      <c r="CB482">
        <v>900.026333333333</v>
      </c>
      <c r="CC482">
        <v>100.757</v>
      </c>
      <c r="CD482">
        <v>0.100282333333333</v>
      </c>
      <c r="CE482">
        <v>30.8223</v>
      </c>
      <c r="CF482">
        <v>28.4073</v>
      </c>
      <c r="CG482">
        <v>999.9</v>
      </c>
      <c r="CH482">
        <v>0</v>
      </c>
      <c r="CI482">
        <v>0</v>
      </c>
      <c r="CJ482">
        <v>10013.7666666667</v>
      </c>
      <c r="CK482">
        <v>0</v>
      </c>
      <c r="CL482">
        <v>0.221023</v>
      </c>
      <c r="CM482">
        <v>1459.99333333333</v>
      </c>
      <c r="CN482">
        <v>0.972996666666667</v>
      </c>
      <c r="CO482">
        <v>0.0270030333333333</v>
      </c>
      <c r="CP482">
        <v>0</v>
      </c>
      <c r="CQ482">
        <v>892.228666666667</v>
      </c>
      <c r="CR482">
        <v>4.99999</v>
      </c>
      <c r="CS482">
        <v>13106.8</v>
      </c>
      <c r="CT482">
        <v>12728.2666666667</v>
      </c>
      <c r="CU482">
        <v>40.062</v>
      </c>
      <c r="CV482">
        <v>41.687</v>
      </c>
      <c r="CW482">
        <v>41</v>
      </c>
      <c r="CX482">
        <v>41.25</v>
      </c>
      <c r="CY482">
        <v>42.625</v>
      </c>
      <c r="CZ482">
        <v>1415.70333333333</v>
      </c>
      <c r="DA482">
        <v>39.29</v>
      </c>
      <c r="DB482">
        <v>0</v>
      </c>
      <c r="DC482">
        <v>1626466131.2</v>
      </c>
      <c r="DD482">
        <v>0</v>
      </c>
      <c r="DE482">
        <v>891.88884</v>
      </c>
      <c r="DF482">
        <v>3.39892308042613</v>
      </c>
      <c r="DG482">
        <v>61.1769230365952</v>
      </c>
      <c r="DH482">
        <v>13100.892</v>
      </c>
      <c r="DI482">
        <v>15</v>
      </c>
      <c r="DJ482">
        <v>1626465084.6</v>
      </c>
      <c r="DK482" t="s">
        <v>294</v>
      </c>
      <c r="DL482">
        <v>1626465076.6</v>
      </c>
      <c r="DM482">
        <v>1626465084.6</v>
      </c>
      <c r="DN482">
        <v>8</v>
      </c>
      <c r="DO482">
        <v>0.212</v>
      </c>
      <c r="DP482">
        <v>0.013</v>
      </c>
      <c r="DQ482">
        <v>1.588</v>
      </c>
      <c r="DR482">
        <v>-0.074</v>
      </c>
      <c r="DS482">
        <v>420</v>
      </c>
      <c r="DT482">
        <v>3</v>
      </c>
      <c r="DU482">
        <v>0.13</v>
      </c>
      <c r="DV482">
        <v>0.03</v>
      </c>
      <c r="DW482">
        <v>-25.4385268292683</v>
      </c>
      <c r="DX482">
        <v>-0.12007526132402</v>
      </c>
      <c r="DY482">
        <v>0.0300482053714365</v>
      </c>
      <c r="DZ482">
        <v>1</v>
      </c>
      <c r="EA482">
        <v>891.732545454545</v>
      </c>
      <c r="EB482">
        <v>2.95543707377498</v>
      </c>
      <c r="EC482">
        <v>0.36671912221829</v>
      </c>
      <c r="ED482">
        <v>1</v>
      </c>
      <c r="EE482">
        <v>7.83348682926829</v>
      </c>
      <c r="EF482">
        <v>0.398687247386765</v>
      </c>
      <c r="EG482">
        <v>0.0421074903503521</v>
      </c>
      <c r="EH482">
        <v>0</v>
      </c>
      <c r="EI482">
        <v>2</v>
      </c>
      <c r="EJ482">
        <v>3</v>
      </c>
      <c r="EK482" t="s">
        <v>354</v>
      </c>
      <c r="EL482">
        <v>100</v>
      </c>
      <c r="EM482">
        <v>100</v>
      </c>
      <c r="EN482">
        <v>1.547</v>
      </c>
      <c r="EO482">
        <v>-0.0024</v>
      </c>
      <c r="EP482">
        <v>0.796380875196005</v>
      </c>
      <c r="EQ482">
        <v>0.00225868272383977</v>
      </c>
      <c r="ER482">
        <v>-9.96746185667655e-07</v>
      </c>
      <c r="ES482">
        <v>2.83711317370827e-10</v>
      </c>
      <c r="ET482">
        <v>-0.071317122073674</v>
      </c>
      <c r="EU482">
        <v>-0.00217948432402501</v>
      </c>
      <c r="EV482">
        <v>0.000453263451741206</v>
      </c>
      <c r="EW482">
        <v>-1.16319206543697e-06</v>
      </c>
      <c r="EX482">
        <v>-2</v>
      </c>
      <c r="EY482">
        <v>2196</v>
      </c>
      <c r="EZ482">
        <v>1</v>
      </c>
      <c r="FA482">
        <v>25</v>
      </c>
      <c r="FB482">
        <v>17.4</v>
      </c>
      <c r="FC482">
        <v>17.3</v>
      </c>
      <c r="FD482">
        <v>18</v>
      </c>
      <c r="FE482">
        <v>832.052</v>
      </c>
      <c r="FF482">
        <v>436.839</v>
      </c>
      <c r="FG482">
        <v>38.052</v>
      </c>
      <c r="FH482">
        <v>25.4</v>
      </c>
      <c r="FI482">
        <v>30.0008</v>
      </c>
      <c r="FJ482">
        <v>25.3916</v>
      </c>
      <c r="FK482">
        <v>25.4182</v>
      </c>
      <c r="FL482">
        <v>25.1305</v>
      </c>
      <c r="FM482">
        <v>51.0109</v>
      </c>
      <c r="FN482">
        <v>0</v>
      </c>
      <c r="FO482">
        <v>38.15</v>
      </c>
      <c r="FP482">
        <v>420</v>
      </c>
      <c r="FQ482">
        <v>7.53525</v>
      </c>
      <c r="FR482">
        <v>101.458</v>
      </c>
      <c r="FS482">
        <v>101.885</v>
      </c>
    </row>
    <row r="483" spans="1:175">
      <c r="A483">
        <v>467</v>
      </c>
      <c r="B483">
        <v>1626466122</v>
      </c>
      <c r="C483">
        <v>932.400000095367</v>
      </c>
      <c r="D483" t="s">
        <v>1228</v>
      </c>
      <c r="E483" t="s">
        <v>1229</v>
      </c>
      <c r="F483">
        <v>1</v>
      </c>
      <c r="G483" t="s">
        <v>291</v>
      </c>
      <c r="H483">
        <v>1626466121</v>
      </c>
      <c r="I483">
        <f>(J483)/1000</f>
        <v>0</v>
      </c>
      <c r="J483">
        <f>1000*CB483*AH483*(BX483-BY483)/(100*BQ483*(1000-AH483*BX483))</f>
        <v>0</v>
      </c>
      <c r="K483">
        <f>CB483*AH483*(BW483-BV483*(1000-AH483*BY483)/(1000-AH483*BX483))/(100*BQ483)</f>
        <v>0</v>
      </c>
      <c r="L483">
        <f>BV483 - IF(AH483&gt;1, K483*BQ483*100.0/(AJ483*CJ483), 0)</f>
        <v>0</v>
      </c>
      <c r="M483">
        <f>((S483-I483/2)*L483-K483)/(S483+I483/2)</f>
        <v>0</v>
      </c>
      <c r="N483">
        <f>M483*(CC483+CD483)/1000.0</f>
        <v>0</v>
      </c>
      <c r="O483">
        <f>(BV483 - IF(AH483&gt;1, K483*BQ483*100.0/(AJ483*CJ483), 0))*(CC483+CD483)/1000.0</f>
        <v>0</v>
      </c>
      <c r="P483">
        <f>2.0/((1/R483-1/Q483)+SIGN(R483)*SQRT((1/R483-1/Q483)*(1/R483-1/Q483) + 4*BR483/((BR483+1)*(BR483+1))*(2*1/R483*1/Q483-1/Q483*1/Q483)))</f>
        <v>0</v>
      </c>
      <c r="Q483">
        <f>IF(LEFT(BS483,1)&lt;&gt;"0",IF(LEFT(BS483,1)="1",3.0,BT483),$D$5+$E$5*(CJ483*CC483/($K$5*1000))+$F$5*(CJ483*CC483/($K$5*1000))*MAX(MIN(BQ483,$J$5),$I$5)*MAX(MIN(BQ483,$J$5),$I$5)+$G$5*MAX(MIN(BQ483,$J$5),$I$5)*(CJ483*CC483/($K$5*1000))+$H$5*(CJ483*CC483/($K$5*1000))*(CJ483*CC483/($K$5*1000)))</f>
        <v>0</v>
      </c>
      <c r="R483">
        <f>I483*(1000-(1000*0.61365*exp(17.502*V483/(240.97+V483))/(CC483+CD483)+BX483)/2)/(1000*0.61365*exp(17.502*V483/(240.97+V483))/(CC483+CD483)-BX483)</f>
        <v>0</v>
      </c>
      <c r="S483">
        <f>1/((BR483+1)/(P483/1.6)+1/(Q483/1.37)) + BR483/((BR483+1)/(P483/1.6) + BR483/(Q483/1.37))</f>
        <v>0</v>
      </c>
      <c r="T483">
        <f>(BM483*BP483)</f>
        <v>0</v>
      </c>
      <c r="U483">
        <f>(CE483+(T483+2*0.95*5.67E-8*(((CE483+$B$7)+273)^4-(CE483+273)^4)-44100*I483)/(1.84*29.3*Q483+8*0.95*5.67E-8*(CE483+273)^3))</f>
        <v>0</v>
      </c>
      <c r="V483">
        <f>($C$7*CF483+$D$7*CG483+$E$7*U483)</f>
        <v>0</v>
      </c>
      <c r="W483">
        <f>0.61365*exp(17.502*V483/(240.97+V483))</f>
        <v>0</v>
      </c>
      <c r="X483">
        <f>(Y483/Z483*100)</f>
        <v>0</v>
      </c>
      <c r="Y483">
        <f>BX483*(CC483+CD483)/1000</f>
        <v>0</v>
      </c>
      <c r="Z483">
        <f>0.61365*exp(17.502*CE483/(240.97+CE483))</f>
        <v>0</v>
      </c>
      <c r="AA483">
        <f>(W483-BX483*(CC483+CD483)/1000)</f>
        <v>0</v>
      </c>
      <c r="AB483">
        <f>(-I483*44100)</f>
        <v>0</v>
      </c>
      <c r="AC483">
        <f>2*29.3*Q483*0.92*(CE483-V483)</f>
        <v>0</v>
      </c>
      <c r="AD483">
        <f>2*0.95*5.67E-8*(((CE483+$B$7)+273)^4-(V483+273)^4)</f>
        <v>0</v>
      </c>
      <c r="AE483">
        <f>T483+AD483+AB483+AC483</f>
        <v>0</v>
      </c>
      <c r="AF483">
        <v>132</v>
      </c>
      <c r="AG483">
        <v>15</v>
      </c>
      <c r="AH483">
        <f>IF(AF483*$H$13&gt;=AJ483,1.0,(AJ483/(AJ483-AF483*$H$13)))</f>
        <v>0</v>
      </c>
      <c r="AI483">
        <f>(AH483-1)*100</f>
        <v>0</v>
      </c>
      <c r="AJ483">
        <f>MAX(0,($B$13+$C$13*CJ483)/(1+$D$13*CJ483)*CC483/(CE483+273)*$E$13)</f>
        <v>0</v>
      </c>
      <c r="AK483" t="s">
        <v>292</v>
      </c>
      <c r="AL483" t="s">
        <v>292</v>
      </c>
      <c r="AM483">
        <v>0</v>
      </c>
      <c r="AN483">
        <v>0</v>
      </c>
      <c r="AO483">
        <f>1-AM483/AN483</f>
        <v>0</v>
      </c>
      <c r="AP483">
        <v>0</v>
      </c>
      <c r="AQ483" t="s">
        <v>292</v>
      </c>
      <c r="AR483" t="s">
        <v>292</v>
      </c>
      <c r="AS483">
        <v>0</v>
      </c>
      <c r="AT483">
        <v>0</v>
      </c>
      <c r="AU483">
        <f>1-AS483/AT483</f>
        <v>0</v>
      </c>
      <c r="AV483">
        <v>0.5</v>
      </c>
      <c r="AW483">
        <f>BN483</f>
        <v>0</v>
      </c>
      <c r="AX483">
        <f>K483</f>
        <v>0</v>
      </c>
      <c r="AY483">
        <f>AU483*AV483*AW483</f>
        <v>0</v>
      </c>
      <c r="AZ483">
        <f>(AX483-AP483)/AW483</f>
        <v>0</v>
      </c>
      <c r="BA483">
        <f>(AN483-AT483)/AT483</f>
        <v>0</v>
      </c>
      <c r="BB483">
        <f>AM483/(AO483+AM483/AT483)</f>
        <v>0</v>
      </c>
      <c r="BC483" t="s">
        <v>292</v>
      </c>
      <c r="BD483">
        <v>0</v>
      </c>
      <c r="BE483">
        <f>IF(BD483&lt;&gt;0, BD483, BB483)</f>
        <v>0</v>
      </c>
      <c r="BF483">
        <f>1-BE483/AT483</f>
        <v>0</v>
      </c>
      <c r="BG483">
        <f>(AT483-AS483)/(AT483-BE483)</f>
        <v>0</v>
      </c>
      <c r="BH483">
        <f>(AN483-AT483)/(AN483-BE483)</f>
        <v>0</v>
      </c>
      <c r="BI483">
        <f>(AT483-AS483)/(AT483-AM483)</f>
        <v>0</v>
      </c>
      <c r="BJ483">
        <f>(AN483-AT483)/(AN483-AM483)</f>
        <v>0</v>
      </c>
      <c r="BK483">
        <f>(BG483*BE483/AS483)</f>
        <v>0</v>
      </c>
      <c r="BL483">
        <f>(1-BK483)</f>
        <v>0</v>
      </c>
      <c r="BM483">
        <f>$B$11*CK483+$C$11*CL483+$F$11*CM483*(1-CP483)</f>
        <v>0</v>
      </c>
      <c r="BN483">
        <f>BM483*BO483</f>
        <v>0</v>
      </c>
      <c r="BO483">
        <f>($B$11*$D$9+$C$11*$D$9+$F$11*((CZ483+CR483)/MAX(CZ483+CR483+DA483, 0.1)*$I$9+DA483/MAX(CZ483+CR483+DA483, 0.1)*$J$9))/($B$11+$C$11+$F$11)</f>
        <v>0</v>
      </c>
      <c r="BP483">
        <f>($B$11*$K$9+$C$11*$K$9+$F$11*((CZ483+CR483)/MAX(CZ483+CR483+DA483, 0.1)*$P$9+DA483/MAX(CZ483+CR483+DA483, 0.1)*$Q$9))/($B$11+$C$11+$F$11)</f>
        <v>0</v>
      </c>
      <c r="BQ483">
        <v>6</v>
      </c>
      <c r="BR483">
        <v>0.5</v>
      </c>
      <c r="BS483" t="s">
        <v>293</v>
      </c>
      <c r="BT483">
        <v>2</v>
      </c>
      <c r="BU483">
        <v>1626466121</v>
      </c>
      <c r="BV483">
        <v>394.468333333333</v>
      </c>
      <c r="BW483">
        <v>419.944</v>
      </c>
      <c r="BX483">
        <v>15.34</v>
      </c>
      <c r="BY483">
        <v>7.42829</v>
      </c>
      <c r="BZ483">
        <v>392.921</v>
      </c>
      <c r="CA483">
        <v>15.3422666666667</v>
      </c>
      <c r="CB483">
        <v>900.028333333333</v>
      </c>
      <c r="CC483">
        <v>100.757</v>
      </c>
      <c r="CD483">
        <v>0.0995357</v>
      </c>
      <c r="CE483">
        <v>30.8626</v>
      </c>
      <c r="CF483">
        <v>28.4412333333333</v>
      </c>
      <c r="CG483">
        <v>999.9</v>
      </c>
      <c r="CH483">
        <v>0</v>
      </c>
      <c r="CI483">
        <v>0</v>
      </c>
      <c r="CJ483">
        <v>10046.2666666667</v>
      </c>
      <c r="CK483">
        <v>0</v>
      </c>
      <c r="CL483">
        <v>0.221023</v>
      </c>
      <c r="CM483">
        <v>1459.90333333333</v>
      </c>
      <c r="CN483">
        <v>0.972995</v>
      </c>
      <c r="CO483">
        <v>0.0270046</v>
      </c>
      <c r="CP483">
        <v>0</v>
      </c>
      <c r="CQ483">
        <v>892.391333333333</v>
      </c>
      <c r="CR483">
        <v>4.99999</v>
      </c>
      <c r="CS483">
        <v>13107.1333333333</v>
      </c>
      <c r="CT483">
        <v>12727.4333333333</v>
      </c>
      <c r="CU483">
        <v>40.062</v>
      </c>
      <c r="CV483">
        <v>41.687</v>
      </c>
      <c r="CW483">
        <v>41</v>
      </c>
      <c r="CX483">
        <v>41.25</v>
      </c>
      <c r="CY483">
        <v>42.625</v>
      </c>
      <c r="CZ483">
        <v>1415.61333333333</v>
      </c>
      <c r="DA483">
        <v>39.29</v>
      </c>
      <c r="DB483">
        <v>0</v>
      </c>
      <c r="DC483">
        <v>1626466133</v>
      </c>
      <c r="DD483">
        <v>0</v>
      </c>
      <c r="DE483">
        <v>891.973653846154</v>
      </c>
      <c r="DF483">
        <v>4.05234187867594</v>
      </c>
      <c r="DG483">
        <v>59.3880340641986</v>
      </c>
      <c r="DH483">
        <v>13102.2653846154</v>
      </c>
      <c r="DI483">
        <v>15</v>
      </c>
      <c r="DJ483">
        <v>1626465084.6</v>
      </c>
      <c r="DK483" t="s">
        <v>294</v>
      </c>
      <c r="DL483">
        <v>1626465076.6</v>
      </c>
      <c r="DM483">
        <v>1626465084.6</v>
      </c>
      <c r="DN483">
        <v>8</v>
      </c>
      <c r="DO483">
        <v>0.212</v>
      </c>
      <c r="DP483">
        <v>0.013</v>
      </c>
      <c r="DQ483">
        <v>1.588</v>
      </c>
      <c r="DR483">
        <v>-0.074</v>
      </c>
      <c r="DS483">
        <v>420</v>
      </c>
      <c r="DT483">
        <v>3</v>
      </c>
      <c r="DU483">
        <v>0.13</v>
      </c>
      <c r="DV483">
        <v>0.03</v>
      </c>
      <c r="DW483">
        <v>-25.4390829268293</v>
      </c>
      <c r="DX483">
        <v>-0.151896167247432</v>
      </c>
      <c r="DY483">
        <v>0.030397889066946</v>
      </c>
      <c r="DZ483">
        <v>1</v>
      </c>
      <c r="EA483">
        <v>891.815514285714</v>
      </c>
      <c r="EB483">
        <v>3.09889494476764</v>
      </c>
      <c r="EC483">
        <v>0.384406434569942</v>
      </c>
      <c r="ED483">
        <v>1</v>
      </c>
      <c r="EE483">
        <v>7.8489056097561</v>
      </c>
      <c r="EF483">
        <v>0.35796355400699</v>
      </c>
      <c r="EG483">
        <v>0.0374854681468589</v>
      </c>
      <c r="EH483">
        <v>0</v>
      </c>
      <c r="EI483">
        <v>2</v>
      </c>
      <c r="EJ483">
        <v>3</v>
      </c>
      <c r="EK483" t="s">
        <v>354</v>
      </c>
      <c r="EL483">
        <v>100</v>
      </c>
      <c r="EM483">
        <v>100</v>
      </c>
      <c r="EN483">
        <v>1.547</v>
      </c>
      <c r="EO483">
        <v>-0.002</v>
      </c>
      <c r="EP483">
        <v>0.796380875196005</v>
      </c>
      <c r="EQ483">
        <v>0.00225868272383977</v>
      </c>
      <c r="ER483">
        <v>-9.96746185667655e-07</v>
      </c>
      <c r="ES483">
        <v>2.83711317370827e-10</v>
      </c>
      <c r="ET483">
        <v>-0.071317122073674</v>
      </c>
      <c r="EU483">
        <v>-0.00217948432402501</v>
      </c>
      <c r="EV483">
        <v>0.000453263451741206</v>
      </c>
      <c r="EW483">
        <v>-1.16319206543697e-06</v>
      </c>
      <c r="EX483">
        <v>-2</v>
      </c>
      <c r="EY483">
        <v>2196</v>
      </c>
      <c r="EZ483">
        <v>1</v>
      </c>
      <c r="FA483">
        <v>25</v>
      </c>
      <c r="FB483">
        <v>17.4</v>
      </c>
      <c r="FC483">
        <v>17.3</v>
      </c>
      <c r="FD483">
        <v>18</v>
      </c>
      <c r="FE483">
        <v>832.236</v>
      </c>
      <c r="FF483">
        <v>436.791</v>
      </c>
      <c r="FG483">
        <v>38.112</v>
      </c>
      <c r="FH483">
        <v>25.4029</v>
      </c>
      <c r="FI483">
        <v>30.0006</v>
      </c>
      <c r="FJ483">
        <v>25.3928</v>
      </c>
      <c r="FK483">
        <v>25.4195</v>
      </c>
      <c r="FL483">
        <v>25.127</v>
      </c>
      <c r="FM483">
        <v>50.7311</v>
      </c>
      <c r="FN483">
        <v>0</v>
      </c>
      <c r="FO483">
        <v>38.25</v>
      </c>
      <c r="FP483">
        <v>420</v>
      </c>
      <c r="FQ483">
        <v>7.54018</v>
      </c>
      <c r="FR483">
        <v>101.458</v>
      </c>
      <c r="FS483">
        <v>101.885</v>
      </c>
    </row>
    <row r="484" spans="1:175">
      <c r="A484">
        <v>468</v>
      </c>
      <c r="B484">
        <v>1626466124</v>
      </c>
      <c r="C484">
        <v>934.400000095367</v>
      </c>
      <c r="D484" t="s">
        <v>1230</v>
      </c>
      <c r="E484" t="s">
        <v>1231</v>
      </c>
      <c r="F484">
        <v>1</v>
      </c>
      <c r="G484" t="s">
        <v>291</v>
      </c>
      <c r="H484">
        <v>1626466123</v>
      </c>
      <c r="I484">
        <f>(J484)/1000</f>
        <v>0</v>
      </c>
      <c r="J484">
        <f>1000*CB484*AH484*(BX484-BY484)/(100*BQ484*(1000-AH484*BX484))</f>
        <v>0</v>
      </c>
      <c r="K484">
        <f>CB484*AH484*(BW484-BV484*(1000-AH484*BY484)/(1000-AH484*BX484))/(100*BQ484)</f>
        <v>0</v>
      </c>
      <c r="L484">
        <f>BV484 - IF(AH484&gt;1, K484*BQ484*100.0/(AJ484*CJ484), 0)</f>
        <v>0</v>
      </c>
      <c r="M484">
        <f>((S484-I484/2)*L484-K484)/(S484+I484/2)</f>
        <v>0</v>
      </c>
      <c r="N484">
        <f>M484*(CC484+CD484)/1000.0</f>
        <v>0</v>
      </c>
      <c r="O484">
        <f>(BV484 - IF(AH484&gt;1, K484*BQ484*100.0/(AJ484*CJ484), 0))*(CC484+CD484)/1000.0</f>
        <v>0</v>
      </c>
      <c r="P484">
        <f>2.0/((1/R484-1/Q484)+SIGN(R484)*SQRT((1/R484-1/Q484)*(1/R484-1/Q484) + 4*BR484/((BR484+1)*(BR484+1))*(2*1/R484*1/Q484-1/Q484*1/Q484)))</f>
        <v>0</v>
      </c>
      <c r="Q484">
        <f>IF(LEFT(BS484,1)&lt;&gt;"0",IF(LEFT(BS484,1)="1",3.0,BT484),$D$5+$E$5*(CJ484*CC484/($K$5*1000))+$F$5*(CJ484*CC484/($K$5*1000))*MAX(MIN(BQ484,$J$5),$I$5)*MAX(MIN(BQ484,$J$5),$I$5)+$G$5*MAX(MIN(BQ484,$J$5),$I$5)*(CJ484*CC484/($K$5*1000))+$H$5*(CJ484*CC484/($K$5*1000))*(CJ484*CC484/($K$5*1000)))</f>
        <v>0</v>
      </c>
      <c r="R484">
        <f>I484*(1000-(1000*0.61365*exp(17.502*V484/(240.97+V484))/(CC484+CD484)+BX484)/2)/(1000*0.61365*exp(17.502*V484/(240.97+V484))/(CC484+CD484)-BX484)</f>
        <v>0</v>
      </c>
      <c r="S484">
        <f>1/((BR484+1)/(P484/1.6)+1/(Q484/1.37)) + BR484/((BR484+1)/(P484/1.6) + BR484/(Q484/1.37))</f>
        <v>0</v>
      </c>
      <c r="T484">
        <f>(BM484*BP484)</f>
        <v>0</v>
      </c>
      <c r="U484">
        <f>(CE484+(T484+2*0.95*5.67E-8*(((CE484+$B$7)+273)^4-(CE484+273)^4)-44100*I484)/(1.84*29.3*Q484+8*0.95*5.67E-8*(CE484+273)^3))</f>
        <v>0</v>
      </c>
      <c r="V484">
        <f>($C$7*CF484+$D$7*CG484+$E$7*U484)</f>
        <v>0</v>
      </c>
      <c r="W484">
        <f>0.61365*exp(17.502*V484/(240.97+V484))</f>
        <v>0</v>
      </c>
      <c r="X484">
        <f>(Y484/Z484*100)</f>
        <v>0</v>
      </c>
      <c r="Y484">
        <f>BX484*(CC484+CD484)/1000</f>
        <v>0</v>
      </c>
      <c r="Z484">
        <f>0.61365*exp(17.502*CE484/(240.97+CE484))</f>
        <v>0</v>
      </c>
      <c r="AA484">
        <f>(W484-BX484*(CC484+CD484)/1000)</f>
        <v>0</v>
      </c>
      <c r="AB484">
        <f>(-I484*44100)</f>
        <v>0</v>
      </c>
      <c r="AC484">
        <f>2*29.3*Q484*0.92*(CE484-V484)</f>
        <v>0</v>
      </c>
      <c r="AD484">
        <f>2*0.95*5.67E-8*(((CE484+$B$7)+273)^4-(V484+273)^4)</f>
        <v>0</v>
      </c>
      <c r="AE484">
        <f>T484+AD484+AB484+AC484</f>
        <v>0</v>
      </c>
      <c r="AF484">
        <v>132</v>
      </c>
      <c r="AG484">
        <v>15</v>
      </c>
      <c r="AH484">
        <f>IF(AF484*$H$13&gt;=AJ484,1.0,(AJ484/(AJ484-AF484*$H$13)))</f>
        <v>0</v>
      </c>
      <c r="AI484">
        <f>(AH484-1)*100</f>
        <v>0</v>
      </c>
      <c r="AJ484">
        <f>MAX(0,($B$13+$C$13*CJ484)/(1+$D$13*CJ484)*CC484/(CE484+273)*$E$13)</f>
        <v>0</v>
      </c>
      <c r="AK484" t="s">
        <v>292</v>
      </c>
      <c r="AL484" t="s">
        <v>292</v>
      </c>
      <c r="AM484">
        <v>0</v>
      </c>
      <c r="AN484">
        <v>0</v>
      </c>
      <c r="AO484">
        <f>1-AM484/AN484</f>
        <v>0</v>
      </c>
      <c r="AP484">
        <v>0</v>
      </c>
      <c r="AQ484" t="s">
        <v>292</v>
      </c>
      <c r="AR484" t="s">
        <v>292</v>
      </c>
      <c r="AS484">
        <v>0</v>
      </c>
      <c r="AT484">
        <v>0</v>
      </c>
      <c r="AU484">
        <f>1-AS484/AT484</f>
        <v>0</v>
      </c>
      <c r="AV484">
        <v>0.5</v>
      </c>
      <c r="AW484">
        <f>BN484</f>
        <v>0</v>
      </c>
      <c r="AX484">
        <f>K484</f>
        <v>0</v>
      </c>
      <c r="AY484">
        <f>AU484*AV484*AW484</f>
        <v>0</v>
      </c>
      <c r="AZ484">
        <f>(AX484-AP484)/AW484</f>
        <v>0</v>
      </c>
      <c r="BA484">
        <f>(AN484-AT484)/AT484</f>
        <v>0</v>
      </c>
      <c r="BB484">
        <f>AM484/(AO484+AM484/AT484)</f>
        <v>0</v>
      </c>
      <c r="BC484" t="s">
        <v>292</v>
      </c>
      <c r="BD484">
        <v>0</v>
      </c>
      <c r="BE484">
        <f>IF(BD484&lt;&gt;0, BD484, BB484)</f>
        <v>0</v>
      </c>
      <c r="BF484">
        <f>1-BE484/AT484</f>
        <v>0</v>
      </c>
      <c r="BG484">
        <f>(AT484-AS484)/(AT484-BE484)</f>
        <v>0</v>
      </c>
      <c r="BH484">
        <f>(AN484-AT484)/(AN484-BE484)</f>
        <v>0</v>
      </c>
      <c r="BI484">
        <f>(AT484-AS484)/(AT484-AM484)</f>
        <v>0</v>
      </c>
      <c r="BJ484">
        <f>(AN484-AT484)/(AN484-AM484)</f>
        <v>0</v>
      </c>
      <c r="BK484">
        <f>(BG484*BE484/AS484)</f>
        <v>0</v>
      </c>
      <c r="BL484">
        <f>(1-BK484)</f>
        <v>0</v>
      </c>
      <c r="BM484">
        <f>$B$11*CK484+$C$11*CL484+$F$11*CM484*(1-CP484)</f>
        <v>0</v>
      </c>
      <c r="BN484">
        <f>BM484*BO484</f>
        <v>0</v>
      </c>
      <c r="BO484">
        <f>($B$11*$D$9+$C$11*$D$9+$F$11*((CZ484+CR484)/MAX(CZ484+CR484+DA484, 0.1)*$I$9+DA484/MAX(CZ484+CR484+DA484, 0.1)*$J$9))/($B$11+$C$11+$F$11)</f>
        <v>0</v>
      </c>
      <c r="BP484">
        <f>($B$11*$K$9+$C$11*$K$9+$F$11*((CZ484+CR484)/MAX(CZ484+CR484+DA484, 0.1)*$P$9+DA484/MAX(CZ484+CR484+DA484, 0.1)*$Q$9))/($B$11+$C$11+$F$11)</f>
        <v>0</v>
      </c>
      <c r="BQ484">
        <v>6</v>
      </c>
      <c r="BR484">
        <v>0.5</v>
      </c>
      <c r="BS484" t="s">
        <v>293</v>
      </c>
      <c r="BT484">
        <v>2</v>
      </c>
      <c r="BU484">
        <v>1626466123</v>
      </c>
      <c r="BV484">
        <v>394.486666666667</v>
      </c>
      <c r="BW484">
        <v>420.053666666667</v>
      </c>
      <c r="BX484">
        <v>15.3797</v>
      </c>
      <c r="BY484">
        <v>7.44391333333333</v>
      </c>
      <c r="BZ484">
        <v>392.939333333333</v>
      </c>
      <c r="CA484">
        <v>15.3815</v>
      </c>
      <c r="CB484">
        <v>899.977</v>
      </c>
      <c r="CC484">
        <v>100.757333333333</v>
      </c>
      <c r="CD484">
        <v>0.0992733333333333</v>
      </c>
      <c r="CE484">
        <v>30.9039333333333</v>
      </c>
      <c r="CF484">
        <v>28.4749</v>
      </c>
      <c r="CG484">
        <v>999.9</v>
      </c>
      <c r="CH484">
        <v>0</v>
      </c>
      <c r="CI484">
        <v>0</v>
      </c>
      <c r="CJ484">
        <v>10017.5166666667</v>
      </c>
      <c r="CK484">
        <v>0</v>
      </c>
      <c r="CL484">
        <v>0.221023</v>
      </c>
      <c r="CM484">
        <v>1459.98333333333</v>
      </c>
      <c r="CN484">
        <v>0.972996666666667</v>
      </c>
      <c r="CO484">
        <v>0.0270030333333333</v>
      </c>
      <c r="CP484">
        <v>0</v>
      </c>
      <c r="CQ484">
        <v>892.505333333333</v>
      </c>
      <c r="CR484">
        <v>4.99999</v>
      </c>
      <c r="CS484">
        <v>13110.4</v>
      </c>
      <c r="CT484">
        <v>12728.2</v>
      </c>
      <c r="CU484">
        <v>40.062</v>
      </c>
      <c r="CV484">
        <v>41.687</v>
      </c>
      <c r="CW484">
        <v>41</v>
      </c>
      <c r="CX484">
        <v>41.25</v>
      </c>
      <c r="CY484">
        <v>42.625</v>
      </c>
      <c r="CZ484">
        <v>1415.69333333333</v>
      </c>
      <c r="DA484">
        <v>39.29</v>
      </c>
      <c r="DB484">
        <v>0</v>
      </c>
      <c r="DC484">
        <v>1626466135.4</v>
      </c>
      <c r="DD484">
        <v>0</v>
      </c>
      <c r="DE484">
        <v>892.111692307692</v>
      </c>
      <c r="DF484">
        <v>3.82755555823731</v>
      </c>
      <c r="DG484">
        <v>56.205128161477</v>
      </c>
      <c r="DH484">
        <v>13104.5692307692</v>
      </c>
      <c r="DI484">
        <v>15</v>
      </c>
      <c r="DJ484">
        <v>1626465084.6</v>
      </c>
      <c r="DK484" t="s">
        <v>294</v>
      </c>
      <c r="DL484">
        <v>1626465076.6</v>
      </c>
      <c r="DM484">
        <v>1626465084.6</v>
      </c>
      <c r="DN484">
        <v>8</v>
      </c>
      <c r="DO484">
        <v>0.212</v>
      </c>
      <c r="DP484">
        <v>0.013</v>
      </c>
      <c r="DQ484">
        <v>1.588</v>
      </c>
      <c r="DR484">
        <v>-0.074</v>
      </c>
      <c r="DS484">
        <v>420</v>
      </c>
      <c r="DT484">
        <v>3</v>
      </c>
      <c r="DU484">
        <v>0.13</v>
      </c>
      <c r="DV484">
        <v>0.03</v>
      </c>
      <c r="DW484">
        <v>-25.4504951219512</v>
      </c>
      <c r="DX484">
        <v>-0.308859930313627</v>
      </c>
      <c r="DY484">
        <v>0.0449549310961899</v>
      </c>
      <c r="DZ484">
        <v>1</v>
      </c>
      <c r="EA484">
        <v>891.963787878788</v>
      </c>
      <c r="EB484">
        <v>3.11137744217389</v>
      </c>
      <c r="EC484">
        <v>0.370845124708067</v>
      </c>
      <c r="ED484">
        <v>1</v>
      </c>
      <c r="EE484">
        <v>7.86255097560976</v>
      </c>
      <c r="EF484">
        <v>0.353880418118457</v>
      </c>
      <c r="EG484">
        <v>0.0370384328939996</v>
      </c>
      <c r="EH484">
        <v>0</v>
      </c>
      <c r="EI484">
        <v>2</v>
      </c>
      <c r="EJ484">
        <v>3</v>
      </c>
      <c r="EK484" t="s">
        <v>354</v>
      </c>
      <c r="EL484">
        <v>100</v>
      </c>
      <c r="EM484">
        <v>100</v>
      </c>
      <c r="EN484">
        <v>1.548</v>
      </c>
      <c r="EO484">
        <v>-0.0016</v>
      </c>
      <c r="EP484">
        <v>0.796380875196005</v>
      </c>
      <c r="EQ484">
        <v>0.00225868272383977</v>
      </c>
      <c r="ER484">
        <v>-9.96746185667655e-07</v>
      </c>
      <c r="ES484">
        <v>2.83711317370827e-10</v>
      </c>
      <c r="ET484">
        <v>-0.071317122073674</v>
      </c>
      <c r="EU484">
        <v>-0.00217948432402501</v>
      </c>
      <c r="EV484">
        <v>0.000453263451741206</v>
      </c>
      <c r="EW484">
        <v>-1.16319206543697e-06</v>
      </c>
      <c r="EX484">
        <v>-2</v>
      </c>
      <c r="EY484">
        <v>2196</v>
      </c>
      <c r="EZ484">
        <v>1</v>
      </c>
      <c r="FA484">
        <v>25</v>
      </c>
      <c r="FB484">
        <v>17.5</v>
      </c>
      <c r="FC484">
        <v>17.3</v>
      </c>
      <c r="FD484">
        <v>18</v>
      </c>
      <c r="FE484">
        <v>832.075</v>
      </c>
      <c r="FF484">
        <v>436.865</v>
      </c>
      <c r="FG484">
        <v>38.1795</v>
      </c>
      <c r="FH484">
        <v>25.4064</v>
      </c>
      <c r="FI484">
        <v>30.0005</v>
      </c>
      <c r="FJ484">
        <v>25.3945</v>
      </c>
      <c r="FK484">
        <v>25.4212</v>
      </c>
      <c r="FL484">
        <v>25.1298</v>
      </c>
      <c r="FM484">
        <v>50.7311</v>
      </c>
      <c r="FN484">
        <v>0</v>
      </c>
      <c r="FO484">
        <v>38.25</v>
      </c>
      <c r="FP484">
        <v>420</v>
      </c>
      <c r="FQ484">
        <v>7.52891</v>
      </c>
      <c r="FR484">
        <v>101.457</v>
      </c>
      <c r="FS484">
        <v>101.884</v>
      </c>
    </row>
    <row r="485" spans="1:175">
      <c r="A485">
        <v>469</v>
      </c>
      <c r="B485">
        <v>1626466126</v>
      </c>
      <c r="C485">
        <v>936.400000095367</v>
      </c>
      <c r="D485" t="s">
        <v>1232</v>
      </c>
      <c r="E485" t="s">
        <v>1233</v>
      </c>
      <c r="F485">
        <v>1</v>
      </c>
      <c r="G485" t="s">
        <v>291</v>
      </c>
      <c r="H485">
        <v>1626466125</v>
      </c>
      <c r="I485">
        <f>(J485)/1000</f>
        <v>0</v>
      </c>
      <c r="J485">
        <f>1000*CB485*AH485*(BX485-BY485)/(100*BQ485*(1000-AH485*BX485))</f>
        <v>0</v>
      </c>
      <c r="K485">
        <f>CB485*AH485*(BW485-BV485*(1000-AH485*BY485)/(1000-AH485*BX485))/(100*BQ485)</f>
        <v>0</v>
      </c>
      <c r="L485">
        <f>BV485 - IF(AH485&gt;1, K485*BQ485*100.0/(AJ485*CJ485), 0)</f>
        <v>0</v>
      </c>
      <c r="M485">
        <f>((S485-I485/2)*L485-K485)/(S485+I485/2)</f>
        <v>0</v>
      </c>
      <c r="N485">
        <f>M485*(CC485+CD485)/1000.0</f>
        <v>0</v>
      </c>
      <c r="O485">
        <f>(BV485 - IF(AH485&gt;1, K485*BQ485*100.0/(AJ485*CJ485), 0))*(CC485+CD485)/1000.0</f>
        <v>0</v>
      </c>
      <c r="P485">
        <f>2.0/((1/R485-1/Q485)+SIGN(R485)*SQRT((1/R485-1/Q485)*(1/R485-1/Q485) + 4*BR485/((BR485+1)*(BR485+1))*(2*1/R485*1/Q485-1/Q485*1/Q485)))</f>
        <v>0</v>
      </c>
      <c r="Q485">
        <f>IF(LEFT(BS485,1)&lt;&gt;"0",IF(LEFT(BS485,1)="1",3.0,BT485),$D$5+$E$5*(CJ485*CC485/($K$5*1000))+$F$5*(CJ485*CC485/($K$5*1000))*MAX(MIN(BQ485,$J$5),$I$5)*MAX(MIN(BQ485,$J$5),$I$5)+$G$5*MAX(MIN(BQ485,$J$5),$I$5)*(CJ485*CC485/($K$5*1000))+$H$5*(CJ485*CC485/($K$5*1000))*(CJ485*CC485/($K$5*1000)))</f>
        <v>0</v>
      </c>
      <c r="R485">
        <f>I485*(1000-(1000*0.61365*exp(17.502*V485/(240.97+V485))/(CC485+CD485)+BX485)/2)/(1000*0.61365*exp(17.502*V485/(240.97+V485))/(CC485+CD485)-BX485)</f>
        <v>0</v>
      </c>
      <c r="S485">
        <f>1/((BR485+1)/(P485/1.6)+1/(Q485/1.37)) + BR485/((BR485+1)/(P485/1.6) + BR485/(Q485/1.37))</f>
        <v>0</v>
      </c>
      <c r="T485">
        <f>(BM485*BP485)</f>
        <v>0</v>
      </c>
      <c r="U485">
        <f>(CE485+(T485+2*0.95*5.67E-8*(((CE485+$B$7)+273)^4-(CE485+273)^4)-44100*I485)/(1.84*29.3*Q485+8*0.95*5.67E-8*(CE485+273)^3))</f>
        <v>0</v>
      </c>
      <c r="V485">
        <f>($C$7*CF485+$D$7*CG485+$E$7*U485)</f>
        <v>0</v>
      </c>
      <c r="W485">
        <f>0.61365*exp(17.502*V485/(240.97+V485))</f>
        <v>0</v>
      </c>
      <c r="X485">
        <f>(Y485/Z485*100)</f>
        <v>0</v>
      </c>
      <c r="Y485">
        <f>BX485*(CC485+CD485)/1000</f>
        <v>0</v>
      </c>
      <c r="Z485">
        <f>0.61365*exp(17.502*CE485/(240.97+CE485))</f>
        <v>0</v>
      </c>
      <c r="AA485">
        <f>(W485-BX485*(CC485+CD485)/1000)</f>
        <v>0</v>
      </c>
      <c r="AB485">
        <f>(-I485*44100)</f>
        <v>0</v>
      </c>
      <c r="AC485">
        <f>2*29.3*Q485*0.92*(CE485-V485)</f>
        <v>0</v>
      </c>
      <c r="AD485">
        <f>2*0.95*5.67E-8*(((CE485+$B$7)+273)^4-(V485+273)^4)</f>
        <v>0</v>
      </c>
      <c r="AE485">
        <f>T485+AD485+AB485+AC485</f>
        <v>0</v>
      </c>
      <c r="AF485">
        <v>132</v>
      </c>
      <c r="AG485">
        <v>15</v>
      </c>
      <c r="AH485">
        <f>IF(AF485*$H$13&gt;=AJ485,1.0,(AJ485/(AJ485-AF485*$H$13)))</f>
        <v>0</v>
      </c>
      <c r="AI485">
        <f>(AH485-1)*100</f>
        <v>0</v>
      </c>
      <c r="AJ485">
        <f>MAX(0,($B$13+$C$13*CJ485)/(1+$D$13*CJ485)*CC485/(CE485+273)*$E$13)</f>
        <v>0</v>
      </c>
      <c r="AK485" t="s">
        <v>292</v>
      </c>
      <c r="AL485" t="s">
        <v>292</v>
      </c>
      <c r="AM485">
        <v>0</v>
      </c>
      <c r="AN485">
        <v>0</v>
      </c>
      <c r="AO485">
        <f>1-AM485/AN485</f>
        <v>0</v>
      </c>
      <c r="AP485">
        <v>0</v>
      </c>
      <c r="AQ485" t="s">
        <v>292</v>
      </c>
      <c r="AR485" t="s">
        <v>292</v>
      </c>
      <c r="AS485">
        <v>0</v>
      </c>
      <c r="AT485">
        <v>0</v>
      </c>
      <c r="AU485">
        <f>1-AS485/AT485</f>
        <v>0</v>
      </c>
      <c r="AV485">
        <v>0.5</v>
      </c>
      <c r="AW485">
        <f>BN485</f>
        <v>0</v>
      </c>
      <c r="AX485">
        <f>K485</f>
        <v>0</v>
      </c>
      <c r="AY485">
        <f>AU485*AV485*AW485</f>
        <v>0</v>
      </c>
      <c r="AZ485">
        <f>(AX485-AP485)/AW485</f>
        <v>0</v>
      </c>
      <c r="BA485">
        <f>(AN485-AT485)/AT485</f>
        <v>0</v>
      </c>
      <c r="BB485">
        <f>AM485/(AO485+AM485/AT485)</f>
        <v>0</v>
      </c>
      <c r="BC485" t="s">
        <v>292</v>
      </c>
      <c r="BD485">
        <v>0</v>
      </c>
      <c r="BE485">
        <f>IF(BD485&lt;&gt;0, BD485, BB485)</f>
        <v>0</v>
      </c>
      <c r="BF485">
        <f>1-BE485/AT485</f>
        <v>0</v>
      </c>
      <c r="BG485">
        <f>(AT485-AS485)/(AT485-BE485)</f>
        <v>0</v>
      </c>
      <c r="BH485">
        <f>(AN485-AT485)/(AN485-BE485)</f>
        <v>0</v>
      </c>
      <c r="BI485">
        <f>(AT485-AS485)/(AT485-AM485)</f>
        <v>0</v>
      </c>
      <c r="BJ485">
        <f>(AN485-AT485)/(AN485-AM485)</f>
        <v>0</v>
      </c>
      <c r="BK485">
        <f>(BG485*BE485/AS485)</f>
        <v>0</v>
      </c>
      <c r="BL485">
        <f>(1-BK485)</f>
        <v>0</v>
      </c>
      <c r="BM485">
        <f>$B$11*CK485+$C$11*CL485+$F$11*CM485*(1-CP485)</f>
        <v>0</v>
      </c>
      <c r="BN485">
        <f>BM485*BO485</f>
        <v>0</v>
      </c>
      <c r="BO485">
        <f>($B$11*$D$9+$C$11*$D$9+$F$11*((CZ485+CR485)/MAX(CZ485+CR485+DA485, 0.1)*$I$9+DA485/MAX(CZ485+CR485+DA485, 0.1)*$J$9))/($B$11+$C$11+$F$11)</f>
        <v>0</v>
      </c>
      <c r="BP485">
        <f>($B$11*$K$9+$C$11*$K$9+$F$11*((CZ485+CR485)/MAX(CZ485+CR485+DA485, 0.1)*$P$9+DA485/MAX(CZ485+CR485+DA485, 0.1)*$Q$9))/($B$11+$C$11+$F$11)</f>
        <v>0</v>
      </c>
      <c r="BQ485">
        <v>6</v>
      </c>
      <c r="BR485">
        <v>0.5</v>
      </c>
      <c r="BS485" t="s">
        <v>293</v>
      </c>
      <c r="BT485">
        <v>2</v>
      </c>
      <c r="BU485">
        <v>1626466125</v>
      </c>
      <c r="BV485">
        <v>394.496</v>
      </c>
      <c r="BW485">
        <v>420.031333333333</v>
      </c>
      <c r="BX485">
        <v>15.4146</v>
      </c>
      <c r="BY485">
        <v>7.45788333333333</v>
      </c>
      <c r="BZ485">
        <v>392.948666666667</v>
      </c>
      <c r="CA485">
        <v>15.4160333333333</v>
      </c>
      <c r="CB485">
        <v>899.99</v>
      </c>
      <c r="CC485">
        <v>100.756333333333</v>
      </c>
      <c r="CD485">
        <v>0.100490333333333</v>
      </c>
      <c r="CE485">
        <v>30.9450333333333</v>
      </c>
      <c r="CF485">
        <v>28.5107333333333</v>
      </c>
      <c r="CG485">
        <v>999.9</v>
      </c>
      <c r="CH485">
        <v>0</v>
      </c>
      <c r="CI485">
        <v>0</v>
      </c>
      <c r="CJ485">
        <v>9990</v>
      </c>
      <c r="CK485">
        <v>0</v>
      </c>
      <c r="CL485">
        <v>0.221023</v>
      </c>
      <c r="CM485">
        <v>1459.89333333333</v>
      </c>
      <c r="CN485">
        <v>0.972995</v>
      </c>
      <c r="CO485">
        <v>0.0270046</v>
      </c>
      <c r="CP485">
        <v>0</v>
      </c>
      <c r="CQ485">
        <v>892.683666666667</v>
      </c>
      <c r="CR485">
        <v>4.99999</v>
      </c>
      <c r="CS485">
        <v>13111.6333333333</v>
      </c>
      <c r="CT485">
        <v>12727.4</v>
      </c>
      <c r="CU485">
        <v>40.125</v>
      </c>
      <c r="CV485">
        <v>41.687</v>
      </c>
      <c r="CW485">
        <v>41</v>
      </c>
      <c r="CX485">
        <v>41.2706666666667</v>
      </c>
      <c r="CY485">
        <v>42.625</v>
      </c>
      <c r="CZ485">
        <v>1415.60333333333</v>
      </c>
      <c r="DA485">
        <v>39.29</v>
      </c>
      <c r="DB485">
        <v>0</v>
      </c>
      <c r="DC485">
        <v>1626466137.2</v>
      </c>
      <c r="DD485">
        <v>0</v>
      </c>
      <c r="DE485">
        <v>892.2526</v>
      </c>
      <c r="DF485">
        <v>3.70138461137508</v>
      </c>
      <c r="DG485">
        <v>57.5769230647027</v>
      </c>
      <c r="DH485">
        <v>13106.58</v>
      </c>
      <c r="DI485">
        <v>15</v>
      </c>
      <c r="DJ485">
        <v>1626465084.6</v>
      </c>
      <c r="DK485" t="s">
        <v>294</v>
      </c>
      <c r="DL485">
        <v>1626465076.6</v>
      </c>
      <c r="DM485">
        <v>1626465084.6</v>
      </c>
      <c r="DN485">
        <v>8</v>
      </c>
      <c r="DO485">
        <v>0.212</v>
      </c>
      <c r="DP485">
        <v>0.013</v>
      </c>
      <c r="DQ485">
        <v>1.588</v>
      </c>
      <c r="DR485">
        <v>-0.074</v>
      </c>
      <c r="DS485">
        <v>420</v>
      </c>
      <c r="DT485">
        <v>3</v>
      </c>
      <c r="DU485">
        <v>0.13</v>
      </c>
      <c r="DV485">
        <v>0.03</v>
      </c>
      <c r="DW485">
        <v>-25.4599219512195</v>
      </c>
      <c r="DX485">
        <v>-0.441982578397216</v>
      </c>
      <c r="DY485">
        <v>0.0525366051815078</v>
      </c>
      <c r="DZ485">
        <v>1</v>
      </c>
      <c r="EA485">
        <v>892.053352941177</v>
      </c>
      <c r="EB485">
        <v>3.52157020934658</v>
      </c>
      <c r="EC485">
        <v>0.402434567743477</v>
      </c>
      <c r="ED485">
        <v>1</v>
      </c>
      <c r="EE485">
        <v>7.87579170731707</v>
      </c>
      <c r="EF485">
        <v>0.398676167247397</v>
      </c>
      <c r="EG485">
        <v>0.0414373343444396</v>
      </c>
      <c r="EH485">
        <v>0</v>
      </c>
      <c r="EI485">
        <v>2</v>
      </c>
      <c r="EJ485">
        <v>3</v>
      </c>
      <c r="EK485" t="s">
        <v>354</v>
      </c>
      <c r="EL485">
        <v>100</v>
      </c>
      <c r="EM485">
        <v>100</v>
      </c>
      <c r="EN485">
        <v>1.548</v>
      </c>
      <c r="EO485">
        <v>-0.0012</v>
      </c>
      <c r="EP485">
        <v>0.796380875196005</v>
      </c>
      <c r="EQ485">
        <v>0.00225868272383977</v>
      </c>
      <c r="ER485">
        <v>-9.96746185667655e-07</v>
      </c>
      <c r="ES485">
        <v>2.83711317370827e-10</v>
      </c>
      <c r="ET485">
        <v>-0.071317122073674</v>
      </c>
      <c r="EU485">
        <v>-0.00217948432402501</v>
      </c>
      <c r="EV485">
        <v>0.000453263451741206</v>
      </c>
      <c r="EW485">
        <v>-1.16319206543697e-06</v>
      </c>
      <c r="EX485">
        <v>-2</v>
      </c>
      <c r="EY485">
        <v>2196</v>
      </c>
      <c r="EZ485">
        <v>1</v>
      </c>
      <c r="FA485">
        <v>25</v>
      </c>
      <c r="FB485">
        <v>17.5</v>
      </c>
      <c r="FC485">
        <v>17.4</v>
      </c>
      <c r="FD485">
        <v>18</v>
      </c>
      <c r="FE485">
        <v>832.165</v>
      </c>
      <c r="FF485">
        <v>436.83</v>
      </c>
      <c r="FG485">
        <v>38.2519</v>
      </c>
      <c r="FH485">
        <v>25.4097</v>
      </c>
      <c r="FI485">
        <v>30.0008</v>
      </c>
      <c r="FJ485">
        <v>25.3959</v>
      </c>
      <c r="FK485">
        <v>25.4224</v>
      </c>
      <c r="FL485">
        <v>25.1272</v>
      </c>
      <c r="FM485">
        <v>50.7311</v>
      </c>
      <c r="FN485">
        <v>0</v>
      </c>
      <c r="FO485">
        <v>38.35</v>
      </c>
      <c r="FP485">
        <v>420</v>
      </c>
      <c r="FQ485">
        <v>7.58233</v>
      </c>
      <c r="FR485">
        <v>101.457</v>
      </c>
      <c r="FS485">
        <v>101.884</v>
      </c>
    </row>
    <row r="486" spans="1:175">
      <c r="A486">
        <v>470</v>
      </c>
      <c r="B486">
        <v>1626466128</v>
      </c>
      <c r="C486">
        <v>938.400000095367</v>
      </c>
      <c r="D486" t="s">
        <v>1234</v>
      </c>
      <c r="E486" t="s">
        <v>1235</v>
      </c>
      <c r="F486">
        <v>1</v>
      </c>
      <c r="G486" t="s">
        <v>291</v>
      </c>
      <c r="H486">
        <v>1626466127</v>
      </c>
      <c r="I486">
        <f>(J486)/1000</f>
        <v>0</v>
      </c>
      <c r="J486">
        <f>1000*CB486*AH486*(BX486-BY486)/(100*BQ486*(1000-AH486*BX486))</f>
        <v>0</v>
      </c>
      <c r="K486">
        <f>CB486*AH486*(BW486-BV486*(1000-AH486*BY486)/(1000-AH486*BX486))/(100*BQ486)</f>
        <v>0</v>
      </c>
      <c r="L486">
        <f>BV486 - IF(AH486&gt;1, K486*BQ486*100.0/(AJ486*CJ486), 0)</f>
        <v>0</v>
      </c>
      <c r="M486">
        <f>((S486-I486/2)*L486-K486)/(S486+I486/2)</f>
        <v>0</v>
      </c>
      <c r="N486">
        <f>M486*(CC486+CD486)/1000.0</f>
        <v>0</v>
      </c>
      <c r="O486">
        <f>(BV486 - IF(AH486&gt;1, K486*BQ486*100.0/(AJ486*CJ486), 0))*(CC486+CD486)/1000.0</f>
        <v>0</v>
      </c>
      <c r="P486">
        <f>2.0/((1/R486-1/Q486)+SIGN(R486)*SQRT((1/R486-1/Q486)*(1/R486-1/Q486) + 4*BR486/((BR486+1)*(BR486+1))*(2*1/R486*1/Q486-1/Q486*1/Q486)))</f>
        <v>0</v>
      </c>
      <c r="Q486">
        <f>IF(LEFT(BS486,1)&lt;&gt;"0",IF(LEFT(BS486,1)="1",3.0,BT486),$D$5+$E$5*(CJ486*CC486/($K$5*1000))+$F$5*(CJ486*CC486/($K$5*1000))*MAX(MIN(BQ486,$J$5),$I$5)*MAX(MIN(BQ486,$J$5),$I$5)+$G$5*MAX(MIN(BQ486,$J$5),$I$5)*(CJ486*CC486/($K$5*1000))+$H$5*(CJ486*CC486/($K$5*1000))*(CJ486*CC486/($K$5*1000)))</f>
        <v>0</v>
      </c>
      <c r="R486">
        <f>I486*(1000-(1000*0.61365*exp(17.502*V486/(240.97+V486))/(CC486+CD486)+BX486)/2)/(1000*0.61365*exp(17.502*V486/(240.97+V486))/(CC486+CD486)-BX486)</f>
        <v>0</v>
      </c>
      <c r="S486">
        <f>1/((BR486+1)/(P486/1.6)+1/(Q486/1.37)) + BR486/((BR486+1)/(P486/1.6) + BR486/(Q486/1.37))</f>
        <v>0</v>
      </c>
      <c r="T486">
        <f>(BM486*BP486)</f>
        <v>0</v>
      </c>
      <c r="U486">
        <f>(CE486+(T486+2*0.95*5.67E-8*(((CE486+$B$7)+273)^4-(CE486+273)^4)-44100*I486)/(1.84*29.3*Q486+8*0.95*5.67E-8*(CE486+273)^3))</f>
        <v>0</v>
      </c>
      <c r="V486">
        <f>($C$7*CF486+$D$7*CG486+$E$7*U486)</f>
        <v>0</v>
      </c>
      <c r="W486">
        <f>0.61365*exp(17.502*V486/(240.97+V486))</f>
        <v>0</v>
      </c>
      <c r="X486">
        <f>(Y486/Z486*100)</f>
        <v>0</v>
      </c>
      <c r="Y486">
        <f>BX486*(CC486+CD486)/1000</f>
        <v>0</v>
      </c>
      <c r="Z486">
        <f>0.61365*exp(17.502*CE486/(240.97+CE486))</f>
        <v>0</v>
      </c>
      <c r="AA486">
        <f>(W486-BX486*(CC486+CD486)/1000)</f>
        <v>0</v>
      </c>
      <c r="AB486">
        <f>(-I486*44100)</f>
        <v>0</v>
      </c>
      <c r="AC486">
        <f>2*29.3*Q486*0.92*(CE486-V486)</f>
        <v>0</v>
      </c>
      <c r="AD486">
        <f>2*0.95*5.67E-8*(((CE486+$B$7)+273)^4-(V486+273)^4)</f>
        <v>0</v>
      </c>
      <c r="AE486">
        <f>T486+AD486+AB486+AC486</f>
        <v>0</v>
      </c>
      <c r="AF486">
        <v>132</v>
      </c>
      <c r="AG486">
        <v>15</v>
      </c>
      <c r="AH486">
        <f>IF(AF486*$H$13&gt;=AJ486,1.0,(AJ486/(AJ486-AF486*$H$13)))</f>
        <v>0</v>
      </c>
      <c r="AI486">
        <f>(AH486-1)*100</f>
        <v>0</v>
      </c>
      <c r="AJ486">
        <f>MAX(0,($B$13+$C$13*CJ486)/(1+$D$13*CJ486)*CC486/(CE486+273)*$E$13)</f>
        <v>0</v>
      </c>
      <c r="AK486" t="s">
        <v>292</v>
      </c>
      <c r="AL486" t="s">
        <v>292</v>
      </c>
      <c r="AM486">
        <v>0</v>
      </c>
      <c r="AN486">
        <v>0</v>
      </c>
      <c r="AO486">
        <f>1-AM486/AN486</f>
        <v>0</v>
      </c>
      <c r="AP486">
        <v>0</v>
      </c>
      <c r="AQ486" t="s">
        <v>292</v>
      </c>
      <c r="AR486" t="s">
        <v>292</v>
      </c>
      <c r="AS486">
        <v>0</v>
      </c>
      <c r="AT486">
        <v>0</v>
      </c>
      <c r="AU486">
        <f>1-AS486/AT486</f>
        <v>0</v>
      </c>
      <c r="AV486">
        <v>0.5</v>
      </c>
      <c r="AW486">
        <f>BN486</f>
        <v>0</v>
      </c>
      <c r="AX486">
        <f>K486</f>
        <v>0</v>
      </c>
      <c r="AY486">
        <f>AU486*AV486*AW486</f>
        <v>0</v>
      </c>
      <c r="AZ486">
        <f>(AX486-AP486)/AW486</f>
        <v>0</v>
      </c>
      <c r="BA486">
        <f>(AN486-AT486)/AT486</f>
        <v>0</v>
      </c>
      <c r="BB486">
        <f>AM486/(AO486+AM486/AT486)</f>
        <v>0</v>
      </c>
      <c r="BC486" t="s">
        <v>292</v>
      </c>
      <c r="BD486">
        <v>0</v>
      </c>
      <c r="BE486">
        <f>IF(BD486&lt;&gt;0, BD486, BB486)</f>
        <v>0</v>
      </c>
      <c r="BF486">
        <f>1-BE486/AT486</f>
        <v>0</v>
      </c>
      <c r="BG486">
        <f>(AT486-AS486)/(AT486-BE486)</f>
        <v>0</v>
      </c>
      <c r="BH486">
        <f>(AN486-AT486)/(AN486-BE486)</f>
        <v>0</v>
      </c>
      <c r="BI486">
        <f>(AT486-AS486)/(AT486-AM486)</f>
        <v>0</v>
      </c>
      <c r="BJ486">
        <f>(AN486-AT486)/(AN486-AM486)</f>
        <v>0</v>
      </c>
      <c r="BK486">
        <f>(BG486*BE486/AS486)</f>
        <v>0</v>
      </c>
      <c r="BL486">
        <f>(1-BK486)</f>
        <v>0</v>
      </c>
      <c r="BM486">
        <f>$B$11*CK486+$C$11*CL486+$F$11*CM486*(1-CP486)</f>
        <v>0</v>
      </c>
      <c r="BN486">
        <f>BM486*BO486</f>
        <v>0</v>
      </c>
      <c r="BO486">
        <f>($B$11*$D$9+$C$11*$D$9+$F$11*((CZ486+CR486)/MAX(CZ486+CR486+DA486, 0.1)*$I$9+DA486/MAX(CZ486+CR486+DA486, 0.1)*$J$9))/($B$11+$C$11+$F$11)</f>
        <v>0</v>
      </c>
      <c r="BP486">
        <f>($B$11*$K$9+$C$11*$K$9+$F$11*((CZ486+CR486)/MAX(CZ486+CR486+DA486, 0.1)*$P$9+DA486/MAX(CZ486+CR486+DA486, 0.1)*$Q$9))/($B$11+$C$11+$F$11)</f>
        <v>0</v>
      </c>
      <c r="BQ486">
        <v>6</v>
      </c>
      <c r="BR486">
        <v>0.5</v>
      </c>
      <c r="BS486" t="s">
        <v>293</v>
      </c>
      <c r="BT486">
        <v>2</v>
      </c>
      <c r="BU486">
        <v>1626466127</v>
      </c>
      <c r="BV486">
        <v>394.473</v>
      </c>
      <c r="BW486">
        <v>420.008666666667</v>
      </c>
      <c r="BX486">
        <v>15.4503333333333</v>
      </c>
      <c r="BY486">
        <v>7.47646666666667</v>
      </c>
      <c r="BZ486">
        <v>392.925666666667</v>
      </c>
      <c r="CA486">
        <v>15.4514</v>
      </c>
      <c r="CB486">
        <v>899.953</v>
      </c>
      <c r="CC486">
        <v>100.756</v>
      </c>
      <c r="CD486">
        <v>0.100151666666667</v>
      </c>
      <c r="CE486">
        <v>30.9842</v>
      </c>
      <c r="CF486">
        <v>28.5496666666667</v>
      </c>
      <c r="CG486">
        <v>999.9</v>
      </c>
      <c r="CH486">
        <v>0</v>
      </c>
      <c r="CI486">
        <v>0</v>
      </c>
      <c r="CJ486">
        <v>10042.5</v>
      </c>
      <c r="CK486">
        <v>0</v>
      </c>
      <c r="CL486">
        <v>0.221023</v>
      </c>
      <c r="CM486">
        <v>1460.05666666667</v>
      </c>
      <c r="CN486">
        <v>0.972995</v>
      </c>
      <c r="CO486">
        <v>0.0270046</v>
      </c>
      <c r="CP486">
        <v>0</v>
      </c>
      <c r="CQ486">
        <v>892.756666666667</v>
      </c>
      <c r="CR486">
        <v>4.99999</v>
      </c>
      <c r="CS486">
        <v>13115.1666666667</v>
      </c>
      <c r="CT486">
        <v>12728.7666666667</v>
      </c>
      <c r="CU486">
        <v>40.125</v>
      </c>
      <c r="CV486">
        <v>41.687</v>
      </c>
      <c r="CW486">
        <v>41</v>
      </c>
      <c r="CX486">
        <v>41.2706666666667</v>
      </c>
      <c r="CY486">
        <v>42.625</v>
      </c>
      <c r="CZ486">
        <v>1415.76</v>
      </c>
      <c r="DA486">
        <v>39.2966666666667</v>
      </c>
      <c r="DB486">
        <v>0</v>
      </c>
      <c r="DC486">
        <v>1626466139.6</v>
      </c>
      <c r="DD486">
        <v>0</v>
      </c>
      <c r="DE486">
        <v>892.3754</v>
      </c>
      <c r="DF486">
        <v>3.3447692309719</v>
      </c>
      <c r="DG486">
        <v>56.6769231468447</v>
      </c>
      <c r="DH486">
        <v>13109.064</v>
      </c>
      <c r="DI486">
        <v>15</v>
      </c>
      <c r="DJ486">
        <v>1626465084.6</v>
      </c>
      <c r="DK486" t="s">
        <v>294</v>
      </c>
      <c r="DL486">
        <v>1626465076.6</v>
      </c>
      <c r="DM486">
        <v>1626465084.6</v>
      </c>
      <c r="DN486">
        <v>8</v>
      </c>
      <c r="DO486">
        <v>0.212</v>
      </c>
      <c r="DP486">
        <v>0.013</v>
      </c>
      <c r="DQ486">
        <v>1.588</v>
      </c>
      <c r="DR486">
        <v>-0.074</v>
      </c>
      <c r="DS486">
        <v>420</v>
      </c>
      <c r="DT486">
        <v>3</v>
      </c>
      <c r="DU486">
        <v>0.13</v>
      </c>
      <c r="DV486">
        <v>0.03</v>
      </c>
      <c r="DW486">
        <v>-25.4699682926829</v>
      </c>
      <c r="DX486">
        <v>-0.48156794425087</v>
      </c>
      <c r="DY486">
        <v>0.0544309024450957</v>
      </c>
      <c r="DZ486">
        <v>1</v>
      </c>
      <c r="EA486">
        <v>892.128685714286</v>
      </c>
      <c r="EB486">
        <v>3.70460446587035</v>
      </c>
      <c r="EC486">
        <v>0.427796732200744</v>
      </c>
      <c r="ED486">
        <v>1</v>
      </c>
      <c r="EE486">
        <v>7.88926536585366</v>
      </c>
      <c r="EF486">
        <v>0.452407735191659</v>
      </c>
      <c r="EG486">
        <v>0.0462514088960126</v>
      </c>
      <c r="EH486">
        <v>0</v>
      </c>
      <c r="EI486">
        <v>2</v>
      </c>
      <c r="EJ486">
        <v>3</v>
      </c>
      <c r="EK486" t="s">
        <v>354</v>
      </c>
      <c r="EL486">
        <v>100</v>
      </c>
      <c r="EM486">
        <v>100</v>
      </c>
      <c r="EN486">
        <v>1.547</v>
      </c>
      <c r="EO486">
        <v>-0.0008</v>
      </c>
      <c r="EP486">
        <v>0.796380875196005</v>
      </c>
      <c r="EQ486">
        <v>0.00225868272383977</v>
      </c>
      <c r="ER486">
        <v>-9.96746185667655e-07</v>
      </c>
      <c r="ES486">
        <v>2.83711317370827e-10</v>
      </c>
      <c r="ET486">
        <v>-0.071317122073674</v>
      </c>
      <c r="EU486">
        <v>-0.00217948432402501</v>
      </c>
      <c r="EV486">
        <v>0.000453263451741206</v>
      </c>
      <c r="EW486">
        <v>-1.16319206543697e-06</v>
      </c>
      <c r="EX486">
        <v>-2</v>
      </c>
      <c r="EY486">
        <v>2196</v>
      </c>
      <c r="EZ486">
        <v>1</v>
      </c>
      <c r="FA486">
        <v>25</v>
      </c>
      <c r="FB486">
        <v>17.5</v>
      </c>
      <c r="FC486">
        <v>17.4</v>
      </c>
      <c r="FD486">
        <v>18</v>
      </c>
      <c r="FE486">
        <v>832.587</v>
      </c>
      <c r="FF486">
        <v>436.616</v>
      </c>
      <c r="FG486">
        <v>38.3119</v>
      </c>
      <c r="FH486">
        <v>25.4122</v>
      </c>
      <c r="FI486">
        <v>30.0005</v>
      </c>
      <c r="FJ486">
        <v>25.3974</v>
      </c>
      <c r="FK486">
        <v>25.4238</v>
      </c>
      <c r="FL486">
        <v>25.1274</v>
      </c>
      <c r="FM486">
        <v>50.4563</v>
      </c>
      <c r="FN486">
        <v>0</v>
      </c>
      <c r="FO486">
        <v>38.46</v>
      </c>
      <c r="FP486">
        <v>420</v>
      </c>
      <c r="FQ486">
        <v>7.57841</v>
      </c>
      <c r="FR486">
        <v>101.457</v>
      </c>
      <c r="FS486">
        <v>101.884</v>
      </c>
    </row>
    <row r="487" spans="1:175">
      <c r="A487">
        <v>471</v>
      </c>
      <c r="B487">
        <v>1626466130</v>
      </c>
      <c r="C487">
        <v>940.400000095367</v>
      </c>
      <c r="D487" t="s">
        <v>1236</v>
      </c>
      <c r="E487" t="s">
        <v>1237</v>
      </c>
      <c r="F487">
        <v>1</v>
      </c>
      <c r="G487" t="s">
        <v>291</v>
      </c>
      <c r="H487">
        <v>1626466129</v>
      </c>
      <c r="I487">
        <f>(J487)/1000</f>
        <v>0</v>
      </c>
      <c r="J487">
        <f>1000*CB487*AH487*(BX487-BY487)/(100*BQ487*(1000-AH487*BX487))</f>
        <v>0</v>
      </c>
      <c r="K487">
        <f>CB487*AH487*(BW487-BV487*(1000-AH487*BY487)/(1000-AH487*BX487))/(100*BQ487)</f>
        <v>0</v>
      </c>
      <c r="L487">
        <f>BV487 - IF(AH487&gt;1, K487*BQ487*100.0/(AJ487*CJ487), 0)</f>
        <v>0</v>
      </c>
      <c r="M487">
        <f>((S487-I487/2)*L487-K487)/(S487+I487/2)</f>
        <v>0</v>
      </c>
      <c r="N487">
        <f>M487*(CC487+CD487)/1000.0</f>
        <v>0</v>
      </c>
      <c r="O487">
        <f>(BV487 - IF(AH487&gt;1, K487*BQ487*100.0/(AJ487*CJ487), 0))*(CC487+CD487)/1000.0</f>
        <v>0</v>
      </c>
      <c r="P487">
        <f>2.0/((1/R487-1/Q487)+SIGN(R487)*SQRT((1/R487-1/Q487)*(1/R487-1/Q487) + 4*BR487/((BR487+1)*(BR487+1))*(2*1/R487*1/Q487-1/Q487*1/Q487)))</f>
        <v>0</v>
      </c>
      <c r="Q487">
        <f>IF(LEFT(BS487,1)&lt;&gt;"0",IF(LEFT(BS487,1)="1",3.0,BT487),$D$5+$E$5*(CJ487*CC487/($K$5*1000))+$F$5*(CJ487*CC487/($K$5*1000))*MAX(MIN(BQ487,$J$5),$I$5)*MAX(MIN(BQ487,$J$5),$I$5)+$G$5*MAX(MIN(BQ487,$J$5),$I$5)*(CJ487*CC487/($K$5*1000))+$H$5*(CJ487*CC487/($K$5*1000))*(CJ487*CC487/($K$5*1000)))</f>
        <v>0</v>
      </c>
      <c r="R487">
        <f>I487*(1000-(1000*0.61365*exp(17.502*V487/(240.97+V487))/(CC487+CD487)+BX487)/2)/(1000*0.61365*exp(17.502*V487/(240.97+V487))/(CC487+CD487)-BX487)</f>
        <v>0</v>
      </c>
      <c r="S487">
        <f>1/((BR487+1)/(P487/1.6)+1/(Q487/1.37)) + BR487/((BR487+1)/(P487/1.6) + BR487/(Q487/1.37))</f>
        <v>0</v>
      </c>
      <c r="T487">
        <f>(BM487*BP487)</f>
        <v>0</v>
      </c>
      <c r="U487">
        <f>(CE487+(T487+2*0.95*5.67E-8*(((CE487+$B$7)+273)^4-(CE487+273)^4)-44100*I487)/(1.84*29.3*Q487+8*0.95*5.67E-8*(CE487+273)^3))</f>
        <v>0</v>
      </c>
      <c r="V487">
        <f>($C$7*CF487+$D$7*CG487+$E$7*U487)</f>
        <v>0</v>
      </c>
      <c r="W487">
        <f>0.61365*exp(17.502*V487/(240.97+V487))</f>
        <v>0</v>
      </c>
      <c r="X487">
        <f>(Y487/Z487*100)</f>
        <v>0</v>
      </c>
      <c r="Y487">
        <f>BX487*(CC487+CD487)/1000</f>
        <v>0</v>
      </c>
      <c r="Z487">
        <f>0.61365*exp(17.502*CE487/(240.97+CE487))</f>
        <v>0</v>
      </c>
      <c r="AA487">
        <f>(W487-BX487*(CC487+CD487)/1000)</f>
        <v>0</v>
      </c>
      <c r="AB487">
        <f>(-I487*44100)</f>
        <v>0</v>
      </c>
      <c r="AC487">
        <f>2*29.3*Q487*0.92*(CE487-V487)</f>
        <v>0</v>
      </c>
      <c r="AD487">
        <f>2*0.95*5.67E-8*(((CE487+$B$7)+273)^4-(V487+273)^4)</f>
        <v>0</v>
      </c>
      <c r="AE487">
        <f>T487+AD487+AB487+AC487</f>
        <v>0</v>
      </c>
      <c r="AF487">
        <v>132</v>
      </c>
      <c r="AG487">
        <v>15</v>
      </c>
      <c r="AH487">
        <f>IF(AF487*$H$13&gt;=AJ487,1.0,(AJ487/(AJ487-AF487*$H$13)))</f>
        <v>0</v>
      </c>
      <c r="AI487">
        <f>(AH487-1)*100</f>
        <v>0</v>
      </c>
      <c r="AJ487">
        <f>MAX(0,($B$13+$C$13*CJ487)/(1+$D$13*CJ487)*CC487/(CE487+273)*$E$13)</f>
        <v>0</v>
      </c>
      <c r="AK487" t="s">
        <v>292</v>
      </c>
      <c r="AL487" t="s">
        <v>292</v>
      </c>
      <c r="AM487">
        <v>0</v>
      </c>
      <c r="AN487">
        <v>0</v>
      </c>
      <c r="AO487">
        <f>1-AM487/AN487</f>
        <v>0</v>
      </c>
      <c r="AP487">
        <v>0</v>
      </c>
      <c r="AQ487" t="s">
        <v>292</v>
      </c>
      <c r="AR487" t="s">
        <v>292</v>
      </c>
      <c r="AS487">
        <v>0</v>
      </c>
      <c r="AT487">
        <v>0</v>
      </c>
      <c r="AU487">
        <f>1-AS487/AT487</f>
        <v>0</v>
      </c>
      <c r="AV487">
        <v>0.5</v>
      </c>
      <c r="AW487">
        <f>BN487</f>
        <v>0</v>
      </c>
      <c r="AX487">
        <f>K487</f>
        <v>0</v>
      </c>
      <c r="AY487">
        <f>AU487*AV487*AW487</f>
        <v>0</v>
      </c>
      <c r="AZ487">
        <f>(AX487-AP487)/AW487</f>
        <v>0</v>
      </c>
      <c r="BA487">
        <f>(AN487-AT487)/AT487</f>
        <v>0</v>
      </c>
      <c r="BB487">
        <f>AM487/(AO487+AM487/AT487)</f>
        <v>0</v>
      </c>
      <c r="BC487" t="s">
        <v>292</v>
      </c>
      <c r="BD487">
        <v>0</v>
      </c>
      <c r="BE487">
        <f>IF(BD487&lt;&gt;0, BD487, BB487)</f>
        <v>0</v>
      </c>
      <c r="BF487">
        <f>1-BE487/AT487</f>
        <v>0</v>
      </c>
      <c r="BG487">
        <f>(AT487-AS487)/(AT487-BE487)</f>
        <v>0</v>
      </c>
      <c r="BH487">
        <f>(AN487-AT487)/(AN487-BE487)</f>
        <v>0</v>
      </c>
      <c r="BI487">
        <f>(AT487-AS487)/(AT487-AM487)</f>
        <v>0</v>
      </c>
      <c r="BJ487">
        <f>(AN487-AT487)/(AN487-AM487)</f>
        <v>0</v>
      </c>
      <c r="BK487">
        <f>(BG487*BE487/AS487)</f>
        <v>0</v>
      </c>
      <c r="BL487">
        <f>(1-BK487)</f>
        <v>0</v>
      </c>
      <c r="BM487">
        <f>$B$11*CK487+$C$11*CL487+$F$11*CM487*(1-CP487)</f>
        <v>0</v>
      </c>
      <c r="BN487">
        <f>BM487*BO487</f>
        <v>0</v>
      </c>
      <c r="BO487">
        <f>($B$11*$D$9+$C$11*$D$9+$F$11*((CZ487+CR487)/MAX(CZ487+CR487+DA487, 0.1)*$I$9+DA487/MAX(CZ487+CR487+DA487, 0.1)*$J$9))/($B$11+$C$11+$F$11)</f>
        <v>0</v>
      </c>
      <c r="BP487">
        <f>($B$11*$K$9+$C$11*$K$9+$F$11*((CZ487+CR487)/MAX(CZ487+CR487+DA487, 0.1)*$P$9+DA487/MAX(CZ487+CR487+DA487, 0.1)*$Q$9))/($B$11+$C$11+$F$11)</f>
        <v>0</v>
      </c>
      <c r="BQ487">
        <v>6</v>
      </c>
      <c r="BR487">
        <v>0.5</v>
      </c>
      <c r="BS487" t="s">
        <v>293</v>
      </c>
      <c r="BT487">
        <v>2</v>
      </c>
      <c r="BU487">
        <v>1626466129</v>
      </c>
      <c r="BV487">
        <v>394.464</v>
      </c>
      <c r="BW487">
        <v>420.012666666667</v>
      </c>
      <c r="BX487">
        <v>15.4832666666667</v>
      </c>
      <c r="BY487">
        <v>7.48601</v>
      </c>
      <c r="BZ487">
        <v>392.917</v>
      </c>
      <c r="CA487">
        <v>15.4839666666667</v>
      </c>
      <c r="CB487">
        <v>900.004</v>
      </c>
      <c r="CC487">
        <v>100.756</v>
      </c>
      <c r="CD487">
        <v>0.099686</v>
      </c>
      <c r="CE487">
        <v>31.0243333333333</v>
      </c>
      <c r="CF487">
        <v>28.5930666666667</v>
      </c>
      <c r="CG487">
        <v>999.9</v>
      </c>
      <c r="CH487">
        <v>0</v>
      </c>
      <c r="CI487">
        <v>0</v>
      </c>
      <c r="CJ487">
        <v>10055.8666666667</v>
      </c>
      <c r="CK487">
        <v>0</v>
      </c>
      <c r="CL487">
        <v>0.221023</v>
      </c>
      <c r="CM487">
        <v>1459.96666666667</v>
      </c>
      <c r="CN487">
        <v>0.972996666666667</v>
      </c>
      <c r="CO487">
        <v>0.0270030333333333</v>
      </c>
      <c r="CP487">
        <v>0</v>
      </c>
      <c r="CQ487">
        <v>892.869333333333</v>
      </c>
      <c r="CR487">
        <v>4.99999</v>
      </c>
      <c r="CS487">
        <v>13116.4666666667</v>
      </c>
      <c r="CT487">
        <v>12728.0666666667</v>
      </c>
      <c r="CU487">
        <v>40.125</v>
      </c>
      <c r="CV487">
        <v>41.687</v>
      </c>
      <c r="CW487">
        <v>41</v>
      </c>
      <c r="CX487">
        <v>41.312</v>
      </c>
      <c r="CY487">
        <v>42.625</v>
      </c>
      <c r="CZ487">
        <v>1415.67666666667</v>
      </c>
      <c r="DA487">
        <v>39.29</v>
      </c>
      <c r="DB487">
        <v>0</v>
      </c>
      <c r="DC487">
        <v>1626466141.4</v>
      </c>
      <c r="DD487">
        <v>0</v>
      </c>
      <c r="DE487">
        <v>892.470807692308</v>
      </c>
      <c r="DF487">
        <v>3.72475213205974</v>
      </c>
      <c r="DG487">
        <v>56.5196581230024</v>
      </c>
      <c r="DH487">
        <v>13110.4461538462</v>
      </c>
      <c r="DI487">
        <v>15</v>
      </c>
      <c r="DJ487">
        <v>1626465084.6</v>
      </c>
      <c r="DK487" t="s">
        <v>294</v>
      </c>
      <c r="DL487">
        <v>1626465076.6</v>
      </c>
      <c r="DM487">
        <v>1626465084.6</v>
      </c>
      <c r="DN487">
        <v>8</v>
      </c>
      <c r="DO487">
        <v>0.212</v>
      </c>
      <c r="DP487">
        <v>0.013</v>
      </c>
      <c r="DQ487">
        <v>1.588</v>
      </c>
      <c r="DR487">
        <v>-0.074</v>
      </c>
      <c r="DS487">
        <v>420</v>
      </c>
      <c r="DT487">
        <v>3</v>
      </c>
      <c r="DU487">
        <v>0.13</v>
      </c>
      <c r="DV487">
        <v>0.03</v>
      </c>
      <c r="DW487">
        <v>-25.4858463414634</v>
      </c>
      <c r="DX487">
        <v>-0.497086411149833</v>
      </c>
      <c r="DY487">
        <v>0.056165405104188</v>
      </c>
      <c r="DZ487">
        <v>1</v>
      </c>
      <c r="EA487">
        <v>892.256666666667</v>
      </c>
      <c r="EB487">
        <v>3.56735889334559</v>
      </c>
      <c r="EC487">
        <v>0.403175476246348</v>
      </c>
      <c r="ED487">
        <v>1</v>
      </c>
      <c r="EE487">
        <v>7.90404390243902</v>
      </c>
      <c r="EF487">
        <v>0.505370592334512</v>
      </c>
      <c r="EG487">
        <v>0.0509536440152175</v>
      </c>
      <c r="EH487">
        <v>0</v>
      </c>
      <c r="EI487">
        <v>2</v>
      </c>
      <c r="EJ487">
        <v>3</v>
      </c>
      <c r="EK487" t="s">
        <v>354</v>
      </c>
      <c r="EL487">
        <v>100</v>
      </c>
      <c r="EM487">
        <v>100</v>
      </c>
      <c r="EN487">
        <v>1.548</v>
      </c>
      <c r="EO487">
        <v>-0.0006</v>
      </c>
      <c r="EP487">
        <v>0.796380875196005</v>
      </c>
      <c r="EQ487">
        <v>0.00225868272383977</v>
      </c>
      <c r="ER487">
        <v>-9.96746185667655e-07</v>
      </c>
      <c r="ES487">
        <v>2.83711317370827e-10</v>
      </c>
      <c r="ET487">
        <v>-0.071317122073674</v>
      </c>
      <c r="EU487">
        <v>-0.00217948432402501</v>
      </c>
      <c r="EV487">
        <v>0.000453263451741206</v>
      </c>
      <c r="EW487">
        <v>-1.16319206543697e-06</v>
      </c>
      <c r="EX487">
        <v>-2</v>
      </c>
      <c r="EY487">
        <v>2196</v>
      </c>
      <c r="EZ487">
        <v>1</v>
      </c>
      <c r="FA487">
        <v>25</v>
      </c>
      <c r="FB487">
        <v>17.6</v>
      </c>
      <c r="FC487">
        <v>17.4</v>
      </c>
      <c r="FD487">
        <v>18</v>
      </c>
      <c r="FE487">
        <v>832.571</v>
      </c>
      <c r="FF487">
        <v>436.76</v>
      </c>
      <c r="FG487">
        <v>38.3746</v>
      </c>
      <c r="FH487">
        <v>25.4156</v>
      </c>
      <c r="FI487">
        <v>30.0005</v>
      </c>
      <c r="FJ487">
        <v>25.3994</v>
      </c>
      <c r="FK487">
        <v>25.4249</v>
      </c>
      <c r="FL487">
        <v>25.1287</v>
      </c>
      <c r="FM487">
        <v>50.4563</v>
      </c>
      <c r="FN487">
        <v>0</v>
      </c>
      <c r="FO487">
        <v>38.46</v>
      </c>
      <c r="FP487">
        <v>420</v>
      </c>
      <c r="FQ487">
        <v>7.63578</v>
      </c>
      <c r="FR487">
        <v>101.457</v>
      </c>
      <c r="FS487">
        <v>101.885</v>
      </c>
    </row>
    <row r="488" spans="1:175">
      <c r="A488">
        <v>472</v>
      </c>
      <c r="B488">
        <v>1626466132</v>
      </c>
      <c r="C488">
        <v>942.400000095367</v>
      </c>
      <c r="D488" t="s">
        <v>1238</v>
      </c>
      <c r="E488" t="s">
        <v>1239</v>
      </c>
      <c r="F488">
        <v>1</v>
      </c>
      <c r="G488" t="s">
        <v>291</v>
      </c>
      <c r="H488">
        <v>1626466131</v>
      </c>
      <c r="I488">
        <f>(J488)/1000</f>
        <v>0</v>
      </c>
      <c r="J488">
        <f>1000*CB488*AH488*(BX488-BY488)/(100*BQ488*(1000-AH488*BX488))</f>
        <v>0</v>
      </c>
      <c r="K488">
        <f>CB488*AH488*(BW488-BV488*(1000-AH488*BY488)/(1000-AH488*BX488))/(100*BQ488)</f>
        <v>0</v>
      </c>
      <c r="L488">
        <f>BV488 - IF(AH488&gt;1, K488*BQ488*100.0/(AJ488*CJ488), 0)</f>
        <v>0</v>
      </c>
      <c r="M488">
        <f>((S488-I488/2)*L488-K488)/(S488+I488/2)</f>
        <v>0</v>
      </c>
      <c r="N488">
        <f>M488*(CC488+CD488)/1000.0</f>
        <v>0</v>
      </c>
      <c r="O488">
        <f>(BV488 - IF(AH488&gt;1, K488*BQ488*100.0/(AJ488*CJ488), 0))*(CC488+CD488)/1000.0</f>
        <v>0</v>
      </c>
      <c r="P488">
        <f>2.0/((1/R488-1/Q488)+SIGN(R488)*SQRT((1/R488-1/Q488)*(1/R488-1/Q488) + 4*BR488/((BR488+1)*(BR488+1))*(2*1/R488*1/Q488-1/Q488*1/Q488)))</f>
        <v>0</v>
      </c>
      <c r="Q488">
        <f>IF(LEFT(BS488,1)&lt;&gt;"0",IF(LEFT(BS488,1)="1",3.0,BT488),$D$5+$E$5*(CJ488*CC488/($K$5*1000))+$F$5*(CJ488*CC488/($K$5*1000))*MAX(MIN(BQ488,$J$5),$I$5)*MAX(MIN(BQ488,$J$5),$I$5)+$G$5*MAX(MIN(BQ488,$J$5),$I$5)*(CJ488*CC488/($K$5*1000))+$H$5*(CJ488*CC488/($K$5*1000))*(CJ488*CC488/($K$5*1000)))</f>
        <v>0</v>
      </c>
      <c r="R488">
        <f>I488*(1000-(1000*0.61365*exp(17.502*V488/(240.97+V488))/(CC488+CD488)+BX488)/2)/(1000*0.61365*exp(17.502*V488/(240.97+V488))/(CC488+CD488)-BX488)</f>
        <v>0</v>
      </c>
      <c r="S488">
        <f>1/((BR488+1)/(P488/1.6)+1/(Q488/1.37)) + BR488/((BR488+1)/(P488/1.6) + BR488/(Q488/1.37))</f>
        <v>0</v>
      </c>
      <c r="T488">
        <f>(BM488*BP488)</f>
        <v>0</v>
      </c>
      <c r="U488">
        <f>(CE488+(T488+2*0.95*5.67E-8*(((CE488+$B$7)+273)^4-(CE488+273)^4)-44100*I488)/(1.84*29.3*Q488+8*0.95*5.67E-8*(CE488+273)^3))</f>
        <v>0</v>
      </c>
      <c r="V488">
        <f>($C$7*CF488+$D$7*CG488+$E$7*U488)</f>
        <v>0</v>
      </c>
      <c r="W488">
        <f>0.61365*exp(17.502*V488/(240.97+V488))</f>
        <v>0</v>
      </c>
      <c r="X488">
        <f>(Y488/Z488*100)</f>
        <v>0</v>
      </c>
      <c r="Y488">
        <f>BX488*(CC488+CD488)/1000</f>
        <v>0</v>
      </c>
      <c r="Z488">
        <f>0.61365*exp(17.502*CE488/(240.97+CE488))</f>
        <v>0</v>
      </c>
      <c r="AA488">
        <f>(W488-BX488*(CC488+CD488)/1000)</f>
        <v>0</v>
      </c>
      <c r="AB488">
        <f>(-I488*44100)</f>
        <v>0</v>
      </c>
      <c r="AC488">
        <f>2*29.3*Q488*0.92*(CE488-V488)</f>
        <v>0</v>
      </c>
      <c r="AD488">
        <f>2*0.95*5.67E-8*(((CE488+$B$7)+273)^4-(V488+273)^4)</f>
        <v>0</v>
      </c>
      <c r="AE488">
        <f>T488+AD488+AB488+AC488</f>
        <v>0</v>
      </c>
      <c r="AF488">
        <v>132</v>
      </c>
      <c r="AG488">
        <v>15</v>
      </c>
      <c r="AH488">
        <f>IF(AF488*$H$13&gt;=AJ488,1.0,(AJ488/(AJ488-AF488*$H$13)))</f>
        <v>0</v>
      </c>
      <c r="AI488">
        <f>(AH488-1)*100</f>
        <v>0</v>
      </c>
      <c r="AJ488">
        <f>MAX(0,($B$13+$C$13*CJ488)/(1+$D$13*CJ488)*CC488/(CE488+273)*$E$13)</f>
        <v>0</v>
      </c>
      <c r="AK488" t="s">
        <v>292</v>
      </c>
      <c r="AL488" t="s">
        <v>292</v>
      </c>
      <c r="AM488">
        <v>0</v>
      </c>
      <c r="AN488">
        <v>0</v>
      </c>
      <c r="AO488">
        <f>1-AM488/AN488</f>
        <v>0</v>
      </c>
      <c r="AP488">
        <v>0</v>
      </c>
      <c r="AQ488" t="s">
        <v>292</v>
      </c>
      <c r="AR488" t="s">
        <v>292</v>
      </c>
      <c r="AS488">
        <v>0</v>
      </c>
      <c r="AT488">
        <v>0</v>
      </c>
      <c r="AU488">
        <f>1-AS488/AT488</f>
        <v>0</v>
      </c>
      <c r="AV488">
        <v>0.5</v>
      </c>
      <c r="AW488">
        <f>BN488</f>
        <v>0</v>
      </c>
      <c r="AX488">
        <f>K488</f>
        <v>0</v>
      </c>
      <c r="AY488">
        <f>AU488*AV488*AW488</f>
        <v>0</v>
      </c>
      <c r="AZ488">
        <f>(AX488-AP488)/AW488</f>
        <v>0</v>
      </c>
      <c r="BA488">
        <f>(AN488-AT488)/AT488</f>
        <v>0</v>
      </c>
      <c r="BB488">
        <f>AM488/(AO488+AM488/AT488)</f>
        <v>0</v>
      </c>
      <c r="BC488" t="s">
        <v>292</v>
      </c>
      <c r="BD488">
        <v>0</v>
      </c>
      <c r="BE488">
        <f>IF(BD488&lt;&gt;0, BD488, BB488)</f>
        <v>0</v>
      </c>
      <c r="BF488">
        <f>1-BE488/AT488</f>
        <v>0</v>
      </c>
      <c r="BG488">
        <f>(AT488-AS488)/(AT488-BE488)</f>
        <v>0</v>
      </c>
      <c r="BH488">
        <f>(AN488-AT488)/(AN488-BE488)</f>
        <v>0</v>
      </c>
      <c r="BI488">
        <f>(AT488-AS488)/(AT488-AM488)</f>
        <v>0</v>
      </c>
      <c r="BJ488">
        <f>(AN488-AT488)/(AN488-AM488)</f>
        <v>0</v>
      </c>
      <c r="BK488">
        <f>(BG488*BE488/AS488)</f>
        <v>0</v>
      </c>
      <c r="BL488">
        <f>(1-BK488)</f>
        <v>0</v>
      </c>
      <c r="BM488">
        <f>$B$11*CK488+$C$11*CL488+$F$11*CM488*(1-CP488)</f>
        <v>0</v>
      </c>
      <c r="BN488">
        <f>BM488*BO488</f>
        <v>0</v>
      </c>
      <c r="BO488">
        <f>($B$11*$D$9+$C$11*$D$9+$F$11*((CZ488+CR488)/MAX(CZ488+CR488+DA488, 0.1)*$I$9+DA488/MAX(CZ488+CR488+DA488, 0.1)*$J$9))/($B$11+$C$11+$F$11)</f>
        <v>0</v>
      </c>
      <c r="BP488">
        <f>($B$11*$K$9+$C$11*$K$9+$F$11*((CZ488+CR488)/MAX(CZ488+CR488+DA488, 0.1)*$P$9+DA488/MAX(CZ488+CR488+DA488, 0.1)*$Q$9))/($B$11+$C$11+$F$11)</f>
        <v>0</v>
      </c>
      <c r="BQ488">
        <v>6</v>
      </c>
      <c r="BR488">
        <v>0.5</v>
      </c>
      <c r="BS488" t="s">
        <v>293</v>
      </c>
      <c r="BT488">
        <v>2</v>
      </c>
      <c r="BU488">
        <v>1626466131</v>
      </c>
      <c r="BV488">
        <v>394.474</v>
      </c>
      <c r="BW488">
        <v>419.966333333333</v>
      </c>
      <c r="BX488">
        <v>15.5128</v>
      </c>
      <c r="BY488">
        <v>7.49884</v>
      </c>
      <c r="BZ488">
        <v>392.927</v>
      </c>
      <c r="CA488">
        <v>15.5131666666667</v>
      </c>
      <c r="CB488">
        <v>900.066333333333</v>
      </c>
      <c r="CC488">
        <v>100.754333333333</v>
      </c>
      <c r="CD488">
        <v>0.100158133333333</v>
      </c>
      <c r="CE488">
        <v>31.0687666666667</v>
      </c>
      <c r="CF488">
        <v>28.6361666666667</v>
      </c>
      <c r="CG488">
        <v>999.9</v>
      </c>
      <c r="CH488">
        <v>0</v>
      </c>
      <c r="CI488">
        <v>0</v>
      </c>
      <c r="CJ488">
        <v>9997.48333333333</v>
      </c>
      <c r="CK488">
        <v>0</v>
      </c>
      <c r="CL488">
        <v>0.221023</v>
      </c>
      <c r="CM488">
        <v>1459.96666666667</v>
      </c>
      <c r="CN488">
        <v>0.972996666666667</v>
      </c>
      <c r="CO488">
        <v>0.0270030333333333</v>
      </c>
      <c r="CP488">
        <v>0</v>
      </c>
      <c r="CQ488">
        <v>893.014333333333</v>
      </c>
      <c r="CR488">
        <v>4.99999</v>
      </c>
      <c r="CS488">
        <v>13117.7666666667</v>
      </c>
      <c r="CT488">
        <v>12728.0666666667</v>
      </c>
      <c r="CU488">
        <v>40.125</v>
      </c>
      <c r="CV488">
        <v>41.687</v>
      </c>
      <c r="CW488">
        <v>41</v>
      </c>
      <c r="CX488">
        <v>41.312</v>
      </c>
      <c r="CY488">
        <v>42.687</v>
      </c>
      <c r="CZ488">
        <v>1415.67666666667</v>
      </c>
      <c r="DA488">
        <v>39.29</v>
      </c>
      <c r="DB488">
        <v>0</v>
      </c>
      <c r="DC488">
        <v>1626466143.2</v>
      </c>
      <c r="DD488">
        <v>0</v>
      </c>
      <c r="DE488">
        <v>892.59148</v>
      </c>
      <c r="DF488">
        <v>2.72561537999381</v>
      </c>
      <c r="DG488">
        <v>58.3076923046386</v>
      </c>
      <c r="DH488">
        <v>13112.288</v>
      </c>
      <c r="DI488">
        <v>15</v>
      </c>
      <c r="DJ488">
        <v>1626465084.6</v>
      </c>
      <c r="DK488" t="s">
        <v>294</v>
      </c>
      <c r="DL488">
        <v>1626465076.6</v>
      </c>
      <c r="DM488">
        <v>1626465084.6</v>
      </c>
      <c r="DN488">
        <v>8</v>
      </c>
      <c r="DO488">
        <v>0.212</v>
      </c>
      <c r="DP488">
        <v>0.013</v>
      </c>
      <c r="DQ488">
        <v>1.588</v>
      </c>
      <c r="DR488">
        <v>-0.074</v>
      </c>
      <c r="DS488">
        <v>420</v>
      </c>
      <c r="DT488">
        <v>3</v>
      </c>
      <c r="DU488">
        <v>0.13</v>
      </c>
      <c r="DV488">
        <v>0.03</v>
      </c>
      <c r="DW488">
        <v>-25.4961268292683</v>
      </c>
      <c r="DX488">
        <v>-0.377813937282198</v>
      </c>
      <c r="DY488">
        <v>0.0498164094053758</v>
      </c>
      <c r="DZ488">
        <v>1</v>
      </c>
      <c r="EA488">
        <v>892.379454545455</v>
      </c>
      <c r="EB488">
        <v>3.44632976022531</v>
      </c>
      <c r="EC488">
        <v>0.394028540029945</v>
      </c>
      <c r="ED488">
        <v>1</v>
      </c>
      <c r="EE488">
        <v>7.9200187804878</v>
      </c>
      <c r="EF488">
        <v>0.558963972125433</v>
      </c>
      <c r="EG488">
        <v>0.0556179107927638</v>
      </c>
      <c r="EH488">
        <v>0</v>
      </c>
      <c r="EI488">
        <v>2</v>
      </c>
      <c r="EJ488">
        <v>3</v>
      </c>
      <c r="EK488" t="s">
        <v>354</v>
      </c>
      <c r="EL488">
        <v>100</v>
      </c>
      <c r="EM488">
        <v>100</v>
      </c>
      <c r="EN488">
        <v>1.547</v>
      </c>
      <c r="EO488">
        <v>-0.0002</v>
      </c>
      <c r="EP488">
        <v>0.796380875196005</v>
      </c>
      <c r="EQ488">
        <v>0.00225868272383977</v>
      </c>
      <c r="ER488">
        <v>-9.96746185667655e-07</v>
      </c>
      <c r="ES488">
        <v>2.83711317370827e-10</v>
      </c>
      <c r="ET488">
        <v>-0.071317122073674</v>
      </c>
      <c r="EU488">
        <v>-0.00217948432402501</v>
      </c>
      <c r="EV488">
        <v>0.000453263451741206</v>
      </c>
      <c r="EW488">
        <v>-1.16319206543697e-06</v>
      </c>
      <c r="EX488">
        <v>-2</v>
      </c>
      <c r="EY488">
        <v>2196</v>
      </c>
      <c r="EZ488">
        <v>1</v>
      </c>
      <c r="FA488">
        <v>25</v>
      </c>
      <c r="FB488">
        <v>17.6</v>
      </c>
      <c r="FC488">
        <v>17.5</v>
      </c>
      <c r="FD488">
        <v>18</v>
      </c>
      <c r="FE488">
        <v>832.315</v>
      </c>
      <c r="FF488">
        <v>437.025</v>
      </c>
      <c r="FG488">
        <v>38.4509</v>
      </c>
      <c r="FH488">
        <v>25.4188</v>
      </c>
      <c r="FI488">
        <v>30.0008</v>
      </c>
      <c r="FJ488">
        <v>25.401</v>
      </c>
      <c r="FK488">
        <v>25.4262</v>
      </c>
      <c r="FL488">
        <v>25.1309</v>
      </c>
      <c r="FM488">
        <v>50.1449</v>
      </c>
      <c r="FN488">
        <v>0</v>
      </c>
      <c r="FO488">
        <v>38.56</v>
      </c>
      <c r="FP488">
        <v>420</v>
      </c>
      <c r="FQ488">
        <v>7.63025</v>
      </c>
      <c r="FR488">
        <v>101.457</v>
      </c>
      <c r="FS488">
        <v>101.885</v>
      </c>
    </row>
    <row r="489" spans="1:175">
      <c r="A489">
        <v>473</v>
      </c>
      <c r="B489">
        <v>1626466134</v>
      </c>
      <c r="C489">
        <v>944.400000095367</v>
      </c>
      <c r="D489" t="s">
        <v>1240</v>
      </c>
      <c r="E489" t="s">
        <v>1241</v>
      </c>
      <c r="F489">
        <v>1</v>
      </c>
      <c r="G489" t="s">
        <v>291</v>
      </c>
      <c r="H489">
        <v>1626466133</v>
      </c>
      <c r="I489">
        <f>(J489)/1000</f>
        <v>0</v>
      </c>
      <c r="J489">
        <f>1000*CB489*AH489*(BX489-BY489)/(100*BQ489*(1000-AH489*BX489))</f>
        <v>0</v>
      </c>
      <c r="K489">
        <f>CB489*AH489*(BW489-BV489*(1000-AH489*BY489)/(1000-AH489*BX489))/(100*BQ489)</f>
        <v>0</v>
      </c>
      <c r="L489">
        <f>BV489 - IF(AH489&gt;1, K489*BQ489*100.0/(AJ489*CJ489), 0)</f>
        <v>0</v>
      </c>
      <c r="M489">
        <f>((S489-I489/2)*L489-K489)/(S489+I489/2)</f>
        <v>0</v>
      </c>
      <c r="N489">
        <f>M489*(CC489+CD489)/1000.0</f>
        <v>0</v>
      </c>
      <c r="O489">
        <f>(BV489 - IF(AH489&gt;1, K489*BQ489*100.0/(AJ489*CJ489), 0))*(CC489+CD489)/1000.0</f>
        <v>0</v>
      </c>
      <c r="P489">
        <f>2.0/((1/R489-1/Q489)+SIGN(R489)*SQRT((1/R489-1/Q489)*(1/R489-1/Q489) + 4*BR489/((BR489+1)*(BR489+1))*(2*1/R489*1/Q489-1/Q489*1/Q489)))</f>
        <v>0</v>
      </c>
      <c r="Q489">
        <f>IF(LEFT(BS489,1)&lt;&gt;"0",IF(LEFT(BS489,1)="1",3.0,BT489),$D$5+$E$5*(CJ489*CC489/($K$5*1000))+$F$5*(CJ489*CC489/($K$5*1000))*MAX(MIN(BQ489,$J$5),$I$5)*MAX(MIN(BQ489,$J$5),$I$5)+$G$5*MAX(MIN(BQ489,$J$5),$I$5)*(CJ489*CC489/($K$5*1000))+$H$5*(CJ489*CC489/($K$5*1000))*(CJ489*CC489/($K$5*1000)))</f>
        <v>0</v>
      </c>
      <c r="R489">
        <f>I489*(1000-(1000*0.61365*exp(17.502*V489/(240.97+V489))/(CC489+CD489)+BX489)/2)/(1000*0.61365*exp(17.502*V489/(240.97+V489))/(CC489+CD489)-BX489)</f>
        <v>0</v>
      </c>
      <c r="S489">
        <f>1/((BR489+1)/(P489/1.6)+1/(Q489/1.37)) + BR489/((BR489+1)/(P489/1.6) + BR489/(Q489/1.37))</f>
        <v>0</v>
      </c>
      <c r="T489">
        <f>(BM489*BP489)</f>
        <v>0</v>
      </c>
      <c r="U489">
        <f>(CE489+(T489+2*0.95*5.67E-8*(((CE489+$B$7)+273)^4-(CE489+273)^4)-44100*I489)/(1.84*29.3*Q489+8*0.95*5.67E-8*(CE489+273)^3))</f>
        <v>0</v>
      </c>
      <c r="V489">
        <f>($C$7*CF489+$D$7*CG489+$E$7*U489)</f>
        <v>0</v>
      </c>
      <c r="W489">
        <f>0.61365*exp(17.502*V489/(240.97+V489))</f>
        <v>0</v>
      </c>
      <c r="X489">
        <f>(Y489/Z489*100)</f>
        <v>0</v>
      </c>
      <c r="Y489">
        <f>BX489*(CC489+CD489)/1000</f>
        <v>0</v>
      </c>
      <c r="Z489">
        <f>0.61365*exp(17.502*CE489/(240.97+CE489))</f>
        <v>0</v>
      </c>
      <c r="AA489">
        <f>(W489-BX489*(CC489+CD489)/1000)</f>
        <v>0</v>
      </c>
      <c r="AB489">
        <f>(-I489*44100)</f>
        <v>0</v>
      </c>
      <c r="AC489">
        <f>2*29.3*Q489*0.92*(CE489-V489)</f>
        <v>0</v>
      </c>
      <c r="AD489">
        <f>2*0.95*5.67E-8*(((CE489+$B$7)+273)^4-(V489+273)^4)</f>
        <v>0</v>
      </c>
      <c r="AE489">
        <f>T489+AD489+AB489+AC489</f>
        <v>0</v>
      </c>
      <c r="AF489">
        <v>132</v>
      </c>
      <c r="AG489">
        <v>15</v>
      </c>
      <c r="AH489">
        <f>IF(AF489*$H$13&gt;=AJ489,1.0,(AJ489/(AJ489-AF489*$H$13)))</f>
        <v>0</v>
      </c>
      <c r="AI489">
        <f>(AH489-1)*100</f>
        <v>0</v>
      </c>
      <c r="AJ489">
        <f>MAX(0,($B$13+$C$13*CJ489)/(1+$D$13*CJ489)*CC489/(CE489+273)*$E$13)</f>
        <v>0</v>
      </c>
      <c r="AK489" t="s">
        <v>292</v>
      </c>
      <c r="AL489" t="s">
        <v>292</v>
      </c>
      <c r="AM489">
        <v>0</v>
      </c>
      <c r="AN489">
        <v>0</v>
      </c>
      <c r="AO489">
        <f>1-AM489/AN489</f>
        <v>0</v>
      </c>
      <c r="AP489">
        <v>0</v>
      </c>
      <c r="AQ489" t="s">
        <v>292</v>
      </c>
      <c r="AR489" t="s">
        <v>292</v>
      </c>
      <c r="AS489">
        <v>0</v>
      </c>
      <c r="AT489">
        <v>0</v>
      </c>
      <c r="AU489">
        <f>1-AS489/AT489</f>
        <v>0</v>
      </c>
      <c r="AV489">
        <v>0.5</v>
      </c>
      <c r="AW489">
        <f>BN489</f>
        <v>0</v>
      </c>
      <c r="AX489">
        <f>K489</f>
        <v>0</v>
      </c>
      <c r="AY489">
        <f>AU489*AV489*AW489</f>
        <v>0</v>
      </c>
      <c r="AZ489">
        <f>(AX489-AP489)/AW489</f>
        <v>0</v>
      </c>
      <c r="BA489">
        <f>(AN489-AT489)/AT489</f>
        <v>0</v>
      </c>
      <c r="BB489">
        <f>AM489/(AO489+AM489/AT489)</f>
        <v>0</v>
      </c>
      <c r="BC489" t="s">
        <v>292</v>
      </c>
      <c r="BD489">
        <v>0</v>
      </c>
      <c r="BE489">
        <f>IF(BD489&lt;&gt;0, BD489, BB489)</f>
        <v>0</v>
      </c>
      <c r="BF489">
        <f>1-BE489/AT489</f>
        <v>0</v>
      </c>
      <c r="BG489">
        <f>(AT489-AS489)/(AT489-BE489)</f>
        <v>0</v>
      </c>
      <c r="BH489">
        <f>(AN489-AT489)/(AN489-BE489)</f>
        <v>0</v>
      </c>
      <c r="BI489">
        <f>(AT489-AS489)/(AT489-AM489)</f>
        <v>0</v>
      </c>
      <c r="BJ489">
        <f>(AN489-AT489)/(AN489-AM489)</f>
        <v>0</v>
      </c>
      <c r="BK489">
        <f>(BG489*BE489/AS489)</f>
        <v>0</v>
      </c>
      <c r="BL489">
        <f>(1-BK489)</f>
        <v>0</v>
      </c>
      <c r="BM489">
        <f>$B$11*CK489+$C$11*CL489+$F$11*CM489*(1-CP489)</f>
        <v>0</v>
      </c>
      <c r="BN489">
        <f>BM489*BO489</f>
        <v>0</v>
      </c>
      <c r="BO489">
        <f>($B$11*$D$9+$C$11*$D$9+$F$11*((CZ489+CR489)/MAX(CZ489+CR489+DA489, 0.1)*$I$9+DA489/MAX(CZ489+CR489+DA489, 0.1)*$J$9))/($B$11+$C$11+$F$11)</f>
        <v>0</v>
      </c>
      <c r="BP489">
        <f>($B$11*$K$9+$C$11*$K$9+$F$11*((CZ489+CR489)/MAX(CZ489+CR489+DA489, 0.1)*$P$9+DA489/MAX(CZ489+CR489+DA489, 0.1)*$Q$9))/($B$11+$C$11+$F$11)</f>
        <v>0</v>
      </c>
      <c r="BQ489">
        <v>6</v>
      </c>
      <c r="BR489">
        <v>0.5</v>
      </c>
      <c r="BS489" t="s">
        <v>293</v>
      </c>
      <c r="BT489">
        <v>2</v>
      </c>
      <c r="BU489">
        <v>1626466133</v>
      </c>
      <c r="BV489">
        <v>394.453</v>
      </c>
      <c r="BW489">
        <v>419.935</v>
      </c>
      <c r="BX489">
        <v>15.5466333333333</v>
      </c>
      <c r="BY489">
        <v>7.52506</v>
      </c>
      <c r="BZ489">
        <v>392.906</v>
      </c>
      <c r="CA489">
        <v>15.5466333333333</v>
      </c>
      <c r="CB489">
        <v>900.053666666667</v>
      </c>
      <c r="CC489">
        <v>100.753</v>
      </c>
      <c r="CD489">
        <v>0.100434</v>
      </c>
      <c r="CE489">
        <v>31.1055</v>
      </c>
      <c r="CF489">
        <v>28.6705</v>
      </c>
      <c r="CG489">
        <v>999.9</v>
      </c>
      <c r="CH489">
        <v>0</v>
      </c>
      <c r="CI489">
        <v>0</v>
      </c>
      <c r="CJ489">
        <v>9970</v>
      </c>
      <c r="CK489">
        <v>0</v>
      </c>
      <c r="CL489">
        <v>0.221023</v>
      </c>
      <c r="CM489">
        <v>1459.95666666667</v>
      </c>
      <c r="CN489">
        <v>0.972996666666667</v>
      </c>
      <c r="CO489">
        <v>0.0270030333333333</v>
      </c>
      <c r="CP489">
        <v>0</v>
      </c>
      <c r="CQ489">
        <v>893.267666666667</v>
      </c>
      <c r="CR489">
        <v>4.99999</v>
      </c>
      <c r="CS489">
        <v>13119.6666666667</v>
      </c>
      <c r="CT489">
        <v>12727.9666666667</v>
      </c>
      <c r="CU489">
        <v>40.125</v>
      </c>
      <c r="CV489">
        <v>41.687</v>
      </c>
      <c r="CW489">
        <v>41</v>
      </c>
      <c r="CX489">
        <v>41.312</v>
      </c>
      <c r="CY489">
        <v>42.6663333333333</v>
      </c>
      <c r="CZ489">
        <v>1415.66666666667</v>
      </c>
      <c r="DA489">
        <v>39.29</v>
      </c>
      <c r="DB489">
        <v>0</v>
      </c>
      <c r="DC489">
        <v>1626466145</v>
      </c>
      <c r="DD489">
        <v>0</v>
      </c>
      <c r="DE489">
        <v>892.685423076923</v>
      </c>
      <c r="DF489">
        <v>3.59599999345029</v>
      </c>
      <c r="DG489">
        <v>56.7384614598834</v>
      </c>
      <c r="DH489">
        <v>13113.6538461538</v>
      </c>
      <c r="DI489">
        <v>15</v>
      </c>
      <c r="DJ489">
        <v>1626465084.6</v>
      </c>
      <c r="DK489" t="s">
        <v>294</v>
      </c>
      <c r="DL489">
        <v>1626465076.6</v>
      </c>
      <c r="DM489">
        <v>1626465084.6</v>
      </c>
      <c r="DN489">
        <v>8</v>
      </c>
      <c r="DO489">
        <v>0.212</v>
      </c>
      <c r="DP489">
        <v>0.013</v>
      </c>
      <c r="DQ489">
        <v>1.588</v>
      </c>
      <c r="DR489">
        <v>-0.074</v>
      </c>
      <c r="DS489">
        <v>420</v>
      </c>
      <c r="DT489">
        <v>3</v>
      </c>
      <c r="DU489">
        <v>0.13</v>
      </c>
      <c r="DV489">
        <v>0.03</v>
      </c>
      <c r="DW489">
        <v>-25.5028756097561</v>
      </c>
      <c r="DX489">
        <v>-0.191510801393725</v>
      </c>
      <c r="DY489">
        <v>0.0419838399833811</v>
      </c>
      <c r="DZ489">
        <v>1</v>
      </c>
      <c r="EA489">
        <v>892.490714285714</v>
      </c>
      <c r="EB489">
        <v>3.78694674675343</v>
      </c>
      <c r="EC489">
        <v>0.45120249311802</v>
      </c>
      <c r="ED489">
        <v>1</v>
      </c>
      <c r="EE489">
        <v>7.93785317073171</v>
      </c>
      <c r="EF489">
        <v>0.558237909407683</v>
      </c>
      <c r="EG489">
        <v>0.0555009701272727</v>
      </c>
      <c r="EH489">
        <v>0</v>
      </c>
      <c r="EI489">
        <v>2</v>
      </c>
      <c r="EJ489">
        <v>3</v>
      </c>
      <c r="EK489" t="s">
        <v>354</v>
      </c>
      <c r="EL489">
        <v>100</v>
      </c>
      <c r="EM489">
        <v>100</v>
      </c>
      <c r="EN489">
        <v>1.547</v>
      </c>
      <c r="EO489">
        <v>0.0002</v>
      </c>
      <c r="EP489">
        <v>0.796380875196005</v>
      </c>
      <c r="EQ489">
        <v>0.00225868272383977</v>
      </c>
      <c r="ER489">
        <v>-9.96746185667655e-07</v>
      </c>
      <c r="ES489">
        <v>2.83711317370827e-10</v>
      </c>
      <c r="ET489">
        <v>-0.071317122073674</v>
      </c>
      <c r="EU489">
        <v>-0.00217948432402501</v>
      </c>
      <c r="EV489">
        <v>0.000453263451741206</v>
      </c>
      <c r="EW489">
        <v>-1.16319206543697e-06</v>
      </c>
      <c r="EX489">
        <v>-2</v>
      </c>
      <c r="EY489">
        <v>2196</v>
      </c>
      <c r="EZ489">
        <v>1</v>
      </c>
      <c r="FA489">
        <v>25</v>
      </c>
      <c r="FB489">
        <v>17.6</v>
      </c>
      <c r="FC489">
        <v>17.5</v>
      </c>
      <c r="FD489">
        <v>18</v>
      </c>
      <c r="FE489">
        <v>832.217</v>
      </c>
      <c r="FF489">
        <v>437.042</v>
      </c>
      <c r="FG489">
        <v>38.5225</v>
      </c>
      <c r="FH489">
        <v>25.422</v>
      </c>
      <c r="FI489">
        <v>30.0007</v>
      </c>
      <c r="FJ489">
        <v>25.4023</v>
      </c>
      <c r="FK489">
        <v>25.4281</v>
      </c>
      <c r="FL489">
        <v>25.1308</v>
      </c>
      <c r="FM489">
        <v>50.1449</v>
      </c>
      <c r="FN489">
        <v>0</v>
      </c>
      <c r="FO489">
        <v>38.56</v>
      </c>
      <c r="FP489">
        <v>420</v>
      </c>
      <c r="FQ489">
        <v>7.68087</v>
      </c>
      <c r="FR489">
        <v>101.457</v>
      </c>
      <c r="FS489">
        <v>101.884</v>
      </c>
    </row>
    <row r="490" spans="1:175">
      <c r="A490">
        <v>474</v>
      </c>
      <c r="B490">
        <v>1626466136</v>
      </c>
      <c r="C490">
        <v>946.400000095367</v>
      </c>
      <c r="D490" t="s">
        <v>1242</v>
      </c>
      <c r="E490" t="s">
        <v>1243</v>
      </c>
      <c r="F490">
        <v>1</v>
      </c>
      <c r="G490" t="s">
        <v>291</v>
      </c>
      <c r="H490">
        <v>1626466135</v>
      </c>
      <c r="I490">
        <f>(J490)/1000</f>
        <v>0</v>
      </c>
      <c r="J490">
        <f>1000*CB490*AH490*(BX490-BY490)/(100*BQ490*(1000-AH490*BX490))</f>
        <v>0</v>
      </c>
      <c r="K490">
        <f>CB490*AH490*(BW490-BV490*(1000-AH490*BY490)/(1000-AH490*BX490))/(100*BQ490)</f>
        <v>0</v>
      </c>
      <c r="L490">
        <f>BV490 - IF(AH490&gt;1, K490*BQ490*100.0/(AJ490*CJ490), 0)</f>
        <v>0</v>
      </c>
      <c r="M490">
        <f>((S490-I490/2)*L490-K490)/(S490+I490/2)</f>
        <v>0</v>
      </c>
      <c r="N490">
        <f>M490*(CC490+CD490)/1000.0</f>
        <v>0</v>
      </c>
      <c r="O490">
        <f>(BV490 - IF(AH490&gt;1, K490*BQ490*100.0/(AJ490*CJ490), 0))*(CC490+CD490)/1000.0</f>
        <v>0</v>
      </c>
      <c r="P490">
        <f>2.0/((1/R490-1/Q490)+SIGN(R490)*SQRT((1/R490-1/Q490)*(1/R490-1/Q490) + 4*BR490/((BR490+1)*(BR490+1))*(2*1/R490*1/Q490-1/Q490*1/Q490)))</f>
        <v>0</v>
      </c>
      <c r="Q490">
        <f>IF(LEFT(BS490,1)&lt;&gt;"0",IF(LEFT(BS490,1)="1",3.0,BT490),$D$5+$E$5*(CJ490*CC490/($K$5*1000))+$F$5*(CJ490*CC490/($K$5*1000))*MAX(MIN(BQ490,$J$5),$I$5)*MAX(MIN(BQ490,$J$5),$I$5)+$G$5*MAX(MIN(BQ490,$J$5),$I$5)*(CJ490*CC490/($K$5*1000))+$H$5*(CJ490*CC490/($K$5*1000))*(CJ490*CC490/($K$5*1000)))</f>
        <v>0</v>
      </c>
      <c r="R490">
        <f>I490*(1000-(1000*0.61365*exp(17.502*V490/(240.97+V490))/(CC490+CD490)+BX490)/2)/(1000*0.61365*exp(17.502*V490/(240.97+V490))/(CC490+CD490)-BX490)</f>
        <v>0</v>
      </c>
      <c r="S490">
        <f>1/((BR490+1)/(P490/1.6)+1/(Q490/1.37)) + BR490/((BR490+1)/(P490/1.6) + BR490/(Q490/1.37))</f>
        <v>0</v>
      </c>
      <c r="T490">
        <f>(BM490*BP490)</f>
        <v>0</v>
      </c>
      <c r="U490">
        <f>(CE490+(T490+2*0.95*5.67E-8*(((CE490+$B$7)+273)^4-(CE490+273)^4)-44100*I490)/(1.84*29.3*Q490+8*0.95*5.67E-8*(CE490+273)^3))</f>
        <v>0</v>
      </c>
      <c r="V490">
        <f>($C$7*CF490+$D$7*CG490+$E$7*U490)</f>
        <v>0</v>
      </c>
      <c r="W490">
        <f>0.61365*exp(17.502*V490/(240.97+V490))</f>
        <v>0</v>
      </c>
      <c r="X490">
        <f>(Y490/Z490*100)</f>
        <v>0</v>
      </c>
      <c r="Y490">
        <f>BX490*(CC490+CD490)/1000</f>
        <v>0</v>
      </c>
      <c r="Z490">
        <f>0.61365*exp(17.502*CE490/(240.97+CE490))</f>
        <v>0</v>
      </c>
      <c r="AA490">
        <f>(W490-BX490*(CC490+CD490)/1000)</f>
        <v>0</v>
      </c>
      <c r="AB490">
        <f>(-I490*44100)</f>
        <v>0</v>
      </c>
      <c r="AC490">
        <f>2*29.3*Q490*0.92*(CE490-V490)</f>
        <v>0</v>
      </c>
      <c r="AD490">
        <f>2*0.95*5.67E-8*(((CE490+$B$7)+273)^4-(V490+273)^4)</f>
        <v>0</v>
      </c>
      <c r="AE490">
        <f>T490+AD490+AB490+AC490</f>
        <v>0</v>
      </c>
      <c r="AF490">
        <v>132</v>
      </c>
      <c r="AG490">
        <v>15</v>
      </c>
      <c r="AH490">
        <f>IF(AF490*$H$13&gt;=AJ490,1.0,(AJ490/(AJ490-AF490*$H$13)))</f>
        <v>0</v>
      </c>
      <c r="AI490">
        <f>(AH490-1)*100</f>
        <v>0</v>
      </c>
      <c r="AJ490">
        <f>MAX(0,($B$13+$C$13*CJ490)/(1+$D$13*CJ490)*CC490/(CE490+273)*$E$13)</f>
        <v>0</v>
      </c>
      <c r="AK490" t="s">
        <v>292</v>
      </c>
      <c r="AL490" t="s">
        <v>292</v>
      </c>
      <c r="AM490">
        <v>0</v>
      </c>
      <c r="AN490">
        <v>0</v>
      </c>
      <c r="AO490">
        <f>1-AM490/AN490</f>
        <v>0</v>
      </c>
      <c r="AP490">
        <v>0</v>
      </c>
      <c r="AQ490" t="s">
        <v>292</v>
      </c>
      <c r="AR490" t="s">
        <v>292</v>
      </c>
      <c r="AS490">
        <v>0</v>
      </c>
      <c r="AT490">
        <v>0</v>
      </c>
      <c r="AU490">
        <f>1-AS490/AT490</f>
        <v>0</v>
      </c>
      <c r="AV490">
        <v>0.5</v>
      </c>
      <c r="AW490">
        <f>BN490</f>
        <v>0</v>
      </c>
      <c r="AX490">
        <f>K490</f>
        <v>0</v>
      </c>
      <c r="AY490">
        <f>AU490*AV490*AW490</f>
        <v>0</v>
      </c>
      <c r="AZ490">
        <f>(AX490-AP490)/AW490</f>
        <v>0</v>
      </c>
      <c r="BA490">
        <f>(AN490-AT490)/AT490</f>
        <v>0</v>
      </c>
      <c r="BB490">
        <f>AM490/(AO490+AM490/AT490)</f>
        <v>0</v>
      </c>
      <c r="BC490" t="s">
        <v>292</v>
      </c>
      <c r="BD490">
        <v>0</v>
      </c>
      <c r="BE490">
        <f>IF(BD490&lt;&gt;0, BD490, BB490)</f>
        <v>0</v>
      </c>
      <c r="BF490">
        <f>1-BE490/AT490</f>
        <v>0</v>
      </c>
      <c r="BG490">
        <f>(AT490-AS490)/(AT490-BE490)</f>
        <v>0</v>
      </c>
      <c r="BH490">
        <f>(AN490-AT490)/(AN490-BE490)</f>
        <v>0</v>
      </c>
      <c r="BI490">
        <f>(AT490-AS490)/(AT490-AM490)</f>
        <v>0</v>
      </c>
      <c r="BJ490">
        <f>(AN490-AT490)/(AN490-AM490)</f>
        <v>0</v>
      </c>
      <c r="BK490">
        <f>(BG490*BE490/AS490)</f>
        <v>0</v>
      </c>
      <c r="BL490">
        <f>(1-BK490)</f>
        <v>0</v>
      </c>
      <c r="BM490">
        <f>$B$11*CK490+$C$11*CL490+$F$11*CM490*(1-CP490)</f>
        <v>0</v>
      </c>
      <c r="BN490">
        <f>BM490*BO490</f>
        <v>0</v>
      </c>
      <c r="BO490">
        <f>($B$11*$D$9+$C$11*$D$9+$F$11*((CZ490+CR490)/MAX(CZ490+CR490+DA490, 0.1)*$I$9+DA490/MAX(CZ490+CR490+DA490, 0.1)*$J$9))/($B$11+$C$11+$F$11)</f>
        <v>0</v>
      </c>
      <c r="BP490">
        <f>($B$11*$K$9+$C$11*$K$9+$F$11*((CZ490+CR490)/MAX(CZ490+CR490+DA490, 0.1)*$P$9+DA490/MAX(CZ490+CR490+DA490, 0.1)*$Q$9))/($B$11+$C$11+$F$11)</f>
        <v>0</v>
      </c>
      <c r="BQ490">
        <v>6</v>
      </c>
      <c r="BR490">
        <v>0.5</v>
      </c>
      <c r="BS490" t="s">
        <v>293</v>
      </c>
      <c r="BT490">
        <v>2</v>
      </c>
      <c r="BU490">
        <v>1626466135</v>
      </c>
      <c r="BV490">
        <v>394.401333333333</v>
      </c>
      <c r="BW490">
        <v>419.933333333333</v>
      </c>
      <c r="BX490">
        <v>15.5881666666667</v>
      </c>
      <c r="BY490">
        <v>7.56527</v>
      </c>
      <c r="BZ490">
        <v>392.854333333333</v>
      </c>
      <c r="CA490">
        <v>15.5877333333333</v>
      </c>
      <c r="CB490">
        <v>899.970333333333</v>
      </c>
      <c r="CC490">
        <v>100.752666666667</v>
      </c>
      <c r="CD490">
        <v>0.0999882333333333</v>
      </c>
      <c r="CE490">
        <v>31.1458</v>
      </c>
      <c r="CF490">
        <v>28.7036</v>
      </c>
      <c r="CG490">
        <v>999.9</v>
      </c>
      <c r="CH490">
        <v>0</v>
      </c>
      <c r="CI490">
        <v>0</v>
      </c>
      <c r="CJ490">
        <v>10006.2333333333</v>
      </c>
      <c r="CK490">
        <v>0</v>
      </c>
      <c r="CL490">
        <v>0.221023</v>
      </c>
      <c r="CM490">
        <v>1460.04</v>
      </c>
      <c r="CN490">
        <v>0.972998333333333</v>
      </c>
      <c r="CO490">
        <v>0.0270014666666667</v>
      </c>
      <c r="CP490">
        <v>0</v>
      </c>
      <c r="CQ490">
        <v>892.974333333333</v>
      </c>
      <c r="CR490">
        <v>4.99999</v>
      </c>
      <c r="CS490">
        <v>13121.5</v>
      </c>
      <c r="CT490">
        <v>12728.7</v>
      </c>
      <c r="CU490">
        <v>40.125</v>
      </c>
      <c r="CV490">
        <v>41.687</v>
      </c>
      <c r="CW490">
        <v>41</v>
      </c>
      <c r="CX490">
        <v>41.312</v>
      </c>
      <c r="CY490">
        <v>42.687</v>
      </c>
      <c r="CZ490">
        <v>1415.75</v>
      </c>
      <c r="DA490">
        <v>39.29</v>
      </c>
      <c r="DB490">
        <v>0</v>
      </c>
      <c r="DC490">
        <v>1626466147.4</v>
      </c>
      <c r="DD490">
        <v>0</v>
      </c>
      <c r="DE490">
        <v>892.797269230769</v>
      </c>
      <c r="DF490">
        <v>2.81268376219473</v>
      </c>
      <c r="DG490">
        <v>55.8735042973991</v>
      </c>
      <c r="DH490">
        <v>13115.9038461538</v>
      </c>
      <c r="DI490">
        <v>15</v>
      </c>
      <c r="DJ490">
        <v>1626465084.6</v>
      </c>
      <c r="DK490" t="s">
        <v>294</v>
      </c>
      <c r="DL490">
        <v>1626465076.6</v>
      </c>
      <c r="DM490">
        <v>1626465084.6</v>
      </c>
      <c r="DN490">
        <v>8</v>
      </c>
      <c r="DO490">
        <v>0.212</v>
      </c>
      <c r="DP490">
        <v>0.013</v>
      </c>
      <c r="DQ490">
        <v>1.588</v>
      </c>
      <c r="DR490">
        <v>-0.074</v>
      </c>
      <c r="DS490">
        <v>420</v>
      </c>
      <c r="DT490">
        <v>3</v>
      </c>
      <c r="DU490">
        <v>0.13</v>
      </c>
      <c r="DV490">
        <v>0.03</v>
      </c>
      <c r="DW490">
        <v>-25.5076073170732</v>
      </c>
      <c r="DX490">
        <v>-0.110356097560977</v>
      </c>
      <c r="DY490">
        <v>0.0392271582766384</v>
      </c>
      <c r="DZ490">
        <v>1</v>
      </c>
      <c r="EA490">
        <v>892.608264705882</v>
      </c>
      <c r="EB490">
        <v>3.57813109658981</v>
      </c>
      <c r="EC490">
        <v>0.433087160689767</v>
      </c>
      <c r="ED490">
        <v>1</v>
      </c>
      <c r="EE490">
        <v>7.95553268292683</v>
      </c>
      <c r="EF490">
        <v>0.503718397212522</v>
      </c>
      <c r="EG490">
        <v>0.0501850322659418</v>
      </c>
      <c r="EH490">
        <v>0</v>
      </c>
      <c r="EI490">
        <v>2</v>
      </c>
      <c r="EJ490">
        <v>3</v>
      </c>
      <c r="EK490" t="s">
        <v>354</v>
      </c>
      <c r="EL490">
        <v>100</v>
      </c>
      <c r="EM490">
        <v>100</v>
      </c>
      <c r="EN490">
        <v>1.548</v>
      </c>
      <c r="EO490">
        <v>0.0007</v>
      </c>
      <c r="EP490">
        <v>0.796380875196005</v>
      </c>
      <c r="EQ490">
        <v>0.00225868272383977</v>
      </c>
      <c r="ER490">
        <v>-9.96746185667655e-07</v>
      </c>
      <c r="ES490">
        <v>2.83711317370827e-10</v>
      </c>
      <c r="ET490">
        <v>-0.071317122073674</v>
      </c>
      <c r="EU490">
        <v>-0.00217948432402501</v>
      </c>
      <c r="EV490">
        <v>0.000453263451741206</v>
      </c>
      <c r="EW490">
        <v>-1.16319206543697e-06</v>
      </c>
      <c r="EX490">
        <v>-2</v>
      </c>
      <c r="EY490">
        <v>2196</v>
      </c>
      <c r="EZ490">
        <v>1</v>
      </c>
      <c r="FA490">
        <v>25</v>
      </c>
      <c r="FB490">
        <v>17.7</v>
      </c>
      <c r="FC490">
        <v>17.5</v>
      </c>
      <c r="FD490">
        <v>18</v>
      </c>
      <c r="FE490">
        <v>832.594</v>
      </c>
      <c r="FF490">
        <v>436.815</v>
      </c>
      <c r="FG490">
        <v>38.5856</v>
      </c>
      <c r="FH490">
        <v>25.4257</v>
      </c>
      <c r="FI490">
        <v>30.0005</v>
      </c>
      <c r="FJ490">
        <v>25.4039</v>
      </c>
      <c r="FK490">
        <v>25.4297</v>
      </c>
      <c r="FL490">
        <v>25.1306</v>
      </c>
      <c r="FM490">
        <v>50.1449</v>
      </c>
      <c r="FN490">
        <v>0</v>
      </c>
      <c r="FO490">
        <v>38.66</v>
      </c>
      <c r="FP490">
        <v>420</v>
      </c>
      <c r="FQ490">
        <v>7.67306</v>
      </c>
      <c r="FR490">
        <v>101.456</v>
      </c>
      <c r="FS490">
        <v>101.882</v>
      </c>
    </row>
    <row r="491" spans="1:175">
      <c r="A491">
        <v>475</v>
      </c>
      <c r="B491">
        <v>1626466138</v>
      </c>
      <c r="C491">
        <v>948.400000095367</v>
      </c>
      <c r="D491" t="s">
        <v>1244</v>
      </c>
      <c r="E491" t="s">
        <v>1245</v>
      </c>
      <c r="F491">
        <v>1</v>
      </c>
      <c r="G491" t="s">
        <v>291</v>
      </c>
      <c r="H491">
        <v>1626466137</v>
      </c>
      <c r="I491">
        <f>(J491)/1000</f>
        <v>0</v>
      </c>
      <c r="J491">
        <f>1000*CB491*AH491*(BX491-BY491)/(100*BQ491*(1000-AH491*BX491))</f>
        <v>0</v>
      </c>
      <c r="K491">
        <f>CB491*AH491*(BW491-BV491*(1000-AH491*BY491)/(1000-AH491*BX491))/(100*BQ491)</f>
        <v>0</v>
      </c>
      <c r="L491">
        <f>BV491 - IF(AH491&gt;1, K491*BQ491*100.0/(AJ491*CJ491), 0)</f>
        <v>0</v>
      </c>
      <c r="M491">
        <f>((S491-I491/2)*L491-K491)/(S491+I491/2)</f>
        <v>0</v>
      </c>
      <c r="N491">
        <f>M491*(CC491+CD491)/1000.0</f>
        <v>0</v>
      </c>
      <c r="O491">
        <f>(BV491 - IF(AH491&gt;1, K491*BQ491*100.0/(AJ491*CJ491), 0))*(CC491+CD491)/1000.0</f>
        <v>0</v>
      </c>
      <c r="P491">
        <f>2.0/((1/R491-1/Q491)+SIGN(R491)*SQRT((1/R491-1/Q491)*(1/R491-1/Q491) + 4*BR491/((BR491+1)*(BR491+1))*(2*1/R491*1/Q491-1/Q491*1/Q491)))</f>
        <v>0</v>
      </c>
      <c r="Q491">
        <f>IF(LEFT(BS491,1)&lt;&gt;"0",IF(LEFT(BS491,1)="1",3.0,BT491),$D$5+$E$5*(CJ491*CC491/($K$5*1000))+$F$5*(CJ491*CC491/($K$5*1000))*MAX(MIN(BQ491,$J$5),$I$5)*MAX(MIN(BQ491,$J$5),$I$5)+$G$5*MAX(MIN(BQ491,$J$5),$I$5)*(CJ491*CC491/($K$5*1000))+$H$5*(CJ491*CC491/($K$5*1000))*(CJ491*CC491/($K$5*1000)))</f>
        <v>0</v>
      </c>
      <c r="R491">
        <f>I491*(1000-(1000*0.61365*exp(17.502*V491/(240.97+V491))/(CC491+CD491)+BX491)/2)/(1000*0.61365*exp(17.502*V491/(240.97+V491))/(CC491+CD491)-BX491)</f>
        <v>0</v>
      </c>
      <c r="S491">
        <f>1/((BR491+1)/(P491/1.6)+1/(Q491/1.37)) + BR491/((BR491+1)/(P491/1.6) + BR491/(Q491/1.37))</f>
        <v>0</v>
      </c>
      <c r="T491">
        <f>(BM491*BP491)</f>
        <v>0</v>
      </c>
      <c r="U491">
        <f>(CE491+(T491+2*0.95*5.67E-8*(((CE491+$B$7)+273)^4-(CE491+273)^4)-44100*I491)/(1.84*29.3*Q491+8*0.95*5.67E-8*(CE491+273)^3))</f>
        <v>0</v>
      </c>
      <c r="V491">
        <f>($C$7*CF491+$D$7*CG491+$E$7*U491)</f>
        <v>0</v>
      </c>
      <c r="W491">
        <f>0.61365*exp(17.502*V491/(240.97+V491))</f>
        <v>0</v>
      </c>
      <c r="X491">
        <f>(Y491/Z491*100)</f>
        <v>0</v>
      </c>
      <c r="Y491">
        <f>BX491*(CC491+CD491)/1000</f>
        <v>0</v>
      </c>
      <c r="Z491">
        <f>0.61365*exp(17.502*CE491/(240.97+CE491))</f>
        <v>0</v>
      </c>
      <c r="AA491">
        <f>(W491-BX491*(CC491+CD491)/1000)</f>
        <v>0</v>
      </c>
      <c r="AB491">
        <f>(-I491*44100)</f>
        <v>0</v>
      </c>
      <c r="AC491">
        <f>2*29.3*Q491*0.92*(CE491-V491)</f>
        <v>0</v>
      </c>
      <c r="AD491">
        <f>2*0.95*5.67E-8*(((CE491+$B$7)+273)^4-(V491+273)^4)</f>
        <v>0</v>
      </c>
      <c r="AE491">
        <f>T491+AD491+AB491+AC491</f>
        <v>0</v>
      </c>
      <c r="AF491">
        <v>131</v>
      </c>
      <c r="AG491">
        <v>15</v>
      </c>
      <c r="AH491">
        <f>IF(AF491*$H$13&gt;=AJ491,1.0,(AJ491/(AJ491-AF491*$H$13)))</f>
        <v>0</v>
      </c>
      <c r="AI491">
        <f>(AH491-1)*100</f>
        <v>0</v>
      </c>
      <c r="AJ491">
        <f>MAX(0,($B$13+$C$13*CJ491)/(1+$D$13*CJ491)*CC491/(CE491+273)*$E$13)</f>
        <v>0</v>
      </c>
      <c r="AK491" t="s">
        <v>292</v>
      </c>
      <c r="AL491" t="s">
        <v>292</v>
      </c>
      <c r="AM491">
        <v>0</v>
      </c>
      <c r="AN491">
        <v>0</v>
      </c>
      <c r="AO491">
        <f>1-AM491/AN491</f>
        <v>0</v>
      </c>
      <c r="AP491">
        <v>0</v>
      </c>
      <c r="AQ491" t="s">
        <v>292</v>
      </c>
      <c r="AR491" t="s">
        <v>292</v>
      </c>
      <c r="AS491">
        <v>0</v>
      </c>
      <c r="AT491">
        <v>0</v>
      </c>
      <c r="AU491">
        <f>1-AS491/AT491</f>
        <v>0</v>
      </c>
      <c r="AV491">
        <v>0.5</v>
      </c>
      <c r="AW491">
        <f>BN491</f>
        <v>0</v>
      </c>
      <c r="AX491">
        <f>K491</f>
        <v>0</v>
      </c>
      <c r="AY491">
        <f>AU491*AV491*AW491</f>
        <v>0</v>
      </c>
      <c r="AZ491">
        <f>(AX491-AP491)/AW491</f>
        <v>0</v>
      </c>
      <c r="BA491">
        <f>(AN491-AT491)/AT491</f>
        <v>0</v>
      </c>
      <c r="BB491">
        <f>AM491/(AO491+AM491/AT491)</f>
        <v>0</v>
      </c>
      <c r="BC491" t="s">
        <v>292</v>
      </c>
      <c r="BD491">
        <v>0</v>
      </c>
      <c r="BE491">
        <f>IF(BD491&lt;&gt;0, BD491, BB491)</f>
        <v>0</v>
      </c>
      <c r="BF491">
        <f>1-BE491/AT491</f>
        <v>0</v>
      </c>
      <c r="BG491">
        <f>(AT491-AS491)/(AT491-BE491)</f>
        <v>0</v>
      </c>
      <c r="BH491">
        <f>(AN491-AT491)/(AN491-BE491)</f>
        <v>0</v>
      </c>
      <c r="BI491">
        <f>(AT491-AS491)/(AT491-AM491)</f>
        <v>0</v>
      </c>
      <c r="BJ491">
        <f>(AN491-AT491)/(AN491-AM491)</f>
        <v>0</v>
      </c>
      <c r="BK491">
        <f>(BG491*BE491/AS491)</f>
        <v>0</v>
      </c>
      <c r="BL491">
        <f>(1-BK491)</f>
        <v>0</v>
      </c>
      <c r="BM491">
        <f>$B$11*CK491+$C$11*CL491+$F$11*CM491*(1-CP491)</f>
        <v>0</v>
      </c>
      <c r="BN491">
        <f>BM491*BO491</f>
        <v>0</v>
      </c>
      <c r="BO491">
        <f>($B$11*$D$9+$C$11*$D$9+$F$11*((CZ491+CR491)/MAX(CZ491+CR491+DA491, 0.1)*$I$9+DA491/MAX(CZ491+CR491+DA491, 0.1)*$J$9))/($B$11+$C$11+$F$11)</f>
        <v>0</v>
      </c>
      <c r="BP491">
        <f>($B$11*$K$9+$C$11*$K$9+$F$11*((CZ491+CR491)/MAX(CZ491+CR491+DA491, 0.1)*$P$9+DA491/MAX(CZ491+CR491+DA491, 0.1)*$Q$9))/($B$11+$C$11+$F$11)</f>
        <v>0</v>
      </c>
      <c r="BQ491">
        <v>6</v>
      </c>
      <c r="BR491">
        <v>0.5</v>
      </c>
      <c r="BS491" t="s">
        <v>293</v>
      </c>
      <c r="BT491">
        <v>2</v>
      </c>
      <c r="BU491">
        <v>1626466137</v>
      </c>
      <c r="BV491">
        <v>394.390666666667</v>
      </c>
      <c r="BW491">
        <v>419.977666666667</v>
      </c>
      <c r="BX491">
        <v>15.6332333333333</v>
      </c>
      <c r="BY491">
        <v>7.59737666666667</v>
      </c>
      <c r="BZ491">
        <v>392.843666666667</v>
      </c>
      <c r="CA491">
        <v>15.6323333333333</v>
      </c>
      <c r="CB491">
        <v>900.017</v>
      </c>
      <c r="CC491">
        <v>100.752</v>
      </c>
      <c r="CD491">
        <v>0.100102666666667</v>
      </c>
      <c r="CE491">
        <v>31.1846333333333</v>
      </c>
      <c r="CF491">
        <v>28.7351</v>
      </c>
      <c r="CG491">
        <v>999.9</v>
      </c>
      <c r="CH491">
        <v>0</v>
      </c>
      <c r="CI491">
        <v>0</v>
      </c>
      <c r="CJ491">
        <v>9996.23333333333</v>
      </c>
      <c r="CK491">
        <v>0</v>
      </c>
      <c r="CL491">
        <v>0.221023</v>
      </c>
      <c r="CM491">
        <v>1459.95666666667</v>
      </c>
      <c r="CN491">
        <v>0.972996666666667</v>
      </c>
      <c r="CO491">
        <v>0.0270030333333333</v>
      </c>
      <c r="CP491">
        <v>0</v>
      </c>
      <c r="CQ491">
        <v>893.120333333333</v>
      </c>
      <c r="CR491">
        <v>4.99999</v>
      </c>
      <c r="CS491">
        <v>13122.0333333333</v>
      </c>
      <c r="CT491">
        <v>12727.9666666667</v>
      </c>
      <c r="CU491">
        <v>40.125</v>
      </c>
      <c r="CV491">
        <v>41.687</v>
      </c>
      <c r="CW491">
        <v>41</v>
      </c>
      <c r="CX491">
        <v>41.312</v>
      </c>
      <c r="CY491">
        <v>42.687</v>
      </c>
      <c r="CZ491">
        <v>1415.66666666667</v>
      </c>
      <c r="DA491">
        <v>39.29</v>
      </c>
      <c r="DB491">
        <v>0</v>
      </c>
      <c r="DC491">
        <v>1626466149.2</v>
      </c>
      <c r="DD491">
        <v>0</v>
      </c>
      <c r="DE491">
        <v>892.88552</v>
      </c>
      <c r="DF491">
        <v>2.94253846425291</v>
      </c>
      <c r="DG491">
        <v>49.4384616154862</v>
      </c>
      <c r="DH491">
        <v>13117.78</v>
      </c>
      <c r="DI491">
        <v>15</v>
      </c>
      <c r="DJ491">
        <v>1626465084.6</v>
      </c>
      <c r="DK491" t="s">
        <v>294</v>
      </c>
      <c r="DL491">
        <v>1626465076.6</v>
      </c>
      <c r="DM491">
        <v>1626465084.6</v>
      </c>
      <c r="DN491">
        <v>8</v>
      </c>
      <c r="DO491">
        <v>0.212</v>
      </c>
      <c r="DP491">
        <v>0.013</v>
      </c>
      <c r="DQ491">
        <v>1.588</v>
      </c>
      <c r="DR491">
        <v>-0.074</v>
      </c>
      <c r="DS491">
        <v>420</v>
      </c>
      <c r="DT491">
        <v>3</v>
      </c>
      <c r="DU491">
        <v>0.13</v>
      </c>
      <c r="DV491">
        <v>0.03</v>
      </c>
      <c r="DW491">
        <v>-25.5160341463415</v>
      </c>
      <c r="DX491">
        <v>-0.159537282230059</v>
      </c>
      <c r="DY491">
        <v>0.0422101803103499</v>
      </c>
      <c r="DZ491">
        <v>1</v>
      </c>
      <c r="EA491">
        <v>892.715636363636</v>
      </c>
      <c r="EB491">
        <v>2.80187136812275</v>
      </c>
      <c r="EC491">
        <v>0.356969722693823</v>
      </c>
      <c r="ED491">
        <v>1</v>
      </c>
      <c r="EE491">
        <v>7.97036390243903</v>
      </c>
      <c r="EF491">
        <v>0.467021602787449</v>
      </c>
      <c r="EG491">
        <v>0.0468807845017837</v>
      </c>
      <c r="EH491">
        <v>0</v>
      </c>
      <c r="EI491">
        <v>2</v>
      </c>
      <c r="EJ491">
        <v>3</v>
      </c>
      <c r="EK491" t="s">
        <v>354</v>
      </c>
      <c r="EL491">
        <v>100</v>
      </c>
      <c r="EM491">
        <v>100</v>
      </c>
      <c r="EN491">
        <v>1.547</v>
      </c>
      <c r="EO491">
        <v>0.0012</v>
      </c>
      <c r="EP491">
        <v>0.796380875196005</v>
      </c>
      <c r="EQ491">
        <v>0.00225868272383977</v>
      </c>
      <c r="ER491">
        <v>-9.96746185667655e-07</v>
      </c>
      <c r="ES491">
        <v>2.83711317370827e-10</v>
      </c>
      <c r="ET491">
        <v>-0.071317122073674</v>
      </c>
      <c r="EU491">
        <v>-0.00217948432402501</v>
      </c>
      <c r="EV491">
        <v>0.000453263451741206</v>
      </c>
      <c r="EW491">
        <v>-1.16319206543697e-06</v>
      </c>
      <c r="EX491">
        <v>-2</v>
      </c>
      <c r="EY491">
        <v>2196</v>
      </c>
      <c r="EZ491">
        <v>1</v>
      </c>
      <c r="FA491">
        <v>25</v>
      </c>
      <c r="FB491">
        <v>17.7</v>
      </c>
      <c r="FC491">
        <v>17.6</v>
      </c>
      <c r="FD491">
        <v>18</v>
      </c>
      <c r="FE491">
        <v>833.023</v>
      </c>
      <c r="FF491">
        <v>436.825</v>
      </c>
      <c r="FG491">
        <v>38.6533</v>
      </c>
      <c r="FH491">
        <v>25.4289</v>
      </c>
      <c r="FI491">
        <v>30.0006</v>
      </c>
      <c r="FJ491">
        <v>25.4058</v>
      </c>
      <c r="FK491">
        <v>25.4309</v>
      </c>
      <c r="FL491">
        <v>25.1318</v>
      </c>
      <c r="FM491">
        <v>50.1449</v>
      </c>
      <c r="FN491">
        <v>0</v>
      </c>
      <c r="FO491">
        <v>38.76</v>
      </c>
      <c r="FP491">
        <v>420</v>
      </c>
      <c r="FQ491">
        <v>7.65142</v>
      </c>
      <c r="FR491">
        <v>101.456</v>
      </c>
      <c r="FS491">
        <v>101.882</v>
      </c>
    </row>
    <row r="492" spans="1:175">
      <c r="A492">
        <v>476</v>
      </c>
      <c r="B492">
        <v>1626466140</v>
      </c>
      <c r="C492">
        <v>950.400000095367</v>
      </c>
      <c r="D492" t="s">
        <v>1246</v>
      </c>
      <c r="E492" t="s">
        <v>1247</v>
      </c>
      <c r="F492">
        <v>1</v>
      </c>
      <c r="G492" t="s">
        <v>291</v>
      </c>
      <c r="H492">
        <v>1626466139</v>
      </c>
      <c r="I492">
        <f>(J492)/1000</f>
        <v>0</v>
      </c>
      <c r="J492">
        <f>1000*CB492*AH492*(BX492-BY492)/(100*BQ492*(1000-AH492*BX492))</f>
        <v>0</v>
      </c>
      <c r="K492">
        <f>CB492*AH492*(BW492-BV492*(1000-AH492*BY492)/(1000-AH492*BX492))/(100*BQ492)</f>
        <v>0</v>
      </c>
      <c r="L492">
        <f>BV492 - IF(AH492&gt;1, K492*BQ492*100.0/(AJ492*CJ492), 0)</f>
        <v>0</v>
      </c>
      <c r="M492">
        <f>((S492-I492/2)*L492-K492)/(S492+I492/2)</f>
        <v>0</v>
      </c>
      <c r="N492">
        <f>M492*(CC492+CD492)/1000.0</f>
        <v>0</v>
      </c>
      <c r="O492">
        <f>(BV492 - IF(AH492&gt;1, K492*BQ492*100.0/(AJ492*CJ492), 0))*(CC492+CD492)/1000.0</f>
        <v>0</v>
      </c>
      <c r="P492">
        <f>2.0/((1/R492-1/Q492)+SIGN(R492)*SQRT((1/R492-1/Q492)*(1/R492-1/Q492) + 4*BR492/((BR492+1)*(BR492+1))*(2*1/R492*1/Q492-1/Q492*1/Q492)))</f>
        <v>0</v>
      </c>
      <c r="Q492">
        <f>IF(LEFT(BS492,1)&lt;&gt;"0",IF(LEFT(BS492,1)="1",3.0,BT492),$D$5+$E$5*(CJ492*CC492/($K$5*1000))+$F$5*(CJ492*CC492/($K$5*1000))*MAX(MIN(BQ492,$J$5),$I$5)*MAX(MIN(BQ492,$J$5),$I$5)+$G$5*MAX(MIN(BQ492,$J$5),$I$5)*(CJ492*CC492/($K$5*1000))+$H$5*(CJ492*CC492/($K$5*1000))*(CJ492*CC492/($K$5*1000)))</f>
        <v>0</v>
      </c>
      <c r="R492">
        <f>I492*(1000-(1000*0.61365*exp(17.502*V492/(240.97+V492))/(CC492+CD492)+BX492)/2)/(1000*0.61365*exp(17.502*V492/(240.97+V492))/(CC492+CD492)-BX492)</f>
        <v>0</v>
      </c>
      <c r="S492">
        <f>1/((BR492+1)/(P492/1.6)+1/(Q492/1.37)) + BR492/((BR492+1)/(P492/1.6) + BR492/(Q492/1.37))</f>
        <v>0</v>
      </c>
      <c r="T492">
        <f>(BM492*BP492)</f>
        <v>0</v>
      </c>
      <c r="U492">
        <f>(CE492+(T492+2*0.95*5.67E-8*(((CE492+$B$7)+273)^4-(CE492+273)^4)-44100*I492)/(1.84*29.3*Q492+8*0.95*5.67E-8*(CE492+273)^3))</f>
        <v>0</v>
      </c>
      <c r="V492">
        <f>($C$7*CF492+$D$7*CG492+$E$7*U492)</f>
        <v>0</v>
      </c>
      <c r="W492">
        <f>0.61365*exp(17.502*V492/(240.97+V492))</f>
        <v>0</v>
      </c>
      <c r="X492">
        <f>(Y492/Z492*100)</f>
        <v>0</v>
      </c>
      <c r="Y492">
        <f>BX492*(CC492+CD492)/1000</f>
        <v>0</v>
      </c>
      <c r="Z492">
        <f>0.61365*exp(17.502*CE492/(240.97+CE492))</f>
        <v>0</v>
      </c>
      <c r="AA492">
        <f>(W492-BX492*(CC492+CD492)/1000)</f>
        <v>0</v>
      </c>
      <c r="AB492">
        <f>(-I492*44100)</f>
        <v>0</v>
      </c>
      <c r="AC492">
        <f>2*29.3*Q492*0.92*(CE492-V492)</f>
        <v>0</v>
      </c>
      <c r="AD492">
        <f>2*0.95*5.67E-8*(((CE492+$B$7)+273)^4-(V492+273)^4)</f>
        <v>0</v>
      </c>
      <c r="AE492">
        <f>T492+AD492+AB492+AC492</f>
        <v>0</v>
      </c>
      <c r="AF492">
        <v>132</v>
      </c>
      <c r="AG492">
        <v>15</v>
      </c>
      <c r="AH492">
        <f>IF(AF492*$H$13&gt;=AJ492,1.0,(AJ492/(AJ492-AF492*$H$13)))</f>
        <v>0</v>
      </c>
      <c r="AI492">
        <f>(AH492-1)*100</f>
        <v>0</v>
      </c>
      <c r="AJ492">
        <f>MAX(0,($B$13+$C$13*CJ492)/(1+$D$13*CJ492)*CC492/(CE492+273)*$E$13)</f>
        <v>0</v>
      </c>
      <c r="AK492" t="s">
        <v>292</v>
      </c>
      <c r="AL492" t="s">
        <v>292</v>
      </c>
      <c r="AM492">
        <v>0</v>
      </c>
      <c r="AN492">
        <v>0</v>
      </c>
      <c r="AO492">
        <f>1-AM492/AN492</f>
        <v>0</v>
      </c>
      <c r="AP492">
        <v>0</v>
      </c>
      <c r="AQ492" t="s">
        <v>292</v>
      </c>
      <c r="AR492" t="s">
        <v>292</v>
      </c>
      <c r="AS492">
        <v>0</v>
      </c>
      <c r="AT492">
        <v>0</v>
      </c>
      <c r="AU492">
        <f>1-AS492/AT492</f>
        <v>0</v>
      </c>
      <c r="AV492">
        <v>0.5</v>
      </c>
      <c r="AW492">
        <f>BN492</f>
        <v>0</v>
      </c>
      <c r="AX492">
        <f>K492</f>
        <v>0</v>
      </c>
      <c r="AY492">
        <f>AU492*AV492*AW492</f>
        <v>0</v>
      </c>
      <c r="AZ492">
        <f>(AX492-AP492)/AW492</f>
        <v>0</v>
      </c>
      <c r="BA492">
        <f>(AN492-AT492)/AT492</f>
        <v>0</v>
      </c>
      <c r="BB492">
        <f>AM492/(AO492+AM492/AT492)</f>
        <v>0</v>
      </c>
      <c r="BC492" t="s">
        <v>292</v>
      </c>
      <c r="BD492">
        <v>0</v>
      </c>
      <c r="BE492">
        <f>IF(BD492&lt;&gt;0, BD492, BB492)</f>
        <v>0</v>
      </c>
      <c r="BF492">
        <f>1-BE492/AT492</f>
        <v>0</v>
      </c>
      <c r="BG492">
        <f>(AT492-AS492)/(AT492-BE492)</f>
        <v>0</v>
      </c>
      <c r="BH492">
        <f>(AN492-AT492)/(AN492-BE492)</f>
        <v>0</v>
      </c>
      <c r="BI492">
        <f>(AT492-AS492)/(AT492-AM492)</f>
        <v>0</v>
      </c>
      <c r="BJ492">
        <f>(AN492-AT492)/(AN492-AM492)</f>
        <v>0</v>
      </c>
      <c r="BK492">
        <f>(BG492*BE492/AS492)</f>
        <v>0</v>
      </c>
      <c r="BL492">
        <f>(1-BK492)</f>
        <v>0</v>
      </c>
      <c r="BM492">
        <f>$B$11*CK492+$C$11*CL492+$F$11*CM492*(1-CP492)</f>
        <v>0</v>
      </c>
      <c r="BN492">
        <f>BM492*BO492</f>
        <v>0</v>
      </c>
      <c r="BO492">
        <f>($B$11*$D$9+$C$11*$D$9+$F$11*((CZ492+CR492)/MAX(CZ492+CR492+DA492, 0.1)*$I$9+DA492/MAX(CZ492+CR492+DA492, 0.1)*$J$9))/($B$11+$C$11+$F$11)</f>
        <v>0</v>
      </c>
      <c r="BP492">
        <f>($B$11*$K$9+$C$11*$K$9+$F$11*((CZ492+CR492)/MAX(CZ492+CR492+DA492, 0.1)*$P$9+DA492/MAX(CZ492+CR492+DA492, 0.1)*$Q$9))/($B$11+$C$11+$F$11)</f>
        <v>0</v>
      </c>
      <c r="BQ492">
        <v>6</v>
      </c>
      <c r="BR492">
        <v>0.5</v>
      </c>
      <c r="BS492" t="s">
        <v>293</v>
      </c>
      <c r="BT492">
        <v>2</v>
      </c>
      <c r="BU492">
        <v>1626466139</v>
      </c>
      <c r="BV492">
        <v>394.413</v>
      </c>
      <c r="BW492">
        <v>419.983333333333</v>
      </c>
      <c r="BX492">
        <v>15.6744666666667</v>
      </c>
      <c r="BY492">
        <v>7.60704</v>
      </c>
      <c r="BZ492">
        <v>392.866</v>
      </c>
      <c r="CA492">
        <v>15.6730666666667</v>
      </c>
      <c r="CB492">
        <v>900.043333333333</v>
      </c>
      <c r="CC492">
        <v>100.752333333333</v>
      </c>
      <c r="CD492">
        <v>0.100272933333333</v>
      </c>
      <c r="CE492">
        <v>31.2262333333333</v>
      </c>
      <c r="CF492">
        <v>28.7765333333333</v>
      </c>
      <c r="CG492">
        <v>999.9</v>
      </c>
      <c r="CH492">
        <v>0</v>
      </c>
      <c r="CI492">
        <v>0</v>
      </c>
      <c r="CJ492">
        <v>9990</v>
      </c>
      <c r="CK492">
        <v>0</v>
      </c>
      <c r="CL492">
        <v>0.221023</v>
      </c>
      <c r="CM492">
        <v>1460.03333333333</v>
      </c>
      <c r="CN492">
        <v>0.972995</v>
      </c>
      <c r="CO492">
        <v>0.0270046</v>
      </c>
      <c r="CP492">
        <v>0</v>
      </c>
      <c r="CQ492">
        <v>893.487333333333</v>
      </c>
      <c r="CR492">
        <v>4.99999</v>
      </c>
      <c r="CS492">
        <v>13124.6666666667</v>
      </c>
      <c r="CT492">
        <v>12728.6333333333</v>
      </c>
      <c r="CU492">
        <v>40.125</v>
      </c>
      <c r="CV492">
        <v>41.687</v>
      </c>
      <c r="CW492">
        <v>41</v>
      </c>
      <c r="CX492">
        <v>41.312</v>
      </c>
      <c r="CY492">
        <v>42.687</v>
      </c>
      <c r="CZ492">
        <v>1415.73666666667</v>
      </c>
      <c r="DA492">
        <v>39.29</v>
      </c>
      <c r="DB492">
        <v>0</v>
      </c>
      <c r="DC492">
        <v>1626466151</v>
      </c>
      <c r="DD492">
        <v>0</v>
      </c>
      <c r="DE492">
        <v>892.991961538461</v>
      </c>
      <c r="DF492">
        <v>3.26246153684336</v>
      </c>
      <c r="DG492">
        <v>49.7128205620118</v>
      </c>
      <c r="DH492">
        <v>13119.0961538462</v>
      </c>
      <c r="DI492">
        <v>15</v>
      </c>
      <c r="DJ492">
        <v>1626465084.6</v>
      </c>
      <c r="DK492" t="s">
        <v>294</v>
      </c>
      <c r="DL492">
        <v>1626465076.6</v>
      </c>
      <c r="DM492">
        <v>1626465084.6</v>
      </c>
      <c r="DN492">
        <v>8</v>
      </c>
      <c r="DO492">
        <v>0.212</v>
      </c>
      <c r="DP492">
        <v>0.013</v>
      </c>
      <c r="DQ492">
        <v>1.588</v>
      </c>
      <c r="DR492">
        <v>-0.074</v>
      </c>
      <c r="DS492">
        <v>420</v>
      </c>
      <c r="DT492">
        <v>3</v>
      </c>
      <c r="DU492">
        <v>0.13</v>
      </c>
      <c r="DV492">
        <v>0.03</v>
      </c>
      <c r="DW492">
        <v>-25.5265780487805</v>
      </c>
      <c r="DX492">
        <v>-0.196994425087156</v>
      </c>
      <c r="DY492">
        <v>0.0445021375874383</v>
      </c>
      <c r="DZ492">
        <v>1</v>
      </c>
      <c r="EA492">
        <v>892.811771428571</v>
      </c>
      <c r="EB492">
        <v>3.20082614677463</v>
      </c>
      <c r="EC492">
        <v>0.40037961170542</v>
      </c>
      <c r="ED492">
        <v>1</v>
      </c>
      <c r="EE492">
        <v>7.98526195121951</v>
      </c>
      <c r="EF492">
        <v>0.47138529616725</v>
      </c>
      <c r="EG492">
        <v>0.0473031171158483</v>
      </c>
      <c r="EH492">
        <v>0</v>
      </c>
      <c r="EI492">
        <v>2</v>
      </c>
      <c r="EJ492">
        <v>3</v>
      </c>
      <c r="EK492" t="s">
        <v>354</v>
      </c>
      <c r="EL492">
        <v>100</v>
      </c>
      <c r="EM492">
        <v>100</v>
      </c>
      <c r="EN492">
        <v>1.547</v>
      </c>
      <c r="EO492">
        <v>0.0016</v>
      </c>
      <c r="EP492">
        <v>0.796380875196005</v>
      </c>
      <c r="EQ492">
        <v>0.00225868272383977</v>
      </c>
      <c r="ER492">
        <v>-9.96746185667655e-07</v>
      </c>
      <c r="ES492">
        <v>2.83711317370827e-10</v>
      </c>
      <c r="ET492">
        <v>-0.071317122073674</v>
      </c>
      <c r="EU492">
        <v>-0.00217948432402501</v>
      </c>
      <c r="EV492">
        <v>0.000453263451741206</v>
      </c>
      <c r="EW492">
        <v>-1.16319206543697e-06</v>
      </c>
      <c r="EX492">
        <v>-2</v>
      </c>
      <c r="EY492">
        <v>2196</v>
      </c>
      <c r="EZ492">
        <v>1</v>
      </c>
      <c r="FA492">
        <v>25</v>
      </c>
      <c r="FB492">
        <v>17.7</v>
      </c>
      <c r="FC492">
        <v>17.6</v>
      </c>
      <c r="FD492">
        <v>18</v>
      </c>
      <c r="FE492">
        <v>832.883</v>
      </c>
      <c r="FF492">
        <v>436.987</v>
      </c>
      <c r="FG492">
        <v>38.72</v>
      </c>
      <c r="FH492">
        <v>25.4321</v>
      </c>
      <c r="FI492">
        <v>30.0006</v>
      </c>
      <c r="FJ492">
        <v>25.4074</v>
      </c>
      <c r="FK492">
        <v>25.4324</v>
      </c>
      <c r="FL492">
        <v>25.1331</v>
      </c>
      <c r="FM492">
        <v>50.1449</v>
      </c>
      <c r="FN492">
        <v>0</v>
      </c>
      <c r="FO492">
        <v>38.76</v>
      </c>
      <c r="FP492">
        <v>420</v>
      </c>
      <c r="FQ492">
        <v>7.644</v>
      </c>
      <c r="FR492">
        <v>101.457</v>
      </c>
      <c r="FS492">
        <v>101.882</v>
      </c>
    </row>
    <row r="493" spans="1:175">
      <c r="A493">
        <v>477</v>
      </c>
      <c r="B493">
        <v>1626466142</v>
      </c>
      <c r="C493">
        <v>952.400000095367</v>
      </c>
      <c r="D493" t="s">
        <v>1248</v>
      </c>
      <c r="E493" t="s">
        <v>1249</v>
      </c>
      <c r="F493">
        <v>1</v>
      </c>
      <c r="G493" t="s">
        <v>291</v>
      </c>
      <c r="H493">
        <v>1626466141</v>
      </c>
      <c r="I493">
        <f>(J493)/1000</f>
        <v>0</v>
      </c>
      <c r="J493">
        <f>1000*CB493*AH493*(BX493-BY493)/(100*BQ493*(1000-AH493*BX493))</f>
        <v>0</v>
      </c>
      <c r="K493">
        <f>CB493*AH493*(BW493-BV493*(1000-AH493*BY493)/(1000-AH493*BX493))/(100*BQ493)</f>
        <v>0</v>
      </c>
      <c r="L493">
        <f>BV493 - IF(AH493&gt;1, K493*BQ493*100.0/(AJ493*CJ493), 0)</f>
        <v>0</v>
      </c>
      <c r="M493">
        <f>((S493-I493/2)*L493-K493)/(S493+I493/2)</f>
        <v>0</v>
      </c>
      <c r="N493">
        <f>M493*(CC493+CD493)/1000.0</f>
        <v>0</v>
      </c>
      <c r="O493">
        <f>(BV493 - IF(AH493&gt;1, K493*BQ493*100.0/(AJ493*CJ493), 0))*(CC493+CD493)/1000.0</f>
        <v>0</v>
      </c>
      <c r="P493">
        <f>2.0/((1/R493-1/Q493)+SIGN(R493)*SQRT((1/R493-1/Q493)*(1/R493-1/Q493) + 4*BR493/((BR493+1)*(BR493+1))*(2*1/R493*1/Q493-1/Q493*1/Q493)))</f>
        <v>0</v>
      </c>
      <c r="Q493">
        <f>IF(LEFT(BS493,1)&lt;&gt;"0",IF(LEFT(BS493,1)="1",3.0,BT493),$D$5+$E$5*(CJ493*CC493/($K$5*1000))+$F$5*(CJ493*CC493/($K$5*1000))*MAX(MIN(BQ493,$J$5),$I$5)*MAX(MIN(BQ493,$J$5),$I$5)+$G$5*MAX(MIN(BQ493,$J$5),$I$5)*(CJ493*CC493/($K$5*1000))+$H$5*(CJ493*CC493/($K$5*1000))*(CJ493*CC493/($K$5*1000)))</f>
        <v>0</v>
      </c>
      <c r="R493">
        <f>I493*(1000-(1000*0.61365*exp(17.502*V493/(240.97+V493))/(CC493+CD493)+BX493)/2)/(1000*0.61365*exp(17.502*V493/(240.97+V493))/(CC493+CD493)-BX493)</f>
        <v>0</v>
      </c>
      <c r="S493">
        <f>1/((BR493+1)/(P493/1.6)+1/(Q493/1.37)) + BR493/((BR493+1)/(P493/1.6) + BR493/(Q493/1.37))</f>
        <v>0</v>
      </c>
      <c r="T493">
        <f>(BM493*BP493)</f>
        <v>0</v>
      </c>
      <c r="U493">
        <f>(CE493+(T493+2*0.95*5.67E-8*(((CE493+$B$7)+273)^4-(CE493+273)^4)-44100*I493)/(1.84*29.3*Q493+8*0.95*5.67E-8*(CE493+273)^3))</f>
        <v>0</v>
      </c>
      <c r="V493">
        <f>($C$7*CF493+$D$7*CG493+$E$7*U493)</f>
        <v>0</v>
      </c>
      <c r="W493">
        <f>0.61365*exp(17.502*V493/(240.97+V493))</f>
        <v>0</v>
      </c>
      <c r="X493">
        <f>(Y493/Z493*100)</f>
        <v>0</v>
      </c>
      <c r="Y493">
        <f>BX493*(CC493+CD493)/1000</f>
        <v>0</v>
      </c>
      <c r="Z493">
        <f>0.61365*exp(17.502*CE493/(240.97+CE493))</f>
        <v>0</v>
      </c>
      <c r="AA493">
        <f>(W493-BX493*(CC493+CD493)/1000)</f>
        <v>0</v>
      </c>
      <c r="AB493">
        <f>(-I493*44100)</f>
        <v>0</v>
      </c>
      <c r="AC493">
        <f>2*29.3*Q493*0.92*(CE493-V493)</f>
        <v>0</v>
      </c>
      <c r="AD493">
        <f>2*0.95*5.67E-8*(((CE493+$B$7)+273)^4-(V493+273)^4)</f>
        <v>0</v>
      </c>
      <c r="AE493">
        <f>T493+AD493+AB493+AC493</f>
        <v>0</v>
      </c>
      <c r="AF493">
        <v>132</v>
      </c>
      <c r="AG493">
        <v>15</v>
      </c>
      <c r="AH493">
        <f>IF(AF493*$H$13&gt;=AJ493,1.0,(AJ493/(AJ493-AF493*$H$13)))</f>
        <v>0</v>
      </c>
      <c r="AI493">
        <f>(AH493-1)*100</f>
        <v>0</v>
      </c>
      <c r="AJ493">
        <f>MAX(0,($B$13+$C$13*CJ493)/(1+$D$13*CJ493)*CC493/(CE493+273)*$E$13)</f>
        <v>0</v>
      </c>
      <c r="AK493" t="s">
        <v>292</v>
      </c>
      <c r="AL493" t="s">
        <v>292</v>
      </c>
      <c r="AM493">
        <v>0</v>
      </c>
      <c r="AN493">
        <v>0</v>
      </c>
      <c r="AO493">
        <f>1-AM493/AN493</f>
        <v>0</v>
      </c>
      <c r="AP493">
        <v>0</v>
      </c>
      <c r="AQ493" t="s">
        <v>292</v>
      </c>
      <c r="AR493" t="s">
        <v>292</v>
      </c>
      <c r="AS493">
        <v>0</v>
      </c>
      <c r="AT493">
        <v>0</v>
      </c>
      <c r="AU493">
        <f>1-AS493/AT493</f>
        <v>0</v>
      </c>
      <c r="AV493">
        <v>0.5</v>
      </c>
      <c r="AW493">
        <f>BN493</f>
        <v>0</v>
      </c>
      <c r="AX493">
        <f>K493</f>
        <v>0</v>
      </c>
      <c r="AY493">
        <f>AU493*AV493*AW493</f>
        <v>0</v>
      </c>
      <c r="AZ493">
        <f>(AX493-AP493)/AW493</f>
        <v>0</v>
      </c>
      <c r="BA493">
        <f>(AN493-AT493)/AT493</f>
        <v>0</v>
      </c>
      <c r="BB493">
        <f>AM493/(AO493+AM493/AT493)</f>
        <v>0</v>
      </c>
      <c r="BC493" t="s">
        <v>292</v>
      </c>
      <c r="BD493">
        <v>0</v>
      </c>
      <c r="BE493">
        <f>IF(BD493&lt;&gt;0, BD493, BB493)</f>
        <v>0</v>
      </c>
      <c r="BF493">
        <f>1-BE493/AT493</f>
        <v>0</v>
      </c>
      <c r="BG493">
        <f>(AT493-AS493)/(AT493-BE493)</f>
        <v>0</v>
      </c>
      <c r="BH493">
        <f>(AN493-AT493)/(AN493-BE493)</f>
        <v>0</v>
      </c>
      <c r="BI493">
        <f>(AT493-AS493)/(AT493-AM493)</f>
        <v>0</v>
      </c>
      <c r="BJ493">
        <f>(AN493-AT493)/(AN493-AM493)</f>
        <v>0</v>
      </c>
      <c r="BK493">
        <f>(BG493*BE493/AS493)</f>
        <v>0</v>
      </c>
      <c r="BL493">
        <f>(1-BK493)</f>
        <v>0</v>
      </c>
      <c r="BM493">
        <f>$B$11*CK493+$C$11*CL493+$F$11*CM493*(1-CP493)</f>
        <v>0</v>
      </c>
      <c r="BN493">
        <f>BM493*BO493</f>
        <v>0</v>
      </c>
      <c r="BO493">
        <f>($B$11*$D$9+$C$11*$D$9+$F$11*((CZ493+CR493)/MAX(CZ493+CR493+DA493, 0.1)*$I$9+DA493/MAX(CZ493+CR493+DA493, 0.1)*$J$9))/($B$11+$C$11+$F$11)</f>
        <v>0</v>
      </c>
      <c r="BP493">
        <f>($B$11*$K$9+$C$11*$K$9+$F$11*((CZ493+CR493)/MAX(CZ493+CR493+DA493, 0.1)*$P$9+DA493/MAX(CZ493+CR493+DA493, 0.1)*$Q$9))/($B$11+$C$11+$F$11)</f>
        <v>0</v>
      </c>
      <c r="BQ493">
        <v>6</v>
      </c>
      <c r="BR493">
        <v>0.5</v>
      </c>
      <c r="BS493" t="s">
        <v>293</v>
      </c>
      <c r="BT493">
        <v>2</v>
      </c>
      <c r="BU493">
        <v>1626466141</v>
      </c>
      <c r="BV493">
        <v>394.42</v>
      </c>
      <c r="BW493">
        <v>419.948666666667</v>
      </c>
      <c r="BX493">
        <v>15.7037333333333</v>
      </c>
      <c r="BY493">
        <v>7.61031333333333</v>
      </c>
      <c r="BZ493">
        <v>392.873</v>
      </c>
      <c r="CA493">
        <v>15.702</v>
      </c>
      <c r="CB493">
        <v>899.995333333333</v>
      </c>
      <c r="CC493">
        <v>100.754333333333</v>
      </c>
      <c r="CD493">
        <v>0.100298666666667</v>
      </c>
      <c r="CE493">
        <v>31.2678666666667</v>
      </c>
      <c r="CF493">
        <v>28.8122666666667</v>
      </c>
      <c r="CG493">
        <v>999.9</v>
      </c>
      <c r="CH493">
        <v>0</v>
      </c>
      <c r="CI493">
        <v>0</v>
      </c>
      <c r="CJ493">
        <v>10023.7333333333</v>
      </c>
      <c r="CK493">
        <v>0</v>
      </c>
      <c r="CL493">
        <v>0.221023</v>
      </c>
      <c r="CM493">
        <v>1460.02666666667</v>
      </c>
      <c r="CN493">
        <v>0.972998333333333</v>
      </c>
      <c r="CO493">
        <v>0.0270014666666667</v>
      </c>
      <c r="CP493">
        <v>0</v>
      </c>
      <c r="CQ493">
        <v>893.580333333333</v>
      </c>
      <c r="CR493">
        <v>4.99999</v>
      </c>
      <c r="CS493">
        <v>13127.6</v>
      </c>
      <c r="CT493">
        <v>12728.5666666667</v>
      </c>
      <c r="CU493">
        <v>40.125</v>
      </c>
      <c r="CV493">
        <v>41.687</v>
      </c>
      <c r="CW493">
        <v>41.0206666666667</v>
      </c>
      <c r="CX493">
        <v>41.312</v>
      </c>
      <c r="CY493">
        <v>42.687</v>
      </c>
      <c r="CZ493">
        <v>1415.73666666667</v>
      </c>
      <c r="DA493">
        <v>39.29</v>
      </c>
      <c r="DB493">
        <v>0</v>
      </c>
      <c r="DC493">
        <v>1626466153.4</v>
      </c>
      <c r="DD493">
        <v>0</v>
      </c>
      <c r="DE493">
        <v>893.136038461539</v>
      </c>
      <c r="DF493">
        <v>3.21835897675053</v>
      </c>
      <c r="DG493">
        <v>52.6700855918046</v>
      </c>
      <c r="DH493">
        <v>13121.4</v>
      </c>
      <c r="DI493">
        <v>15</v>
      </c>
      <c r="DJ493">
        <v>1626465084.6</v>
      </c>
      <c r="DK493" t="s">
        <v>294</v>
      </c>
      <c r="DL493">
        <v>1626465076.6</v>
      </c>
      <c r="DM493">
        <v>1626465084.6</v>
      </c>
      <c r="DN493">
        <v>8</v>
      </c>
      <c r="DO493">
        <v>0.212</v>
      </c>
      <c r="DP493">
        <v>0.013</v>
      </c>
      <c r="DQ493">
        <v>1.588</v>
      </c>
      <c r="DR493">
        <v>-0.074</v>
      </c>
      <c r="DS493">
        <v>420</v>
      </c>
      <c r="DT493">
        <v>3</v>
      </c>
      <c r="DU493">
        <v>0.13</v>
      </c>
      <c r="DV493">
        <v>0.03</v>
      </c>
      <c r="DW493">
        <v>-25.5355195121951</v>
      </c>
      <c r="DX493">
        <v>-0.067582578397218</v>
      </c>
      <c r="DY493">
        <v>0.0363628745242245</v>
      </c>
      <c r="DZ493">
        <v>1</v>
      </c>
      <c r="EA493">
        <v>892.957575757576</v>
      </c>
      <c r="EB493">
        <v>3.31402636661259</v>
      </c>
      <c r="EC493">
        <v>0.400630565885067</v>
      </c>
      <c r="ED493">
        <v>1</v>
      </c>
      <c r="EE493">
        <v>8.0026156097561</v>
      </c>
      <c r="EF493">
        <v>0.47814898954705</v>
      </c>
      <c r="EG493">
        <v>0.0480146504089791</v>
      </c>
      <c r="EH493">
        <v>0</v>
      </c>
      <c r="EI493">
        <v>2</v>
      </c>
      <c r="EJ493">
        <v>3</v>
      </c>
      <c r="EK493" t="s">
        <v>354</v>
      </c>
      <c r="EL493">
        <v>100</v>
      </c>
      <c r="EM493">
        <v>100</v>
      </c>
      <c r="EN493">
        <v>1.547</v>
      </c>
      <c r="EO493">
        <v>0.0018</v>
      </c>
      <c r="EP493">
        <v>0.796380875196005</v>
      </c>
      <c r="EQ493">
        <v>0.00225868272383977</v>
      </c>
      <c r="ER493">
        <v>-9.96746185667655e-07</v>
      </c>
      <c r="ES493">
        <v>2.83711317370827e-10</v>
      </c>
      <c r="ET493">
        <v>-0.071317122073674</v>
      </c>
      <c r="EU493">
        <v>-0.00217948432402501</v>
      </c>
      <c r="EV493">
        <v>0.000453263451741206</v>
      </c>
      <c r="EW493">
        <v>-1.16319206543697e-06</v>
      </c>
      <c r="EX493">
        <v>-2</v>
      </c>
      <c r="EY493">
        <v>2196</v>
      </c>
      <c r="EZ493">
        <v>1</v>
      </c>
      <c r="FA493">
        <v>25</v>
      </c>
      <c r="FB493">
        <v>17.8</v>
      </c>
      <c r="FC493">
        <v>17.6</v>
      </c>
      <c r="FD493">
        <v>18</v>
      </c>
      <c r="FE493">
        <v>832.935</v>
      </c>
      <c r="FF493">
        <v>436.925</v>
      </c>
      <c r="FG493">
        <v>38.7817</v>
      </c>
      <c r="FH493">
        <v>25.4353</v>
      </c>
      <c r="FI493">
        <v>30.0006</v>
      </c>
      <c r="FJ493">
        <v>25.4093</v>
      </c>
      <c r="FK493">
        <v>25.434</v>
      </c>
      <c r="FL493">
        <v>25.1334</v>
      </c>
      <c r="FM493">
        <v>50.1449</v>
      </c>
      <c r="FN493">
        <v>0</v>
      </c>
      <c r="FO493">
        <v>38.86</v>
      </c>
      <c r="FP493">
        <v>420</v>
      </c>
      <c r="FQ493">
        <v>7.63653</v>
      </c>
      <c r="FR493">
        <v>101.457</v>
      </c>
      <c r="FS493">
        <v>101.881</v>
      </c>
    </row>
    <row r="494" spans="1:175">
      <c r="A494">
        <v>478</v>
      </c>
      <c r="B494">
        <v>1626466144</v>
      </c>
      <c r="C494">
        <v>954.400000095367</v>
      </c>
      <c r="D494" t="s">
        <v>1250</v>
      </c>
      <c r="E494" t="s">
        <v>1251</v>
      </c>
      <c r="F494">
        <v>1</v>
      </c>
      <c r="G494" t="s">
        <v>291</v>
      </c>
      <c r="H494">
        <v>1626466143</v>
      </c>
      <c r="I494">
        <f>(J494)/1000</f>
        <v>0</v>
      </c>
      <c r="J494">
        <f>1000*CB494*AH494*(BX494-BY494)/(100*BQ494*(1000-AH494*BX494))</f>
        <v>0</v>
      </c>
      <c r="K494">
        <f>CB494*AH494*(BW494-BV494*(1000-AH494*BY494)/(1000-AH494*BX494))/(100*BQ494)</f>
        <v>0</v>
      </c>
      <c r="L494">
        <f>BV494 - IF(AH494&gt;1, K494*BQ494*100.0/(AJ494*CJ494), 0)</f>
        <v>0</v>
      </c>
      <c r="M494">
        <f>((S494-I494/2)*L494-K494)/(S494+I494/2)</f>
        <v>0</v>
      </c>
      <c r="N494">
        <f>M494*(CC494+CD494)/1000.0</f>
        <v>0</v>
      </c>
      <c r="O494">
        <f>(BV494 - IF(AH494&gt;1, K494*BQ494*100.0/(AJ494*CJ494), 0))*(CC494+CD494)/1000.0</f>
        <v>0</v>
      </c>
      <c r="P494">
        <f>2.0/((1/R494-1/Q494)+SIGN(R494)*SQRT((1/R494-1/Q494)*(1/R494-1/Q494) + 4*BR494/((BR494+1)*(BR494+1))*(2*1/R494*1/Q494-1/Q494*1/Q494)))</f>
        <v>0</v>
      </c>
      <c r="Q494">
        <f>IF(LEFT(BS494,1)&lt;&gt;"0",IF(LEFT(BS494,1)="1",3.0,BT494),$D$5+$E$5*(CJ494*CC494/($K$5*1000))+$F$5*(CJ494*CC494/($K$5*1000))*MAX(MIN(BQ494,$J$5),$I$5)*MAX(MIN(BQ494,$J$5),$I$5)+$G$5*MAX(MIN(BQ494,$J$5),$I$5)*(CJ494*CC494/($K$5*1000))+$H$5*(CJ494*CC494/($K$5*1000))*(CJ494*CC494/($K$5*1000)))</f>
        <v>0</v>
      </c>
      <c r="R494">
        <f>I494*(1000-(1000*0.61365*exp(17.502*V494/(240.97+V494))/(CC494+CD494)+BX494)/2)/(1000*0.61365*exp(17.502*V494/(240.97+V494))/(CC494+CD494)-BX494)</f>
        <v>0</v>
      </c>
      <c r="S494">
        <f>1/((BR494+1)/(P494/1.6)+1/(Q494/1.37)) + BR494/((BR494+1)/(P494/1.6) + BR494/(Q494/1.37))</f>
        <v>0</v>
      </c>
      <c r="T494">
        <f>(BM494*BP494)</f>
        <v>0</v>
      </c>
      <c r="U494">
        <f>(CE494+(T494+2*0.95*5.67E-8*(((CE494+$B$7)+273)^4-(CE494+273)^4)-44100*I494)/(1.84*29.3*Q494+8*0.95*5.67E-8*(CE494+273)^3))</f>
        <v>0</v>
      </c>
      <c r="V494">
        <f>($C$7*CF494+$D$7*CG494+$E$7*U494)</f>
        <v>0</v>
      </c>
      <c r="W494">
        <f>0.61365*exp(17.502*V494/(240.97+V494))</f>
        <v>0</v>
      </c>
      <c r="X494">
        <f>(Y494/Z494*100)</f>
        <v>0</v>
      </c>
      <c r="Y494">
        <f>BX494*(CC494+CD494)/1000</f>
        <v>0</v>
      </c>
      <c r="Z494">
        <f>0.61365*exp(17.502*CE494/(240.97+CE494))</f>
        <v>0</v>
      </c>
      <c r="AA494">
        <f>(W494-BX494*(CC494+CD494)/1000)</f>
        <v>0</v>
      </c>
      <c r="AB494">
        <f>(-I494*44100)</f>
        <v>0</v>
      </c>
      <c r="AC494">
        <f>2*29.3*Q494*0.92*(CE494-V494)</f>
        <v>0</v>
      </c>
      <c r="AD494">
        <f>2*0.95*5.67E-8*(((CE494+$B$7)+273)^4-(V494+273)^4)</f>
        <v>0</v>
      </c>
      <c r="AE494">
        <f>T494+AD494+AB494+AC494</f>
        <v>0</v>
      </c>
      <c r="AF494">
        <v>131</v>
      </c>
      <c r="AG494">
        <v>15</v>
      </c>
      <c r="AH494">
        <f>IF(AF494*$H$13&gt;=AJ494,1.0,(AJ494/(AJ494-AF494*$H$13)))</f>
        <v>0</v>
      </c>
      <c r="AI494">
        <f>(AH494-1)*100</f>
        <v>0</v>
      </c>
      <c r="AJ494">
        <f>MAX(0,($B$13+$C$13*CJ494)/(1+$D$13*CJ494)*CC494/(CE494+273)*$E$13)</f>
        <v>0</v>
      </c>
      <c r="AK494" t="s">
        <v>292</v>
      </c>
      <c r="AL494" t="s">
        <v>292</v>
      </c>
      <c r="AM494">
        <v>0</v>
      </c>
      <c r="AN494">
        <v>0</v>
      </c>
      <c r="AO494">
        <f>1-AM494/AN494</f>
        <v>0</v>
      </c>
      <c r="AP494">
        <v>0</v>
      </c>
      <c r="AQ494" t="s">
        <v>292</v>
      </c>
      <c r="AR494" t="s">
        <v>292</v>
      </c>
      <c r="AS494">
        <v>0</v>
      </c>
      <c r="AT494">
        <v>0</v>
      </c>
      <c r="AU494">
        <f>1-AS494/AT494</f>
        <v>0</v>
      </c>
      <c r="AV494">
        <v>0.5</v>
      </c>
      <c r="AW494">
        <f>BN494</f>
        <v>0</v>
      </c>
      <c r="AX494">
        <f>K494</f>
        <v>0</v>
      </c>
      <c r="AY494">
        <f>AU494*AV494*AW494</f>
        <v>0</v>
      </c>
      <c r="AZ494">
        <f>(AX494-AP494)/AW494</f>
        <v>0</v>
      </c>
      <c r="BA494">
        <f>(AN494-AT494)/AT494</f>
        <v>0</v>
      </c>
      <c r="BB494">
        <f>AM494/(AO494+AM494/AT494)</f>
        <v>0</v>
      </c>
      <c r="BC494" t="s">
        <v>292</v>
      </c>
      <c r="BD494">
        <v>0</v>
      </c>
      <c r="BE494">
        <f>IF(BD494&lt;&gt;0, BD494, BB494)</f>
        <v>0</v>
      </c>
      <c r="BF494">
        <f>1-BE494/AT494</f>
        <v>0</v>
      </c>
      <c r="BG494">
        <f>(AT494-AS494)/(AT494-BE494)</f>
        <v>0</v>
      </c>
      <c r="BH494">
        <f>(AN494-AT494)/(AN494-BE494)</f>
        <v>0</v>
      </c>
      <c r="BI494">
        <f>(AT494-AS494)/(AT494-AM494)</f>
        <v>0</v>
      </c>
      <c r="BJ494">
        <f>(AN494-AT494)/(AN494-AM494)</f>
        <v>0</v>
      </c>
      <c r="BK494">
        <f>(BG494*BE494/AS494)</f>
        <v>0</v>
      </c>
      <c r="BL494">
        <f>(1-BK494)</f>
        <v>0</v>
      </c>
      <c r="BM494">
        <f>$B$11*CK494+$C$11*CL494+$F$11*CM494*(1-CP494)</f>
        <v>0</v>
      </c>
      <c r="BN494">
        <f>BM494*BO494</f>
        <v>0</v>
      </c>
      <c r="BO494">
        <f>($B$11*$D$9+$C$11*$D$9+$F$11*((CZ494+CR494)/MAX(CZ494+CR494+DA494, 0.1)*$I$9+DA494/MAX(CZ494+CR494+DA494, 0.1)*$J$9))/($B$11+$C$11+$F$11)</f>
        <v>0</v>
      </c>
      <c r="BP494">
        <f>($B$11*$K$9+$C$11*$K$9+$F$11*((CZ494+CR494)/MAX(CZ494+CR494+DA494, 0.1)*$P$9+DA494/MAX(CZ494+CR494+DA494, 0.1)*$Q$9))/($B$11+$C$11+$F$11)</f>
        <v>0</v>
      </c>
      <c r="BQ494">
        <v>6</v>
      </c>
      <c r="BR494">
        <v>0.5</v>
      </c>
      <c r="BS494" t="s">
        <v>293</v>
      </c>
      <c r="BT494">
        <v>2</v>
      </c>
      <c r="BU494">
        <v>1626466143</v>
      </c>
      <c r="BV494">
        <v>394.422666666667</v>
      </c>
      <c r="BW494">
        <v>419.944</v>
      </c>
      <c r="BX494">
        <v>15.7270666666667</v>
      </c>
      <c r="BY494">
        <v>7.61226666666667</v>
      </c>
      <c r="BZ494">
        <v>392.875666666667</v>
      </c>
      <c r="CA494">
        <v>15.7251333333333</v>
      </c>
      <c r="CB494">
        <v>900.032666666667</v>
      </c>
      <c r="CC494">
        <v>100.754333333333</v>
      </c>
      <c r="CD494">
        <v>0.100338</v>
      </c>
      <c r="CE494">
        <v>31.3106</v>
      </c>
      <c r="CF494">
        <v>28.8436666666667</v>
      </c>
      <c r="CG494">
        <v>999.9</v>
      </c>
      <c r="CH494">
        <v>0</v>
      </c>
      <c r="CI494">
        <v>0</v>
      </c>
      <c r="CJ494">
        <v>10005</v>
      </c>
      <c r="CK494">
        <v>0</v>
      </c>
      <c r="CL494">
        <v>0.221023</v>
      </c>
      <c r="CM494">
        <v>1460.11</v>
      </c>
      <c r="CN494">
        <v>0.973</v>
      </c>
      <c r="CO494">
        <v>0.0269999</v>
      </c>
      <c r="CP494">
        <v>0</v>
      </c>
      <c r="CQ494">
        <v>893.549333333333</v>
      </c>
      <c r="CR494">
        <v>4.99999</v>
      </c>
      <c r="CS494">
        <v>13129.6333333333</v>
      </c>
      <c r="CT494">
        <v>12729.3</v>
      </c>
      <c r="CU494">
        <v>40.1456666666667</v>
      </c>
      <c r="CV494">
        <v>41.708</v>
      </c>
      <c r="CW494">
        <v>41.0206666666667</v>
      </c>
      <c r="CX494">
        <v>41.333</v>
      </c>
      <c r="CY494">
        <v>42.687</v>
      </c>
      <c r="CZ494">
        <v>1415.82</v>
      </c>
      <c r="DA494">
        <v>39.29</v>
      </c>
      <c r="DB494">
        <v>0</v>
      </c>
      <c r="DC494">
        <v>1626466155.2</v>
      </c>
      <c r="DD494">
        <v>0</v>
      </c>
      <c r="DE494">
        <v>893.28008</v>
      </c>
      <c r="DF494">
        <v>3.60438461848115</v>
      </c>
      <c r="DG494">
        <v>54.1615385366896</v>
      </c>
      <c r="DH494">
        <v>13122.9</v>
      </c>
      <c r="DI494">
        <v>15</v>
      </c>
      <c r="DJ494">
        <v>1626465084.6</v>
      </c>
      <c r="DK494" t="s">
        <v>294</v>
      </c>
      <c r="DL494">
        <v>1626465076.6</v>
      </c>
      <c r="DM494">
        <v>1626465084.6</v>
      </c>
      <c r="DN494">
        <v>8</v>
      </c>
      <c r="DO494">
        <v>0.212</v>
      </c>
      <c r="DP494">
        <v>0.013</v>
      </c>
      <c r="DQ494">
        <v>1.588</v>
      </c>
      <c r="DR494">
        <v>-0.074</v>
      </c>
      <c r="DS494">
        <v>420</v>
      </c>
      <c r="DT494">
        <v>3</v>
      </c>
      <c r="DU494">
        <v>0.13</v>
      </c>
      <c r="DV494">
        <v>0.03</v>
      </c>
      <c r="DW494">
        <v>-25.5351365853659</v>
      </c>
      <c r="DX494">
        <v>-0.0161540069686253</v>
      </c>
      <c r="DY494">
        <v>0.0342543196926836</v>
      </c>
      <c r="DZ494">
        <v>1</v>
      </c>
      <c r="EA494">
        <v>893.064470588235</v>
      </c>
      <c r="EB494">
        <v>3.48340183950371</v>
      </c>
      <c r="EC494">
        <v>0.418034211609671</v>
      </c>
      <c r="ED494">
        <v>1</v>
      </c>
      <c r="EE494">
        <v>8.02099487804878</v>
      </c>
      <c r="EF494">
        <v>0.480824738675933</v>
      </c>
      <c r="EG494">
        <v>0.0483095287334552</v>
      </c>
      <c r="EH494">
        <v>0</v>
      </c>
      <c r="EI494">
        <v>2</v>
      </c>
      <c r="EJ494">
        <v>3</v>
      </c>
      <c r="EK494" t="s">
        <v>354</v>
      </c>
      <c r="EL494">
        <v>100</v>
      </c>
      <c r="EM494">
        <v>100</v>
      </c>
      <c r="EN494">
        <v>1.547</v>
      </c>
      <c r="EO494">
        <v>0.0021</v>
      </c>
      <c r="EP494">
        <v>0.796380875196005</v>
      </c>
      <c r="EQ494">
        <v>0.00225868272383977</v>
      </c>
      <c r="ER494">
        <v>-9.96746185667655e-07</v>
      </c>
      <c r="ES494">
        <v>2.83711317370827e-10</v>
      </c>
      <c r="ET494">
        <v>-0.071317122073674</v>
      </c>
      <c r="EU494">
        <v>-0.00217948432402501</v>
      </c>
      <c r="EV494">
        <v>0.000453263451741206</v>
      </c>
      <c r="EW494">
        <v>-1.16319206543697e-06</v>
      </c>
      <c r="EX494">
        <v>-2</v>
      </c>
      <c r="EY494">
        <v>2196</v>
      </c>
      <c r="EZ494">
        <v>1</v>
      </c>
      <c r="FA494">
        <v>25</v>
      </c>
      <c r="FB494">
        <v>17.8</v>
      </c>
      <c r="FC494">
        <v>17.7</v>
      </c>
      <c r="FD494">
        <v>18</v>
      </c>
      <c r="FE494">
        <v>833.101</v>
      </c>
      <c r="FF494">
        <v>436.969</v>
      </c>
      <c r="FG494">
        <v>38.8336</v>
      </c>
      <c r="FH494">
        <v>25.4388</v>
      </c>
      <c r="FI494">
        <v>30.0004</v>
      </c>
      <c r="FJ494">
        <v>25.4109</v>
      </c>
      <c r="FK494">
        <v>25.4358</v>
      </c>
      <c r="FL494">
        <v>25.1337</v>
      </c>
      <c r="FM494">
        <v>49.8235</v>
      </c>
      <c r="FN494">
        <v>0</v>
      </c>
      <c r="FO494">
        <v>38.96</v>
      </c>
      <c r="FP494">
        <v>420</v>
      </c>
      <c r="FQ494">
        <v>7.74385</v>
      </c>
      <c r="FR494">
        <v>101.456</v>
      </c>
      <c r="FS494">
        <v>101.88</v>
      </c>
    </row>
    <row r="495" spans="1:175">
      <c r="A495">
        <v>479</v>
      </c>
      <c r="B495">
        <v>1626466146</v>
      </c>
      <c r="C495">
        <v>956.400000095367</v>
      </c>
      <c r="D495" t="s">
        <v>1252</v>
      </c>
      <c r="E495" t="s">
        <v>1253</v>
      </c>
      <c r="F495">
        <v>1</v>
      </c>
      <c r="G495" t="s">
        <v>291</v>
      </c>
      <c r="H495">
        <v>1626466145</v>
      </c>
      <c r="I495">
        <f>(J495)/1000</f>
        <v>0</v>
      </c>
      <c r="J495">
        <f>1000*CB495*AH495*(BX495-BY495)/(100*BQ495*(1000-AH495*BX495))</f>
        <v>0</v>
      </c>
      <c r="K495">
        <f>CB495*AH495*(BW495-BV495*(1000-AH495*BY495)/(1000-AH495*BX495))/(100*BQ495)</f>
        <v>0</v>
      </c>
      <c r="L495">
        <f>BV495 - IF(AH495&gt;1, K495*BQ495*100.0/(AJ495*CJ495), 0)</f>
        <v>0</v>
      </c>
      <c r="M495">
        <f>((S495-I495/2)*L495-K495)/(S495+I495/2)</f>
        <v>0</v>
      </c>
      <c r="N495">
        <f>M495*(CC495+CD495)/1000.0</f>
        <v>0</v>
      </c>
      <c r="O495">
        <f>(BV495 - IF(AH495&gt;1, K495*BQ495*100.0/(AJ495*CJ495), 0))*(CC495+CD495)/1000.0</f>
        <v>0</v>
      </c>
      <c r="P495">
        <f>2.0/((1/R495-1/Q495)+SIGN(R495)*SQRT((1/R495-1/Q495)*(1/R495-1/Q495) + 4*BR495/((BR495+1)*(BR495+1))*(2*1/R495*1/Q495-1/Q495*1/Q495)))</f>
        <v>0</v>
      </c>
      <c r="Q495">
        <f>IF(LEFT(BS495,1)&lt;&gt;"0",IF(LEFT(BS495,1)="1",3.0,BT495),$D$5+$E$5*(CJ495*CC495/($K$5*1000))+$F$5*(CJ495*CC495/($K$5*1000))*MAX(MIN(BQ495,$J$5),$I$5)*MAX(MIN(BQ495,$J$5),$I$5)+$G$5*MAX(MIN(BQ495,$J$5),$I$5)*(CJ495*CC495/($K$5*1000))+$H$5*(CJ495*CC495/($K$5*1000))*(CJ495*CC495/($K$5*1000)))</f>
        <v>0</v>
      </c>
      <c r="R495">
        <f>I495*(1000-(1000*0.61365*exp(17.502*V495/(240.97+V495))/(CC495+CD495)+BX495)/2)/(1000*0.61365*exp(17.502*V495/(240.97+V495))/(CC495+CD495)-BX495)</f>
        <v>0</v>
      </c>
      <c r="S495">
        <f>1/((BR495+1)/(P495/1.6)+1/(Q495/1.37)) + BR495/((BR495+1)/(P495/1.6) + BR495/(Q495/1.37))</f>
        <v>0</v>
      </c>
      <c r="T495">
        <f>(BM495*BP495)</f>
        <v>0</v>
      </c>
      <c r="U495">
        <f>(CE495+(T495+2*0.95*5.67E-8*(((CE495+$B$7)+273)^4-(CE495+273)^4)-44100*I495)/(1.84*29.3*Q495+8*0.95*5.67E-8*(CE495+273)^3))</f>
        <v>0</v>
      </c>
      <c r="V495">
        <f>($C$7*CF495+$D$7*CG495+$E$7*U495)</f>
        <v>0</v>
      </c>
      <c r="W495">
        <f>0.61365*exp(17.502*V495/(240.97+V495))</f>
        <v>0</v>
      </c>
      <c r="X495">
        <f>(Y495/Z495*100)</f>
        <v>0</v>
      </c>
      <c r="Y495">
        <f>BX495*(CC495+CD495)/1000</f>
        <v>0</v>
      </c>
      <c r="Z495">
        <f>0.61365*exp(17.502*CE495/(240.97+CE495))</f>
        <v>0</v>
      </c>
      <c r="AA495">
        <f>(W495-BX495*(CC495+CD495)/1000)</f>
        <v>0</v>
      </c>
      <c r="AB495">
        <f>(-I495*44100)</f>
        <v>0</v>
      </c>
      <c r="AC495">
        <f>2*29.3*Q495*0.92*(CE495-V495)</f>
        <v>0</v>
      </c>
      <c r="AD495">
        <f>2*0.95*5.67E-8*(((CE495+$B$7)+273)^4-(V495+273)^4)</f>
        <v>0</v>
      </c>
      <c r="AE495">
        <f>T495+AD495+AB495+AC495</f>
        <v>0</v>
      </c>
      <c r="AF495">
        <v>132</v>
      </c>
      <c r="AG495">
        <v>15</v>
      </c>
      <c r="AH495">
        <f>IF(AF495*$H$13&gt;=AJ495,1.0,(AJ495/(AJ495-AF495*$H$13)))</f>
        <v>0</v>
      </c>
      <c r="AI495">
        <f>(AH495-1)*100</f>
        <v>0</v>
      </c>
      <c r="AJ495">
        <f>MAX(0,($B$13+$C$13*CJ495)/(1+$D$13*CJ495)*CC495/(CE495+273)*$E$13)</f>
        <v>0</v>
      </c>
      <c r="AK495" t="s">
        <v>292</v>
      </c>
      <c r="AL495" t="s">
        <v>292</v>
      </c>
      <c r="AM495">
        <v>0</v>
      </c>
      <c r="AN495">
        <v>0</v>
      </c>
      <c r="AO495">
        <f>1-AM495/AN495</f>
        <v>0</v>
      </c>
      <c r="AP495">
        <v>0</v>
      </c>
      <c r="AQ495" t="s">
        <v>292</v>
      </c>
      <c r="AR495" t="s">
        <v>292</v>
      </c>
      <c r="AS495">
        <v>0</v>
      </c>
      <c r="AT495">
        <v>0</v>
      </c>
      <c r="AU495">
        <f>1-AS495/AT495</f>
        <v>0</v>
      </c>
      <c r="AV495">
        <v>0.5</v>
      </c>
      <c r="AW495">
        <f>BN495</f>
        <v>0</v>
      </c>
      <c r="AX495">
        <f>K495</f>
        <v>0</v>
      </c>
      <c r="AY495">
        <f>AU495*AV495*AW495</f>
        <v>0</v>
      </c>
      <c r="AZ495">
        <f>(AX495-AP495)/AW495</f>
        <v>0</v>
      </c>
      <c r="BA495">
        <f>(AN495-AT495)/AT495</f>
        <v>0</v>
      </c>
      <c r="BB495">
        <f>AM495/(AO495+AM495/AT495)</f>
        <v>0</v>
      </c>
      <c r="BC495" t="s">
        <v>292</v>
      </c>
      <c r="BD495">
        <v>0</v>
      </c>
      <c r="BE495">
        <f>IF(BD495&lt;&gt;0, BD495, BB495)</f>
        <v>0</v>
      </c>
      <c r="BF495">
        <f>1-BE495/AT495</f>
        <v>0</v>
      </c>
      <c r="BG495">
        <f>(AT495-AS495)/(AT495-BE495)</f>
        <v>0</v>
      </c>
      <c r="BH495">
        <f>(AN495-AT495)/(AN495-BE495)</f>
        <v>0</v>
      </c>
      <c r="BI495">
        <f>(AT495-AS495)/(AT495-AM495)</f>
        <v>0</v>
      </c>
      <c r="BJ495">
        <f>(AN495-AT495)/(AN495-AM495)</f>
        <v>0</v>
      </c>
      <c r="BK495">
        <f>(BG495*BE495/AS495)</f>
        <v>0</v>
      </c>
      <c r="BL495">
        <f>(1-BK495)</f>
        <v>0</v>
      </c>
      <c r="BM495">
        <f>$B$11*CK495+$C$11*CL495+$F$11*CM495*(1-CP495)</f>
        <v>0</v>
      </c>
      <c r="BN495">
        <f>BM495*BO495</f>
        <v>0</v>
      </c>
      <c r="BO495">
        <f>($B$11*$D$9+$C$11*$D$9+$F$11*((CZ495+CR495)/MAX(CZ495+CR495+DA495, 0.1)*$I$9+DA495/MAX(CZ495+CR495+DA495, 0.1)*$J$9))/($B$11+$C$11+$F$11)</f>
        <v>0</v>
      </c>
      <c r="BP495">
        <f>($B$11*$K$9+$C$11*$K$9+$F$11*((CZ495+CR495)/MAX(CZ495+CR495+DA495, 0.1)*$P$9+DA495/MAX(CZ495+CR495+DA495, 0.1)*$Q$9))/($B$11+$C$11+$F$11)</f>
        <v>0</v>
      </c>
      <c r="BQ495">
        <v>6</v>
      </c>
      <c r="BR495">
        <v>0.5</v>
      </c>
      <c r="BS495" t="s">
        <v>293</v>
      </c>
      <c r="BT495">
        <v>2</v>
      </c>
      <c r="BU495">
        <v>1626466145</v>
      </c>
      <c r="BV495">
        <v>394.422666666667</v>
      </c>
      <c r="BW495">
        <v>419.974666666667</v>
      </c>
      <c r="BX495">
        <v>15.7538333333333</v>
      </c>
      <c r="BY495">
        <v>7.61554333333333</v>
      </c>
      <c r="BZ495">
        <v>392.875666666667</v>
      </c>
      <c r="CA495">
        <v>15.7515666666667</v>
      </c>
      <c r="CB495">
        <v>900.018</v>
      </c>
      <c r="CC495">
        <v>100.752666666667</v>
      </c>
      <c r="CD495">
        <v>0.0998806666666667</v>
      </c>
      <c r="CE495">
        <v>31.3544666666667</v>
      </c>
      <c r="CF495">
        <v>28.8853</v>
      </c>
      <c r="CG495">
        <v>999.9</v>
      </c>
      <c r="CH495">
        <v>0</v>
      </c>
      <c r="CI495">
        <v>0</v>
      </c>
      <c r="CJ495">
        <v>9953.54</v>
      </c>
      <c r="CK495">
        <v>0</v>
      </c>
      <c r="CL495">
        <v>0.221023</v>
      </c>
      <c r="CM495">
        <v>1459.86</v>
      </c>
      <c r="CN495">
        <v>0.972995</v>
      </c>
      <c r="CO495">
        <v>0.0270046</v>
      </c>
      <c r="CP495">
        <v>0</v>
      </c>
      <c r="CQ495">
        <v>893.506</v>
      </c>
      <c r="CR495">
        <v>4.99999</v>
      </c>
      <c r="CS495">
        <v>13127.9666666667</v>
      </c>
      <c r="CT495">
        <v>12727.1</v>
      </c>
      <c r="CU495">
        <v>40.187</v>
      </c>
      <c r="CV495">
        <v>41.708</v>
      </c>
      <c r="CW495">
        <v>41.062</v>
      </c>
      <c r="CX495">
        <v>41.312</v>
      </c>
      <c r="CY495">
        <v>42.687</v>
      </c>
      <c r="CZ495">
        <v>1415.57</v>
      </c>
      <c r="DA495">
        <v>39.29</v>
      </c>
      <c r="DB495">
        <v>0</v>
      </c>
      <c r="DC495">
        <v>1626466157</v>
      </c>
      <c r="DD495">
        <v>0</v>
      </c>
      <c r="DE495">
        <v>893.330692307692</v>
      </c>
      <c r="DF495">
        <v>3.55459828177272</v>
      </c>
      <c r="DG495">
        <v>49.6820512818543</v>
      </c>
      <c r="DH495">
        <v>13124.1230769231</v>
      </c>
      <c r="DI495">
        <v>15</v>
      </c>
      <c r="DJ495">
        <v>1626465084.6</v>
      </c>
      <c r="DK495" t="s">
        <v>294</v>
      </c>
      <c r="DL495">
        <v>1626465076.6</v>
      </c>
      <c r="DM495">
        <v>1626465084.6</v>
      </c>
      <c r="DN495">
        <v>8</v>
      </c>
      <c r="DO495">
        <v>0.212</v>
      </c>
      <c r="DP495">
        <v>0.013</v>
      </c>
      <c r="DQ495">
        <v>1.588</v>
      </c>
      <c r="DR495">
        <v>-0.074</v>
      </c>
      <c r="DS495">
        <v>420</v>
      </c>
      <c r="DT495">
        <v>3</v>
      </c>
      <c r="DU495">
        <v>0.13</v>
      </c>
      <c r="DV495">
        <v>0.03</v>
      </c>
      <c r="DW495">
        <v>-25.5347853658537</v>
      </c>
      <c r="DX495">
        <v>-0.0628494773519013</v>
      </c>
      <c r="DY495">
        <v>0.0340590703579332</v>
      </c>
      <c r="DZ495">
        <v>1</v>
      </c>
      <c r="EA495">
        <v>893.157</v>
      </c>
      <c r="EB495">
        <v>3.45200817033558</v>
      </c>
      <c r="EC495">
        <v>0.429439767936908</v>
      </c>
      <c r="ED495">
        <v>1</v>
      </c>
      <c r="EE495">
        <v>8.03909682926829</v>
      </c>
      <c r="EF495">
        <v>0.506626620209083</v>
      </c>
      <c r="EG495">
        <v>0.0510538044467113</v>
      </c>
      <c r="EH495">
        <v>0</v>
      </c>
      <c r="EI495">
        <v>2</v>
      </c>
      <c r="EJ495">
        <v>3</v>
      </c>
      <c r="EK495" t="s">
        <v>354</v>
      </c>
      <c r="EL495">
        <v>100</v>
      </c>
      <c r="EM495">
        <v>100</v>
      </c>
      <c r="EN495">
        <v>1.547</v>
      </c>
      <c r="EO495">
        <v>0.0024</v>
      </c>
      <c r="EP495">
        <v>0.796380875196005</v>
      </c>
      <c r="EQ495">
        <v>0.00225868272383977</v>
      </c>
      <c r="ER495">
        <v>-9.96746185667655e-07</v>
      </c>
      <c r="ES495">
        <v>2.83711317370827e-10</v>
      </c>
      <c r="ET495">
        <v>-0.071317122073674</v>
      </c>
      <c r="EU495">
        <v>-0.00217948432402501</v>
      </c>
      <c r="EV495">
        <v>0.000453263451741206</v>
      </c>
      <c r="EW495">
        <v>-1.16319206543697e-06</v>
      </c>
      <c r="EX495">
        <v>-2</v>
      </c>
      <c r="EY495">
        <v>2196</v>
      </c>
      <c r="EZ495">
        <v>1</v>
      </c>
      <c r="FA495">
        <v>25</v>
      </c>
      <c r="FB495">
        <v>17.8</v>
      </c>
      <c r="FC495">
        <v>17.7</v>
      </c>
      <c r="FD495">
        <v>18</v>
      </c>
      <c r="FE495">
        <v>832.961</v>
      </c>
      <c r="FF495">
        <v>437.028</v>
      </c>
      <c r="FG495">
        <v>38.8947</v>
      </c>
      <c r="FH495">
        <v>25.4423</v>
      </c>
      <c r="FI495">
        <v>30.0005</v>
      </c>
      <c r="FJ495">
        <v>25.4125</v>
      </c>
      <c r="FK495">
        <v>25.4374</v>
      </c>
      <c r="FL495">
        <v>25.1346</v>
      </c>
      <c r="FM495">
        <v>49.8235</v>
      </c>
      <c r="FN495">
        <v>0</v>
      </c>
      <c r="FO495">
        <v>38.96</v>
      </c>
      <c r="FP495">
        <v>420</v>
      </c>
      <c r="FQ495">
        <v>7.75641</v>
      </c>
      <c r="FR495">
        <v>101.455</v>
      </c>
      <c r="FS495">
        <v>101.881</v>
      </c>
    </row>
    <row r="496" spans="1:175">
      <c r="A496">
        <v>480</v>
      </c>
      <c r="B496">
        <v>1626466148</v>
      </c>
      <c r="C496">
        <v>958.400000095367</v>
      </c>
      <c r="D496" t="s">
        <v>1254</v>
      </c>
      <c r="E496" t="s">
        <v>1255</v>
      </c>
      <c r="F496">
        <v>1</v>
      </c>
      <c r="G496" t="s">
        <v>291</v>
      </c>
      <c r="H496">
        <v>1626466147</v>
      </c>
      <c r="I496">
        <f>(J496)/1000</f>
        <v>0</v>
      </c>
      <c r="J496">
        <f>1000*CB496*AH496*(BX496-BY496)/(100*BQ496*(1000-AH496*BX496))</f>
        <v>0</v>
      </c>
      <c r="K496">
        <f>CB496*AH496*(BW496-BV496*(1000-AH496*BY496)/(1000-AH496*BX496))/(100*BQ496)</f>
        <v>0</v>
      </c>
      <c r="L496">
        <f>BV496 - IF(AH496&gt;1, K496*BQ496*100.0/(AJ496*CJ496), 0)</f>
        <v>0</v>
      </c>
      <c r="M496">
        <f>((S496-I496/2)*L496-K496)/(S496+I496/2)</f>
        <v>0</v>
      </c>
      <c r="N496">
        <f>M496*(CC496+CD496)/1000.0</f>
        <v>0</v>
      </c>
      <c r="O496">
        <f>(BV496 - IF(AH496&gt;1, K496*BQ496*100.0/(AJ496*CJ496), 0))*(CC496+CD496)/1000.0</f>
        <v>0</v>
      </c>
      <c r="P496">
        <f>2.0/((1/R496-1/Q496)+SIGN(R496)*SQRT((1/R496-1/Q496)*(1/R496-1/Q496) + 4*BR496/((BR496+1)*(BR496+1))*(2*1/R496*1/Q496-1/Q496*1/Q496)))</f>
        <v>0</v>
      </c>
      <c r="Q496">
        <f>IF(LEFT(BS496,1)&lt;&gt;"0",IF(LEFT(BS496,1)="1",3.0,BT496),$D$5+$E$5*(CJ496*CC496/($K$5*1000))+$F$5*(CJ496*CC496/($K$5*1000))*MAX(MIN(BQ496,$J$5),$I$5)*MAX(MIN(BQ496,$J$5),$I$5)+$G$5*MAX(MIN(BQ496,$J$5),$I$5)*(CJ496*CC496/($K$5*1000))+$H$5*(CJ496*CC496/($K$5*1000))*(CJ496*CC496/($K$5*1000)))</f>
        <v>0</v>
      </c>
      <c r="R496">
        <f>I496*(1000-(1000*0.61365*exp(17.502*V496/(240.97+V496))/(CC496+CD496)+BX496)/2)/(1000*0.61365*exp(17.502*V496/(240.97+V496))/(CC496+CD496)-BX496)</f>
        <v>0</v>
      </c>
      <c r="S496">
        <f>1/((BR496+1)/(P496/1.6)+1/(Q496/1.37)) + BR496/((BR496+1)/(P496/1.6) + BR496/(Q496/1.37))</f>
        <v>0</v>
      </c>
      <c r="T496">
        <f>(BM496*BP496)</f>
        <v>0</v>
      </c>
      <c r="U496">
        <f>(CE496+(T496+2*0.95*5.67E-8*(((CE496+$B$7)+273)^4-(CE496+273)^4)-44100*I496)/(1.84*29.3*Q496+8*0.95*5.67E-8*(CE496+273)^3))</f>
        <v>0</v>
      </c>
      <c r="V496">
        <f>($C$7*CF496+$D$7*CG496+$E$7*U496)</f>
        <v>0</v>
      </c>
      <c r="W496">
        <f>0.61365*exp(17.502*V496/(240.97+V496))</f>
        <v>0</v>
      </c>
      <c r="X496">
        <f>(Y496/Z496*100)</f>
        <v>0</v>
      </c>
      <c r="Y496">
        <f>BX496*(CC496+CD496)/1000</f>
        <v>0</v>
      </c>
      <c r="Z496">
        <f>0.61365*exp(17.502*CE496/(240.97+CE496))</f>
        <v>0</v>
      </c>
      <c r="AA496">
        <f>(W496-BX496*(CC496+CD496)/1000)</f>
        <v>0</v>
      </c>
      <c r="AB496">
        <f>(-I496*44100)</f>
        <v>0</v>
      </c>
      <c r="AC496">
        <f>2*29.3*Q496*0.92*(CE496-V496)</f>
        <v>0</v>
      </c>
      <c r="AD496">
        <f>2*0.95*5.67E-8*(((CE496+$B$7)+273)^4-(V496+273)^4)</f>
        <v>0</v>
      </c>
      <c r="AE496">
        <f>T496+AD496+AB496+AC496</f>
        <v>0</v>
      </c>
      <c r="AF496">
        <v>131</v>
      </c>
      <c r="AG496">
        <v>15</v>
      </c>
      <c r="AH496">
        <f>IF(AF496*$H$13&gt;=AJ496,1.0,(AJ496/(AJ496-AF496*$H$13)))</f>
        <v>0</v>
      </c>
      <c r="AI496">
        <f>(AH496-1)*100</f>
        <v>0</v>
      </c>
      <c r="AJ496">
        <f>MAX(0,($B$13+$C$13*CJ496)/(1+$D$13*CJ496)*CC496/(CE496+273)*$E$13)</f>
        <v>0</v>
      </c>
      <c r="AK496" t="s">
        <v>292</v>
      </c>
      <c r="AL496" t="s">
        <v>292</v>
      </c>
      <c r="AM496">
        <v>0</v>
      </c>
      <c r="AN496">
        <v>0</v>
      </c>
      <c r="AO496">
        <f>1-AM496/AN496</f>
        <v>0</v>
      </c>
      <c r="AP496">
        <v>0</v>
      </c>
      <c r="AQ496" t="s">
        <v>292</v>
      </c>
      <c r="AR496" t="s">
        <v>292</v>
      </c>
      <c r="AS496">
        <v>0</v>
      </c>
      <c r="AT496">
        <v>0</v>
      </c>
      <c r="AU496">
        <f>1-AS496/AT496</f>
        <v>0</v>
      </c>
      <c r="AV496">
        <v>0.5</v>
      </c>
      <c r="AW496">
        <f>BN496</f>
        <v>0</v>
      </c>
      <c r="AX496">
        <f>K496</f>
        <v>0</v>
      </c>
      <c r="AY496">
        <f>AU496*AV496*AW496</f>
        <v>0</v>
      </c>
      <c r="AZ496">
        <f>(AX496-AP496)/AW496</f>
        <v>0</v>
      </c>
      <c r="BA496">
        <f>(AN496-AT496)/AT496</f>
        <v>0</v>
      </c>
      <c r="BB496">
        <f>AM496/(AO496+AM496/AT496)</f>
        <v>0</v>
      </c>
      <c r="BC496" t="s">
        <v>292</v>
      </c>
      <c r="BD496">
        <v>0</v>
      </c>
      <c r="BE496">
        <f>IF(BD496&lt;&gt;0, BD496, BB496)</f>
        <v>0</v>
      </c>
      <c r="BF496">
        <f>1-BE496/AT496</f>
        <v>0</v>
      </c>
      <c r="BG496">
        <f>(AT496-AS496)/(AT496-BE496)</f>
        <v>0</v>
      </c>
      <c r="BH496">
        <f>(AN496-AT496)/(AN496-BE496)</f>
        <v>0</v>
      </c>
      <c r="BI496">
        <f>(AT496-AS496)/(AT496-AM496)</f>
        <v>0</v>
      </c>
      <c r="BJ496">
        <f>(AN496-AT496)/(AN496-AM496)</f>
        <v>0</v>
      </c>
      <c r="BK496">
        <f>(BG496*BE496/AS496)</f>
        <v>0</v>
      </c>
      <c r="BL496">
        <f>(1-BK496)</f>
        <v>0</v>
      </c>
      <c r="BM496">
        <f>$B$11*CK496+$C$11*CL496+$F$11*CM496*(1-CP496)</f>
        <v>0</v>
      </c>
      <c r="BN496">
        <f>BM496*BO496</f>
        <v>0</v>
      </c>
      <c r="BO496">
        <f>($B$11*$D$9+$C$11*$D$9+$F$11*((CZ496+CR496)/MAX(CZ496+CR496+DA496, 0.1)*$I$9+DA496/MAX(CZ496+CR496+DA496, 0.1)*$J$9))/($B$11+$C$11+$F$11)</f>
        <v>0</v>
      </c>
      <c r="BP496">
        <f>($B$11*$K$9+$C$11*$K$9+$F$11*((CZ496+CR496)/MAX(CZ496+CR496+DA496, 0.1)*$P$9+DA496/MAX(CZ496+CR496+DA496, 0.1)*$Q$9))/($B$11+$C$11+$F$11)</f>
        <v>0</v>
      </c>
      <c r="BQ496">
        <v>6</v>
      </c>
      <c r="BR496">
        <v>0.5</v>
      </c>
      <c r="BS496" t="s">
        <v>293</v>
      </c>
      <c r="BT496">
        <v>2</v>
      </c>
      <c r="BU496">
        <v>1626466147</v>
      </c>
      <c r="BV496">
        <v>394.427666666667</v>
      </c>
      <c r="BW496">
        <v>419.994333333333</v>
      </c>
      <c r="BX496">
        <v>15.7824333333333</v>
      </c>
      <c r="BY496">
        <v>7.63757</v>
      </c>
      <c r="BZ496">
        <v>392.880666666667</v>
      </c>
      <c r="CA496">
        <v>15.7798333333333</v>
      </c>
      <c r="CB496">
        <v>899.979666666667</v>
      </c>
      <c r="CC496">
        <v>100.753</v>
      </c>
      <c r="CD496">
        <v>0.100312666666667</v>
      </c>
      <c r="CE496">
        <v>31.3916333333333</v>
      </c>
      <c r="CF496">
        <v>28.9202666666667</v>
      </c>
      <c r="CG496">
        <v>999.9</v>
      </c>
      <c r="CH496">
        <v>0</v>
      </c>
      <c r="CI496">
        <v>0</v>
      </c>
      <c r="CJ496">
        <v>9980.42</v>
      </c>
      <c r="CK496">
        <v>0</v>
      </c>
      <c r="CL496">
        <v>0.221023</v>
      </c>
      <c r="CM496">
        <v>1460.03</v>
      </c>
      <c r="CN496">
        <v>0.972998333333333</v>
      </c>
      <c r="CO496">
        <v>0.0270014666666667</v>
      </c>
      <c r="CP496">
        <v>0</v>
      </c>
      <c r="CQ496">
        <v>893.724</v>
      </c>
      <c r="CR496">
        <v>4.99999</v>
      </c>
      <c r="CS496">
        <v>13131.0666666667</v>
      </c>
      <c r="CT496">
        <v>12728.6</v>
      </c>
      <c r="CU496">
        <v>40.187</v>
      </c>
      <c r="CV496">
        <v>41.729</v>
      </c>
      <c r="CW496">
        <v>41.062</v>
      </c>
      <c r="CX496">
        <v>41.354</v>
      </c>
      <c r="CY496">
        <v>42.708</v>
      </c>
      <c r="CZ496">
        <v>1415.74</v>
      </c>
      <c r="DA496">
        <v>39.29</v>
      </c>
      <c r="DB496">
        <v>0</v>
      </c>
      <c r="DC496">
        <v>1626466159.4</v>
      </c>
      <c r="DD496">
        <v>0</v>
      </c>
      <c r="DE496">
        <v>893.463346153846</v>
      </c>
      <c r="DF496">
        <v>3.64229061133434</v>
      </c>
      <c r="DG496">
        <v>48.3213675821032</v>
      </c>
      <c r="DH496">
        <v>13126.1615384615</v>
      </c>
      <c r="DI496">
        <v>15</v>
      </c>
      <c r="DJ496">
        <v>1626465084.6</v>
      </c>
      <c r="DK496" t="s">
        <v>294</v>
      </c>
      <c r="DL496">
        <v>1626465076.6</v>
      </c>
      <c r="DM496">
        <v>1626465084.6</v>
      </c>
      <c r="DN496">
        <v>8</v>
      </c>
      <c r="DO496">
        <v>0.212</v>
      </c>
      <c r="DP496">
        <v>0.013</v>
      </c>
      <c r="DQ496">
        <v>1.588</v>
      </c>
      <c r="DR496">
        <v>-0.074</v>
      </c>
      <c r="DS496">
        <v>420</v>
      </c>
      <c r="DT496">
        <v>3</v>
      </c>
      <c r="DU496">
        <v>0.13</v>
      </c>
      <c r="DV496">
        <v>0.03</v>
      </c>
      <c r="DW496">
        <v>-25.5372780487805</v>
      </c>
      <c r="DX496">
        <v>-0.0833853658536368</v>
      </c>
      <c r="DY496">
        <v>0.0347055946301424</v>
      </c>
      <c r="DZ496">
        <v>1</v>
      </c>
      <c r="EA496">
        <v>893.273303030303</v>
      </c>
      <c r="EB496">
        <v>3.24440591149739</v>
      </c>
      <c r="EC496">
        <v>0.405086559014049</v>
      </c>
      <c r="ED496">
        <v>1</v>
      </c>
      <c r="EE496">
        <v>8.05670487804878</v>
      </c>
      <c r="EF496">
        <v>0.524420487804858</v>
      </c>
      <c r="EG496">
        <v>0.0528252147905528</v>
      </c>
      <c r="EH496">
        <v>0</v>
      </c>
      <c r="EI496">
        <v>2</v>
      </c>
      <c r="EJ496">
        <v>3</v>
      </c>
      <c r="EK496" t="s">
        <v>354</v>
      </c>
      <c r="EL496">
        <v>100</v>
      </c>
      <c r="EM496">
        <v>100</v>
      </c>
      <c r="EN496">
        <v>1.547</v>
      </c>
      <c r="EO496">
        <v>0.0028</v>
      </c>
      <c r="EP496">
        <v>0.796380875196005</v>
      </c>
      <c r="EQ496">
        <v>0.00225868272383977</v>
      </c>
      <c r="ER496">
        <v>-9.96746185667655e-07</v>
      </c>
      <c r="ES496">
        <v>2.83711317370827e-10</v>
      </c>
      <c r="ET496">
        <v>-0.071317122073674</v>
      </c>
      <c r="EU496">
        <v>-0.00217948432402501</v>
      </c>
      <c r="EV496">
        <v>0.000453263451741206</v>
      </c>
      <c r="EW496">
        <v>-1.16319206543697e-06</v>
      </c>
      <c r="EX496">
        <v>-2</v>
      </c>
      <c r="EY496">
        <v>2196</v>
      </c>
      <c r="EZ496">
        <v>1</v>
      </c>
      <c r="FA496">
        <v>25</v>
      </c>
      <c r="FB496">
        <v>17.9</v>
      </c>
      <c r="FC496">
        <v>17.7</v>
      </c>
      <c r="FD496">
        <v>18</v>
      </c>
      <c r="FE496">
        <v>833.276</v>
      </c>
      <c r="FF496">
        <v>437.101</v>
      </c>
      <c r="FG496">
        <v>38.9701</v>
      </c>
      <c r="FH496">
        <v>25.4455</v>
      </c>
      <c r="FI496">
        <v>30.0008</v>
      </c>
      <c r="FJ496">
        <v>25.4146</v>
      </c>
      <c r="FK496">
        <v>25.439</v>
      </c>
      <c r="FL496">
        <v>25.1342</v>
      </c>
      <c r="FM496">
        <v>49.4405</v>
      </c>
      <c r="FN496">
        <v>0</v>
      </c>
      <c r="FO496">
        <v>39.06</v>
      </c>
      <c r="FP496">
        <v>420</v>
      </c>
      <c r="FQ496">
        <v>7.81376</v>
      </c>
      <c r="FR496">
        <v>101.455</v>
      </c>
      <c r="FS496">
        <v>101.881</v>
      </c>
    </row>
    <row r="497" spans="1:175">
      <c r="A497">
        <v>481</v>
      </c>
      <c r="B497">
        <v>1626466150</v>
      </c>
      <c r="C497">
        <v>960.400000095367</v>
      </c>
      <c r="D497" t="s">
        <v>1256</v>
      </c>
      <c r="E497" t="s">
        <v>1257</v>
      </c>
      <c r="F497">
        <v>1</v>
      </c>
      <c r="G497" t="s">
        <v>291</v>
      </c>
      <c r="H497">
        <v>1626466149</v>
      </c>
      <c r="I497">
        <f>(J497)/1000</f>
        <v>0</v>
      </c>
      <c r="J497">
        <f>1000*CB497*AH497*(BX497-BY497)/(100*BQ497*(1000-AH497*BX497))</f>
        <v>0</v>
      </c>
      <c r="K497">
        <f>CB497*AH497*(BW497-BV497*(1000-AH497*BY497)/(1000-AH497*BX497))/(100*BQ497)</f>
        <v>0</v>
      </c>
      <c r="L497">
        <f>BV497 - IF(AH497&gt;1, K497*BQ497*100.0/(AJ497*CJ497), 0)</f>
        <v>0</v>
      </c>
      <c r="M497">
        <f>((S497-I497/2)*L497-K497)/(S497+I497/2)</f>
        <v>0</v>
      </c>
      <c r="N497">
        <f>M497*(CC497+CD497)/1000.0</f>
        <v>0</v>
      </c>
      <c r="O497">
        <f>(BV497 - IF(AH497&gt;1, K497*BQ497*100.0/(AJ497*CJ497), 0))*(CC497+CD497)/1000.0</f>
        <v>0</v>
      </c>
      <c r="P497">
        <f>2.0/((1/R497-1/Q497)+SIGN(R497)*SQRT((1/R497-1/Q497)*(1/R497-1/Q497) + 4*BR497/((BR497+1)*(BR497+1))*(2*1/R497*1/Q497-1/Q497*1/Q497)))</f>
        <v>0</v>
      </c>
      <c r="Q497">
        <f>IF(LEFT(BS497,1)&lt;&gt;"0",IF(LEFT(BS497,1)="1",3.0,BT497),$D$5+$E$5*(CJ497*CC497/($K$5*1000))+$F$5*(CJ497*CC497/($K$5*1000))*MAX(MIN(BQ497,$J$5),$I$5)*MAX(MIN(BQ497,$J$5),$I$5)+$G$5*MAX(MIN(BQ497,$J$5),$I$5)*(CJ497*CC497/($K$5*1000))+$H$5*(CJ497*CC497/($K$5*1000))*(CJ497*CC497/($K$5*1000)))</f>
        <v>0</v>
      </c>
      <c r="R497">
        <f>I497*(1000-(1000*0.61365*exp(17.502*V497/(240.97+V497))/(CC497+CD497)+BX497)/2)/(1000*0.61365*exp(17.502*V497/(240.97+V497))/(CC497+CD497)-BX497)</f>
        <v>0</v>
      </c>
      <c r="S497">
        <f>1/((BR497+1)/(P497/1.6)+1/(Q497/1.37)) + BR497/((BR497+1)/(P497/1.6) + BR497/(Q497/1.37))</f>
        <v>0</v>
      </c>
      <c r="T497">
        <f>(BM497*BP497)</f>
        <v>0</v>
      </c>
      <c r="U497">
        <f>(CE497+(T497+2*0.95*5.67E-8*(((CE497+$B$7)+273)^4-(CE497+273)^4)-44100*I497)/(1.84*29.3*Q497+8*0.95*5.67E-8*(CE497+273)^3))</f>
        <v>0</v>
      </c>
      <c r="V497">
        <f>($C$7*CF497+$D$7*CG497+$E$7*U497)</f>
        <v>0</v>
      </c>
      <c r="W497">
        <f>0.61365*exp(17.502*V497/(240.97+V497))</f>
        <v>0</v>
      </c>
      <c r="X497">
        <f>(Y497/Z497*100)</f>
        <v>0</v>
      </c>
      <c r="Y497">
        <f>BX497*(CC497+CD497)/1000</f>
        <v>0</v>
      </c>
      <c r="Z497">
        <f>0.61365*exp(17.502*CE497/(240.97+CE497))</f>
        <v>0</v>
      </c>
      <c r="AA497">
        <f>(W497-BX497*(CC497+CD497)/1000)</f>
        <v>0</v>
      </c>
      <c r="AB497">
        <f>(-I497*44100)</f>
        <v>0</v>
      </c>
      <c r="AC497">
        <f>2*29.3*Q497*0.92*(CE497-V497)</f>
        <v>0</v>
      </c>
      <c r="AD497">
        <f>2*0.95*5.67E-8*(((CE497+$B$7)+273)^4-(V497+273)^4)</f>
        <v>0</v>
      </c>
      <c r="AE497">
        <f>T497+AD497+AB497+AC497</f>
        <v>0</v>
      </c>
      <c r="AF497">
        <v>131</v>
      </c>
      <c r="AG497">
        <v>15</v>
      </c>
      <c r="AH497">
        <f>IF(AF497*$H$13&gt;=AJ497,1.0,(AJ497/(AJ497-AF497*$H$13)))</f>
        <v>0</v>
      </c>
      <c r="AI497">
        <f>(AH497-1)*100</f>
        <v>0</v>
      </c>
      <c r="AJ497">
        <f>MAX(0,($B$13+$C$13*CJ497)/(1+$D$13*CJ497)*CC497/(CE497+273)*$E$13)</f>
        <v>0</v>
      </c>
      <c r="AK497" t="s">
        <v>292</v>
      </c>
      <c r="AL497" t="s">
        <v>292</v>
      </c>
      <c r="AM497">
        <v>0</v>
      </c>
      <c r="AN497">
        <v>0</v>
      </c>
      <c r="AO497">
        <f>1-AM497/AN497</f>
        <v>0</v>
      </c>
      <c r="AP497">
        <v>0</v>
      </c>
      <c r="AQ497" t="s">
        <v>292</v>
      </c>
      <c r="AR497" t="s">
        <v>292</v>
      </c>
      <c r="AS497">
        <v>0</v>
      </c>
      <c r="AT497">
        <v>0</v>
      </c>
      <c r="AU497">
        <f>1-AS497/AT497</f>
        <v>0</v>
      </c>
      <c r="AV497">
        <v>0.5</v>
      </c>
      <c r="AW497">
        <f>BN497</f>
        <v>0</v>
      </c>
      <c r="AX497">
        <f>K497</f>
        <v>0</v>
      </c>
      <c r="AY497">
        <f>AU497*AV497*AW497</f>
        <v>0</v>
      </c>
      <c r="AZ497">
        <f>(AX497-AP497)/AW497</f>
        <v>0</v>
      </c>
      <c r="BA497">
        <f>(AN497-AT497)/AT497</f>
        <v>0</v>
      </c>
      <c r="BB497">
        <f>AM497/(AO497+AM497/AT497)</f>
        <v>0</v>
      </c>
      <c r="BC497" t="s">
        <v>292</v>
      </c>
      <c r="BD497">
        <v>0</v>
      </c>
      <c r="BE497">
        <f>IF(BD497&lt;&gt;0, BD497, BB497)</f>
        <v>0</v>
      </c>
      <c r="BF497">
        <f>1-BE497/AT497</f>
        <v>0</v>
      </c>
      <c r="BG497">
        <f>(AT497-AS497)/(AT497-BE497)</f>
        <v>0</v>
      </c>
      <c r="BH497">
        <f>(AN497-AT497)/(AN497-BE497)</f>
        <v>0</v>
      </c>
      <c r="BI497">
        <f>(AT497-AS497)/(AT497-AM497)</f>
        <v>0</v>
      </c>
      <c r="BJ497">
        <f>(AN497-AT497)/(AN497-AM497)</f>
        <v>0</v>
      </c>
      <c r="BK497">
        <f>(BG497*BE497/AS497)</f>
        <v>0</v>
      </c>
      <c r="BL497">
        <f>(1-BK497)</f>
        <v>0</v>
      </c>
      <c r="BM497">
        <f>$B$11*CK497+$C$11*CL497+$F$11*CM497*(1-CP497)</f>
        <v>0</v>
      </c>
      <c r="BN497">
        <f>BM497*BO497</f>
        <v>0</v>
      </c>
      <c r="BO497">
        <f>($B$11*$D$9+$C$11*$D$9+$F$11*((CZ497+CR497)/MAX(CZ497+CR497+DA497, 0.1)*$I$9+DA497/MAX(CZ497+CR497+DA497, 0.1)*$J$9))/($B$11+$C$11+$F$11)</f>
        <v>0</v>
      </c>
      <c r="BP497">
        <f>($B$11*$K$9+$C$11*$K$9+$F$11*((CZ497+CR497)/MAX(CZ497+CR497+DA497, 0.1)*$P$9+DA497/MAX(CZ497+CR497+DA497, 0.1)*$Q$9))/($B$11+$C$11+$F$11)</f>
        <v>0</v>
      </c>
      <c r="BQ497">
        <v>6</v>
      </c>
      <c r="BR497">
        <v>0.5</v>
      </c>
      <c r="BS497" t="s">
        <v>293</v>
      </c>
      <c r="BT497">
        <v>2</v>
      </c>
      <c r="BU497">
        <v>1626466149</v>
      </c>
      <c r="BV497">
        <v>394.412666666667</v>
      </c>
      <c r="BW497">
        <v>419.942333333333</v>
      </c>
      <c r="BX497">
        <v>15.8155</v>
      </c>
      <c r="BY497">
        <v>7.66903</v>
      </c>
      <c r="BZ497">
        <v>392.865666666667</v>
      </c>
      <c r="CA497">
        <v>15.8126</v>
      </c>
      <c r="CB497">
        <v>900.019</v>
      </c>
      <c r="CC497">
        <v>100.753666666667</v>
      </c>
      <c r="CD497">
        <v>0.0997114333333333</v>
      </c>
      <c r="CE497">
        <v>31.4304666666667</v>
      </c>
      <c r="CF497">
        <v>28.9509</v>
      </c>
      <c r="CG497">
        <v>999.9</v>
      </c>
      <c r="CH497">
        <v>0</v>
      </c>
      <c r="CI497">
        <v>0</v>
      </c>
      <c r="CJ497">
        <v>10024.5666666667</v>
      </c>
      <c r="CK497">
        <v>0</v>
      </c>
      <c r="CL497">
        <v>0.221023</v>
      </c>
      <c r="CM497">
        <v>1459.94666666667</v>
      </c>
      <c r="CN497">
        <v>0.972996666666667</v>
      </c>
      <c r="CO497">
        <v>0.0270030333333333</v>
      </c>
      <c r="CP497">
        <v>0</v>
      </c>
      <c r="CQ497">
        <v>893.985666666667</v>
      </c>
      <c r="CR497">
        <v>4.99999</v>
      </c>
      <c r="CS497">
        <v>13131.6333333333</v>
      </c>
      <c r="CT497">
        <v>12727.8666666667</v>
      </c>
      <c r="CU497">
        <v>40.187</v>
      </c>
      <c r="CV497">
        <v>41.75</v>
      </c>
      <c r="CW497">
        <v>41.062</v>
      </c>
      <c r="CX497">
        <v>41.354</v>
      </c>
      <c r="CY497">
        <v>42.708</v>
      </c>
      <c r="CZ497">
        <v>1415.65666666667</v>
      </c>
      <c r="DA497">
        <v>39.29</v>
      </c>
      <c r="DB497">
        <v>0</v>
      </c>
      <c r="DC497">
        <v>1626466161.2</v>
      </c>
      <c r="DD497">
        <v>0</v>
      </c>
      <c r="DE497">
        <v>893.54852</v>
      </c>
      <c r="DF497">
        <v>3.29984615756966</v>
      </c>
      <c r="DG497">
        <v>47.5923078182299</v>
      </c>
      <c r="DH497">
        <v>13127.624</v>
      </c>
      <c r="DI497">
        <v>15</v>
      </c>
      <c r="DJ497">
        <v>1626465084.6</v>
      </c>
      <c r="DK497" t="s">
        <v>294</v>
      </c>
      <c r="DL497">
        <v>1626465076.6</v>
      </c>
      <c r="DM497">
        <v>1626465084.6</v>
      </c>
      <c r="DN497">
        <v>8</v>
      </c>
      <c r="DO497">
        <v>0.212</v>
      </c>
      <c r="DP497">
        <v>0.013</v>
      </c>
      <c r="DQ497">
        <v>1.588</v>
      </c>
      <c r="DR497">
        <v>-0.074</v>
      </c>
      <c r="DS497">
        <v>420</v>
      </c>
      <c r="DT497">
        <v>3</v>
      </c>
      <c r="DU497">
        <v>0.13</v>
      </c>
      <c r="DV497">
        <v>0.03</v>
      </c>
      <c r="DW497">
        <v>-25.5363585365854</v>
      </c>
      <c r="DX497">
        <v>-0.158939372822303</v>
      </c>
      <c r="DY497">
        <v>0.033724102805761</v>
      </c>
      <c r="DZ497">
        <v>1</v>
      </c>
      <c r="EA497">
        <v>893.397909090909</v>
      </c>
      <c r="EB497">
        <v>3.29346177558672</v>
      </c>
      <c r="EC497">
        <v>0.407343899354827</v>
      </c>
      <c r="ED497">
        <v>1</v>
      </c>
      <c r="EE497">
        <v>8.07262902439025</v>
      </c>
      <c r="EF497">
        <v>0.520496445993025</v>
      </c>
      <c r="EG497">
        <v>0.0524929060854138</v>
      </c>
      <c r="EH497">
        <v>0</v>
      </c>
      <c r="EI497">
        <v>2</v>
      </c>
      <c r="EJ497">
        <v>3</v>
      </c>
      <c r="EK497" t="s">
        <v>354</v>
      </c>
      <c r="EL497">
        <v>100</v>
      </c>
      <c r="EM497">
        <v>100</v>
      </c>
      <c r="EN497">
        <v>1.547</v>
      </c>
      <c r="EO497">
        <v>0.0031</v>
      </c>
      <c r="EP497">
        <v>0.796380875196005</v>
      </c>
      <c r="EQ497">
        <v>0.00225868272383977</v>
      </c>
      <c r="ER497">
        <v>-9.96746185667655e-07</v>
      </c>
      <c r="ES497">
        <v>2.83711317370827e-10</v>
      </c>
      <c r="ET497">
        <v>-0.071317122073674</v>
      </c>
      <c r="EU497">
        <v>-0.00217948432402501</v>
      </c>
      <c r="EV497">
        <v>0.000453263451741206</v>
      </c>
      <c r="EW497">
        <v>-1.16319206543697e-06</v>
      </c>
      <c r="EX497">
        <v>-2</v>
      </c>
      <c r="EY497">
        <v>2196</v>
      </c>
      <c r="EZ497">
        <v>1</v>
      </c>
      <c r="FA497">
        <v>25</v>
      </c>
      <c r="FB497">
        <v>17.9</v>
      </c>
      <c r="FC497">
        <v>17.8</v>
      </c>
      <c r="FD497">
        <v>18</v>
      </c>
      <c r="FE497">
        <v>833.565</v>
      </c>
      <c r="FF497">
        <v>437.358</v>
      </c>
      <c r="FG497">
        <v>39.0233</v>
      </c>
      <c r="FH497">
        <v>25.4495</v>
      </c>
      <c r="FI497">
        <v>30.0004</v>
      </c>
      <c r="FJ497">
        <v>25.4165</v>
      </c>
      <c r="FK497">
        <v>25.4409</v>
      </c>
      <c r="FL497">
        <v>25.1377</v>
      </c>
      <c r="FM497">
        <v>49.4405</v>
      </c>
      <c r="FN497">
        <v>0</v>
      </c>
      <c r="FO497">
        <v>39.17</v>
      </c>
      <c r="FP497">
        <v>420</v>
      </c>
      <c r="FQ497">
        <v>7.82902</v>
      </c>
      <c r="FR497">
        <v>101.454</v>
      </c>
      <c r="FS497">
        <v>101.88</v>
      </c>
    </row>
    <row r="498" spans="1:175">
      <c r="A498">
        <v>482</v>
      </c>
      <c r="B498">
        <v>1626466152</v>
      </c>
      <c r="C498">
        <v>962.400000095367</v>
      </c>
      <c r="D498" t="s">
        <v>1258</v>
      </c>
      <c r="E498" t="s">
        <v>1259</v>
      </c>
      <c r="F498">
        <v>1</v>
      </c>
      <c r="G498" t="s">
        <v>291</v>
      </c>
      <c r="H498">
        <v>1626466151</v>
      </c>
      <c r="I498">
        <f>(J498)/1000</f>
        <v>0</v>
      </c>
      <c r="J498">
        <f>1000*CB498*AH498*(BX498-BY498)/(100*BQ498*(1000-AH498*BX498))</f>
        <v>0</v>
      </c>
      <c r="K498">
        <f>CB498*AH498*(BW498-BV498*(1000-AH498*BY498)/(1000-AH498*BX498))/(100*BQ498)</f>
        <v>0</v>
      </c>
      <c r="L498">
        <f>BV498 - IF(AH498&gt;1, K498*BQ498*100.0/(AJ498*CJ498), 0)</f>
        <v>0</v>
      </c>
      <c r="M498">
        <f>((S498-I498/2)*L498-K498)/(S498+I498/2)</f>
        <v>0</v>
      </c>
      <c r="N498">
        <f>M498*(CC498+CD498)/1000.0</f>
        <v>0</v>
      </c>
      <c r="O498">
        <f>(BV498 - IF(AH498&gt;1, K498*BQ498*100.0/(AJ498*CJ498), 0))*(CC498+CD498)/1000.0</f>
        <v>0</v>
      </c>
      <c r="P498">
        <f>2.0/((1/R498-1/Q498)+SIGN(R498)*SQRT((1/R498-1/Q498)*(1/R498-1/Q498) + 4*BR498/((BR498+1)*(BR498+1))*(2*1/R498*1/Q498-1/Q498*1/Q498)))</f>
        <v>0</v>
      </c>
      <c r="Q498">
        <f>IF(LEFT(BS498,1)&lt;&gt;"0",IF(LEFT(BS498,1)="1",3.0,BT498),$D$5+$E$5*(CJ498*CC498/($K$5*1000))+$F$5*(CJ498*CC498/($K$5*1000))*MAX(MIN(BQ498,$J$5),$I$5)*MAX(MIN(BQ498,$J$5),$I$5)+$G$5*MAX(MIN(BQ498,$J$5),$I$5)*(CJ498*CC498/($K$5*1000))+$H$5*(CJ498*CC498/($K$5*1000))*(CJ498*CC498/($K$5*1000)))</f>
        <v>0</v>
      </c>
      <c r="R498">
        <f>I498*(1000-(1000*0.61365*exp(17.502*V498/(240.97+V498))/(CC498+CD498)+BX498)/2)/(1000*0.61365*exp(17.502*V498/(240.97+V498))/(CC498+CD498)-BX498)</f>
        <v>0</v>
      </c>
      <c r="S498">
        <f>1/((BR498+1)/(P498/1.6)+1/(Q498/1.37)) + BR498/((BR498+1)/(P498/1.6) + BR498/(Q498/1.37))</f>
        <v>0</v>
      </c>
      <c r="T498">
        <f>(BM498*BP498)</f>
        <v>0</v>
      </c>
      <c r="U498">
        <f>(CE498+(T498+2*0.95*5.67E-8*(((CE498+$B$7)+273)^4-(CE498+273)^4)-44100*I498)/(1.84*29.3*Q498+8*0.95*5.67E-8*(CE498+273)^3))</f>
        <v>0</v>
      </c>
      <c r="V498">
        <f>($C$7*CF498+$D$7*CG498+$E$7*U498)</f>
        <v>0</v>
      </c>
      <c r="W498">
        <f>0.61365*exp(17.502*V498/(240.97+V498))</f>
        <v>0</v>
      </c>
      <c r="X498">
        <f>(Y498/Z498*100)</f>
        <v>0</v>
      </c>
      <c r="Y498">
        <f>BX498*(CC498+CD498)/1000</f>
        <v>0</v>
      </c>
      <c r="Z498">
        <f>0.61365*exp(17.502*CE498/(240.97+CE498))</f>
        <v>0</v>
      </c>
      <c r="AA498">
        <f>(W498-BX498*(CC498+CD498)/1000)</f>
        <v>0</v>
      </c>
      <c r="AB498">
        <f>(-I498*44100)</f>
        <v>0</v>
      </c>
      <c r="AC498">
        <f>2*29.3*Q498*0.92*(CE498-V498)</f>
        <v>0</v>
      </c>
      <c r="AD498">
        <f>2*0.95*5.67E-8*(((CE498+$B$7)+273)^4-(V498+273)^4)</f>
        <v>0</v>
      </c>
      <c r="AE498">
        <f>T498+AD498+AB498+AC498</f>
        <v>0</v>
      </c>
      <c r="AF498">
        <v>131</v>
      </c>
      <c r="AG498">
        <v>15</v>
      </c>
      <c r="AH498">
        <f>IF(AF498*$H$13&gt;=AJ498,1.0,(AJ498/(AJ498-AF498*$H$13)))</f>
        <v>0</v>
      </c>
      <c r="AI498">
        <f>(AH498-1)*100</f>
        <v>0</v>
      </c>
      <c r="AJ498">
        <f>MAX(0,($B$13+$C$13*CJ498)/(1+$D$13*CJ498)*CC498/(CE498+273)*$E$13)</f>
        <v>0</v>
      </c>
      <c r="AK498" t="s">
        <v>292</v>
      </c>
      <c r="AL498" t="s">
        <v>292</v>
      </c>
      <c r="AM498">
        <v>0</v>
      </c>
      <c r="AN498">
        <v>0</v>
      </c>
      <c r="AO498">
        <f>1-AM498/AN498</f>
        <v>0</v>
      </c>
      <c r="AP498">
        <v>0</v>
      </c>
      <c r="AQ498" t="s">
        <v>292</v>
      </c>
      <c r="AR498" t="s">
        <v>292</v>
      </c>
      <c r="AS498">
        <v>0</v>
      </c>
      <c r="AT498">
        <v>0</v>
      </c>
      <c r="AU498">
        <f>1-AS498/AT498</f>
        <v>0</v>
      </c>
      <c r="AV498">
        <v>0.5</v>
      </c>
      <c r="AW498">
        <f>BN498</f>
        <v>0</v>
      </c>
      <c r="AX498">
        <f>K498</f>
        <v>0</v>
      </c>
      <c r="AY498">
        <f>AU498*AV498*AW498</f>
        <v>0</v>
      </c>
      <c r="AZ498">
        <f>(AX498-AP498)/AW498</f>
        <v>0</v>
      </c>
      <c r="BA498">
        <f>(AN498-AT498)/AT498</f>
        <v>0</v>
      </c>
      <c r="BB498">
        <f>AM498/(AO498+AM498/AT498)</f>
        <v>0</v>
      </c>
      <c r="BC498" t="s">
        <v>292</v>
      </c>
      <c r="BD498">
        <v>0</v>
      </c>
      <c r="BE498">
        <f>IF(BD498&lt;&gt;0, BD498, BB498)</f>
        <v>0</v>
      </c>
      <c r="BF498">
        <f>1-BE498/AT498</f>
        <v>0</v>
      </c>
      <c r="BG498">
        <f>(AT498-AS498)/(AT498-BE498)</f>
        <v>0</v>
      </c>
      <c r="BH498">
        <f>(AN498-AT498)/(AN498-BE498)</f>
        <v>0</v>
      </c>
      <c r="BI498">
        <f>(AT498-AS498)/(AT498-AM498)</f>
        <v>0</v>
      </c>
      <c r="BJ498">
        <f>(AN498-AT498)/(AN498-AM498)</f>
        <v>0</v>
      </c>
      <c r="BK498">
        <f>(BG498*BE498/AS498)</f>
        <v>0</v>
      </c>
      <c r="BL498">
        <f>(1-BK498)</f>
        <v>0</v>
      </c>
      <c r="BM498">
        <f>$B$11*CK498+$C$11*CL498+$F$11*CM498*(1-CP498)</f>
        <v>0</v>
      </c>
      <c r="BN498">
        <f>BM498*BO498</f>
        <v>0</v>
      </c>
      <c r="BO498">
        <f>($B$11*$D$9+$C$11*$D$9+$F$11*((CZ498+CR498)/MAX(CZ498+CR498+DA498, 0.1)*$I$9+DA498/MAX(CZ498+CR498+DA498, 0.1)*$J$9))/($B$11+$C$11+$F$11)</f>
        <v>0</v>
      </c>
      <c r="BP498">
        <f>($B$11*$K$9+$C$11*$K$9+$F$11*((CZ498+CR498)/MAX(CZ498+CR498+DA498, 0.1)*$P$9+DA498/MAX(CZ498+CR498+DA498, 0.1)*$Q$9))/($B$11+$C$11+$F$11)</f>
        <v>0</v>
      </c>
      <c r="BQ498">
        <v>6</v>
      </c>
      <c r="BR498">
        <v>0.5</v>
      </c>
      <c r="BS498" t="s">
        <v>293</v>
      </c>
      <c r="BT498">
        <v>2</v>
      </c>
      <c r="BU498">
        <v>1626466151</v>
      </c>
      <c r="BV498">
        <v>394.365333333333</v>
      </c>
      <c r="BW498">
        <v>419.892</v>
      </c>
      <c r="BX498">
        <v>15.8490666666667</v>
      </c>
      <c r="BY498">
        <v>7.70145666666667</v>
      </c>
      <c r="BZ498">
        <v>392.818</v>
      </c>
      <c r="CA498">
        <v>15.8457</v>
      </c>
      <c r="CB498">
        <v>899.942</v>
      </c>
      <c r="CC498">
        <v>100.753333333333</v>
      </c>
      <c r="CD498">
        <v>0.0995844333333333</v>
      </c>
      <c r="CE498">
        <v>31.47</v>
      </c>
      <c r="CF498">
        <v>28.9887333333333</v>
      </c>
      <c r="CG498">
        <v>999.9</v>
      </c>
      <c r="CH498">
        <v>0</v>
      </c>
      <c r="CI498">
        <v>0</v>
      </c>
      <c r="CJ498">
        <v>9999.8</v>
      </c>
      <c r="CK498">
        <v>0</v>
      </c>
      <c r="CL498">
        <v>0.221023</v>
      </c>
      <c r="CM498">
        <v>1459.94</v>
      </c>
      <c r="CN498">
        <v>0.972996666666667</v>
      </c>
      <c r="CO498">
        <v>0.0270030333333333</v>
      </c>
      <c r="CP498">
        <v>0</v>
      </c>
      <c r="CQ498">
        <v>893.449333333333</v>
      </c>
      <c r="CR498">
        <v>4.99999</v>
      </c>
      <c r="CS498">
        <v>13132.4</v>
      </c>
      <c r="CT498">
        <v>12727.8333333333</v>
      </c>
      <c r="CU498">
        <v>40.187</v>
      </c>
      <c r="CV498">
        <v>41.75</v>
      </c>
      <c r="CW498">
        <v>41.062</v>
      </c>
      <c r="CX498">
        <v>41.375</v>
      </c>
      <c r="CY498">
        <v>42.75</v>
      </c>
      <c r="CZ498">
        <v>1415.65</v>
      </c>
      <c r="DA498">
        <v>39.29</v>
      </c>
      <c r="DB498">
        <v>0</v>
      </c>
      <c r="DC498">
        <v>1626466163</v>
      </c>
      <c r="DD498">
        <v>0</v>
      </c>
      <c r="DE498">
        <v>893.596230769231</v>
      </c>
      <c r="DF498">
        <v>1.57661538114297</v>
      </c>
      <c r="DG498">
        <v>42.2700854780929</v>
      </c>
      <c r="DH498">
        <v>13128.6461538462</v>
      </c>
      <c r="DI498">
        <v>15</v>
      </c>
      <c r="DJ498">
        <v>1626465084.6</v>
      </c>
      <c r="DK498" t="s">
        <v>294</v>
      </c>
      <c r="DL498">
        <v>1626465076.6</v>
      </c>
      <c r="DM498">
        <v>1626465084.6</v>
      </c>
      <c r="DN498">
        <v>8</v>
      </c>
      <c r="DO498">
        <v>0.212</v>
      </c>
      <c r="DP498">
        <v>0.013</v>
      </c>
      <c r="DQ498">
        <v>1.588</v>
      </c>
      <c r="DR498">
        <v>-0.074</v>
      </c>
      <c r="DS498">
        <v>420</v>
      </c>
      <c r="DT498">
        <v>3</v>
      </c>
      <c r="DU498">
        <v>0.13</v>
      </c>
      <c r="DV498">
        <v>0.03</v>
      </c>
      <c r="DW498">
        <v>-25.5359219512195</v>
      </c>
      <c r="DX498">
        <v>-0.101103135888535</v>
      </c>
      <c r="DY498">
        <v>0.0337618381203677</v>
      </c>
      <c r="DZ498">
        <v>1</v>
      </c>
      <c r="EA498">
        <v>893.433742857143</v>
      </c>
      <c r="EB498">
        <v>2.71501921512921</v>
      </c>
      <c r="EC498">
        <v>0.395666767647228</v>
      </c>
      <c r="ED498">
        <v>1</v>
      </c>
      <c r="EE498">
        <v>8.08657390243902</v>
      </c>
      <c r="EF498">
        <v>0.509755818815317</v>
      </c>
      <c r="EG498">
        <v>0.0516700373088957</v>
      </c>
      <c r="EH498">
        <v>0</v>
      </c>
      <c r="EI498">
        <v>2</v>
      </c>
      <c r="EJ498">
        <v>3</v>
      </c>
      <c r="EK498" t="s">
        <v>354</v>
      </c>
      <c r="EL498">
        <v>100</v>
      </c>
      <c r="EM498">
        <v>100</v>
      </c>
      <c r="EN498">
        <v>1.547</v>
      </c>
      <c r="EO498">
        <v>0.0036</v>
      </c>
      <c r="EP498">
        <v>0.796380875196005</v>
      </c>
      <c r="EQ498">
        <v>0.00225868272383977</v>
      </c>
      <c r="ER498">
        <v>-9.96746185667655e-07</v>
      </c>
      <c r="ES498">
        <v>2.83711317370827e-10</v>
      </c>
      <c r="ET498">
        <v>-0.071317122073674</v>
      </c>
      <c r="EU498">
        <v>-0.00217948432402501</v>
      </c>
      <c r="EV498">
        <v>0.000453263451741206</v>
      </c>
      <c r="EW498">
        <v>-1.16319206543697e-06</v>
      </c>
      <c r="EX498">
        <v>-2</v>
      </c>
      <c r="EY498">
        <v>2196</v>
      </c>
      <c r="EZ498">
        <v>1</v>
      </c>
      <c r="FA498">
        <v>25</v>
      </c>
      <c r="FB498">
        <v>17.9</v>
      </c>
      <c r="FC498">
        <v>17.8</v>
      </c>
      <c r="FD498">
        <v>18</v>
      </c>
      <c r="FE498">
        <v>833.214</v>
      </c>
      <c r="FF498">
        <v>437.266</v>
      </c>
      <c r="FG498">
        <v>39.0844</v>
      </c>
      <c r="FH498">
        <v>25.453</v>
      </c>
      <c r="FI498">
        <v>30.0006</v>
      </c>
      <c r="FJ498">
        <v>25.4181</v>
      </c>
      <c r="FK498">
        <v>25.4425</v>
      </c>
      <c r="FL498">
        <v>25.1396</v>
      </c>
      <c r="FM498">
        <v>49.4405</v>
      </c>
      <c r="FN498">
        <v>0</v>
      </c>
      <c r="FO498">
        <v>39.17</v>
      </c>
      <c r="FP498">
        <v>420</v>
      </c>
      <c r="FQ498">
        <v>7.80367</v>
      </c>
      <c r="FR498">
        <v>101.454</v>
      </c>
      <c r="FS498">
        <v>101.88</v>
      </c>
    </row>
    <row r="499" spans="1:175">
      <c r="A499">
        <v>483</v>
      </c>
      <c r="B499">
        <v>1626466154</v>
      </c>
      <c r="C499">
        <v>964.400000095367</v>
      </c>
      <c r="D499" t="s">
        <v>1260</v>
      </c>
      <c r="E499" t="s">
        <v>1261</v>
      </c>
      <c r="F499">
        <v>1</v>
      </c>
      <c r="G499" t="s">
        <v>291</v>
      </c>
      <c r="H499">
        <v>1626466153</v>
      </c>
      <c r="I499">
        <f>(J499)/1000</f>
        <v>0</v>
      </c>
      <c r="J499">
        <f>1000*CB499*AH499*(BX499-BY499)/(100*BQ499*(1000-AH499*BX499))</f>
        <v>0</v>
      </c>
      <c r="K499">
        <f>CB499*AH499*(BW499-BV499*(1000-AH499*BY499)/(1000-AH499*BX499))/(100*BQ499)</f>
        <v>0</v>
      </c>
      <c r="L499">
        <f>BV499 - IF(AH499&gt;1, K499*BQ499*100.0/(AJ499*CJ499), 0)</f>
        <v>0</v>
      </c>
      <c r="M499">
        <f>((S499-I499/2)*L499-K499)/(S499+I499/2)</f>
        <v>0</v>
      </c>
      <c r="N499">
        <f>M499*(CC499+CD499)/1000.0</f>
        <v>0</v>
      </c>
      <c r="O499">
        <f>(BV499 - IF(AH499&gt;1, K499*BQ499*100.0/(AJ499*CJ499), 0))*(CC499+CD499)/1000.0</f>
        <v>0</v>
      </c>
      <c r="P499">
        <f>2.0/((1/R499-1/Q499)+SIGN(R499)*SQRT((1/R499-1/Q499)*(1/R499-1/Q499) + 4*BR499/((BR499+1)*(BR499+1))*(2*1/R499*1/Q499-1/Q499*1/Q499)))</f>
        <v>0</v>
      </c>
      <c r="Q499">
        <f>IF(LEFT(BS499,1)&lt;&gt;"0",IF(LEFT(BS499,1)="1",3.0,BT499),$D$5+$E$5*(CJ499*CC499/($K$5*1000))+$F$5*(CJ499*CC499/($K$5*1000))*MAX(MIN(BQ499,$J$5),$I$5)*MAX(MIN(BQ499,$J$5),$I$5)+$G$5*MAX(MIN(BQ499,$J$5),$I$5)*(CJ499*CC499/($K$5*1000))+$H$5*(CJ499*CC499/($K$5*1000))*(CJ499*CC499/($K$5*1000)))</f>
        <v>0</v>
      </c>
      <c r="R499">
        <f>I499*(1000-(1000*0.61365*exp(17.502*V499/(240.97+V499))/(CC499+CD499)+BX499)/2)/(1000*0.61365*exp(17.502*V499/(240.97+V499))/(CC499+CD499)-BX499)</f>
        <v>0</v>
      </c>
      <c r="S499">
        <f>1/((BR499+1)/(P499/1.6)+1/(Q499/1.37)) + BR499/((BR499+1)/(P499/1.6) + BR499/(Q499/1.37))</f>
        <v>0</v>
      </c>
      <c r="T499">
        <f>(BM499*BP499)</f>
        <v>0</v>
      </c>
      <c r="U499">
        <f>(CE499+(T499+2*0.95*5.67E-8*(((CE499+$B$7)+273)^4-(CE499+273)^4)-44100*I499)/(1.84*29.3*Q499+8*0.95*5.67E-8*(CE499+273)^3))</f>
        <v>0</v>
      </c>
      <c r="V499">
        <f>($C$7*CF499+$D$7*CG499+$E$7*U499)</f>
        <v>0</v>
      </c>
      <c r="W499">
        <f>0.61365*exp(17.502*V499/(240.97+V499))</f>
        <v>0</v>
      </c>
      <c r="X499">
        <f>(Y499/Z499*100)</f>
        <v>0</v>
      </c>
      <c r="Y499">
        <f>BX499*(CC499+CD499)/1000</f>
        <v>0</v>
      </c>
      <c r="Z499">
        <f>0.61365*exp(17.502*CE499/(240.97+CE499))</f>
        <v>0</v>
      </c>
      <c r="AA499">
        <f>(W499-BX499*(CC499+CD499)/1000)</f>
        <v>0</v>
      </c>
      <c r="AB499">
        <f>(-I499*44100)</f>
        <v>0</v>
      </c>
      <c r="AC499">
        <f>2*29.3*Q499*0.92*(CE499-V499)</f>
        <v>0</v>
      </c>
      <c r="AD499">
        <f>2*0.95*5.67E-8*(((CE499+$B$7)+273)^4-(V499+273)^4)</f>
        <v>0</v>
      </c>
      <c r="AE499">
        <f>T499+AD499+AB499+AC499</f>
        <v>0</v>
      </c>
      <c r="AF499">
        <v>132</v>
      </c>
      <c r="AG499">
        <v>15</v>
      </c>
      <c r="AH499">
        <f>IF(AF499*$H$13&gt;=AJ499,1.0,(AJ499/(AJ499-AF499*$H$13)))</f>
        <v>0</v>
      </c>
      <c r="AI499">
        <f>(AH499-1)*100</f>
        <v>0</v>
      </c>
      <c r="AJ499">
        <f>MAX(0,($B$13+$C$13*CJ499)/(1+$D$13*CJ499)*CC499/(CE499+273)*$E$13)</f>
        <v>0</v>
      </c>
      <c r="AK499" t="s">
        <v>292</v>
      </c>
      <c r="AL499" t="s">
        <v>292</v>
      </c>
      <c r="AM499">
        <v>0</v>
      </c>
      <c r="AN499">
        <v>0</v>
      </c>
      <c r="AO499">
        <f>1-AM499/AN499</f>
        <v>0</v>
      </c>
      <c r="AP499">
        <v>0</v>
      </c>
      <c r="AQ499" t="s">
        <v>292</v>
      </c>
      <c r="AR499" t="s">
        <v>292</v>
      </c>
      <c r="AS499">
        <v>0</v>
      </c>
      <c r="AT499">
        <v>0</v>
      </c>
      <c r="AU499">
        <f>1-AS499/AT499</f>
        <v>0</v>
      </c>
      <c r="AV499">
        <v>0.5</v>
      </c>
      <c r="AW499">
        <f>BN499</f>
        <v>0</v>
      </c>
      <c r="AX499">
        <f>K499</f>
        <v>0</v>
      </c>
      <c r="AY499">
        <f>AU499*AV499*AW499</f>
        <v>0</v>
      </c>
      <c r="AZ499">
        <f>(AX499-AP499)/AW499</f>
        <v>0</v>
      </c>
      <c r="BA499">
        <f>(AN499-AT499)/AT499</f>
        <v>0</v>
      </c>
      <c r="BB499">
        <f>AM499/(AO499+AM499/AT499)</f>
        <v>0</v>
      </c>
      <c r="BC499" t="s">
        <v>292</v>
      </c>
      <c r="BD499">
        <v>0</v>
      </c>
      <c r="BE499">
        <f>IF(BD499&lt;&gt;0, BD499, BB499)</f>
        <v>0</v>
      </c>
      <c r="BF499">
        <f>1-BE499/AT499</f>
        <v>0</v>
      </c>
      <c r="BG499">
        <f>(AT499-AS499)/(AT499-BE499)</f>
        <v>0</v>
      </c>
      <c r="BH499">
        <f>(AN499-AT499)/(AN499-BE499)</f>
        <v>0</v>
      </c>
      <c r="BI499">
        <f>(AT499-AS499)/(AT499-AM499)</f>
        <v>0</v>
      </c>
      <c r="BJ499">
        <f>(AN499-AT499)/(AN499-AM499)</f>
        <v>0</v>
      </c>
      <c r="BK499">
        <f>(BG499*BE499/AS499)</f>
        <v>0</v>
      </c>
      <c r="BL499">
        <f>(1-BK499)</f>
        <v>0</v>
      </c>
      <c r="BM499">
        <f>$B$11*CK499+$C$11*CL499+$F$11*CM499*(1-CP499)</f>
        <v>0</v>
      </c>
      <c r="BN499">
        <f>BM499*BO499</f>
        <v>0</v>
      </c>
      <c r="BO499">
        <f>($B$11*$D$9+$C$11*$D$9+$F$11*((CZ499+CR499)/MAX(CZ499+CR499+DA499, 0.1)*$I$9+DA499/MAX(CZ499+CR499+DA499, 0.1)*$J$9))/($B$11+$C$11+$F$11)</f>
        <v>0</v>
      </c>
      <c r="BP499">
        <f>($B$11*$K$9+$C$11*$K$9+$F$11*((CZ499+CR499)/MAX(CZ499+CR499+DA499, 0.1)*$P$9+DA499/MAX(CZ499+CR499+DA499, 0.1)*$Q$9))/($B$11+$C$11+$F$11)</f>
        <v>0</v>
      </c>
      <c r="BQ499">
        <v>6</v>
      </c>
      <c r="BR499">
        <v>0.5</v>
      </c>
      <c r="BS499" t="s">
        <v>293</v>
      </c>
      <c r="BT499">
        <v>2</v>
      </c>
      <c r="BU499">
        <v>1626466153</v>
      </c>
      <c r="BV499">
        <v>394.331</v>
      </c>
      <c r="BW499">
        <v>419.905</v>
      </c>
      <c r="BX499">
        <v>15.8914</v>
      </c>
      <c r="BY499">
        <v>7.73729</v>
      </c>
      <c r="BZ499">
        <v>392.784</v>
      </c>
      <c r="CA499">
        <v>15.8875666666667</v>
      </c>
      <c r="CB499">
        <v>900.025666666667</v>
      </c>
      <c r="CC499">
        <v>100.753</v>
      </c>
      <c r="CD499">
        <v>0.1001734</v>
      </c>
      <c r="CE499">
        <v>31.51</v>
      </c>
      <c r="CF499">
        <v>29.0341</v>
      </c>
      <c r="CG499">
        <v>999.9</v>
      </c>
      <c r="CH499">
        <v>0</v>
      </c>
      <c r="CI499">
        <v>0</v>
      </c>
      <c r="CJ499">
        <v>10048.5</v>
      </c>
      <c r="CK499">
        <v>0</v>
      </c>
      <c r="CL499">
        <v>0.221023</v>
      </c>
      <c r="CM499">
        <v>1460.02</v>
      </c>
      <c r="CN499">
        <v>0.972996666666667</v>
      </c>
      <c r="CO499">
        <v>0.0270030333333333</v>
      </c>
      <c r="CP499">
        <v>0</v>
      </c>
      <c r="CQ499">
        <v>894.226</v>
      </c>
      <c r="CR499">
        <v>4.99999</v>
      </c>
      <c r="CS499">
        <v>13135</v>
      </c>
      <c r="CT499">
        <v>12728.5333333333</v>
      </c>
      <c r="CU499">
        <v>40.187</v>
      </c>
      <c r="CV499">
        <v>41.75</v>
      </c>
      <c r="CW499">
        <v>41.062</v>
      </c>
      <c r="CX499">
        <v>41.375</v>
      </c>
      <c r="CY499">
        <v>42.75</v>
      </c>
      <c r="CZ499">
        <v>1415.72666666667</v>
      </c>
      <c r="DA499">
        <v>39.29</v>
      </c>
      <c r="DB499">
        <v>0</v>
      </c>
      <c r="DC499">
        <v>1626466165.4</v>
      </c>
      <c r="DD499">
        <v>0</v>
      </c>
      <c r="DE499">
        <v>893.732076923077</v>
      </c>
      <c r="DF499">
        <v>2.15056409867971</v>
      </c>
      <c r="DG499">
        <v>38.2290598503314</v>
      </c>
      <c r="DH499">
        <v>13130.6923076923</v>
      </c>
      <c r="DI499">
        <v>15</v>
      </c>
      <c r="DJ499">
        <v>1626465084.6</v>
      </c>
      <c r="DK499" t="s">
        <v>294</v>
      </c>
      <c r="DL499">
        <v>1626465076.6</v>
      </c>
      <c r="DM499">
        <v>1626465084.6</v>
      </c>
      <c r="DN499">
        <v>8</v>
      </c>
      <c r="DO499">
        <v>0.212</v>
      </c>
      <c r="DP499">
        <v>0.013</v>
      </c>
      <c r="DQ499">
        <v>1.588</v>
      </c>
      <c r="DR499">
        <v>-0.074</v>
      </c>
      <c r="DS499">
        <v>420</v>
      </c>
      <c r="DT499">
        <v>3</v>
      </c>
      <c r="DU499">
        <v>0.13</v>
      </c>
      <c r="DV499">
        <v>0.03</v>
      </c>
      <c r="DW499">
        <v>-25.5418634146341</v>
      </c>
      <c r="DX499">
        <v>0.00602090592329652</v>
      </c>
      <c r="DY499">
        <v>0.027943538509606</v>
      </c>
      <c r="DZ499">
        <v>1</v>
      </c>
      <c r="EA499">
        <v>893.533333333333</v>
      </c>
      <c r="EB499">
        <v>2.70058874434479</v>
      </c>
      <c r="EC499">
        <v>0.374446473632958</v>
      </c>
      <c r="ED499">
        <v>1</v>
      </c>
      <c r="EE499">
        <v>8.09951097560976</v>
      </c>
      <c r="EF499">
        <v>0.47941484320557</v>
      </c>
      <c r="EG499">
        <v>0.0494062766726854</v>
      </c>
      <c r="EH499">
        <v>0</v>
      </c>
      <c r="EI499">
        <v>2</v>
      </c>
      <c r="EJ499">
        <v>3</v>
      </c>
      <c r="EK499" t="s">
        <v>354</v>
      </c>
      <c r="EL499">
        <v>100</v>
      </c>
      <c r="EM499">
        <v>100</v>
      </c>
      <c r="EN499">
        <v>1.547</v>
      </c>
      <c r="EO499">
        <v>0.004</v>
      </c>
      <c r="EP499">
        <v>0.796380875196005</v>
      </c>
      <c r="EQ499">
        <v>0.00225868272383977</v>
      </c>
      <c r="ER499">
        <v>-9.96746185667655e-07</v>
      </c>
      <c r="ES499">
        <v>2.83711317370827e-10</v>
      </c>
      <c r="ET499">
        <v>-0.071317122073674</v>
      </c>
      <c r="EU499">
        <v>-0.00217948432402501</v>
      </c>
      <c r="EV499">
        <v>0.000453263451741206</v>
      </c>
      <c r="EW499">
        <v>-1.16319206543697e-06</v>
      </c>
      <c r="EX499">
        <v>-2</v>
      </c>
      <c r="EY499">
        <v>2196</v>
      </c>
      <c r="EZ499">
        <v>1</v>
      </c>
      <c r="FA499">
        <v>25</v>
      </c>
      <c r="FB499">
        <v>18</v>
      </c>
      <c r="FC499">
        <v>17.8</v>
      </c>
      <c r="FD499">
        <v>18</v>
      </c>
      <c r="FE499">
        <v>832.842</v>
      </c>
      <c r="FF499">
        <v>437.175</v>
      </c>
      <c r="FG499">
        <v>39.1717</v>
      </c>
      <c r="FH499">
        <v>25.4562</v>
      </c>
      <c r="FI499">
        <v>30.001</v>
      </c>
      <c r="FJ499">
        <v>25.4199</v>
      </c>
      <c r="FK499">
        <v>25.4443</v>
      </c>
      <c r="FL499">
        <v>25.1368</v>
      </c>
      <c r="FM499">
        <v>49.4405</v>
      </c>
      <c r="FN499">
        <v>0</v>
      </c>
      <c r="FO499">
        <v>39.27</v>
      </c>
      <c r="FP499">
        <v>420</v>
      </c>
      <c r="FQ499">
        <v>7.77954</v>
      </c>
      <c r="FR499">
        <v>101.455</v>
      </c>
      <c r="FS499">
        <v>101.879</v>
      </c>
    </row>
    <row r="500" spans="1:175">
      <c r="A500">
        <v>484</v>
      </c>
      <c r="B500">
        <v>1626466156</v>
      </c>
      <c r="C500">
        <v>966.400000095367</v>
      </c>
      <c r="D500" t="s">
        <v>1262</v>
      </c>
      <c r="E500" t="s">
        <v>1263</v>
      </c>
      <c r="F500">
        <v>1</v>
      </c>
      <c r="G500" t="s">
        <v>291</v>
      </c>
      <c r="H500">
        <v>1626466155</v>
      </c>
      <c r="I500">
        <f>(J500)/1000</f>
        <v>0</v>
      </c>
      <c r="J500">
        <f>1000*CB500*AH500*(BX500-BY500)/(100*BQ500*(1000-AH500*BX500))</f>
        <v>0</v>
      </c>
      <c r="K500">
        <f>CB500*AH500*(BW500-BV500*(1000-AH500*BY500)/(1000-AH500*BX500))/(100*BQ500)</f>
        <v>0</v>
      </c>
      <c r="L500">
        <f>BV500 - IF(AH500&gt;1, K500*BQ500*100.0/(AJ500*CJ500), 0)</f>
        <v>0</v>
      </c>
      <c r="M500">
        <f>((S500-I500/2)*L500-K500)/(S500+I500/2)</f>
        <v>0</v>
      </c>
      <c r="N500">
        <f>M500*(CC500+CD500)/1000.0</f>
        <v>0</v>
      </c>
      <c r="O500">
        <f>(BV500 - IF(AH500&gt;1, K500*BQ500*100.0/(AJ500*CJ500), 0))*(CC500+CD500)/1000.0</f>
        <v>0</v>
      </c>
      <c r="P500">
        <f>2.0/((1/R500-1/Q500)+SIGN(R500)*SQRT((1/R500-1/Q500)*(1/R500-1/Q500) + 4*BR500/((BR500+1)*(BR500+1))*(2*1/R500*1/Q500-1/Q500*1/Q500)))</f>
        <v>0</v>
      </c>
      <c r="Q500">
        <f>IF(LEFT(BS500,1)&lt;&gt;"0",IF(LEFT(BS500,1)="1",3.0,BT500),$D$5+$E$5*(CJ500*CC500/($K$5*1000))+$F$5*(CJ500*CC500/($K$5*1000))*MAX(MIN(BQ500,$J$5),$I$5)*MAX(MIN(BQ500,$J$5),$I$5)+$G$5*MAX(MIN(BQ500,$J$5),$I$5)*(CJ500*CC500/($K$5*1000))+$H$5*(CJ500*CC500/($K$5*1000))*(CJ500*CC500/($K$5*1000)))</f>
        <v>0</v>
      </c>
      <c r="R500">
        <f>I500*(1000-(1000*0.61365*exp(17.502*V500/(240.97+V500))/(CC500+CD500)+BX500)/2)/(1000*0.61365*exp(17.502*V500/(240.97+V500))/(CC500+CD500)-BX500)</f>
        <v>0</v>
      </c>
      <c r="S500">
        <f>1/((BR500+1)/(P500/1.6)+1/(Q500/1.37)) + BR500/((BR500+1)/(P500/1.6) + BR500/(Q500/1.37))</f>
        <v>0</v>
      </c>
      <c r="T500">
        <f>(BM500*BP500)</f>
        <v>0</v>
      </c>
      <c r="U500">
        <f>(CE500+(T500+2*0.95*5.67E-8*(((CE500+$B$7)+273)^4-(CE500+273)^4)-44100*I500)/(1.84*29.3*Q500+8*0.95*5.67E-8*(CE500+273)^3))</f>
        <v>0</v>
      </c>
      <c r="V500">
        <f>($C$7*CF500+$D$7*CG500+$E$7*U500)</f>
        <v>0</v>
      </c>
      <c r="W500">
        <f>0.61365*exp(17.502*V500/(240.97+V500))</f>
        <v>0</v>
      </c>
      <c r="X500">
        <f>(Y500/Z500*100)</f>
        <v>0</v>
      </c>
      <c r="Y500">
        <f>BX500*(CC500+CD500)/1000</f>
        <v>0</v>
      </c>
      <c r="Z500">
        <f>0.61365*exp(17.502*CE500/(240.97+CE500))</f>
        <v>0</v>
      </c>
      <c r="AA500">
        <f>(W500-BX500*(CC500+CD500)/1000)</f>
        <v>0</v>
      </c>
      <c r="AB500">
        <f>(-I500*44100)</f>
        <v>0</v>
      </c>
      <c r="AC500">
        <f>2*29.3*Q500*0.92*(CE500-V500)</f>
        <v>0</v>
      </c>
      <c r="AD500">
        <f>2*0.95*5.67E-8*(((CE500+$B$7)+273)^4-(V500+273)^4)</f>
        <v>0</v>
      </c>
      <c r="AE500">
        <f>T500+AD500+AB500+AC500</f>
        <v>0</v>
      </c>
      <c r="AF500">
        <v>131</v>
      </c>
      <c r="AG500">
        <v>15</v>
      </c>
      <c r="AH500">
        <f>IF(AF500*$H$13&gt;=AJ500,1.0,(AJ500/(AJ500-AF500*$H$13)))</f>
        <v>0</v>
      </c>
      <c r="AI500">
        <f>(AH500-1)*100</f>
        <v>0</v>
      </c>
      <c r="AJ500">
        <f>MAX(0,($B$13+$C$13*CJ500)/(1+$D$13*CJ500)*CC500/(CE500+273)*$E$13)</f>
        <v>0</v>
      </c>
      <c r="AK500" t="s">
        <v>292</v>
      </c>
      <c r="AL500" t="s">
        <v>292</v>
      </c>
      <c r="AM500">
        <v>0</v>
      </c>
      <c r="AN500">
        <v>0</v>
      </c>
      <c r="AO500">
        <f>1-AM500/AN500</f>
        <v>0</v>
      </c>
      <c r="AP500">
        <v>0</v>
      </c>
      <c r="AQ500" t="s">
        <v>292</v>
      </c>
      <c r="AR500" t="s">
        <v>292</v>
      </c>
      <c r="AS500">
        <v>0</v>
      </c>
      <c r="AT500">
        <v>0</v>
      </c>
      <c r="AU500">
        <f>1-AS500/AT500</f>
        <v>0</v>
      </c>
      <c r="AV500">
        <v>0.5</v>
      </c>
      <c r="AW500">
        <f>BN500</f>
        <v>0</v>
      </c>
      <c r="AX500">
        <f>K500</f>
        <v>0</v>
      </c>
      <c r="AY500">
        <f>AU500*AV500*AW500</f>
        <v>0</v>
      </c>
      <c r="AZ500">
        <f>(AX500-AP500)/AW500</f>
        <v>0</v>
      </c>
      <c r="BA500">
        <f>(AN500-AT500)/AT500</f>
        <v>0</v>
      </c>
      <c r="BB500">
        <f>AM500/(AO500+AM500/AT500)</f>
        <v>0</v>
      </c>
      <c r="BC500" t="s">
        <v>292</v>
      </c>
      <c r="BD500">
        <v>0</v>
      </c>
      <c r="BE500">
        <f>IF(BD500&lt;&gt;0, BD500, BB500)</f>
        <v>0</v>
      </c>
      <c r="BF500">
        <f>1-BE500/AT500</f>
        <v>0</v>
      </c>
      <c r="BG500">
        <f>(AT500-AS500)/(AT500-BE500)</f>
        <v>0</v>
      </c>
      <c r="BH500">
        <f>(AN500-AT500)/(AN500-BE500)</f>
        <v>0</v>
      </c>
      <c r="BI500">
        <f>(AT500-AS500)/(AT500-AM500)</f>
        <v>0</v>
      </c>
      <c r="BJ500">
        <f>(AN500-AT500)/(AN500-AM500)</f>
        <v>0</v>
      </c>
      <c r="BK500">
        <f>(BG500*BE500/AS500)</f>
        <v>0</v>
      </c>
      <c r="BL500">
        <f>(1-BK500)</f>
        <v>0</v>
      </c>
      <c r="BM500">
        <f>$B$11*CK500+$C$11*CL500+$F$11*CM500*(1-CP500)</f>
        <v>0</v>
      </c>
      <c r="BN500">
        <f>BM500*BO500</f>
        <v>0</v>
      </c>
      <c r="BO500">
        <f>($B$11*$D$9+$C$11*$D$9+$F$11*((CZ500+CR500)/MAX(CZ500+CR500+DA500, 0.1)*$I$9+DA500/MAX(CZ500+CR500+DA500, 0.1)*$J$9))/($B$11+$C$11+$F$11)</f>
        <v>0</v>
      </c>
      <c r="BP500">
        <f>($B$11*$K$9+$C$11*$K$9+$F$11*((CZ500+CR500)/MAX(CZ500+CR500+DA500, 0.1)*$P$9+DA500/MAX(CZ500+CR500+DA500, 0.1)*$Q$9))/($B$11+$C$11+$F$11)</f>
        <v>0</v>
      </c>
      <c r="BQ500">
        <v>6</v>
      </c>
      <c r="BR500">
        <v>0.5</v>
      </c>
      <c r="BS500" t="s">
        <v>293</v>
      </c>
      <c r="BT500">
        <v>2</v>
      </c>
      <c r="BU500">
        <v>1626466155</v>
      </c>
      <c r="BV500">
        <v>394.362333333333</v>
      </c>
      <c r="BW500">
        <v>419.997333333333</v>
      </c>
      <c r="BX500">
        <v>15.9391666666667</v>
      </c>
      <c r="BY500">
        <v>7.75551333333333</v>
      </c>
      <c r="BZ500">
        <v>392.815333333333</v>
      </c>
      <c r="CA500">
        <v>15.9348333333333</v>
      </c>
      <c r="CB500">
        <v>900.060333333333</v>
      </c>
      <c r="CC500">
        <v>100.751333333333</v>
      </c>
      <c r="CD500">
        <v>0.100016666666667</v>
      </c>
      <c r="CE500">
        <v>31.5480666666667</v>
      </c>
      <c r="CF500">
        <v>29.0671333333333</v>
      </c>
      <c r="CG500">
        <v>999.9</v>
      </c>
      <c r="CH500">
        <v>0</v>
      </c>
      <c r="CI500">
        <v>0</v>
      </c>
      <c r="CJ500">
        <v>10032.3</v>
      </c>
      <c r="CK500">
        <v>0</v>
      </c>
      <c r="CL500">
        <v>0.221023</v>
      </c>
      <c r="CM500">
        <v>1460.01666666667</v>
      </c>
      <c r="CN500">
        <v>0.972998333333333</v>
      </c>
      <c r="CO500">
        <v>0.0270014666666667</v>
      </c>
      <c r="CP500">
        <v>0</v>
      </c>
      <c r="CQ500">
        <v>894.07</v>
      </c>
      <c r="CR500">
        <v>4.99999</v>
      </c>
      <c r="CS500">
        <v>13137.1</v>
      </c>
      <c r="CT500">
        <v>12728.4666666667</v>
      </c>
      <c r="CU500">
        <v>40.187</v>
      </c>
      <c r="CV500">
        <v>41.75</v>
      </c>
      <c r="CW500">
        <v>41.062</v>
      </c>
      <c r="CX500">
        <v>41.375</v>
      </c>
      <c r="CY500">
        <v>42.75</v>
      </c>
      <c r="CZ500">
        <v>1415.72666666667</v>
      </c>
      <c r="DA500">
        <v>39.29</v>
      </c>
      <c r="DB500">
        <v>0</v>
      </c>
      <c r="DC500">
        <v>1626466167.2</v>
      </c>
      <c r="DD500">
        <v>0</v>
      </c>
      <c r="DE500">
        <v>893.81564</v>
      </c>
      <c r="DF500">
        <v>2.4753076875526</v>
      </c>
      <c r="DG500">
        <v>40.9615384676344</v>
      </c>
      <c r="DH500">
        <v>13132.124</v>
      </c>
      <c r="DI500">
        <v>15</v>
      </c>
      <c r="DJ500">
        <v>1626465084.6</v>
      </c>
      <c r="DK500" t="s">
        <v>294</v>
      </c>
      <c r="DL500">
        <v>1626465076.6</v>
      </c>
      <c r="DM500">
        <v>1626465084.6</v>
      </c>
      <c r="DN500">
        <v>8</v>
      </c>
      <c r="DO500">
        <v>0.212</v>
      </c>
      <c r="DP500">
        <v>0.013</v>
      </c>
      <c r="DQ500">
        <v>1.588</v>
      </c>
      <c r="DR500">
        <v>-0.074</v>
      </c>
      <c r="DS500">
        <v>420</v>
      </c>
      <c r="DT500">
        <v>3</v>
      </c>
      <c r="DU500">
        <v>0.13</v>
      </c>
      <c r="DV500">
        <v>0.03</v>
      </c>
      <c r="DW500">
        <v>-25.5549512195122</v>
      </c>
      <c r="DX500">
        <v>-0.0505149825784389</v>
      </c>
      <c r="DY500">
        <v>0.0347074752751652</v>
      </c>
      <c r="DZ500">
        <v>1</v>
      </c>
      <c r="EA500">
        <v>893.637636363636</v>
      </c>
      <c r="EB500">
        <v>2.7997832114941</v>
      </c>
      <c r="EC500">
        <v>0.38337645224013</v>
      </c>
      <c r="ED500">
        <v>1</v>
      </c>
      <c r="EE500">
        <v>8.11405121951219</v>
      </c>
      <c r="EF500">
        <v>0.442989616724747</v>
      </c>
      <c r="EG500">
        <v>0.046191218159929</v>
      </c>
      <c r="EH500">
        <v>0</v>
      </c>
      <c r="EI500">
        <v>2</v>
      </c>
      <c r="EJ500">
        <v>3</v>
      </c>
      <c r="EK500" t="s">
        <v>354</v>
      </c>
      <c r="EL500">
        <v>100</v>
      </c>
      <c r="EM500">
        <v>100</v>
      </c>
      <c r="EN500">
        <v>1.547</v>
      </c>
      <c r="EO500">
        <v>0.0045</v>
      </c>
      <c r="EP500">
        <v>0.796380875196005</v>
      </c>
      <c r="EQ500">
        <v>0.00225868272383977</v>
      </c>
      <c r="ER500">
        <v>-9.96746185667655e-07</v>
      </c>
      <c r="ES500">
        <v>2.83711317370827e-10</v>
      </c>
      <c r="ET500">
        <v>-0.071317122073674</v>
      </c>
      <c r="EU500">
        <v>-0.00217948432402501</v>
      </c>
      <c r="EV500">
        <v>0.000453263451741206</v>
      </c>
      <c r="EW500">
        <v>-1.16319206543697e-06</v>
      </c>
      <c r="EX500">
        <v>-2</v>
      </c>
      <c r="EY500">
        <v>2196</v>
      </c>
      <c r="EZ500">
        <v>1</v>
      </c>
      <c r="FA500">
        <v>25</v>
      </c>
      <c r="FB500">
        <v>18</v>
      </c>
      <c r="FC500">
        <v>17.9</v>
      </c>
      <c r="FD500">
        <v>18</v>
      </c>
      <c r="FE500">
        <v>833.016</v>
      </c>
      <c r="FF500">
        <v>437.203</v>
      </c>
      <c r="FG500">
        <v>39.2381</v>
      </c>
      <c r="FH500">
        <v>25.4599</v>
      </c>
      <c r="FI500">
        <v>30.0007</v>
      </c>
      <c r="FJ500">
        <v>25.4221</v>
      </c>
      <c r="FK500">
        <v>25.4459</v>
      </c>
      <c r="FL500">
        <v>25.1358</v>
      </c>
      <c r="FM500">
        <v>49.1412</v>
      </c>
      <c r="FN500">
        <v>0</v>
      </c>
      <c r="FO500">
        <v>39.37</v>
      </c>
      <c r="FP500">
        <v>420</v>
      </c>
      <c r="FQ500">
        <v>7.87992</v>
      </c>
      <c r="FR500">
        <v>101.455</v>
      </c>
      <c r="FS500">
        <v>101.879</v>
      </c>
    </row>
    <row r="501" spans="1:175">
      <c r="A501">
        <v>485</v>
      </c>
      <c r="B501">
        <v>1626466158</v>
      </c>
      <c r="C501">
        <v>968.400000095367</v>
      </c>
      <c r="D501" t="s">
        <v>1264</v>
      </c>
      <c r="E501" t="s">
        <v>1265</v>
      </c>
      <c r="F501">
        <v>1</v>
      </c>
      <c r="G501" t="s">
        <v>291</v>
      </c>
      <c r="H501">
        <v>1626466157</v>
      </c>
      <c r="I501">
        <f>(J501)/1000</f>
        <v>0</v>
      </c>
      <c r="J501">
        <f>1000*CB501*AH501*(BX501-BY501)/(100*BQ501*(1000-AH501*BX501))</f>
        <v>0</v>
      </c>
      <c r="K501">
        <f>CB501*AH501*(BW501-BV501*(1000-AH501*BY501)/(1000-AH501*BX501))/(100*BQ501)</f>
        <v>0</v>
      </c>
      <c r="L501">
        <f>BV501 - IF(AH501&gt;1, K501*BQ501*100.0/(AJ501*CJ501), 0)</f>
        <v>0</v>
      </c>
      <c r="M501">
        <f>((S501-I501/2)*L501-K501)/(S501+I501/2)</f>
        <v>0</v>
      </c>
      <c r="N501">
        <f>M501*(CC501+CD501)/1000.0</f>
        <v>0</v>
      </c>
      <c r="O501">
        <f>(BV501 - IF(AH501&gt;1, K501*BQ501*100.0/(AJ501*CJ501), 0))*(CC501+CD501)/1000.0</f>
        <v>0</v>
      </c>
      <c r="P501">
        <f>2.0/((1/R501-1/Q501)+SIGN(R501)*SQRT((1/R501-1/Q501)*(1/R501-1/Q501) + 4*BR501/((BR501+1)*(BR501+1))*(2*1/R501*1/Q501-1/Q501*1/Q501)))</f>
        <v>0</v>
      </c>
      <c r="Q501">
        <f>IF(LEFT(BS501,1)&lt;&gt;"0",IF(LEFT(BS501,1)="1",3.0,BT501),$D$5+$E$5*(CJ501*CC501/($K$5*1000))+$F$5*(CJ501*CC501/($K$5*1000))*MAX(MIN(BQ501,$J$5),$I$5)*MAX(MIN(BQ501,$J$5),$I$5)+$G$5*MAX(MIN(BQ501,$J$5),$I$5)*(CJ501*CC501/($K$5*1000))+$H$5*(CJ501*CC501/($K$5*1000))*(CJ501*CC501/($K$5*1000)))</f>
        <v>0</v>
      </c>
      <c r="R501">
        <f>I501*(1000-(1000*0.61365*exp(17.502*V501/(240.97+V501))/(CC501+CD501)+BX501)/2)/(1000*0.61365*exp(17.502*V501/(240.97+V501))/(CC501+CD501)-BX501)</f>
        <v>0</v>
      </c>
      <c r="S501">
        <f>1/((BR501+1)/(P501/1.6)+1/(Q501/1.37)) + BR501/((BR501+1)/(P501/1.6) + BR501/(Q501/1.37))</f>
        <v>0</v>
      </c>
      <c r="T501">
        <f>(BM501*BP501)</f>
        <v>0</v>
      </c>
      <c r="U501">
        <f>(CE501+(T501+2*0.95*5.67E-8*(((CE501+$B$7)+273)^4-(CE501+273)^4)-44100*I501)/(1.84*29.3*Q501+8*0.95*5.67E-8*(CE501+273)^3))</f>
        <v>0</v>
      </c>
      <c r="V501">
        <f>($C$7*CF501+$D$7*CG501+$E$7*U501)</f>
        <v>0</v>
      </c>
      <c r="W501">
        <f>0.61365*exp(17.502*V501/(240.97+V501))</f>
        <v>0</v>
      </c>
      <c r="X501">
        <f>(Y501/Z501*100)</f>
        <v>0</v>
      </c>
      <c r="Y501">
        <f>BX501*(CC501+CD501)/1000</f>
        <v>0</v>
      </c>
      <c r="Z501">
        <f>0.61365*exp(17.502*CE501/(240.97+CE501))</f>
        <v>0</v>
      </c>
      <c r="AA501">
        <f>(W501-BX501*(CC501+CD501)/1000)</f>
        <v>0</v>
      </c>
      <c r="AB501">
        <f>(-I501*44100)</f>
        <v>0</v>
      </c>
      <c r="AC501">
        <f>2*29.3*Q501*0.92*(CE501-V501)</f>
        <v>0</v>
      </c>
      <c r="AD501">
        <f>2*0.95*5.67E-8*(((CE501+$B$7)+273)^4-(V501+273)^4)</f>
        <v>0</v>
      </c>
      <c r="AE501">
        <f>T501+AD501+AB501+AC501</f>
        <v>0</v>
      </c>
      <c r="AF501">
        <v>131</v>
      </c>
      <c r="AG501">
        <v>15</v>
      </c>
      <c r="AH501">
        <f>IF(AF501*$H$13&gt;=AJ501,1.0,(AJ501/(AJ501-AF501*$H$13)))</f>
        <v>0</v>
      </c>
      <c r="AI501">
        <f>(AH501-1)*100</f>
        <v>0</v>
      </c>
      <c r="AJ501">
        <f>MAX(0,($B$13+$C$13*CJ501)/(1+$D$13*CJ501)*CC501/(CE501+273)*$E$13)</f>
        <v>0</v>
      </c>
      <c r="AK501" t="s">
        <v>292</v>
      </c>
      <c r="AL501" t="s">
        <v>292</v>
      </c>
      <c r="AM501">
        <v>0</v>
      </c>
      <c r="AN501">
        <v>0</v>
      </c>
      <c r="AO501">
        <f>1-AM501/AN501</f>
        <v>0</v>
      </c>
      <c r="AP501">
        <v>0</v>
      </c>
      <c r="AQ501" t="s">
        <v>292</v>
      </c>
      <c r="AR501" t="s">
        <v>292</v>
      </c>
      <c r="AS501">
        <v>0</v>
      </c>
      <c r="AT501">
        <v>0</v>
      </c>
      <c r="AU501">
        <f>1-AS501/AT501</f>
        <v>0</v>
      </c>
      <c r="AV501">
        <v>0.5</v>
      </c>
      <c r="AW501">
        <f>BN501</f>
        <v>0</v>
      </c>
      <c r="AX501">
        <f>K501</f>
        <v>0</v>
      </c>
      <c r="AY501">
        <f>AU501*AV501*AW501</f>
        <v>0</v>
      </c>
      <c r="AZ501">
        <f>(AX501-AP501)/AW501</f>
        <v>0</v>
      </c>
      <c r="BA501">
        <f>(AN501-AT501)/AT501</f>
        <v>0</v>
      </c>
      <c r="BB501">
        <f>AM501/(AO501+AM501/AT501)</f>
        <v>0</v>
      </c>
      <c r="BC501" t="s">
        <v>292</v>
      </c>
      <c r="BD501">
        <v>0</v>
      </c>
      <c r="BE501">
        <f>IF(BD501&lt;&gt;0, BD501, BB501)</f>
        <v>0</v>
      </c>
      <c r="BF501">
        <f>1-BE501/AT501</f>
        <v>0</v>
      </c>
      <c r="BG501">
        <f>(AT501-AS501)/(AT501-BE501)</f>
        <v>0</v>
      </c>
      <c r="BH501">
        <f>(AN501-AT501)/(AN501-BE501)</f>
        <v>0</v>
      </c>
      <c r="BI501">
        <f>(AT501-AS501)/(AT501-AM501)</f>
        <v>0</v>
      </c>
      <c r="BJ501">
        <f>(AN501-AT501)/(AN501-AM501)</f>
        <v>0</v>
      </c>
      <c r="BK501">
        <f>(BG501*BE501/AS501)</f>
        <v>0</v>
      </c>
      <c r="BL501">
        <f>(1-BK501)</f>
        <v>0</v>
      </c>
      <c r="BM501">
        <f>$B$11*CK501+$C$11*CL501+$F$11*CM501*(1-CP501)</f>
        <v>0</v>
      </c>
      <c r="BN501">
        <f>BM501*BO501</f>
        <v>0</v>
      </c>
      <c r="BO501">
        <f>($B$11*$D$9+$C$11*$D$9+$F$11*((CZ501+CR501)/MAX(CZ501+CR501+DA501, 0.1)*$I$9+DA501/MAX(CZ501+CR501+DA501, 0.1)*$J$9))/($B$11+$C$11+$F$11)</f>
        <v>0</v>
      </c>
      <c r="BP501">
        <f>($B$11*$K$9+$C$11*$K$9+$F$11*((CZ501+CR501)/MAX(CZ501+CR501+DA501, 0.1)*$P$9+DA501/MAX(CZ501+CR501+DA501, 0.1)*$Q$9))/($B$11+$C$11+$F$11)</f>
        <v>0</v>
      </c>
      <c r="BQ501">
        <v>6</v>
      </c>
      <c r="BR501">
        <v>0.5</v>
      </c>
      <c r="BS501" t="s">
        <v>293</v>
      </c>
      <c r="BT501">
        <v>2</v>
      </c>
      <c r="BU501">
        <v>1626466157</v>
      </c>
      <c r="BV501">
        <v>394.415333333333</v>
      </c>
      <c r="BW501">
        <v>420.06</v>
      </c>
      <c r="BX501">
        <v>15.9743666666667</v>
      </c>
      <c r="BY501">
        <v>7.76052</v>
      </c>
      <c r="BZ501">
        <v>392.868333333333</v>
      </c>
      <c r="CA501">
        <v>15.9696666666667</v>
      </c>
      <c r="CB501">
        <v>899.9</v>
      </c>
      <c r="CC501">
        <v>100.749666666667</v>
      </c>
      <c r="CD501">
        <v>0.0998563333333333</v>
      </c>
      <c r="CE501">
        <v>31.5902333333333</v>
      </c>
      <c r="CF501">
        <v>29.0941</v>
      </c>
      <c r="CG501">
        <v>999.9</v>
      </c>
      <c r="CH501">
        <v>0</v>
      </c>
      <c r="CI501">
        <v>0</v>
      </c>
      <c r="CJ501">
        <v>9971.46</v>
      </c>
      <c r="CK501">
        <v>0</v>
      </c>
      <c r="CL501">
        <v>0.221023</v>
      </c>
      <c r="CM501">
        <v>1459.92666666667</v>
      </c>
      <c r="CN501">
        <v>0.972996666666667</v>
      </c>
      <c r="CO501">
        <v>0.0270030333333333</v>
      </c>
      <c r="CP501">
        <v>0</v>
      </c>
      <c r="CQ501">
        <v>894.143666666667</v>
      </c>
      <c r="CR501">
        <v>4.99999</v>
      </c>
      <c r="CS501">
        <v>13136.6333333333</v>
      </c>
      <c r="CT501">
        <v>12727.7666666667</v>
      </c>
      <c r="CU501">
        <v>40.187</v>
      </c>
      <c r="CV501">
        <v>41.75</v>
      </c>
      <c r="CW501">
        <v>41.062</v>
      </c>
      <c r="CX501">
        <v>41.375</v>
      </c>
      <c r="CY501">
        <v>42.75</v>
      </c>
      <c r="CZ501">
        <v>1415.63666666667</v>
      </c>
      <c r="DA501">
        <v>39.29</v>
      </c>
      <c r="DB501">
        <v>0</v>
      </c>
      <c r="DC501">
        <v>1626466169</v>
      </c>
      <c r="DD501">
        <v>0</v>
      </c>
      <c r="DE501">
        <v>893.888961538461</v>
      </c>
      <c r="DF501">
        <v>2.38752136157867</v>
      </c>
      <c r="DG501">
        <v>44.9743588712096</v>
      </c>
      <c r="DH501">
        <v>13132.9807692308</v>
      </c>
      <c r="DI501">
        <v>15</v>
      </c>
      <c r="DJ501">
        <v>1626465084.6</v>
      </c>
      <c r="DK501" t="s">
        <v>294</v>
      </c>
      <c r="DL501">
        <v>1626465076.6</v>
      </c>
      <c r="DM501">
        <v>1626465084.6</v>
      </c>
      <c r="DN501">
        <v>8</v>
      </c>
      <c r="DO501">
        <v>0.212</v>
      </c>
      <c r="DP501">
        <v>0.013</v>
      </c>
      <c r="DQ501">
        <v>1.588</v>
      </c>
      <c r="DR501">
        <v>-0.074</v>
      </c>
      <c r="DS501">
        <v>420</v>
      </c>
      <c r="DT501">
        <v>3</v>
      </c>
      <c r="DU501">
        <v>0.13</v>
      </c>
      <c r="DV501">
        <v>0.03</v>
      </c>
      <c r="DW501">
        <v>-25.5641390243902</v>
      </c>
      <c r="DX501">
        <v>-0.200308013937258</v>
      </c>
      <c r="DY501">
        <v>0.0445204358559559</v>
      </c>
      <c r="DZ501">
        <v>1</v>
      </c>
      <c r="EA501">
        <v>893.7428</v>
      </c>
      <c r="EB501">
        <v>2.51364054991246</v>
      </c>
      <c r="EC501">
        <v>0.358067256252223</v>
      </c>
      <c r="ED501">
        <v>1</v>
      </c>
      <c r="EE501">
        <v>8.13141951219512</v>
      </c>
      <c r="EF501">
        <v>0.414843135888499</v>
      </c>
      <c r="EG501">
        <v>0.0429966298141123</v>
      </c>
      <c r="EH501">
        <v>0</v>
      </c>
      <c r="EI501">
        <v>2</v>
      </c>
      <c r="EJ501">
        <v>3</v>
      </c>
      <c r="EK501" t="s">
        <v>354</v>
      </c>
      <c r="EL501">
        <v>100</v>
      </c>
      <c r="EM501">
        <v>100</v>
      </c>
      <c r="EN501">
        <v>1.548</v>
      </c>
      <c r="EO501">
        <v>0.0049</v>
      </c>
      <c r="EP501">
        <v>0.796380875196005</v>
      </c>
      <c r="EQ501">
        <v>0.00225868272383977</v>
      </c>
      <c r="ER501">
        <v>-9.96746185667655e-07</v>
      </c>
      <c r="ES501">
        <v>2.83711317370827e-10</v>
      </c>
      <c r="ET501">
        <v>-0.071317122073674</v>
      </c>
      <c r="EU501">
        <v>-0.00217948432402501</v>
      </c>
      <c r="EV501">
        <v>0.000453263451741206</v>
      </c>
      <c r="EW501">
        <v>-1.16319206543697e-06</v>
      </c>
      <c r="EX501">
        <v>-2</v>
      </c>
      <c r="EY501">
        <v>2196</v>
      </c>
      <c r="EZ501">
        <v>1</v>
      </c>
      <c r="FA501">
        <v>25</v>
      </c>
      <c r="FB501">
        <v>18</v>
      </c>
      <c r="FC501">
        <v>17.9</v>
      </c>
      <c r="FD501">
        <v>18</v>
      </c>
      <c r="FE501">
        <v>833.448</v>
      </c>
      <c r="FF501">
        <v>437.17</v>
      </c>
      <c r="FG501">
        <v>39.3045</v>
      </c>
      <c r="FH501">
        <v>25.4632</v>
      </c>
      <c r="FI501">
        <v>30.0006</v>
      </c>
      <c r="FJ501">
        <v>25.4242</v>
      </c>
      <c r="FK501">
        <v>25.4473</v>
      </c>
      <c r="FL501">
        <v>25.1374</v>
      </c>
      <c r="FM501">
        <v>49.1412</v>
      </c>
      <c r="FN501">
        <v>0</v>
      </c>
      <c r="FO501">
        <v>39.37</v>
      </c>
      <c r="FP501">
        <v>420</v>
      </c>
      <c r="FQ501">
        <v>7.8862</v>
      </c>
      <c r="FR501">
        <v>101.455</v>
      </c>
      <c r="FS501">
        <v>101.879</v>
      </c>
    </row>
    <row r="502" spans="1:175">
      <c r="A502">
        <v>486</v>
      </c>
      <c r="B502">
        <v>1626466160</v>
      </c>
      <c r="C502">
        <v>970.400000095367</v>
      </c>
      <c r="D502" t="s">
        <v>1266</v>
      </c>
      <c r="E502" t="s">
        <v>1267</v>
      </c>
      <c r="F502">
        <v>1</v>
      </c>
      <c r="G502" t="s">
        <v>291</v>
      </c>
      <c r="H502">
        <v>1626466159</v>
      </c>
      <c r="I502">
        <f>(J502)/1000</f>
        <v>0</v>
      </c>
      <c r="J502">
        <f>1000*CB502*AH502*(BX502-BY502)/(100*BQ502*(1000-AH502*BX502))</f>
        <v>0</v>
      </c>
      <c r="K502">
        <f>CB502*AH502*(BW502-BV502*(1000-AH502*BY502)/(1000-AH502*BX502))/(100*BQ502)</f>
        <v>0</v>
      </c>
      <c r="L502">
        <f>BV502 - IF(AH502&gt;1, K502*BQ502*100.0/(AJ502*CJ502), 0)</f>
        <v>0</v>
      </c>
      <c r="M502">
        <f>((S502-I502/2)*L502-K502)/(S502+I502/2)</f>
        <v>0</v>
      </c>
      <c r="N502">
        <f>M502*(CC502+CD502)/1000.0</f>
        <v>0</v>
      </c>
      <c r="O502">
        <f>(BV502 - IF(AH502&gt;1, K502*BQ502*100.0/(AJ502*CJ502), 0))*(CC502+CD502)/1000.0</f>
        <v>0</v>
      </c>
      <c r="P502">
        <f>2.0/((1/R502-1/Q502)+SIGN(R502)*SQRT((1/R502-1/Q502)*(1/R502-1/Q502) + 4*BR502/((BR502+1)*(BR502+1))*(2*1/R502*1/Q502-1/Q502*1/Q502)))</f>
        <v>0</v>
      </c>
      <c r="Q502">
        <f>IF(LEFT(BS502,1)&lt;&gt;"0",IF(LEFT(BS502,1)="1",3.0,BT502),$D$5+$E$5*(CJ502*CC502/($K$5*1000))+$F$5*(CJ502*CC502/($K$5*1000))*MAX(MIN(BQ502,$J$5),$I$5)*MAX(MIN(BQ502,$J$5),$I$5)+$G$5*MAX(MIN(BQ502,$J$5),$I$5)*(CJ502*CC502/($K$5*1000))+$H$5*(CJ502*CC502/($K$5*1000))*(CJ502*CC502/($K$5*1000)))</f>
        <v>0</v>
      </c>
      <c r="R502">
        <f>I502*(1000-(1000*0.61365*exp(17.502*V502/(240.97+V502))/(CC502+CD502)+BX502)/2)/(1000*0.61365*exp(17.502*V502/(240.97+V502))/(CC502+CD502)-BX502)</f>
        <v>0</v>
      </c>
      <c r="S502">
        <f>1/((BR502+1)/(P502/1.6)+1/(Q502/1.37)) + BR502/((BR502+1)/(P502/1.6) + BR502/(Q502/1.37))</f>
        <v>0</v>
      </c>
      <c r="T502">
        <f>(BM502*BP502)</f>
        <v>0</v>
      </c>
      <c r="U502">
        <f>(CE502+(T502+2*0.95*5.67E-8*(((CE502+$B$7)+273)^4-(CE502+273)^4)-44100*I502)/(1.84*29.3*Q502+8*0.95*5.67E-8*(CE502+273)^3))</f>
        <v>0</v>
      </c>
      <c r="V502">
        <f>($C$7*CF502+$D$7*CG502+$E$7*U502)</f>
        <v>0</v>
      </c>
      <c r="W502">
        <f>0.61365*exp(17.502*V502/(240.97+V502))</f>
        <v>0</v>
      </c>
      <c r="X502">
        <f>(Y502/Z502*100)</f>
        <v>0</v>
      </c>
      <c r="Y502">
        <f>BX502*(CC502+CD502)/1000</f>
        <v>0</v>
      </c>
      <c r="Z502">
        <f>0.61365*exp(17.502*CE502/(240.97+CE502))</f>
        <v>0</v>
      </c>
      <c r="AA502">
        <f>(W502-BX502*(CC502+CD502)/1000)</f>
        <v>0</v>
      </c>
      <c r="AB502">
        <f>(-I502*44100)</f>
        <v>0</v>
      </c>
      <c r="AC502">
        <f>2*29.3*Q502*0.92*(CE502-V502)</f>
        <v>0</v>
      </c>
      <c r="AD502">
        <f>2*0.95*5.67E-8*(((CE502+$B$7)+273)^4-(V502+273)^4)</f>
        <v>0</v>
      </c>
      <c r="AE502">
        <f>T502+AD502+AB502+AC502</f>
        <v>0</v>
      </c>
      <c r="AF502">
        <v>131</v>
      </c>
      <c r="AG502">
        <v>15</v>
      </c>
      <c r="AH502">
        <f>IF(AF502*$H$13&gt;=AJ502,1.0,(AJ502/(AJ502-AF502*$H$13)))</f>
        <v>0</v>
      </c>
      <c r="AI502">
        <f>(AH502-1)*100</f>
        <v>0</v>
      </c>
      <c r="AJ502">
        <f>MAX(0,($B$13+$C$13*CJ502)/(1+$D$13*CJ502)*CC502/(CE502+273)*$E$13)</f>
        <v>0</v>
      </c>
      <c r="AK502" t="s">
        <v>292</v>
      </c>
      <c r="AL502" t="s">
        <v>292</v>
      </c>
      <c r="AM502">
        <v>0</v>
      </c>
      <c r="AN502">
        <v>0</v>
      </c>
      <c r="AO502">
        <f>1-AM502/AN502</f>
        <v>0</v>
      </c>
      <c r="AP502">
        <v>0</v>
      </c>
      <c r="AQ502" t="s">
        <v>292</v>
      </c>
      <c r="AR502" t="s">
        <v>292</v>
      </c>
      <c r="AS502">
        <v>0</v>
      </c>
      <c r="AT502">
        <v>0</v>
      </c>
      <c r="AU502">
        <f>1-AS502/AT502</f>
        <v>0</v>
      </c>
      <c r="AV502">
        <v>0.5</v>
      </c>
      <c r="AW502">
        <f>BN502</f>
        <v>0</v>
      </c>
      <c r="AX502">
        <f>K502</f>
        <v>0</v>
      </c>
      <c r="AY502">
        <f>AU502*AV502*AW502</f>
        <v>0</v>
      </c>
      <c r="AZ502">
        <f>(AX502-AP502)/AW502</f>
        <v>0</v>
      </c>
      <c r="BA502">
        <f>(AN502-AT502)/AT502</f>
        <v>0</v>
      </c>
      <c r="BB502">
        <f>AM502/(AO502+AM502/AT502)</f>
        <v>0</v>
      </c>
      <c r="BC502" t="s">
        <v>292</v>
      </c>
      <c r="BD502">
        <v>0</v>
      </c>
      <c r="BE502">
        <f>IF(BD502&lt;&gt;0, BD502, BB502)</f>
        <v>0</v>
      </c>
      <c r="BF502">
        <f>1-BE502/AT502</f>
        <v>0</v>
      </c>
      <c r="BG502">
        <f>(AT502-AS502)/(AT502-BE502)</f>
        <v>0</v>
      </c>
      <c r="BH502">
        <f>(AN502-AT502)/(AN502-BE502)</f>
        <v>0</v>
      </c>
      <c r="BI502">
        <f>(AT502-AS502)/(AT502-AM502)</f>
        <v>0</v>
      </c>
      <c r="BJ502">
        <f>(AN502-AT502)/(AN502-AM502)</f>
        <v>0</v>
      </c>
      <c r="BK502">
        <f>(BG502*BE502/AS502)</f>
        <v>0</v>
      </c>
      <c r="BL502">
        <f>(1-BK502)</f>
        <v>0</v>
      </c>
      <c r="BM502">
        <f>$B$11*CK502+$C$11*CL502+$F$11*CM502*(1-CP502)</f>
        <v>0</v>
      </c>
      <c r="BN502">
        <f>BM502*BO502</f>
        <v>0</v>
      </c>
      <c r="BO502">
        <f>($B$11*$D$9+$C$11*$D$9+$F$11*((CZ502+CR502)/MAX(CZ502+CR502+DA502, 0.1)*$I$9+DA502/MAX(CZ502+CR502+DA502, 0.1)*$J$9))/($B$11+$C$11+$F$11)</f>
        <v>0</v>
      </c>
      <c r="BP502">
        <f>($B$11*$K$9+$C$11*$K$9+$F$11*((CZ502+CR502)/MAX(CZ502+CR502+DA502, 0.1)*$P$9+DA502/MAX(CZ502+CR502+DA502, 0.1)*$Q$9))/($B$11+$C$11+$F$11)</f>
        <v>0</v>
      </c>
      <c r="BQ502">
        <v>6</v>
      </c>
      <c r="BR502">
        <v>0.5</v>
      </c>
      <c r="BS502" t="s">
        <v>293</v>
      </c>
      <c r="BT502">
        <v>2</v>
      </c>
      <c r="BU502">
        <v>1626466159</v>
      </c>
      <c r="BV502">
        <v>394.406</v>
      </c>
      <c r="BW502">
        <v>419.986333333333</v>
      </c>
      <c r="BX502">
        <v>16.0042333333333</v>
      </c>
      <c r="BY502">
        <v>7.76941</v>
      </c>
      <c r="BZ502">
        <v>392.858666666667</v>
      </c>
      <c r="CA502">
        <v>15.9991333333333</v>
      </c>
      <c r="CB502">
        <v>900.019666666667</v>
      </c>
      <c r="CC502">
        <v>100.749</v>
      </c>
      <c r="CD502">
        <v>0.1001761</v>
      </c>
      <c r="CE502">
        <v>31.6297333333333</v>
      </c>
      <c r="CF502">
        <v>29.1302333333333</v>
      </c>
      <c r="CG502">
        <v>999.9</v>
      </c>
      <c r="CH502">
        <v>0</v>
      </c>
      <c r="CI502">
        <v>0</v>
      </c>
      <c r="CJ502">
        <v>10004.38</v>
      </c>
      <c r="CK502">
        <v>0</v>
      </c>
      <c r="CL502">
        <v>0.221023</v>
      </c>
      <c r="CM502">
        <v>1460.01333333333</v>
      </c>
      <c r="CN502">
        <v>0.972998333333333</v>
      </c>
      <c r="CO502">
        <v>0.0270014666666667</v>
      </c>
      <c r="CP502">
        <v>0</v>
      </c>
      <c r="CQ502">
        <v>894.246333333333</v>
      </c>
      <c r="CR502">
        <v>4.99999</v>
      </c>
      <c r="CS502">
        <v>13140.1333333333</v>
      </c>
      <c r="CT502">
        <v>12728.5</v>
      </c>
      <c r="CU502">
        <v>40.187</v>
      </c>
      <c r="CV502">
        <v>41.75</v>
      </c>
      <c r="CW502">
        <v>41.062</v>
      </c>
      <c r="CX502">
        <v>41.375</v>
      </c>
      <c r="CY502">
        <v>42.75</v>
      </c>
      <c r="CZ502">
        <v>1415.72333333333</v>
      </c>
      <c r="DA502">
        <v>39.29</v>
      </c>
      <c r="DB502">
        <v>0</v>
      </c>
      <c r="DC502">
        <v>1626466171.4</v>
      </c>
      <c r="DD502">
        <v>0</v>
      </c>
      <c r="DE502">
        <v>893.959076923077</v>
      </c>
      <c r="DF502">
        <v>3.19972649383349</v>
      </c>
      <c r="DG502">
        <v>46.075213668886</v>
      </c>
      <c r="DH502">
        <v>13134.9807692308</v>
      </c>
      <c r="DI502">
        <v>15</v>
      </c>
      <c r="DJ502">
        <v>1626465084.6</v>
      </c>
      <c r="DK502" t="s">
        <v>294</v>
      </c>
      <c r="DL502">
        <v>1626465076.6</v>
      </c>
      <c r="DM502">
        <v>1626465084.6</v>
      </c>
      <c r="DN502">
        <v>8</v>
      </c>
      <c r="DO502">
        <v>0.212</v>
      </c>
      <c r="DP502">
        <v>0.013</v>
      </c>
      <c r="DQ502">
        <v>1.588</v>
      </c>
      <c r="DR502">
        <v>-0.074</v>
      </c>
      <c r="DS502">
        <v>420</v>
      </c>
      <c r="DT502">
        <v>3</v>
      </c>
      <c r="DU502">
        <v>0.13</v>
      </c>
      <c r="DV502">
        <v>0.03</v>
      </c>
      <c r="DW502">
        <v>-25.5656341463415</v>
      </c>
      <c r="DX502">
        <v>-0.307538675958174</v>
      </c>
      <c r="DY502">
        <v>0.0458683407993564</v>
      </c>
      <c r="DZ502">
        <v>1</v>
      </c>
      <c r="EA502">
        <v>893.854333333333</v>
      </c>
      <c r="EB502">
        <v>2.41724861352092</v>
      </c>
      <c r="EC502">
        <v>0.338704722271311</v>
      </c>
      <c r="ED502">
        <v>1</v>
      </c>
      <c r="EE502">
        <v>8.14907853658537</v>
      </c>
      <c r="EF502">
        <v>0.405980696864118</v>
      </c>
      <c r="EG502">
        <v>0.0419035045720449</v>
      </c>
      <c r="EH502">
        <v>0</v>
      </c>
      <c r="EI502">
        <v>2</v>
      </c>
      <c r="EJ502">
        <v>3</v>
      </c>
      <c r="EK502" t="s">
        <v>354</v>
      </c>
      <c r="EL502">
        <v>100</v>
      </c>
      <c r="EM502">
        <v>100</v>
      </c>
      <c r="EN502">
        <v>1.547</v>
      </c>
      <c r="EO502">
        <v>0.0053</v>
      </c>
      <c r="EP502">
        <v>0.796380875196005</v>
      </c>
      <c r="EQ502">
        <v>0.00225868272383977</v>
      </c>
      <c r="ER502">
        <v>-9.96746185667655e-07</v>
      </c>
      <c r="ES502">
        <v>2.83711317370827e-10</v>
      </c>
      <c r="ET502">
        <v>-0.071317122073674</v>
      </c>
      <c r="EU502">
        <v>-0.00217948432402501</v>
      </c>
      <c r="EV502">
        <v>0.000453263451741206</v>
      </c>
      <c r="EW502">
        <v>-1.16319206543697e-06</v>
      </c>
      <c r="EX502">
        <v>-2</v>
      </c>
      <c r="EY502">
        <v>2196</v>
      </c>
      <c r="EZ502">
        <v>1</v>
      </c>
      <c r="FA502">
        <v>25</v>
      </c>
      <c r="FB502">
        <v>18.1</v>
      </c>
      <c r="FC502">
        <v>17.9</v>
      </c>
      <c r="FD502">
        <v>18</v>
      </c>
      <c r="FE502">
        <v>833.638</v>
      </c>
      <c r="FF502">
        <v>437.228</v>
      </c>
      <c r="FG502">
        <v>39.3825</v>
      </c>
      <c r="FH502">
        <v>25.4667</v>
      </c>
      <c r="FI502">
        <v>30.0007</v>
      </c>
      <c r="FJ502">
        <v>25.4258</v>
      </c>
      <c r="FK502">
        <v>25.4489</v>
      </c>
      <c r="FL502">
        <v>25.1402</v>
      </c>
      <c r="FM502">
        <v>49.1412</v>
      </c>
      <c r="FN502">
        <v>0</v>
      </c>
      <c r="FO502">
        <v>39.47</v>
      </c>
      <c r="FP502">
        <v>420</v>
      </c>
      <c r="FQ502">
        <v>7.88552</v>
      </c>
      <c r="FR502">
        <v>101.453</v>
      </c>
      <c r="FS502">
        <v>101.878</v>
      </c>
    </row>
    <row r="503" spans="1:175">
      <c r="A503">
        <v>487</v>
      </c>
      <c r="B503">
        <v>1626466162</v>
      </c>
      <c r="C503">
        <v>972.400000095367</v>
      </c>
      <c r="D503" t="s">
        <v>1268</v>
      </c>
      <c r="E503" t="s">
        <v>1269</v>
      </c>
      <c r="F503">
        <v>1</v>
      </c>
      <c r="G503" t="s">
        <v>291</v>
      </c>
      <c r="H503">
        <v>1626466161</v>
      </c>
      <c r="I503">
        <f>(J503)/1000</f>
        <v>0</v>
      </c>
      <c r="J503">
        <f>1000*CB503*AH503*(BX503-BY503)/(100*BQ503*(1000-AH503*BX503))</f>
        <v>0</v>
      </c>
      <c r="K503">
        <f>CB503*AH503*(BW503-BV503*(1000-AH503*BY503)/(1000-AH503*BX503))/(100*BQ503)</f>
        <v>0</v>
      </c>
      <c r="L503">
        <f>BV503 - IF(AH503&gt;1, K503*BQ503*100.0/(AJ503*CJ503), 0)</f>
        <v>0</v>
      </c>
      <c r="M503">
        <f>((S503-I503/2)*L503-K503)/(S503+I503/2)</f>
        <v>0</v>
      </c>
      <c r="N503">
        <f>M503*(CC503+CD503)/1000.0</f>
        <v>0</v>
      </c>
      <c r="O503">
        <f>(BV503 - IF(AH503&gt;1, K503*BQ503*100.0/(AJ503*CJ503), 0))*(CC503+CD503)/1000.0</f>
        <v>0</v>
      </c>
      <c r="P503">
        <f>2.0/((1/R503-1/Q503)+SIGN(R503)*SQRT((1/R503-1/Q503)*(1/R503-1/Q503) + 4*BR503/((BR503+1)*(BR503+1))*(2*1/R503*1/Q503-1/Q503*1/Q503)))</f>
        <v>0</v>
      </c>
      <c r="Q503">
        <f>IF(LEFT(BS503,1)&lt;&gt;"0",IF(LEFT(BS503,1)="1",3.0,BT503),$D$5+$E$5*(CJ503*CC503/($K$5*1000))+$F$5*(CJ503*CC503/($K$5*1000))*MAX(MIN(BQ503,$J$5),$I$5)*MAX(MIN(BQ503,$J$5),$I$5)+$G$5*MAX(MIN(BQ503,$J$5),$I$5)*(CJ503*CC503/($K$5*1000))+$H$5*(CJ503*CC503/($K$5*1000))*(CJ503*CC503/($K$5*1000)))</f>
        <v>0</v>
      </c>
      <c r="R503">
        <f>I503*(1000-(1000*0.61365*exp(17.502*V503/(240.97+V503))/(CC503+CD503)+BX503)/2)/(1000*0.61365*exp(17.502*V503/(240.97+V503))/(CC503+CD503)-BX503)</f>
        <v>0</v>
      </c>
      <c r="S503">
        <f>1/((BR503+1)/(P503/1.6)+1/(Q503/1.37)) + BR503/((BR503+1)/(P503/1.6) + BR503/(Q503/1.37))</f>
        <v>0</v>
      </c>
      <c r="T503">
        <f>(BM503*BP503)</f>
        <v>0</v>
      </c>
      <c r="U503">
        <f>(CE503+(T503+2*0.95*5.67E-8*(((CE503+$B$7)+273)^4-(CE503+273)^4)-44100*I503)/(1.84*29.3*Q503+8*0.95*5.67E-8*(CE503+273)^3))</f>
        <v>0</v>
      </c>
      <c r="V503">
        <f>($C$7*CF503+$D$7*CG503+$E$7*U503)</f>
        <v>0</v>
      </c>
      <c r="W503">
        <f>0.61365*exp(17.502*V503/(240.97+V503))</f>
        <v>0</v>
      </c>
      <c r="X503">
        <f>(Y503/Z503*100)</f>
        <v>0</v>
      </c>
      <c r="Y503">
        <f>BX503*(CC503+CD503)/1000</f>
        <v>0</v>
      </c>
      <c r="Z503">
        <f>0.61365*exp(17.502*CE503/(240.97+CE503))</f>
        <v>0</v>
      </c>
      <c r="AA503">
        <f>(W503-BX503*(CC503+CD503)/1000)</f>
        <v>0</v>
      </c>
      <c r="AB503">
        <f>(-I503*44100)</f>
        <v>0</v>
      </c>
      <c r="AC503">
        <f>2*29.3*Q503*0.92*(CE503-V503)</f>
        <v>0</v>
      </c>
      <c r="AD503">
        <f>2*0.95*5.67E-8*(((CE503+$B$7)+273)^4-(V503+273)^4)</f>
        <v>0</v>
      </c>
      <c r="AE503">
        <f>T503+AD503+AB503+AC503</f>
        <v>0</v>
      </c>
      <c r="AF503">
        <v>131</v>
      </c>
      <c r="AG503">
        <v>15</v>
      </c>
      <c r="AH503">
        <f>IF(AF503*$H$13&gt;=AJ503,1.0,(AJ503/(AJ503-AF503*$H$13)))</f>
        <v>0</v>
      </c>
      <c r="AI503">
        <f>(AH503-1)*100</f>
        <v>0</v>
      </c>
      <c r="AJ503">
        <f>MAX(0,($B$13+$C$13*CJ503)/(1+$D$13*CJ503)*CC503/(CE503+273)*$E$13)</f>
        <v>0</v>
      </c>
      <c r="AK503" t="s">
        <v>292</v>
      </c>
      <c r="AL503" t="s">
        <v>292</v>
      </c>
      <c r="AM503">
        <v>0</v>
      </c>
      <c r="AN503">
        <v>0</v>
      </c>
      <c r="AO503">
        <f>1-AM503/AN503</f>
        <v>0</v>
      </c>
      <c r="AP503">
        <v>0</v>
      </c>
      <c r="AQ503" t="s">
        <v>292</v>
      </c>
      <c r="AR503" t="s">
        <v>292</v>
      </c>
      <c r="AS503">
        <v>0</v>
      </c>
      <c r="AT503">
        <v>0</v>
      </c>
      <c r="AU503">
        <f>1-AS503/AT503</f>
        <v>0</v>
      </c>
      <c r="AV503">
        <v>0.5</v>
      </c>
      <c r="AW503">
        <f>BN503</f>
        <v>0</v>
      </c>
      <c r="AX503">
        <f>K503</f>
        <v>0</v>
      </c>
      <c r="AY503">
        <f>AU503*AV503*AW503</f>
        <v>0</v>
      </c>
      <c r="AZ503">
        <f>(AX503-AP503)/AW503</f>
        <v>0</v>
      </c>
      <c r="BA503">
        <f>(AN503-AT503)/AT503</f>
        <v>0</v>
      </c>
      <c r="BB503">
        <f>AM503/(AO503+AM503/AT503)</f>
        <v>0</v>
      </c>
      <c r="BC503" t="s">
        <v>292</v>
      </c>
      <c r="BD503">
        <v>0</v>
      </c>
      <c r="BE503">
        <f>IF(BD503&lt;&gt;0, BD503, BB503)</f>
        <v>0</v>
      </c>
      <c r="BF503">
        <f>1-BE503/AT503</f>
        <v>0</v>
      </c>
      <c r="BG503">
        <f>(AT503-AS503)/(AT503-BE503)</f>
        <v>0</v>
      </c>
      <c r="BH503">
        <f>(AN503-AT503)/(AN503-BE503)</f>
        <v>0</v>
      </c>
      <c r="BI503">
        <f>(AT503-AS503)/(AT503-AM503)</f>
        <v>0</v>
      </c>
      <c r="BJ503">
        <f>(AN503-AT503)/(AN503-AM503)</f>
        <v>0</v>
      </c>
      <c r="BK503">
        <f>(BG503*BE503/AS503)</f>
        <v>0</v>
      </c>
      <c r="BL503">
        <f>(1-BK503)</f>
        <v>0</v>
      </c>
      <c r="BM503">
        <f>$B$11*CK503+$C$11*CL503+$F$11*CM503*(1-CP503)</f>
        <v>0</v>
      </c>
      <c r="BN503">
        <f>BM503*BO503</f>
        <v>0</v>
      </c>
      <c r="BO503">
        <f>($B$11*$D$9+$C$11*$D$9+$F$11*((CZ503+CR503)/MAX(CZ503+CR503+DA503, 0.1)*$I$9+DA503/MAX(CZ503+CR503+DA503, 0.1)*$J$9))/($B$11+$C$11+$F$11)</f>
        <v>0</v>
      </c>
      <c r="BP503">
        <f>($B$11*$K$9+$C$11*$K$9+$F$11*((CZ503+CR503)/MAX(CZ503+CR503+DA503, 0.1)*$P$9+DA503/MAX(CZ503+CR503+DA503, 0.1)*$Q$9))/($B$11+$C$11+$F$11)</f>
        <v>0</v>
      </c>
      <c r="BQ503">
        <v>6</v>
      </c>
      <c r="BR503">
        <v>0.5</v>
      </c>
      <c r="BS503" t="s">
        <v>293</v>
      </c>
      <c r="BT503">
        <v>2</v>
      </c>
      <c r="BU503">
        <v>1626466161</v>
      </c>
      <c r="BV503">
        <v>394.359333333333</v>
      </c>
      <c r="BW503">
        <v>419.911666666667</v>
      </c>
      <c r="BX503">
        <v>16.036</v>
      </c>
      <c r="BY503">
        <v>7.78568666666667</v>
      </c>
      <c r="BZ503">
        <v>392.812333333333</v>
      </c>
      <c r="CA503">
        <v>16.0305666666667</v>
      </c>
      <c r="CB503">
        <v>900.072666666667</v>
      </c>
      <c r="CC503">
        <v>100.749666666667</v>
      </c>
      <c r="CD503">
        <v>0.0998168</v>
      </c>
      <c r="CE503">
        <v>31.6672666666667</v>
      </c>
      <c r="CF503">
        <v>29.1688</v>
      </c>
      <c r="CG503">
        <v>999.9</v>
      </c>
      <c r="CH503">
        <v>0</v>
      </c>
      <c r="CI503">
        <v>0</v>
      </c>
      <c r="CJ503">
        <v>10043.5666666667</v>
      </c>
      <c r="CK503">
        <v>0</v>
      </c>
      <c r="CL503">
        <v>0.221023</v>
      </c>
      <c r="CM503">
        <v>1459.92666666667</v>
      </c>
      <c r="CN503">
        <v>0.972996666666667</v>
      </c>
      <c r="CO503">
        <v>0.0270030333333333</v>
      </c>
      <c r="CP503">
        <v>0</v>
      </c>
      <c r="CQ503">
        <v>894.146</v>
      </c>
      <c r="CR503">
        <v>4.99999</v>
      </c>
      <c r="CS503">
        <v>13140.0333333333</v>
      </c>
      <c r="CT503">
        <v>12727.6666666667</v>
      </c>
      <c r="CU503">
        <v>40.187</v>
      </c>
      <c r="CV503">
        <v>41.75</v>
      </c>
      <c r="CW503">
        <v>41.062</v>
      </c>
      <c r="CX503">
        <v>41.375</v>
      </c>
      <c r="CY503">
        <v>42.812</v>
      </c>
      <c r="CZ503">
        <v>1415.63666666667</v>
      </c>
      <c r="DA503">
        <v>39.29</v>
      </c>
      <c r="DB503">
        <v>0</v>
      </c>
      <c r="DC503">
        <v>1626466173.2</v>
      </c>
      <c r="DD503">
        <v>0</v>
      </c>
      <c r="DE503">
        <v>894.06192</v>
      </c>
      <c r="DF503">
        <v>2.50269230509617</v>
      </c>
      <c r="DG503">
        <v>45.4538462070445</v>
      </c>
      <c r="DH503">
        <v>13136.248</v>
      </c>
      <c r="DI503">
        <v>15</v>
      </c>
      <c r="DJ503">
        <v>1626465084.6</v>
      </c>
      <c r="DK503" t="s">
        <v>294</v>
      </c>
      <c r="DL503">
        <v>1626465076.6</v>
      </c>
      <c r="DM503">
        <v>1626465084.6</v>
      </c>
      <c r="DN503">
        <v>8</v>
      </c>
      <c r="DO503">
        <v>0.212</v>
      </c>
      <c r="DP503">
        <v>0.013</v>
      </c>
      <c r="DQ503">
        <v>1.588</v>
      </c>
      <c r="DR503">
        <v>-0.074</v>
      </c>
      <c r="DS503">
        <v>420</v>
      </c>
      <c r="DT503">
        <v>3</v>
      </c>
      <c r="DU503">
        <v>0.13</v>
      </c>
      <c r="DV503">
        <v>0.03</v>
      </c>
      <c r="DW503">
        <v>-25.5655658536585</v>
      </c>
      <c r="DX503">
        <v>-0.251719860627195</v>
      </c>
      <c r="DY503">
        <v>0.045760844961477</v>
      </c>
      <c r="DZ503">
        <v>1</v>
      </c>
      <c r="EA503">
        <v>893.928441176471</v>
      </c>
      <c r="EB503">
        <v>2.47074831964192</v>
      </c>
      <c r="EC503">
        <v>0.345328248889326</v>
      </c>
      <c r="ED503">
        <v>1</v>
      </c>
      <c r="EE503">
        <v>8.16529609756098</v>
      </c>
      <c r="EF503">
        <v>0.419929128919854</v>
      </c>
      <c r="EG503">
        <v>0.043439096410562</v>
      </c>
      <c r="EH503">
        <v>0</v>
      </c>
      <c r="EI503">
        <v>2</v>
      </c>
      <c r="EJ503">
        <v>3</v>
      </c>
      <c r="EK503" t="s">
        <v>354</v>
      </c>
      <c r="EL503">
        <v>100</v>
      </c>
      <c r="EM503">
        <v>100</v>
      </c>
      <c r="EN503">
        <v>1.547</v>
      </c>
      <c r="EO503">
        <v>0.0056</v>
      </c>
      <c r="EP503">
        <v>0.796380875196005</v>
      </c>
      <c r="EQ503">
        <v>0.00225868272383977</v>
      </c>
      <c r="ER503">
        <v>-9.96746185667655e-07</v>
      </c>
      <c r="ES503">
        <v>2.83711317370827e-10</v>
      </c>
      <c r="ET503">
        <v>-0.071317122073674</v>
      </c>
      <c r="EU503">
        <v>-0.00217948432402501</v>
      </c>
      <c r="EV503">
        <v>0.000453263451741206</v>
      </c>
      <c r="EW503">
        <v>-1.16319206543697e-06</v>
      </c>
      <c r="EX503">
        <v>-2</v>
      </c>
      <c r="EY503">
        <v>2196</v>
      </c>
      <c r="EZ503">
        <v>1</v>
      </c>
      <c r="FA503">
        <v>25</v>
      </c>
      <c r="FB503">
        <v>18.1</v>
      </c>
      <c r="FC503">
        <v>18</v>
      </c>
      <c r="FD503">
        <v>18</v>
      </c>
      <c r="FE503">
        <v>833.475</v>
      </c>
      <c r="FF503">
        <v>437.302</v>
      </c>
      <c r="FG503">
        <v>39.4423</v>
      </c>
      <c r="FH503">
        <v>25.4702</v>
      </c>
      <c r="FI503">
        <v>30.0005</v>
      </c>
      <c r="FJ503">
        <v>25.4275</v>
      </c>
      <c r="FK503">
        <v>25.4507</v>
      </c>
      <c r="FL503">
        <v>25.1378</v>
      </c>
      <c r="FM503">
        <v>48.6376</v>
      </c>
      <c r="FN503">
        <v>0</v>
      </c>
      <c r="FO503">
        <v>39.57</v>
      </c>
      <c r="FP503">
        <v>420</v>
      </c>
      <c r="FQ503">
        <v>7.96084</v>
      </c>
      <c r="FR503">
        <v>101.452</v>
      </c>
      <c r="FS503">
        <v>101.878</v>
      </c>
    </row>
    <row r="504" spans="1:175">
      <c r="A504">
        <v>488</v>
      </c>
      <c r="B504">
        <v>1626466164</v>
      </c>
      <c r="C504">
        <v>974.400000095367</v>
      </c>
      <c r="D504" t="s">
        <v>1270</v>
      </c>
      <c r="E504" t="s">
        <v>1271</v>
      </c>
      <c r="F504">
        <v>1</v>
      </c>
      <c r="G504" t="s">
        <v>291</v>
      </c>
      <c r="H504">
        <v>1626466163</v>
      </c>
      <c r="I504">
        <f>(J504)/1000</f>
        <v>0</v>
      </c>
      <c r="J504">
        <f>1000*CB504*AH504*(BX504-BY504)/(100*BQ504*(1000-AH504*BX504))</f>
        <v>0</v>
      </c>
      <c r="K504">
        <f>CB504*AH504*(BW504-BV504*(1000-AH504*BY504)/(1000-AH504*BX504))/(100*BQ504)</f>
        <v>0</v>
      </c>
      <c r="L504">
        <f>BV504 - IF(AH504&gt;1, K504*BQ504*100.0/(AJ504*CJ504), 0)</f>
        <v>0</v>
      </c>
      <c r="M504">
        <f>((S504-I504/2)*L504-K504)/(S504+I504/2)</f>
        <v>0</v>
      </c>
      <c r="N504">
        <f>M504*(CC504+CD504)/1000.0</f>
        <v>0</v>
      </c>
      <c r="O504">
        <f>(BV504 - IF(AH504&gt;1, K504*BQ504*100.0/(AJ504*CJ504), 0))*(CC504+CD504)/1000.0</f>
        <v>0</v>
      </c>
      <c r="P504">
        <f>2.0/((1/R504-1/Q504)+SIGN(R504)*SQRT((1/R504-1/Q504)*(1/R504-1/Q504) + 4*BR504/((BR504+1)*(BR504+1))*(2*1/R504*1/Q504-1/Q504*1/Q504)))</f>
        <v>0</v>
      </c>
      <c r="Q504">
        <f>IF(LEFT(BS504,1)&lt;&gt;"0",IF(LEFT(BS504,1)="1",3.0,BT504),$D$5+$E$5*(CJ504*CC504/($K$5*1000))+$F$5*(CJ504*CC504/($K$5*1000))*MAX(MIN(BQ504,$J$5),$I$5)*MAX(MIN(BQ504,$J$5),$I$5)+$G$5*MAX(MIN(BQ504,$J$5),$I$5)*(CJ504*CC504/($K$5*1000))+$H$5*(CJ504*CC504/($K$5*1000))*(CJ504*CC504/($K$5*1000)))</f>
        <v>0</v>
      </c>
      <c r="R504">
        <f>I504*(1000-(1000*0.61365*exp(17.502*V504/(240.97+V504))/(CC504+CD504)+BX504)/2)/(1000*0.61365*exp(17.502*V504/(240.97+V504))/(CC504+CD504)-BX504)</f>
        <v>0</v>
      </c>
      <c r="S504">
        <f>1/((BR504+1)/(P504/1.6)+1/(Q504/1.37)) + BR504/((BR504+1)/(P504/1.6) + BR504/(Q504/1.37))</f>
        <v>0</v>
      </c>
      <c r="T504">
        <f>(BM504*BP504)</f>
        <v>0</v>
      </c>
      <c r="U504">
        <f>(CE504+(T504+2*0.95*5.67E-8*(((CE504+$B$7)+273)^4-(CE504+273)^4)-44100*I504)/(1.84*29.3*Q504+8*0.95*5.67E-8*(CE504+273)^3))</f>
        <v>0</v>
      </c>
      <c r="V504">
        <f>($C$7*CF504+$D$7*CG504+$E$7*U504)</f>
        <v>0</v>
      </c>
      <c r="W504">
        <f>0.61365*exp(17.502*V504/(240.97+V504))</f>
        <v>0</v>
      </c>
      <c r="X504">
        <f>(Y504/Z504*100)</f>
        <v>0</v>
      </c>
      <c r="Y504">
        <f>BX504*(CC504+CD504)/1000</f>
        <v>0</v>
      </c>
      <c r="Z504">
        <f>0.61365*exp(17.502*CE504/(240.97+CE504))</f>
        <v>0</v>
      </c>
      <c r="AA504">
        <f>(W504-BX504*(CC504+CD504)/1000)</f>
        <v>0</v>
      </c>
      <c r="AB504">
        <f>(-I504*44100)</f>
        <v>0</v>
      </c>
      <c r="AC504">
        <f>2*29.3*Q504*0.92*(CE504-V504)</f>
        <v>0</v>
      </c>
      <c r="AD504">
        <f>2*0.95*5.67E-8*(((CE504+$B$7)+273)^4-(V504+273)^4)</f>
        <v>0</v>
      </c>
      <c r="AE504">
        <f>T504+AD504+AB504+AC504</f>
        <v>0</v>
      </c>
      <c r="AF504">
        <v>131</v>
      </c>
      <c r="AG504">
        <v>15</v>
      </c>
      <c r="AH504">
        <f>IF(AF504*$H$13&gt;=AJ504,1.0,(AJ504/(AJ504-AF504*$H$13)))</f>
        <v>0</v>
      </c>
      <c r="AI504">
        <f>(AH504-1)*100</f>
        <v>0</v>
      </c>
      <c r="AJ504">
        <f>MAX(0,($B$13+$C$13*CJ504)/(1+$D$13*CJ504)*CC504/(CE504+273)*$E$13)</f>
        <v>0</v>
      </c>
      <c r="AK504" t="s">
        <v>292</v>
      </c>
      <c r="AL504" t="s">
        <v>292</v>
      </c>
      <c r="AM504">
        <v>0</v>
      </c>
      <c r="AN504">
        <v>0</v>
      </c>
      <c r="AO504">
        <f>1-AM504/AN504</f>
        <v>0</v>
      </c>
      <c r="AP504">
        <v>0</v>
      </c>
      <c r="AQ504" t="s">
        <v>292</v>
      </c>
      <c r="AR504" t="s">
        <v>292</v>
      </c>
      <c r="AS504">
        <v>0</v>
      </c>
      <c r="AT504">
        <v>0</v>
      </c>
      <c r="AU504">
        <f>1-AS504/AT504</f>
        <v>0</v>
      </c>
      <c r="AV504">
        <v>0.5</v>
      </c>
      <c r="AW504">
        <f>BN504</f>
        <v>0</v>
      </c>
      <c r="AX504">
        <f>K504</f>
        <v>0</v>
      </c>
      <c r="AY504">
        <f>AU504*AV504*AW504</f>
        <v>0</v>
      </c>
      <c r="AZ504">
        <f>(AX504-AP504)/AW504</f>
        <v>0</v>
      </c>
      <c r="BA504">
        <f>(AN504-AT504)/AT504</f>
        <v>0</v>
      </c>
      <c r="BB504">
        <f>AM504/(AO504+AM504/AT504)</f>
        <v>0</v>
      </c>
      <c r="BC504" t="s">
        <v>292</v>
      </c>
      <c r="BD504">
        <v>0</v>
      </c>
      <c r="BE504">
        <f>IF(BD504&lt;&gt;0, BD504, BB504)</f>
        <v>0</v>
      </c>
      <c r="BF504">
        <f>1-BE504/AT504</f>
        <v>0</v>
      </c>
      <c r="BG504">
        <f>(AT504-AS504)/(AT504-BE504)</f>
        <v>0</v>
      </c>
      <c r="BH504">
        <f>(AN504-AT504)/(AN504-BE504)</f>
        <v>0</v>
      </c>
      <c r="BI504">
        <f>(AT504-AS504)/(AT504-AM504)</f>
        <v>0</v>
      </c>
      <c r="BJ504">
        <f>(AN504-AT504)/(AN504-AM504)</f>
        <v>0</v>
      </c>
      <c r="BK504">
        <f>(BG504*BE504/AS504)</f>
        <v>0</v>
      </c>
      <c r="BL504">
        <f>(1-BK504)</f>
        <v>0</v>
      </c>
      <c r="BM504">
        <f>$B$11*CK504+$C$11*CL504+$F$11*CM504*(1-CP504)</f>
        <v>0</v>
      </c>
      <c r="BN504">
        <f>BM504*BO504</f>
        <v>0</v>
      </c>
      <c r="BO504">
        <f>($B$11*$D$9+$C$11*$D$9+$F$11*((CZ504+CR504)/MAX(CZ504+CR504+DA504, 0.1)*$I$9+DA504/MAX(CZ504+CR504+DA504, 0.1)*$J$9))/($B$11+$C$11+$F$11)</f>
        <v>0</v>
      </c>
      <c r="BP504">
        <f>($B$11*$K$9+$C$11*$K$9+$F$11*((CZ504+CR504)/MAX(CZ504+CR504+DA504, 0.1)*$P$9+DA504/MAX(CZ504+CR504+DA504, 0.1)*$Q$9))/($B$11+$C$11+$F$11)</f>
        <v>0</v>
      </c>
      <c r="BQ504">
        <v>6</v>
      </c>
      <c r="BR504">
        <v>0.5</v>
      </c>
      <c r="BS504" t="s">
        <v>293</v>
      </c>
      <c r="BT504">
        <v>2</v>
      </c>
      <c r="BU504">
        <v>1626466163</v>
      </c>
      <c r="BV504">
        <v>394.357333333333</v>
      </c>
      <c r="BW504">
        <v>419.967</v>
      </c>
      <c r="BX504">
        <v>16.0679666666667</v>
      </c>
      <c r="BY504">
        <v>7.80070333333333</v>
      </c>
      <c r="BZ504">
        <v>392.810333333333</v>
      </c>
      <c r="CA504">
        <v>16.0621666666667</v>
      </c>
      <c r="CB504">
        <v>899.940333333333</v>
      </c>
      <c r="CC504">
        <v>100.751</v>
      </c>
      <c r="CD504">
        <v>0.0991296666666667</v>
      </c>
      <c r="CE504">
        <v>31.7076</v>
      </c>
      <c r="CF504">
        <v>29.1996</v>
      </c>
      <c r="CG504">
        <v>999.9</v>
      </c>
      <c r="CH504">
        <v>0</v>
      </c>
      <c r="CI504">
        <v>0</v>
      </c>
      <c r="CJ504">
        <v>10028.7666666667</v>
      </c>
      <c r="CK504">
        <v>0</v>
      </c>
      <c r="CL504">
        <v>0.221023</v>
      </c>
      <c r="CM504">
        <v>1459.92333333333</v>
      </c>
      <c r="CN504">
        <v>0.972996666666667</v>
      </c>
      <c r="CO504">
        <v>0.0270030333333333</v>
      </c>
      <c r="CP504">
        <v>0</v>
      </c>
      <c r="CQ504">
        <v>894.514333333333</v>
      </c>
      <c r="CR504">
        <v>4.99999</v>
      </c>
      <c r="CS504">
        <v>13141.3</v>
      </c>
      <c r="CT504">
        <v>12727.6333333333</v>
      </c>
      <c r="CU504">
        <v>40.208</v>
      </c>
      <c r="CV504">
        <v>41.75</v>
      </c>
      <c r="CW504">
        <v>41.062</v>
      </c>
      <c r="CX504">
        <v>41.375</v>
      </c>
      <c r="CY504">
        <v>42.812</v>
      </c>
      <c r="CZ504">
        <v>1415.63333333333</v>
      </c>
      <c r="DA504">
        <v>39.29</v>
      </c>
      <c r="DB504">
        <v>0</v>
      </c>
      <c r="DC504">
        <v>1626466175</v>
      </c>
      <c r="DD504">
        <v>0</v>
      </c>
      <c r="DE504">
        <v>894.113038461539</v>
      </c>
      <c r="DF504">
        <v>3.17644443119353</v>
      </c>
      <c r="DG504">
        <v>42.6188033568225</v>
      </c>
      <c r="DH504">
        <v>13137.2230769231</v>
      </c>
      <c r="DI504">
        <v>15</v>
      </c>
      <c r="DJ504">
        <v>1626465084.6</v>
      </c>
      <c r="DK504" t="s">
        <v>294</v>
      </c>
      <c r="DL504">
        <v>1626465076.6</v>
      </c>
      <c r="DM504">
        <v>1626465084.6</v>
      </c>
      <c r="DN504">
        <v>8</v>
      </c>
      <c r="DO504">
        <v>0.212</v>
      </c>
      <c r="DP504">
        <v>0.013</v>
      </c>
      <c r="DQ504">
        <v>1.588</v>
      </c>
      <c r="DR504">
        <v>-0.074</v>
      </c>
      <c r="DS504">
        <v>420</v>
      </c>
      <c r="DT504">
        <v>3</v>
      </c>
      <c r="DU504">
        <v>0.13</v>
      </c>
      <c r="DV504">
        <v>0.03</v>
      </c>
      <c r="DW504">
        <v>-25.5728097560976</v>
      </c>
      <c r="DX504">
        <v>-0.214325435540096</v>
      </c>
      <c r="DY504">
        <v>0.0442781827291294</v>
      </c>
      <c r="DZ504">
        <v>1</v>
      </c>
      <c r="EA504">
        <v>894.004571428571</v>
      </c>
      <c r="EB504">
        <v>2.51726834063085</v>
      </c>
      <c r="EC504">
        <v>0.35558879025512</v>
      </c>
      <c r="ED504">
        <v>1</v>
      </c>
      <c r="EE504">
        <v>8.18080219512195</v>
      </c>
      <c r="EF504">
        <v>0.44694334494774</v>
      </c>
      <c r="EG504">
        <v>0.0461654634671056</v>
      </c>
      <c r="EH504">
        <v>0</v>
      </c>
      <c r="EI504">
        <v>2</v>
      </c>
      <c r="EJ504">
        <v>3</v>
      </c>
      <c r="EK504" t="s">
        <v>354</v>
      </c>
      <c r="EL504">
        <v>100</v>
      </c>
      <c r="EM504">
        <v>100</v>
      </c>
      <c r="EN504">
        <v>1.547</v>
      </c>
      <c r="EO504">
        <v>0.006</v>
      </c>
      <c r="EP504">
        <v>0.796380875196005</v>
      </c>
      <c r="EQ504">
        <v>0.00225868272383977</v>
      </c>
      <c r="ER504">
        <v>-9.96746185667655e-07</v>
      </c>
      <c r="ES504">
        <v>2.83711317370827e-10</v>
      </c>
      <c r="ET504">
        <v>-0.071317122073674</v>
      </c>
      <c r="EU504">
        <v>-0.00217948432402501</v>
      </c>
      <c r="EV504">
        <v>0.000453263451741206</v>
      </c>
      <c r="EW504">
        <v>-1.16319206543697e-06</v>
      </c>
      <c r="EX504">
        <v>-2</v>
      </c>
      <c r="EY504">
        <v>2196</v>
      </c>
      <c r="EZ504">
        <v>1</v>
      </c>
      <c r="FA504">
        <v>25</v>
      </c>
      <c r="FB504">
        <v>18.1</v>
      </c>
      <c r="FC504">
        <v>18</v>
      </c>
      <c r="FD504">
        <v>18</v>
      </c>
      <c r="FE504">
        <v>833.133</v>
      </c>
      <c r="FF504">
        <v>437.5</v>
      </c>
      <c r="FG504">
        <v>39.5008</v>
      </c>
      <c r="FH504">
        <v>25.4734</v>
      </c>
      <c r="FI504">
        <v>30.0005</v>
      </c>
      <c r="FJ504">
        <v>25.4296</v>
      </c>
      <c r="FK504">
        <v>25.4528</v>
      </c>
      <c r="FL504">
        <v>25.1407</v>
      </c>
      <c r="FM504">
        <v>48.6376</v>
      </c>
      <c r="FN504">
        <v>0</v>
      </c>
      <c r="FO504">
        <v>39.57</v>
      </c>
      <c r="FP504">
        <v>420</v>
      </c>
      <c r="FQ504">
        <v>7.96479</v>
      </c>
      <c r="FR504">
        <v>101.451</v>
      </c>
      <c r="FS504">
        <v>101.878</v>
      </c>
    </row>
    <row r="505" spans="1:175">
      <c r="A505">
        <v>489</v>
      </c>
      <c r="B505">
        <v>1626466166</v>
      </c>
      <c r="C505">
        <v>976.400000095367</v>
      </c>
      <c r="D505" t="s">
        <v>1272</v>
      </c>
      <c r="E505" t="s">
        <v>1273</v>
      </c>
      <c r="F505">
        <v>1</v>
      </c>
      <c r="G505" t="s">
        <v>291</v>
      </c>
      <c r="H505">
        <v>1626466165</v>
      </c>
      <c r="I505">
        <f>(J505)/1000</f>
        <v>0</v>
      </c>
      <c r="J505">
        <f>1000*CB505*AH505*(BX505-BY505)/(100*BQ505*(1000-AH505*BX505))</f>
        <v>0</v>
      </c>
      <c r="K505">
        <f>CB505*AH505*(BW505-BV505*(1000-AH505*BY505)/(1000-AH505*BX505))/(100*BQ505)</f>
        <v>0</v>
      </c>
      <c r="L505">
        <f>BV505 - IF(AH505&gt;1, K505*BQ505*100.0/(AJ505*CJ505), 0)</f>
        <v>0</v>
      </c>
      <c r="M505">
        <f>((S505-I505/2)*L505-K505)/(S505+I505/2)</f>
        <v>0</v>
      </c>
      <c r="N505">
        <f>M505*(CC505+CD505)/1000.0</f>
        <v>0</v>
      </c>
      <c r="O505">
        <f>(BV505 - IF(AH505&gt;1, K505*BQ505*100.0/(AJ505*CJ505), 0))*(CC505+CD505)/1000.0</f>
        <v>0</v>
      </c>
      <c r="P505">
        <f>2.0/((1/R505-1/Q505)+SIGN(R505)*SQRT((1/R505-1/Q505)*(1/R505-1/Q505) + 4*BR505/((BR505+1)*(BR505+1))*(2*1/R505*1/Q505-1/Q505*1/Q505)))</f>
        <v>0</v>
      </c>
      <c r="Q505">
        <f>IF(LEFT(BS505,1)&lt;&gt;"0",IF(LEFT(BS505,1)="1",3.0,BT505),$D$5+$E$5*(CJ505*CC505/($K$5*1000))+$F$5*(CJ505*CC505/($K$5*1000))*MAX(MIN(BQ505,$J$5),$I$5)*MAX(MIN(BQ505,$J$5),$I$5)+$G$5*MAX(MIN(BQ505,$J$5),$I$5)*(CJ505*CC505/($K$5*1000))+$H$5*(CJ505*CC505/($K$5*1000))*(CJ505*CC505/($K$5*1000)))</f>
        <v>0</v>
      </c>
      <c r="R505">
        <f>I505*(1000-(1000*0.61365*exp(17.502*V505/(240.97+V505))/(CC505+CD505)+BX505)/2)/(1000*0.61365*exp(17.502*V505/(240.97+V505))/(CC505+CD505)-BX505)</f>
        <v>0</v>
      </c>
      <c r="S505">
        <f>1/((BR505+1)/(P505/1.6)+1/(Q505/1.37)) + BR505/((BR505+1)/(P505/1.6) + BR505/(Q505/1.37))</f>
        <v>0</v>
      </c>
      <c r="T505">
        <f>(BM505*BP505)</f>
        <v>0</v>
      </c>
      <c r="U505">
        <f>(CE505+(T505+2*0.95*5.67E-8*(((CE505+$B$7)+273)^4-(CE505+273)^4)-44100*I505)/(1.84*29.3*Q505+8*0.95*5.67E-8*(CE505+273)^3))</f>
        <v>0</v>
      </c>
      <c r="V505">
        <f>($C$7*CF505+$D$7*CG505+$E$7*U505)</f>
        <v>0</v>
      </c>
      <c r="W505">
        <f>0.61365*exp(17.502*V505/(240.97+V505))</f>
        <v>0</v>
      </c>
      <c r="X505">
        <f>(Y505/Z505*100)</f>
        <v>0</v>
      </c>
      <c r="Y505">
        <f>BX505*(CC505+CD505)/1000</f>
        <v>0</v>
      </c>
      <c r="Z505">
        <f>0.61365*exp(17.502*CE505/(240.97+CE505))</f>
        <v>0</v>
      </c>
      <c r="AA505">
        <f>(W505-BX505*(CC505+CD505)/1000)</f>
        <v>0</v>
      </c>
      <c r="AB505">
        <f>(-I505*44100)</f>
        <v>0</v>
      </c>
      <c r="AC505">
        <f>2*29.3*Q505*0.92*(CE505-V505)</f>
        <v>0</v>
      </c>
      <c r="AD505">
        <f>2*0.95*5.67E-8*(((CE505+$B$7)+273)^4-(V505+273)^4)</f>
        <v>0</v>
      </c>
      <c r="AE505">
        <f>T505+AD505+AB505+AC505</f>
        <v>0</v>
      </c>
      <c r="AF505">
        <v>131</v>
      </c>
      <c r="AG505">
        <v>15</v>
      </c>
      <c r="AH505">
        <f>IF(AF505*$H$13&gt;=AJ505,1.0,(AJ505/(AJ505-AF505*$H$13)))</f>
        <v>0</v>
      </c>
      <c r="AI505">
        <f>(AH505-1)*100</f>
        <v>0</v>
      </c>
      <c r="AJ505">
        <f>MAX(0,($B$13+$C$13*CJ505)/(1+$D$13*CJ505)*CC505/(CE505+273)*$E$13)</f>
        <v>0</v>
      </c>
      <c r="AK505" t="s">
        <v>292</v>
      </c>
      <c r="AL505" t="s">
        <v>292</v>
      </c>
      <c r="AM505">
        <v>0</v>
      </c>
      <c r="AN505">
        <v>0</v>
      </c>
      <c r="AO505">
        <f>1-AM505/AN505</f>
        <v>0</v>
      </c>
      <c r="AP505">
        <v>0</v>
      </c>
      <c r="AQ505" t="s">
        <v>292</v>
      </c>
      <c r="AR505" t="s">
        <v>292</v>
      </c>
      <c r="AS505">
        <v>0</v>
      </c>
      <c r="AT505">
        <v>0</v>
      </c>
      <c r="AU505">
        <f>1-AS505/AT505</f>
        <v>0</v>
      </c>
      <c r="AV505">
        <v>0.5</v>
      </c>
      <c r="AW505">
        <f>BN505</f>
        <v>0</v>
      </c>
      <c r="AX505">
        <f>K505</f>
        <v>0</v>
      </c>
      <c r="AY505">
        <f>AU505*AV505*AW505</f>
        <v>0</v>
      </c>
      <c r="AZ505">
        <f>(AX505-AP505)/AW505</f>
        <v>0</v>
      </c>
      <c r="BA505">
        <f>(AN505-AT505)/AT505</f>
        <v>0</v>
      </c>
      <c r="BB505">
        <f>AM505/(AO505+AM505/AT505)</f>
        <v>0</v>
      </c>
      <c r="BC505" t="s">
        <v>292</v>
      </c>
      <c r="BD505">
        <v>0</v>
      </c>
      <c r="BE505">
        <f>IF(BD505&lt;&gt;0, BD505, BB505)</f>
        <v>0</v>
      </c>
      <c r="BF505">
        <f>1-BE505/AT505</f>
        <v>0</v>
      </c>
      <c r="BG505">
        <f>(AT505-AS505)/(AT505-BE505)</f>
        <v>0</v>
      </c>
      <c r="BH505">
        <f>(AN505-AT505)/(AN505-BE505)</f>
        <v>0</v>
      </c>
      <c r="BI505">
        <f>(AT505-AS505)/(AT505-AM505)</f>
        <v>0</v>
      </c>
      <c r="BJ505">
        <f>(AN505-AT505)/(AN505-AM505)</f>
        <v>0</v>
      </c>
      <c r="BK505">
        <f>(BG505*BE505/AS505)</f>
        <v>0</v>
      </c>
      <c r="BL505">
        <f>(1-BK505)</f>
        <v>0</v>
      </c>
      <c r="BM505">
        <f>$B$11*CK505+$C$11*CL505+$F$11*CM505*(1-CP505)</f>
        <v>0</v>
      </c>
      <c r="BN505">
        <f>BM505*BO505</f>
        <v>0</v>
      </c>
      <c r="BO505">
        <f>($B$11*$D$9+$C$11*$D$9+$F$11*((CZ505+CR505)/MAX(CZ505+CR505+DA505, 0.1)*$I$9+DA505/MAX(CZ505+CR505+DA505, 0.1)*$J$9))/($B$11+$C$11+$F$11)</f>
        <v>0</v>
      </c>
      <c r="BP505">
        <f>($B$11*$K$9+$C$11*$K$9+$F$11*((CZ505+CR505)/MAX(CZ505+CR505+DA505, 0.1)*$P$9+DA505/MAX(CZ505+CR505+DA505, 0.1)*$Q$9))/($B$11+$C$11+$F$11)</f>
        <v>0</v>
      </c>
      <c r="BQ505">
        <v>6</v>
      </c>
      <c r="BR505">
        <v>0.5</v>
      </c>
      <c r="BS505" t="s">
        <v>293</v>
      </c>
      <c r="BT505">
        <v>2</v>
      </c>
      <c r="BU505">
        <v>1626466165</v>
      </c>
      <c r="BV505">
        <v>394.385333333333</v>
      </c>
      <c r="BW505">
        <v>419.969333333333</v>
      </c>
      <c r="BX505">
        <v>16.0975666666667</v>
      </c>
      <c r="BY505">
        <v>7.83632333333333</v>
      </c>
      <c r="BZ505">
        <v>392.838333333333</v>
      </c>
      <c r="CA505">
        <v>16.0914</v>
      </c>
      <c r="CB505">
        <v>899.970666666667</v>
      </c>
      <c r="CC505">
        <v>100.75</v>
      </c>
      <c r="CD505">
        <v>0.100483666666667</v>
      </c>
      <c r="CE505">
        <v>31.7477333333333</v>
      </c>
      <c r="CF505">
        <v>29.2301</v>
      </c>
      <c r="CG505">
        <v>999.9</v>
      </c>
      <c r="CH505">
        <v>0</v>
      </c>
      <c r="CI505">
        <v>0</v>
      </c>
      <c r="CJ505">
        <v>9978.95666666667</v>
      </c>
      <c r="CK505">
        <v>0</v>
      </c>
      <c r="CL505">
        <v>0.221023</v>
      </c>
      <c r="CM505">
        <v>1460.00666666667</v>
      </c>
      <c r="CN505">
        <v>0.972998333333333</v>
      </c>
      <c r="CO505">
        <v>0.0270014666666667</v>
      </c>
      <c r="CP505">
        <v>0</v>
      </c>
      <c r="CQ505">
        <v>894.435666666667</v>
      </c>
      <c r="CR505">
        <v>4.99999</v>
      </c>
      <c r="CS505">
        <v>13143.4</v>
      </c>
      <c r="CT505">
        <v>12728.4</v>
      </c>
      <c r="CU505">
        <v>40.187</v>
      </c>
      <c r="CV505">
        <v>41.75</v>
      </c>
      <c r="CW505">
        <v>41.062</v>
      </c>
      <c r="CX505">
        <v>41.375</v>
      </c>
      <c r="CY505">
        <v>42.7706666666667</v>
      </c>
      <c r="CZ505">
        <v>1415.71666666667</v>
      </c>
      <c r="DA505">
        <v>39.29</v>
      </c>
      <c r="DB505">
        <v>0</v>
      </c>
      <c r="DC505">
        <v>1626466177.4</v>
      </c>
      <c r="DD505">
        <v>0</v>
      </c>
      <c r="DE505">
        <v>894.220230769231</v>
      </c>
      <c r="DF505">
        <v>2.58208545941075</v>
      </c>
      <c r="DG505">
        <v>39.6854700439404</v>
      </c>
      <c r="DH505">
        <v>13138.8230769231</v>
      </c>
      <c r="DI505">
        <v>15</v>
      </c>
      <c r="DJ505">
        <v>1626465084.6</v>
      </c>
      <c r="DK505" t="s">
        <v>294</v>
      </c>
      <c r="DL505">
        <v>1626465076.6</v>
      </c>
      <c r="DM505">
        <v>1626465084.6</v>
      </c>
      <c r="DN505">
        <v>8</v>
      </c>
      <c r="DO505">
        <v>0.212</v>
      </c>
      <c r="DP505">
        <v>0.013</v>
      </c>
      <c r="DQ505">
        <v>1.588</v>
      </c>
      <c r="DR505">
        <v>-0.074</v>
      </c>
      <c r="DS505">
        <v>420</v>
      </c>
      <c r="DT505">
        <v>3</v>
      </c>
      <c r="DU505">
        <v>0.13</v>
      </c>
      <c r="DV505">
        <v>0.03</v>
      </c>
      <c r="DW505">
        <v>-25.5785073170732</v>
      </c>
      <c r="DX505">
        <v>-0.187950522648039</v>
      </c>
      <c r="DY505">
        <v>0.0432534864814608</v>
      </c>
      <c r="DZ505">
        <v>1</v>
      </c>
      <c r="EA505">
        <v>894.084121212121</v>
      </c>
      <c r="EB505">
        <v>2.71726618704955</v>
      </c>
      <c r="EC505">
        <v>0.35210481889551</v>
      </c>
      <c r="ED505">
        <v>1</v>
      </c>
      <c r="EE505">
        <v>8.19468195121951</v>
      </c>
      <c r="EF505">
        <v>0.471869895470385</v>
      </c>
      <c r="EG505">
        <v>0.048350246258586</v>
      </c>
      <c r="EH505">
        <v>0</v>
      </c>
      <c r="EI505">
        <v>2</v>
      </c>
      <c r="EJ505">
        <v>3</v>
      </c>
      <c r="EK505" t="s">
        <v>354</v>
      </c>
      <c r="EL505">
        <v>100</v>
      </c>
      <c r="EM505">
        <v>100</v>
      </c>
      <c r="EN505">
        <v>1.547</v>
      </c>
      <c r="EO505">
        <v>0.0063</v>
      </c>
      <c r="EP505">
        <v>0.796380875196005</v>
      </c>
      <c r="EQ505">
        <v>0.00225868272383977</v>
      </c>
      <c r="ER505">
        <v>-9.96746185667655e-07</v>
      </c>
      <c r="ES505">
        <v>2.83711317370827e-10</v>
      </c>
      <c r="ET505">
        <v>-0.071317122073674</v>
      </c>
      <c r="EU505">
        <v>-0.00217948432402501</v>
      </c>
      <c r="EV505">
        <v>0.000453263451741206</v>
      </c>
      <c r="EW505">
        <v>-1.16319206543697e-06</v>
      </c>
      <c r="EX505">
        <v>-2</v>
      </c>
      <c r="EY505">
        <v>2196</v>
      </c>
      <c r="EZ505">
        <v>1</v>
      </c>
      <c r="FA505">
        <v>25</v>
      </c>
      <c r="FB505">
        <v>18.2</v>
      </c>
      <c r="FC505">
        <v>18</v>
      </c>
      <c r="FD505">
        <v>18</v>
      </c>
      <c r="FE505">
        <v>833.35</v>
      </c>
      <c r="FF505">
        <v>437.558</v>
      </c>
      <c r="FG505">
        <v>39.5735</v>
      </c>
      <c r="FH505">
        <v>25.4771</v>
      </c>
      <c r="FI505">
        <v>30.0008</v>
      </c>
      <c r="FJ505">
        <v>25.4314</v>
      </c>
      <c r="FK505">
        <v>25.4544</v>
      </c>
      <c r="FL505">
        <v>25.1428</v>
      </c>
      <c r="FM505">
        <v>48.2691</v>
      </c>
      <c r="FN505">
        <v>0</v>
      </c>
      <c r="FO505">
        <v>39.67</v>
      </c>
      <c r="FP505">
        <v>420</v>
      </c>
      <c r="FQ505">
        <v>8.0151</v>
      </c>
      <c r="FR505">
        <v>101.449</v>
      </c>
      <c r="FS505">
        <v>101.877</v>
      </c>
    </row>
    <row r="506" spans="1:175">
      <c r="A506">
        <v>490</v>
      </c>
      <c r="B506">
        <v>1626466168</v>
      </c>
      <c r="C506">
        <v>978.400000095367</v>
      </c>
      <c r="D506" t="s">
        <v>1274</v>
      </c>
      <c r="E506" t="s">
        <v>1275</v>
      </c>
      <c r="F506">
        <v>1</v>
      </c>
      <c r="G506" t="s">
        <v>291</v>
      </c>
      <c r="H506">
        <v>1626466167</v>
      </c>
      <c r="I506">
        <f>(J506)/1000</f>
        <v>0</v>
      </c>
      <c r="J506">
        <f>1000*CB506*AH506*(BX506-BY506)/(100*BQ506*(1000-AH506*BX506))</f>
        <v>0</v>
      </c>
      <c r="K506">
        <f>CB506*AH506*(BW506-BV506*(1000-AH506*BY506)/(1000-AH506*BX506))/(100*BQ506)</f>
        <v>0</v>
      </c>
      <c r="L506">
        <f>BV506 - IF(AH506&gt;1, K506*BQ506*100.0/(AJ506*CJ506), 0)</f>
        <v>0</v>
      </c>
      <c r="M506">
        <f>((S506-I506/2)*L506-K506)/(S506+I506/2)</f>
        <v>0</v>
      </c>
      <c r="N506">
        <f>M506*(CC506+CD506)/1000.0</f>
        <v>0</v>
      </c>
      <c r="O506">
        <f>(BV506 - IF(AH506&gt;1, K506*BQ506*100.0/(AJ506*CJ506), 0))*(CC506+CD506)/1000.0</f>
        <v>0</v>
      </c>
      <c r="P506">
        <f>2.0/((1/R506-1/Q506)+SIGN(R506)*SQRT((1/R506-1/Q506)*(1/R506-1/Q506) + 4*BR506/((BR506+1)*(BR506+1))*(2*1/R506*1/Q506-1/Q506*1/Q506)))</f>
        <v>0</v>
      </c>
      <c r="Q506">
        <f>IF(LEFT(BS506,1)&lt;&gt;"0",IF(LEFT(BS506,1)="1",3.0,BT506),$D$5+$E$5*(CJ506*CC506/($K$5*1000))+$F$5*(CJ506*CC506/($K$5*1000))*MAX(MIN(BQ506,$J$5),$I$5)*MAX(MIN(BQ506,$J$5),$I$5)+$G$5*MAX(MIN(BQ506,$J$5),$I$5)*(CJ506*CC506/($K$5*1000))+$H$5*(CJ506*CC506/($K$5*1000))*(CJ506*CC506/($K$5*1000)))</f>
        <v>0</v>
      </c>
      <c r="R506">
        <f>I506*(1000-(1000*0.61365*exp(17.502*V506/(240.97+V506))/(CC506+CD506)+BX506)/2)/(1000*0.61365*exp(17.502*V506/(240.97+V506))/(CC506+CD506)-BX506)</f>
        <v>0</v>
      </c>
      <c r="S506">
        <f>1/((BR506+1)/(P506/1.6)+1/(Q506/1.37)) + BR506/((BR506+1)/(P506/1.6) + BR506/(Q506/1.37))</f>
        <v>0</v>
      </c>
      <c r="T506">
        <f>(BM506*BP506)</f>
        <v>0</v>
      </c>
      <c r="U506">
        <f>(CE506+(T506+2*0.95*5.67E-8*(((CE506+$B$7)+273)^4-(CE506+273)^4)-44100*I506)/(1.84*29.3*Q506+8*0.95*5.67E-8*(CE506+273)^3))</f>
        <v>0</v>
      </c>
      <c r="V506">
        <f>($C$7*CF506+$D$7*CG506+$E$7*U506)</f>
        <v>0</v>
      </c>
      <c r="W506">
        <f>0.61365*exp(17.502*V506/(240.97+V506))</f>
        <v>0</v>
      </c>
      <c r="X506">
        <f>(Y506/Z506*100)</f>
        <v>0</v>
      </c>
      <c r="Y506">
        <f>BX506*(CC506+CD506)/1000</f>
        <v>0</v>
      </c>
      <c r="Z506">
        <f>0.61365*exp(17.502*CE506/(240.97+CE506))</f>
        <v>0</v>
      </c>
      <c r="AA506">
        <f>(W506-BX506*(CC506+CD506)/1000)</f>
        <v>0</v>
      </c>
      <c r="AB506">
        <f>(-I506*44100)</f>
        <v>0</v>
      </c>
      <c r="AC506">
        <f>2*29.3*Q506*0.92*(CE506-V506)</f>
        <v>0</v>
      </c>
      <c r="AD506">
        <f>2*0.95*5.67E-8*(((CE506+$B$7)+273)^4-(V506+273)^4)</f>
        <v>0</v>
      </c>
      <c r="AE506">
        <f>T506+AD506+AB506+AC506</f>
        <v>0</v>
      </c>
      <c r="AF506">
        <v>131</v>
      </c>
      <c r="AG506">
        <v>15</v>
      </c>
      <c r="AH506">
        <f>IF(AF506*$H$13&gt;=AJ506,1.0,(AJ506/(AJ506-AF506*$H$13)))</f>
        <v>0</v>
      </c>
      <c r="AI506">
        <f>(AH506-1)*100</f>
        <v>0</v>
      </c>
      <c r="AJ506">
        <f>MAX(0,($B$13+$C$13*CJ506)/(1+$D$13*CJ506)*CC506/(CE506+273)*$E$13)</f>
        <v>0</v>
      </c>
      <c r="AK506" t="s">
        <v>292</v>
      </c>
      <c r="AL506" t="s">
        <v>292</v>
      </c>
      <c r="AM506">
        <v>0</v>
      </c>
      <c r="AN506">
        <v>0</v>
      </c>
      <c r="AO506">
        <f>1-AM506/AN506</f>
        <v>0</v>
      </c>
      <c r="AP506">
        <v>0</v>
      </c>
      <c r="AQ506" t="s">
        <v>292</v>
      </c>
      <c r="AR506" t="s">
        <v>292</v>
      </c>
      <c r="AS506">
        <v>0</v>
      </c>
      <c r="AT506">
        <v>0</v>
      </c>
      <c r="AU506">
        <f>1-AS506/AT506</f>
        <v>0</v>
      </c>
      <c r="AV506">
        <v>0.5</v>
      </c>
      <c r="AW506">
        <f>BN506</f>
        <v>0</v>
      </c>
      <c r="AX506">
        <f>K506</f>
        <v>0</v>
      </c>
      <c r="AY506">
        <f>AU506*AV506*AW506</f>
        <v>0</v>
      </c>
      <c r="AZ506">
        <f>(AX506-AP506)/AW506</f>
        <v>0</v>
      </c>
      <c r="BA506">
        <f>(AN506-AT506)/AT506</f>
        <v>0</v>
      </c>
      <c r="BB506">
        <f>AM506/(AO506+AM506/AT506)</f>
        <v>0</v>
      </c>
      <c r="BC506" t="s">
        <v>292</v>
      </c>
      <c r="BD506">
        <v>0</v>
      </c>
      <c r="BE506">
        <f>IF(BD506&lt;&gt;0, BD506, BB506)</f>
        <v>0</v>
      </c>
      <c r="BF506">
        <f>1-BE506/AT506</f>
        <v>0</v>
      </c>
      <c r="BG506">
        <f>(AT506-AS506)/(AT506-BE506)</f>
        <v>0</v>
      </c>
      <c r="BH506">
        <f>(AN506-AT506)/(AN506-BE506)</f>
        <v>0</v>
      </c>
      <c r="BI506">
        <f>(AT506-AS506)/(AT506-AM506)</f>
        <v>0</v>
      </c>
      <c r="BJ506">
        <f>(AN506-AT506)/(AN506-AM506)</f>
        <v>0</v>
      </c>
      <c r="BK506">
        <f>(BG506*BE506/AS506)</f>
        <v>0</v>
      </c>
      <c r="BL506">
        <f>(1-BK506)</f>
        <v>0</v>
      </c>
      <c r="BM506">
        <f>$B$11*CK506+$C$11*CL506+$F$11*CM506*(1-CP506)</f>
        <v>0</v>
      </c>
      <c r="BN506">
        <f>BM506*BO506</f>
        <v>0</v>
      </c>
      <c r="BO506">
        <f>($B$11*$D$9+$C$11*$D$9+$F$11*((CZ506+CR506)/MAX(CZ506+CR506+DA506, 0.1)*$I$9+DA506/MAX(CZ506+CR506+DA506, 0.1)*$J$9))/($B$11+$C$11+$F$11)</f>
        <v>0</v>
      </c>
      <c r="BP506">
        <f>($B$11*$K$9+$C$11*$K$9+$F$11*((CZ506+CR506)/MAX(CZ506+CR506+DA506, 0.1)*$P$9+DA506/MAX(CZ506+CR506+DA506, 0.1)*$Q$9))/($B$11+$C$11+$F$11)</f>
        <v>0</v>
      </c>
      <c r="BQ506">
        <v>6</v>
      </c>
      <c r="BR506">
        <v>0.5</v>
      </c>
      <c r="BS506" t="s">
        <v>293</v>
      </c>
      <c r="BT506">
        <v>2</v>
      </c>
      <c r="BU506">
        <v>1626466167</v>
      </c>
      <c r="BV506">
        <v>394.348666666667</v>
      </c>
      <c r="BW506">
        <v>419.910333333333</v>
      </c>
      <c r="BX506">
        <v>16.1389666666667</v>
      </c>
      <c r="BY506">
        <v>7.88329</v>
      </c>
      <c r="BZ506">
        <v>392.801666666667</v>
      </c>
      <c r="CA506">
        <v>16.1323666666667</v>
      </c>
      <c r="CB506">
        <v>900.032333333333</v>
      </c>
      <c r="CC506">
        <v>100.75</v>
      </c>
      <c r="CD506">
        <v>0.1004</v>
      </c>
      <c r="CE506">
        <v>31.7888666666667</v>
      </c>
      <c r="CF506">
        <v>29.2675</v>
      </c>
      <c r="CG506">
        <v>999.9</v>
      </c>
      <c r="CH506">
        <v>0</v>
      </c>
      <c r="CI506">
        <v>0</v>
      </c>
      <c r="CJ506">
        <v>10031.2</v>
      </c>
      <c r="CK506">
        <v>0</v>
      </c>
      <c r="CL506">
        <v>0.221023</v>
      </c>
      <c r="CM506">
        <v>1460</v>
      </c>
      <c r="CN506">
        <v>0.972998333333333</v>
      </c>
      <c r="CO506">
        <v>0.0270014666666667</v>
      </c>
      <c r="CP506">
        <v>0</v>
      </c>
      <c r="CQ506">
        <v>894.522666666667</v>
      </c>
      <c r="CR506">
        <v>4.99999</v>
      </c>
      <c r="CS506">
        <v>13144.1666666667</v>
      </c>
      <c r="CT506">
        <v>12728.3666666667</v>
      </c>
      <c r="CU506">
        <v>40.25</v>
      </c>
      <c r="CV506">
        <v>41.75</v>
      </c>
      <c r="CW506">
        <v>41.104</v>
      </c>
      <c r="CX506">
        <v>41.375</v>
      </c>
      <c r="CY506">
        <v>42.812</v>
      </c>
      <c r="CZ506">
        <v>1415.71</v>
      </c>
      <c r="DA506">
        <v>39.29</v>
      </c>
      <c r="DB506">
        <v>0</v>
      </c>
      <c r="DC506">
        <v>1626466179.2</v>
      </c>
      <c r="DD506">
        <v>0</v>
      </c>
      <c r="DE506">
        <v>894.33752</v>
      </c>
      <c r="DF506">
        <v>1.6306923042205</v>
      </c>
      <c r="DG506">
        <v>34.1999999743659</v>
      </c>
      <c r="DH506">
        <v>13140.516</v>
      </c>
      <c r="DI506">
        <v>15</v>
      </c>
      <c r="DJ506">
        <v>1626465084.6</v>
      </c>
      <c r="DK506" t="s">
        <v>294</v>
      </c>
      <c r="DL506">
        <v>1626465076.6</v>
      </c>
      <c r="DM506">
        <v>1626465084.6</v>
      </c>
      <c r="DN506">
        <v>8</v>
      </c>
      <c r="DO506">
        <v>0.212</v>
      </c>
      <c r="DP506">
        <v>0.013</v>
      </c>
      <c r="DQ506">
        <v>1.588</v>
      </c>
      <c r="DR506">
        <v>-0.074</v>
      </c>
      <c r="DS506">
        <v>420</v>
      </c>
      <c r="DT506">
        <v>3</v>
      </c>
      <c r="DU506">
        <v>0.13</v>
      </c>
      <c r="DV506">
        <v>0.03</v>
      </c>
      <c r="DW506">
        <v>-25.5792121951219</v>
      </c>
      <c r="DX506">
        <v>-0.0945198606271652</v>
      </c>
      <c r="DY506">
        <v>0.0428784794229048</v>
      </c>
      <c r="DZ506">
        <v>1</v>
      </c>
      <c r="EA506">
        <v>894.162575757576</v>
      </c>
      <c r="EB506">
        <v>2.46453231939247</v>
      </c>
      <c r="EC506">
        <v>0.324013751139453</v>
      </c>
      <c r="ED506">
        <v>1</v>
      </c>
      <c r="EE506">
        <v>8.20581</v>
      </c>
      <c r="EF506">
        <v>0.467279163763068</v>
      </c>
      <c r="EG506">
        <v>0.0480589815468146</v>
      </c>
      <c r="EH506">
        <v>0</v>
      </c>
      <c r="EI506">
        <v>2</v>
      </c>
      <c r="EJ506">
        <v>3</v>
      </c>
      <c r="EK506" t="s">
        <v>354</v>
      </c>
      <c r="EL506">
        <v>100</v>
      </c>
      <c r="EM506">
        <v>100</v>
      </c>
      <c r="EN506">
        <v>1.547</v>
      </c>
      <c r="EO506">
        <v>0.0068</v>
      </c>
      <c r="EP506">
        <v>0.796380875196005</v>
      </c>
      <c r="EQ506">
        <v>0.00225868272383977</v>
      </c>
      <c r="ER506">
        <v>-9.96746185667655e-07</v>
      </c>
      <c r="ES506">
        <v>2.83711317370827e-10</v>
      </c>
      <c r="ET506">
        <v>-0.071317122073674</v>
      </c>
      <c r="EU506">
        <v>-0.00217948432402501</v>
      </c>
      <c r="EV506">
        <v>0.000453263451741206</v>
      </c>
      <c r="EW506">
        <v>-1.16319206543697e-06</v>
      </c>
      <c r="EX506">
        <v>-2</v>
      </c>
      <c r="EY506">
        <v>2196</v>
      </c>
      <c r="EZ506">
        <v>1</v>
      </c>
      <c r="FA506">
        <v>25</v>
      </c>
      <c r="FB506">
        <v>18.2</v>
      </c>
      <c r="FC506">
        <v>18.1</v>
      </c>
      <c r="FD506">
        <v>18</v>
      </c>
      <c r="FE506">
        <v>833.562</v>
      </c>
      <c r="FF506">
        <v>437.406</v>
      </c>
      <c r="FG506">
        <v>39.6346</v>
      </c>
      <c r="FH506">
        <v>25.4803</v>
      </c>
      <c r="FI506">
        <v>30.0006</v>
      </c>
      <c r="FJ506">
        <v>25.433</v>
      </c>
      <c r="FK506">
        <v>25.456</v>
      </c>
      <c r="FL506">
        <v>25.1424</v>
      </c>
      <c r="FM506">
        <v>48.2691</v>
      </c>
      <c r="FN506">
        <v>0</v>
      </c>
      <c r="FO506">
        <v>39.78</v>
      </c>
      <c r="FP506">
        <v>420</v>
      </c>
      <c r="FQ506">
        <v>8.01314</v>
      </c>
      <c r="FR506">
        <v>101.448</v>
      </c>
      <c r="FS506">
        <v>101.876</v>
      </c>
    </row>
    <row r="507" spans="1:175">
      <c r="A507">
        <v>491</v>
      </c>
      <c r="B507">
        <v>1626466170</v>
      </c>
      <c r="C507">
        <v>980.400000095367</v>
      </c>
      <c r="D507" t="s">
        <v>1276</v>
      </c>
      <c r="E507" t="s">
        <v>1277</v>
      </c>
      <c r="F507">
        <v>1</v>
      </c>
      <c r="G507" t="s">
        <v>291</v>
      </c>
      <c r="H507">
        <v>1626466169</v>
      </c>
      <c r="I507">
        <f>(J507)/1000</f>
        <v>0</v>
      </c>
      <c r="J507">
        <f>1000*CB507*AH507*(BX507-BY507)/(100*BQ507*(1000-AH507*BX507))</f>
        <v>0</v>
      </c>
      <c r="K507">
        <f>CB507*AH507*(BW507-BV507*(1000-AH507*BY507)/(1000-AH507*BX507))/(100*BQ507)</f>
        <v>0</v>
      </c>
      <c r="L507">
        <f>BV507 - IF(AH507&gt;1, K507*BQ507*100.0/(AJ507*CJ507), 0)</f>
        <v>0</v>
      </c>
      <c r="M507">
        <f>((S507-I507/2)*L507-K507)/(S507+I507/2)</f>
        <v>0</v>
      </c>
      <c r="N507">
        <f>M507*(CC507+CD507)/1000.0</f>
        <v>0</v>
      </c>
      <c r="O507">
        <f>(BV507 - IF(AH507&gt;1, K507*BQ507*100.0/(AJ507*CJ507), 0))*(CC507+CD507)/1000.0</f>
        <v>0</v>
      </c>
      <c r="P507">
        <f>2.0/((1/R507-1/Q507)+SIGN(R507)*SQRT((1/R507-1/Q507)*(1/R507-1/Q507) + 4*BR507/((BR507+1)*(BR507+1))*(2*1/R507*1/Q507-1/Q507*1/Q507)))</f>
        <v>0</v>
      </c>
      <c r="Q507">
        <f>IF(LEFT(BS507,1)&lt;&gt;"0",IF(LEFT(BS507,1)="1",3.0,BT507),$D$5+$E$5*(CJ507*CC507/($K$5*1000))+$F$5*(CJ507*CC507/($K$5*1000))*MAX(MIN(BQ507,$J$5),$I$5)*MAX(MIN(BQ507,$J$5),$I$5)+$G$5*MAX(MIN(BQ507,$J$5),$I$5)*(CJ507*CC507/($K$5*1000))+$H$5*(CJ507*CC507/($K$5*1000))*(CJ507*CC507/($K$5*1000)))</f>
        <v>0</v>
      </c>
      <c r="R507">
        <f>I507*(1000-(1000*0.61365*exp(17.502*V507/(240.97+V507))/(CC507+CD507)+BX507)/2)/(1000*0.61365*exp(17.502*V507/(240.97+V507))/(CC507+CD507)-BX507)</f>
        <v>0</v>
      </c>
      <c r="S507">
        <f>1/((BR507+1)/(P507/1.6)+1/(Q507/1.37)) + BR507/((BR507+1)/(P507/1.6) + BR507/(Q507/1.37))</f>
        <v>0</v>
      </c>
      <c r="T507">
        <f>(BM507*BP507)</f>
        <v>0</v>
      </c>
      <c r="U507">
        <f>(CE507+(T507+2*0.95*5.67E-8*(((CE507+$B$7)+273)^4-(CE507+273)^4)-44100*I507)/(1.84*29.3*Q507+8*0.95*5.67E-8*(CE507+273)^3))</f>
        <v>0</v>
      </c>
      <c r="V507">
        <f>($C$7*CF507+$D$7*CG507+$E$7*U507)</f>
        <v>0</v>
      </c>
      <c r="W507">
        <f>0.61365*exp(17.502*V507/(240.97+V507))</f>
        <v>0</v>
      </c>
      <c r="X507">
        <f>(Y507/Z507*100)</f>
        <v>0</v>
      </c>
      <c r="Y507">
        <f>BX507*(CC507+CD507)/1000</f>
        <v>0</v>
      </c>
      <c r="Z507">
        <f>0.61365*exp(17.502*CE507/(240.97+CE507))</f>
        <v>0</v>
      </c>
      <c r="AA507">
        <f>(W507-BX507*(CC507+CD507)/1000)</f>
        <v>0</v>
      </c>
      <c r="AB507">
        <f>(-I507*44100)</f>
        <v>0</v>
      </c>
      <c r="AC507">
        <f>2*29.3*Q507*0.92*(CE507-V507)</f>
        <v>0</v>
      </c>
      <c r="AD507">
        <f>2*0.95*5.67E-8*(((CE507+$B$7)+273)^4-(V507+273)^4)</f>
        <v>0</v>
      </c>
      <c r="AE507">
        <f>T507+AD507+AB507+AC507</f>
        <v>0</v>
      </c>
      <c r="AF507">
        <v>131</v>
      </c>
      <c r="AG507">
        <v>15</v>
      </c>
      <c r="AH507">
        <f>IF(AF507*$H$13&gt;=AJ507,1.0,(AJ507/(AJ507-AF507*$H$13)))</f>
        <v>0</v>
      </c>
      <c r="AI507">
        <f>(AH507-1)*100</f>
        <v>0</v>
      </c>
      <c r="AJ507">
        <f>MAX(0,($B$13+$C$13*CJ507)/(1+$D$13*CJ507)*CC507/(CE507+273)*$E$13)</f>
        <v>0</v>
      </c>
      <c r="AK507" t="s">
        <v>292</v>
      </c>
      <c r="AL507" t="s">
        <v>292</v>
      </c>
      <c r="AM507">
        <v>0</v>
      </c>
      <c r="AN507">
        <v>0</v>
      </c>
      <c r="AO507">
        <f>1-AM507/AN507</f>
        <v>0</v>
      </c>
      <c r="AP507">
        <v>0</v>
      </c>
      <c r="AQ507" t="s">
        <v>292</v>
      </c>
      <c r="AR507" t="s">
        <v>292</v>
      </c>
      <c r="AS507">
        <v>0</v>
      </c>
      <c r="AT507">
        <v>0</v>
      </c>
      <c r="AU507">
        <f>1-AS507/AT507</f>
        <v>0</v>
      </c>
      <c r="AV507">
        <v>0.5</v>
      </c>
      <c r="AW507">
        <f>BN507</f>
        <v>0</v>
      </c>
      <c r="AX507">
        <f>K507</f>
        <v>0</v>
      </c>
      <c r="AY507">
        <f>AU507*AV507*AW507</f>
        <v>0</v>
      </c>
      <c r="AZ507">
        <f>(AX507-AP507)/AW507</f>
        <v>0</v>
      </c>
      <c r="BA507">
        <f>(AN507-AT507)/AT507</f>
        <v>0</v>
      </c>
      <c r="BB507">
        <f>AM507/(AO507+AM507/AT507)</f>
        <v>0</v>
      </c>
      <c r="BC507" t="s">
        <v>292</v>
      </c>
      <c r="BD507">
        <v>0</v>
      </c>
      <c r="BE507">
        <f>IF(BD507&lt;&gt;0, BD507, BB507)</f>
        <v>0</v>
      </c>
      <c r="BF507">
        <f>1-BE507/AT507</f>
        <v>0</v>
      </c>
      <c r="BG507">
        <f>(AT507-AS507)/(AT507-BE507)</f>
        <v>0</v>
      </c>
      <c r="BH507">
        <f>(AN507-AT507)/(AN507-BE507)</f>
        <v>0</v>
      </c>
      <c r="BI507">
        <f>(AT507-AS507)/(AT507-AM507)</f>
        <v>0</v>
      </c>
      <c r="BJ507">
        <f>(AN507-AT507)/(AN507-AM507)</f>
        <v>0</v>
      </c>
      <c r="BK507">
        <f>(BG507*BE507/AS507)</f>
        <v>0</v>
      </c>
      <c r="BL507">
        <f>(1-BK507)</f>
        <v>0</v>
      </c>
      <c r="BM507">
        <f>$B$11*CK507+$C$11*CL507+$F$11*CM507*(1-CP507)</f>
        <v>0</v>
      </c>
      <c r="BN507">
        <f>BM507*BO507</f>
        <v>0</v>
      </c>
      <c r="BO507">
        <f>($B$11*$D$9+$C$11*$D$9+$F$11*((CZ507+CR507)/MAX(CZ507+CR507+DA507, 0.1)*$I$9+DA507/MAX(CZ507+CR507+DA507, 0.1)*$J$9))/($B$11+$C$11+$F$11)</f>
        <v>0</v>
      </c>
      <c r="BP507">
        <f>($B$11*$K$9+$C$11*$K$9+$F$11*((CZ507+CR507)/MAX(CZ507+CR507+DA507, 0.1)*$P$9+DA507/MAX(CZ507+CR507+DA507, 0.1)*$Q$9))/($B$11+$C$11+$F$11)</f>
        <v>0</v>
      </c>
      <c r="BQ507">
        <v>6</v>
      </c>
      <c r="BR507">
        <v>0.5</v>
      </c>
      <c r="BS507" t="s">
        <v>293</v>
      </c>
      <c r="BT507">
        <v>2</v>
      </c>
      <c r="BU507">
        <v>1626466169</v>
      </c>
      <c r="BV507">
        <v>394.338333333333</v>
      </c>
      <c r="BW507">
        <v>419.932333333333</v>
      </c>
      <c r="BX507">
        <v>16.1858666666667</v>
      </c>
      <c r="BY507">
        <v>7.9185</v>
      </c>
      <c r="BZ507">
        <v>392.791333333333</v>
      </c>
      <c r="CA507">
        <v>16.1787333333333</v>
      </c>
      <c r="CB507">
        <v>900.006333333333</v>
      </c>
      <c r="CC507">
        <v>100.750666666667</v>
      </c>
      <c r="CD507">
        <v>0.0992505333333333</v>
      </c>
      <c r="CE507">
        <v>31.8277333333333</v>
      </c>
      <c r="CF507">
        <v>29.3059666666667</v>
      </c>
      <c r="CG507">
        <v>999.9</v>
      </c>
      <c r="CH507">
        <v>0</v>
      </c>
      <c r="CI507">
        <v>0</v>
      </c>
      <c r="CJ507">
        <v>10072.5</v>
      </c>
      <c r="CK507">
        <v>0</v>
      </c>
      <c r="CL507">
        <v>0.221023</v>
      </c>
      <c r="CM507">
        <v>1459.99333333333</v>
      </c>
      <c r="CN507">
        <v>0.972998333333333</v>
      </c>
      <c r="CO507">
        <v>0.0270014666666667</v>
      </c>
      <c r="CP507">
        <v>0</v>
      </c>
      <c r="CQ507">
        <v>894.851333333333</v>
      </c>
      <c r="CR507">
        <v>4.99999</v>
      </c>
      <c r="CS507">
        <v>13146.3333333333</v>
      </c>
      <c r="CT507">
        <v>12728.3</v>
      </c>
      <c r="CU507">
        <v>40.208</v>
      </c>
      <c r="CV507">
        <v>41.75</v>
      </c>
      <c r="CW507">
        <v>41.062</v>
      </c>
      <c r="CX507">
        <v>41.375</v>
      </c>
      <c r="CY507">
        <v>42.812</v>
      </c>
      <c r="CZ507">
        <v>1415.70333333333</v>
      </c>
      <c r="DA507">
        <v>39.29</v>
      </c>
      <c r="DB507">
        <v>0</v>
      </c>
      <c r="DC507">
        <v>1626466181</v>
      </c>
      <c r="DD507">
        <v>0</v>
      </c>
      <c r="DE507">
        <v>894.3995</v>
      </c>
      <c r="DF507">
        <v>2.63189743218373</v>
      </c>
      <c r="DG507">
        <v>37.9247862581921</v>
      </c>
      <c r="DH507">
        <v>13141.4423076923</v>
      </c>
      <c r="DI507">
        <v>15</v>
      </c>
      <c r="DJ507">
        <v>1626465084.6</v>
      </c>
      <c r="DK507" t="s">
        <v>294</v>
      </c>
      <c r="DL507">
        <v>1626465076.6</v>
      </c>
      <c r="DM507">
        <v>1626465084.6</v>
      </c>
      <c r="DN507">
        <v>8</v>
      </c>
      <c r="DO507">
        <v>0.212</v>
      </c>
      <c r="DP507">
        <v>0.013</v>
      </c>
      <c r="DQ507">
        <v>1.588</v>
      </c>
      <c r="DR507">
        <v>-0.074</v>
      </c>
      <c r="DS507">
        <v>420</v>
      </c>
      <c r="DT507">
        <v>3</v>
      </c>
      <c r="DU507">
        <v>0.13</v>
      </c>
      <c r="DV507">
        <v>0.03</v>
      </c>
      <c r="DW507">
        <v>-25.582087804878</v>
      </c>
      <c r="DX507">
        <v>-0.0953038327526266</v>
      </c>
      <c r="DY507">
        <v>0.0428426855476818</v>
      </c>
      <c r="DZ507">
        <v>1</v>
      </c>
      <c r="EA507">
        <v>894.225428571428</v>
      </c>
      <c r="EB507">
        <v>2.82201373408077</v>
      </c>
      <c r="EC507">
        <v>0.349714927637137</v>
      </c>
      <c r="ED507">
        <v>1</v>
      </c>
      <c r="EE507">
        <v>8.21726585365854</v>
      </c>
      <c r="EF507">
        <v>0.441074006968651</v>
      </c>
      <c r="EG507">
        <v>0.046189920132343</v>
      </c>
      <c r="EH507">
        <v>0</v>
      </c>
      <c r="EI507">
        <v>2</v>
      </c>
      <c r="EJ507">
        <v>3</v>
      </c>
      <c r="EK507" t="s">
        <v>354</v>
      </c>
      <c r="EL507">
        <v>100</v>
      </c>
      <c r="EM507">
        <v>100</v>
      </c>
      <c r="EN507">
        <v>1.547</v>
      </c>
      <c r="EO507">
        <v>0.0074</v>
      </c>
      <c r="EP507">
        <v>0.796380875196005</v>
      </c>
      <c r="EQ507">
        <v>0.00225868272383977</v>
      </c>
      <c r="ER507">
        <v>-9.96746185667655e-07</v>
      </c>
      <c r="ES507">
        <v>2.83711317370827e-10</v>
      </c>
      <c r="ET507">
        <v>-0.071317122073674</v>
      </c>
      <c r="EU507">
        <v>-0.00217948432402501</v>
      </c>
      <c r="EV507">
        <v>0.000453263451741206</v>
      </c>
      <c r="EW507">
        <v>-1.16319206543697e-06</v>
      </c>
      <c r="EX507">
        <v>-2</v>
      </c>
      <c r="EY507">
        <v>2196</v>
      </c>
      <c r="EZ507">
        <v>1</v>
      </c>
      <c r="FA507">
        <v>25</v>
      </c>
      <c r="FB507">
        <v>18.2</v>
      </c>
      <c r="FC507">
        <v>18.1</v>
      </c>
      <c r="FD507">
        <v>18</v>
      </c>
      <c r="FE507">
        <v>833.567</v>
      </c>
      <c r="FF507">
        <v>437.348</v>
      </c>
      <c r="FG507">
        <v>39.6957</v>
      </c>
      <c r="FH507">
        <v>25.4838</v>
      </c>
      <c r="FI507">
        <v>30.0006</v>
      </c>
      <c r="FJ507">
        <v>25.4349</v>
      </c>
      <c r="FK507">
        <v>25.458</v>
      </c>
      <c r="FL507">
        <v>25.141</v>
      </c>
      <c r="FM507">
        <v>48.2691</v>
      </c>
      <c r="FN507">
        <v>0</v>
      </c>
      <c r="FO507">
        <v>39.78</v>
      </c>
      <c r="FP507">
        <v>420</v>
      </c>
      <c r="FQ507">
        <v>8.06733</v>
      </c>
      <c r="FR507">
        <v>101.448</v>
      </c>
      <c r="FS507">
        <v>101.875</v>
      </c>
    </row>
    <row r="508" spans="1:175">
      <c r="A508">
        <v>492</v>
      </c>
      <c r="B508">
        <v>1626466172</v>
      </c>
      <c r="C508">
        <v>982.400000095367</v>
      </c>
      <c r="D508" t="s">
        <v>1278</v>
      </c>
      <c r="E508" t="s">
        <v>1279</v>
      </c>
      <c r="F508">
        <v>1</v>
      </c>
      <c r="G508" t="s">
        <v>291</v>
      </c>
      <c r="H508">
        <v>1626466171</v>
      </c>
      <c r="I508">
        <f>(J508)/1000</f>
        <v>0</v>
      </c>
      <c r="J508">
        <f>1000*CB508*AH508*(BX508-BY508)/(100*BQ508*(1000-AH508*BX508))</f>
        <v>0</v>
      </c>
      <c r="K508">
        <f>CB508*AH508*(BW508-BV508*(1000-AH508*BY508)/(1000-AH508*BX508))/(100*BQ508)</f>
        <v>0</v>
      </c>
      <c r="L508">
        <f>BV508 - IF(AH508&gt;1, K508*BQ508*100.0/(AJ508*CJ508), 0)</f>
        <v>0</v>
      </c>
      <c r="M508">
        <f>((S508-I508/2)*L508-K508)/(S508+I508/2)</f>
        <v>0</v>
      </c>
      <c r="N508">
        <f>M508*(CC508+CD508)/1000.0</f>
        <v>0</v>
      </c>
      <c r="O508">
        <f>(BV508 - IF(AH508&gt;1, K508*BQ508*100.0/(AJ508*CJ508), 0))*(CC508+CD508)/1000.0</f>
        <v>0</v>
      </c>
      <c r="P508">
        <f>2.0/((1/R508-1/Q508)+SIGN(R508)*SQRT((1/R508-1/Q508)*(1/R508-1/Q508) + 4*BR508/((BR508+1)*(BR508+1))*(2*1/R508*1/Q508-1/Q508*1/Q508)))</f>
        <v>0</v>
      </c>
      <c r="Q508">
        <f>IF(LEFT(BS508,1)&lt;&gt;"0",IF(LEFT(BS508,1)="1",3.0,BT508),$D$5+$E$5*(CJ508*CC508/($K$5*1000))+$F$5*(CJ508*CC508/($K$5*1000))*MAX(MIN(BQ508,$J$5),$I$5)*MAX(MIN(BQ508,$J$5),$I$5)+$G$5*MAX(MIN(BQ508,$J$5),$I$5)*(CJ508*CC508/($K$5*1000))+$H$5*(CJ508*CC508/($K$5*1000))*(CJ508*CC508/($K$5*1000)))</f>
        <v>0</v>
      </c>
      <c r="R508">
        <f>I508*(1000-(1000*0.61365*exp(17.502*V508/(240.97+V508))/(CC508+CD508)+BX508)/2)/(1000*0.61365*exp(17.502*V508/(240.97+V508))/(CC508+CD508)-BX508)</f>
        <v>0</v>
      </c>
      <c r="S508">
        <f>1/((BR508+1)/(P508/1.6)+1/(Q508/1.37)) + BR508/((BR508+1)/(P508/1.6) + BR508/(Q508/1.37))</f>
        <v>0</v>
      </c>
      <c r="T508">
        <f>(BM508*BP508)</f>
        <v>0</v>
      </c>
      <c r="U508">
        <f>(CE508+(T508+2*0.95*5.67E-8*(((CE508+$B$7)+273)^4-(CE508+273)^4)-44100*I508)/(1.84*29.3*Q508+8*0.95*5.67E-8*(CE508+273)^3))</f>
        <v>0</v>
      </c>
      <c r="V508">
        <f>($C$7*CF508+$D$7*CG508+$E$7*U508)</f>
        <v>0</v>
      </c>
      <c r="W508">
        <f>0.61365*exp(17.502*V508/(240.97+V508))</f>
        <v>0</v>
      </c>
      <c r="X508">
        <f>(Y508/Z508*100)</f>
        <v>0</v>
      </c>
      <c r="Y508">
        <f>BX508*(CC508+CD508)/1000</f>
        <v>0</v>
      </c>
      <c r="Z508">
        <f>0.61365*exp(17.502*CE508/(240.97+CE508))</f>
        <v>0</v>
      </c>
      <c r="AA508">
        <f>(W508-BX508*(CC508+CD508)/1000)</f>
        <v>0</v>
      </c>
      <c r="AB508">
        <f>(-I508*44100)</f>
        <v>0</v>
      </c>
      <c r="AC508">
        <f>2*29.3*Q508*0.92*(CE508-V508)</f>
        <v>0</v>
      </c>
      <c r="AD508">
        <f>2*0.95*5.67E-8*(((CE508+$B$7)+273)^4-(V508+273)^4)</f>
        <v>0</v>
      </c>
      <c r="AE508">
        <f>T508+AD508+AB508+AC508</f>
        <v>0</v>
      </c>
      <c r="AF508">
        <v>131</v>
      </c>
      <c r="AG508">
        <v>15</v>
      </c>
      <c r="AH508">
        <f>IF(AF508*$H$13&gt;=AJ508,1.0,(AJ508/(AJ508-AF508*$H$13)))</f>
        <v>0</v>
      </c>
      <c r="AI508">
        <f>(AH508-1)*100</f>
        <v>0</v>
      </c>
      <c r="AJ508">
        <f>MAX(0,($B$13+$C$13*CJ508)/(1+$D$13*CJ508)*CC508/(CE508+273)*$E$13)</f>
        <v>0</v>
      </c>
      <c r="AK508" t="s">
        <v>292</v>
      </c>
      <c r="AL508" t="s">
        <v>292</v>
      </c>
      <c r="AM508">
        <v>0</v>
      </c>
      <c r="AN508">
        <v>0</v>
      </c>
      <c r="AO508">
        <f>1-AM508/AN508</f>
        <v>0</v>
      </c>
      <c r="AP508">
        <v>0</v>
      </c>
      <c r="AQ508" t="s">
        <v>292</v>
      </c>
      <c r="AR508" t="s">
        <v>292</v>
      </c>
      <c r="AS508">
        <v>0</v>
      </c>
      <c r="AT508">
        <v>0</v>
      </c>
      <c r="AU508">
        <f>1-AS508/AT508</f>
        <v>0</v>
      </c>
      <c r="AV508">
        <v>0.5</v>
      </c>
      <c r="AW508">
        <f>BN508</f>
        <v>0</v>
      </c>
      <c r="AX508">
        <f>K508</f>
        <v>0</v>
      </c>
      <c r="AY508">
        <f>AU508*AV508*AW508</f>
        <v>0</v>
      </c>
      <c r="AZ508">
        <f>(AX508-AP508)/AW508</f>
        <v>0</v>
      </c>
      <c r="BA508">
        <f>(AN508-AT508)/AT508</f>
        <v>0</v>
      </c>
      <c r="BB508">
        <f>AM508/(AO508+AM508/AT508)</f>
        <v>0</v>
      </c>
      <c r="BC508" t="s">
        <v>292</v>
      </c>
      <c r="BD508">
        <v>0</v>
      </c>
      <c r="BE508">
        <f>IF(BD508&lt;&gt;0, BD508, BB508)</f>
        <v>0</v>
      </c>
      <c r="BF508">
        <f>1-BE508/AT508</f>
        <v>0</v>
      </c>
      <c r="BG508">
        <f>(AT508-AS508)/(AT508-BE508)</f>
        <v>0</v>
      </c>
      <c r="BH508">
        <f>(AN508-AT508)/(AN508-BE508)</f>
        <v>0</v>
      </c>
      <c r="BI508">
        <f>(AT508-AS508)/(AT508-AM508)</f>
        <v>0</v>
      </c>
      <c r="BJ508">
        <f>(AN508-AT508)/(AN508-AM508)</f>
        <v>0</v>
      </c>
      <c r="BK508">
        <f>(BG508*BE508/AS508)</f>
        <v>0</v>
      </c>
      <c r="BL508">
        <f>(1-BK508)</f>
        <v>0</v>
      </c>
      <c r="BM508">
        <f>$B$11*CK508+$C$11*CL508+$F$11*CM508*(1-CP508)</f>
        <v>0</v>
      </c>
      <c r="BN508">
        <f>BM508*BO508</f>
        <v>0</v>
      </c>
      <c r="BO508">
        <f>($B$11*$D$9+$C$11*$D$9+$F$11*((CZ508+CR508)/MAX(CZ508+CR508+DA508, 0.1)*$I$9+DA508/MAX(CZ508+CR508+DA508, 0.1)*$J$9))/($B$11+$C$11+$F$11)</f>
        <v>0</v>
      </c>
      <c r="BP508">
        <f>($B$11*$K$9+$C$11*$K$9+$F$11*((CZ508+CR508)/MAX(CZ508+CR508+DA508, 0.1)*$P$9+DA508/MAX(CZ508+CR508+DA508, 0.1)*$Q$9))/($B$11+$C$11+$F$11)</f>
        <v>0</v>
      </c>
      <c r="BQ508">
        <v>6</v>
      </c>
      <c r="BR508">
        <v>0.5</v>
      </c>
      <c r="BS508" t="s">
        <v>293</v>
      </c>
      <c r="BT508">
        <v>2</v>
      </c>
      <c r="BU508">
        <v>1626466171</v>
      </c>
      <c r="BV508">
        <v>394.362</v>
      </c>
      <c r="BW508">
        <v>419.982666666667</v>
      </c>
      <c r="BX508">
        <v>16.2293666666667</v>
      </c>
      <c r="BY508">
        <v>7.95221666666667</v>
      </c>
      <c r="BZ508">
        <v>392.815</v>
      </c>
      <c r="CA508">
        <v>16.2217333333333</v>
      </c>
      <c r="CB508">
        <v>899.986666666667</v>
      </c>
      <c r="CC508">
        <v>100.751</v>
      </c>
      <c r="CD508">
        <v>0.0998954666666667</v>
      </c>
      <c r="CE508">
        <v>31.8694</v>
      </c>
      <c r="CF508">
        <v>29.3398333333333</v>
      </c>
      <c r="CG508">
        <v>999.9</v>
      </c>
      <c r="CH508">
        <v>0</v>
      </c>
      <c r="CI508">
        <v>0</v>
      </c>
      <c r="CJ508">
        <v>10010</v>
      </c>
      <c r="CK508">
        <v>0</v>
      </c>
      <c r="CL508">
        <v>0.221023</v>
      </c>
      <c r="CM508">
        <v>1459.91</v>
      </c>
      <c r="CN508">
        <v>0.972996666666667</v>
      </c>
      <c r="CO508">
        <v>0.0270030333333333</v>
      </c>
      <c r="CP508">
        <v>0</v>
      </c>
      <c r="CQ508">
        <v>894.627333333333</v>
      </c>
      <c r="CR508">
        <v>4.99999</v>
      </c>
      <c r="CS508">
        <v>13146.0666666667</v>
      </c>
      <c r="CT508">
        <v>12727.5666666667</v>
      </c>
      <c r="CU508">
        <v>40.25</v>
      </c>
      <c r="CV508">
        <v>41.75</v>
      </c>
      <c r="CW508">
        <v>41.125</v>
      </c>
      <c r="CX508">
        <v>41.375</v>
      </c>
      <c r="CY508">
        <v>42.812</v>
      </c>
      <c r="CZ508">
        <v>1415.62</v>
      </c>
      <c r="DA508">
        <v>39.29</v>
      </c>
      <c r="DB508">
        <v>0</v>
      </c>
      <c r="DC508">
        <v>1626466183.4</v>
      </c>
      <c r="DD508">
        <v>0</v>
      </c>
      <c r="DE508">
        <v>894.467115384615</v>
      </c>
      <c r="DF508">
        <v>2.1220170891113</v>
      </c>
      <c r="DG508">
        <v>38.437606823847</v>
      </c>
      <c r="DH508">
        <v>13142.8653846154</v>
      </c>
      <c r="DI508">
        <v>15</v>
      </c>
      <c r="DJ508">
        <v>1626465084.6</v>
      </c>
      <c r="DK508" t="s">
        <v>294</v>
      </c>
      <c r="DL508">
        <v>1626465076.6</v>
      </c>
      <c r="DM508">
        <v>1626465084.6</v>
      </c>
      <c r="DN508">
        <v>8</v>
      </c>
      <c r="DO508">
        <v>0.212</v>
      </c>
      <c r="DP508">
        <v>0.013</v>
      </c>
      <c r="DQ508">
        <v>1.588</v>
      </c>
      <c r="DR508">
        <v>-0.074</v>
      </c>
      <c r="DS508">
        <v>420</v>
      </c>
      <c r="DT508">
        <v>3</v>
      </c>
      <c r="DU508">
        <v>0.13</v>
      </c>
      <c r="DV508">
        <v>0.03</v>
      </c>
      <c r="DW508">
        <v>-25.5916804878049</v>
      </c>
      <c r="DX508">
        <v>-0.0335770034843523</v>
      </c>
      <c r="DY508">
        <v>0.0387496229376601</v>
      </c>
      <c r="DZ508">
        <v>1</v>
      </c>
      <c r="EA508">
        <v>894.327764705882</v>
      </c>
      <c r="EB508">
        <v>2.62777422977549</v>
      </c>
      <c r="EC508">
        <v>0.329772386639058</v>
      </c>
      <c r="ED508">
        <v>1</v>
      </c>
      <c r="EE508">
        <v>8.22956487804878</v>
      </c>
      <c r="EF508">
        <v>0.397946968641134</v>
      </c>
      <c r="EG508">
        <v>0.0427000866579316</v>
      </c>
      <c r="EH508">
        <v>0</v>
      </c>
      <c r="EI508">
        <v>2</v>
      </c>
      <c r="EJ508">
        <v>3</v>
      </c>
      <c r="EK508" t="s">
        <v>354</v>
      </c>
      <c r="EL508">
        <v>100</v>
      </c>
      <c r="EM508">
        <v>100</v>
      </c>
      <c r="EN508">
        <v>1.547</v>
      </c>
      <c r="EO508">
        <v>0.0079</v>
      </c>
      <c r="EP508">
        <v>0.796380875196005</v>
      </c>
      <c r="EQ508">
        <v>0.00225868272383977</v>
      </c>
      <c r="ER508">
        <v>-9.96746185667655e-07</v>
      </c>
      <c r="ES508">
        <v>2.83711317370827e-10</v>
      </c>
      <c r="ET508">
        <v>-0.071317122073674</v>
      </c>
      <c r="EU508">
        <v>-0.00217948432402501</v>
      </c>
      <c r="EV508">
        <v>0.000453263451741206</v>
      </c>
      <c r="EW508">
        <v>-1.16319206543697e-06</v>
      </c>
      <c r="EX508">
        <v>-2</v>
      </c>
      <c r="EY508">
        <v>2196</v>
      </c>
      <c r="EZ508">
        <v>1</v>
      </c>
      <c r="FA508">
        <v>25</v>
      </c>
      <c r="FB508">
        <v>18.3</v>
      </c>
      <c r="FC508">
        <v>18.1</v>
      </c>
      <c r="FD508">
        <v>18</v>
      </c>
      <c r="FE508">
        <v>833.647</v>
      </c>
      <c r="FF508">
        <v>437.391</v>
      </c>
      <c r="FG508">
        <v>39.7745</v>
      </c>
      <c r="FH508">
        <v>25.4873</v>
      </c>
      <c r="FI508">
        <v>30.0009</v>
      </c>
      <c r="FJ508">
        <v>25.4371</v>
      </c>
      <c r="FK508">
        <v>25.4596</v>
      </c>
      <c r="FL508">
        <v>25.1424</v>
      </c>
      <c r="FM508">
        <v>48.2691</v>
      </c>
      <c r="FN508">
        <v>0</v>
      </c>
      <c r="FO508">
        <v>39.88</v>
      </c>
      <c r="FP508">
        <v>420</v>
      </c>
      <c r="FQ508">
        <v>8.06276</v>
      </c>
      <c r="FR508">
        <v>101.448</v>
      </c>
      <c r="FS508">
        <v>101.874</v>
      </c>
    </row>
    <row r="509" spans="1:175">
      <c r="A509">
        <v>493</v>
      </c>
      <c r="B509">
        <v>1626466174</v>
      </c>
      <c r="C509">
        <v>984.400000095367</v>
      </c>
      <c r="D509" t="s">
        <v>1280</v>
      </c>
      <c r="E509" t="s">
        <v>1281</v>
      </c>
      <c r="F509">
        <v>1</v>
      </c>
      <c r="G509" t="s">
        <v>291</v>
      </c>
      <c r="H509">
        <v>1626466173</v>
      </c>
      <c r="I509">
        <f>(J509)/1000</f>
        <v>0</v>
      </c>
      <c r="J509">
        <f>1000*CB509*AH509*(BX509-BY509)/(100*BQ509*(1000-AH509*BX509))</f>
        <v>0</v>
      </c>
      <c r="K509">
        <f>CB509*AH509*(BW509-BV509*(1000-AH509*BY509)/(1000-AH509*BX509))/(100*BQ509)</f>
        <v>0</v>
      </c>
      <c r="L509">
        <f>BV509 - IF(AH509&gt;1, K509*BQ509*100.0/(AJ509*CJ509), 0)</f>
        <v>0</v>
      </c>
      <c r="M509">
        <f>((S509-I509/2)*L509-K509)/(S509+I509/2)</f>
        <v>0</v>
      </c>
      <c r="N509">
        <f>M509*(CC509+CD509)/1000.0</f>
        <v>0</v>
      </c>
      <c r="O509">
        <f>(BV509 - IF(AH509&gt;1, K509*BQ509*100.0/(AJ509*CJ509), 0))*(CC509+CD509)/1000.0</f>
        <v>0</v>
      </c>
      <c r="P509">
        <f>2.0/((1/R509-1/Q509)+SIGN(R509)*SQRT((1/R509-1/Q509)*(1/R509-1/Q509) + 4*BR509/((BR509+1)*(BR509+1))*(2*1/R509*1/Q509-1/Q509*1/Q509)))</f>
        <v>0</v>
      </c>
      <c r="Q509">
        <f>IF(LEFT(BS509,1)&lt;&gt;"0",IF(LEFT(BS509,1)="1",3.0,BT509),$D$5+$E$5*(CJ509*CC509/($K$5*1000))+$F$5*(CJ509*CC509/($K$5*1000))*MAX(MIN(BQ509,$J$5),$I$5)*MAX(MIN(BQ509,$J$5),$I$5)+$G$5*MAX(MIN(BQ509,$J$5),$I$5)*(CJ509*CC509/($K$5*1000))+$H$5*(CJ509*CC509/($K$5*1000))*(CJ509*CC509/($K$5*1000)))</f>
        <v>0</v>
      </c>
      <c r="R509">
        <f>I509*(1000-(1000*0.61365*exp(17.502*V509/(240.97+V509))/(CC509+CD509)+BX509)/2)/(1000*0.61365*exp(17.502*V509/(240.97+V509))/(CC509+CD509)-BX509)</f>
        <v>0</v>
      </c>
      <c r="S509">
        <f>1/((BR509+1)/(P509/1.6)+1/(Q509/1.37)) + BR509/((BR509+1)/(P509/1.6) + BR509/(Q509/1.37))</f>
        <v>0</v>
      </c>
      <c r="T509">
        <f>(BM509*BP509)</f>
        <v>0</v>
      </c>
      <c r="U509">
        <f>(CE509+(T509+2*0.95*5.67E-8*(((CE509+$B$7)+273)^4-(CE509+273)^4)-44100*I509)/(1.84*29.3*Q509+8*0.95*5.67E-8*(CE509+273)^3))</f>
        <v>0</v>
      </c>
      <c r="V509">
        <f>($C$7*CF509+$D$7*CG509+$E$7*U509)</f>
        <v>0</v>
      </c>
      <c r="W509">
        <f>0.61365*exp(17.502*V509/(240.97+V509))</f>
        <v>0</v>
      </c>
      <c r="X509">
        <f>(Y509/Z509*100)</f>
        <v>0</v>
      </c>
      <c r="Y509">
        <f>BX509*(CC509+CD509)/1000</f>
        <v>0</v>
      </c>
      <c r="Z509">
        <f>0.61365*exp(17.502*CE509/(240.97+CE509))</f>
        <v>0</v>
      </c>
      <c r="AA509">
        <f>(W509-BX509*(CC509+CD509)/1000)</f>
        <v>0</v>
      </c>
      <c r="AB509">
        <f>(-I509*44100)</f>
        <v>0</v>
      </c>
      <c r="AC509">
        <f>2*29.3*Q509*0.92*(CE509-V509)</f>
        <v>0</v>
      </c>
      <c r="AD509">
        <f>2*0.95*5.67E-8*(((CE509+$B$7)+273)^4-(V509+273)^4)</f>
        <v>0</v>
      </c>
      <c r="AE509">
        <f>T509+AD509+AB509+AC509</f>
        <v>0</v>
      </c>
      <c r="AF509">
        <v>131</v>
      </c>
      <c r="AG509">
        <v>15</v>
      </c>
      <c r="AH509">
        <f>IF(AF509*$H$13&gt;=AJ509,1.0,(AJ509/(AJ509-AF509*$H$13)))</f>
        <v>0</v>
      </c>
      <c r="AI509">
        <f>(AH509-1)*100</f>
        <v>0</v>
      </c>
      <c r="AJ509">
        <f>MAX(0,($B$13+$C$13*CJ509)/(1+$D$13*CJ509)*CC509/(CE509+273)*$E$13)</f>
        <v>0</v>
      </c>
      <c r="AK509" t="s">
        <v>292</v>
      </c>
      <c r="AL509" t="s">
        <v>292</v>
      </c>
      <c r="AM509">
        <v>0</v>
      </c>
      <c r="AN509">
        <v>0</v>
      </c>
      <c r="AO509">
        <f>1-AM509/AN509</f>
        <v>0</v>
      </c>
      <c r="AP509">
        <v>0</v>
      </c>
      <c r="AQ509" t="s">
        <v>292</v>
      </c>
      <c r="AR509" t="s">
        <v>292</v>
      </c>
      <c r="AS509">
        <v>0</v>
      </c>
      <c r="AT509">
        <v>0</v>
      </c>
      <c r="AU509">
        <f>1-AS509/AT509</f>
        <v>0</v>
      </c>
      <c r="AV509">
        <v>0.5</v>
      </c>
      <c r="AW509">
        <f>BN509</f>
        <v>0</v>
      </c>
      <c r="AX509">
        <f>K509</f>
        <v>0</v>
      </c>
      <c r="AY509">
        <f>AU509*AV509*AW509</f>
        <v>0</v>
      </c>
      <c r="AZ509">
        <f>(AX509-AP509)/AW509</f>
        <v>0</v>
      </c>
      <c r="BA509">
        <f>(AN509-AT509)/AT509</f>
        <v>0</v>
      </c>
      <c r="BB509">
        <f>AM509/(AO509+AM509/AT509)</f>
        <v>0</v>
      </c>
      <c r="BC509" t="s">
        <v>292</v>
      </c>
      <c r="BD509">
        <v>0</v>
      </c>
      <c r="BE509">
        <f>IF(BD509&lt;&gt;0, BD509, BB509)</f>
        <v>0</v>
      </c>
      <c r="BF509">
        <f>1-BE509/AT509</f>
        <v>0</v>
      </c>
      <c r="BG509">
        <f>(AT509-AS509)/(AT509-BE509)</f>
        <v>0</v>
      </c>
      <c r="BH509">
        <f>(AN509-AT509)/(AN509-BE509)</f>
        <v>0</v>
      </c>
      <c r="BI509">
        <f>(AT509-AS509)/(AT509-AM509)</f>
        <v>0</v>
      </c>
      <c r="BJ509">
        <f>(AN509-AT509)/(AN509-AM509)</f>
        <v>0</v>
      </c>
      <c r="BK509">
        <f>(BG509*BE509/AS509)</f>
        <v>0</v>
      </c>
      <c r="BL509">
        <f>(1-BK509)</f>
        <v>0</v>
      </c>
      <c r="BM509">
        <f>$B$11*CK509+$C$11*CL509+$F$11*CM509*(1-CP509)</f>
        <v>0</v>
      </c>
      <c r="BN509">
        <f>BM509*BO509</f>
        <v>0</v>
      </c>
      <c r="BO509">
        <f>($B$11*$D$9+$C$11*$D$9+$F$11*((CZ509+CR509)/MAX(CZ509+CR509+DA509, 0.1)*$I$9+DA509/MAX(CZ509+CR509+DA509, 0.1)*$J$9))/($B$11+$C$11+$F$11)</f>
        <v>0</v>
      </c>
      <c r="BP509">
        <f>($B$11*$K$9+$C$11*$K$9+$F$11*((CZ509+CR509)/MAX(CZ509+CR509+DA509, 0.1)*$P$9+DA509/MAX(CZ509+CR509+DA509, 0.1)*$Q$9))/($B$11+$C$11+$F$11)</f>
        <v>0</v>
      </c>
      <c r="BQ509">
        <v>6</v>
      </c>
      <c r="BR509">
        <v>0.5</v>
      </c>
      <c r="BS509" t="s">
        <v>293</v>
      </c>
      <c r="BT509">
        <v>2</v>
      </c>
      <c r="BU509">
        <v>1626466173</v>
      </c>
      <c r="BV509">
        <v>394.355</v>
      </c>
      <c r="BW509">
        <v>420.002666666667</v>
      </c>
      <c r="BX509">
        <v>16.2741</v>
      </c>
      <c r="BY509">
        <v>7.97109333333333</v>
      </c>
      <c r="BZ509">
        <v>392.808</v>
      </c>
      <c r="CA509">
        <v>16.2659333333333</v>
      </c>
      <c r="CB509">
        <v>900.022666666667</v>
      </c>
      <c r="CC509">
        <v>100.752</v>
      </c>
      <c r="CD509">
        <v>0.1000182</v>
      </c>
      <c r="CE509">
        <v>31.9104</v>
      </c>
      <c r="CF509">
        <v>29.3708333333333</v>
      </c>
      <c r="CG509">
        <v>999.9</v>
      </c>
      <c r="CH509">
        <v>0</v>
      </c>
      <c r="CI509">
        <v>0</v>
      </c>
      <c r="CJ509">
        <v>10036.0333333333</v>
      </c>
      <c r="CK509">
        <v>0</v>
      </c>
      <c r="CL509">
        <v>0.221023</v>
      </c>
      <c r="CM509">
        <v>1459.91333333333</v>
      </c>
      <c r="CN509">
        <v>0.972996666666667</v>
      </c>
      <c r="CO509">
        <v>0.0270030333333333</v>
      </c>
      <c r="CP509">
        <v>0</v>
      </c>
      <c r="CQ509">
        <v>894.660666666667</v>
      </c>
      <c r="CR509">
        <v>4.99999</v>
      </c>
      <c r="CS509">
        <v>13147.7333333333</v>
      </c>
      <c r="CT509">
        <v>12727.5666666667</v>
      </c>
      <c r="CU509">
        <v>40.25</v>
      </c>
      <c r="CV509">
        <v>41.75</v>
      </c>
      <c r="CW509">
        <v>41.125</v>
      </c>
      <c r="CX509">
        <v>41.375</v>
      </c>
      <c r="CY509">
        <v>42.812</v>
      </c>
      <c r="CZ509">
        <v>1415.62333333333</v>
      </c>
      <c r="DA509">
        <v>39.29</v>
      </c>
      <c r="DB509">
        <v>0</v>
      </c>
      <c r="DC509">
        <v>1626466185.2</v>
      </c>
      <c r="DD509">
        <v>0</v>
      </c>
      <c r="DE509">
        <v>894.5252</v>
      </c>
      <c r="DF509">
        <v>1.76715383584602</v>
      </c>
      <c r="DG509">
        <v>40.1230769738199</v>
      </c>
      <c r="DH509">
        <v>13144.132</v>
      </c>
      <c r="DI509">
        <v>15</v>
      </c>
      <c r="DJ509">
        <v>1626465084.6</v>
      </c>
      <c r="DK509" t="s">
        <v>294</v>
      </c>
      <c r="DL509">
        <v>1626465076.6</v>
      </c>
      <c r="DM509">
        <v>1626465084.6</v>
      </c>
      <c r="DN509">
        <v>8</v>
      </c>
      <c r="DO509">
        <v>0.212</v>
      </c>
      <c r="DP509">
        <v>0.013</v>
      </c>
      <c r="DQ509">
        <v>1.588</v>
      </c>
      <c r="DR509">
        <v>-0.074</v>
      </c>
      <c r="DS509">
        <v>420</v>
      </c>
      <c r="DT509">
        <v>3</v>
      </c>
      <c r="DU509">
        <v>0.13</v>
      </c>
      <c r="DV509">
        <v>0.03</v>
      </c>
      <c r="DW509">
        <v>-25.6014268292683</v>
      </c>
      <c r="DX509">
        <v>0.034636933797935</v>
      </c>
      <c r="DY509">
        <v>0.0336412205369359</v>
      </c>
      <c r="DZ509">
        <v>1</v>
      </c>
      <c r="EA509">
        <v>894.421666666667</v>
      </c>
      <c r="EB509">
        <v>1.80562616242855</v>
      </c>
      <c r="EC509">
        <v>0.240293213143506</v>
      </c>
      <c r="ED509">
        <v>1</v>
      </c>
      <c r="EE509">
        <v>8.24337121951219</v>
      </c>
      <c r="EF509">
        <v>0.340941114982586</v>
      </c>
      <c r="EG509">
        <v>0.0369610070205913</v>
      </c>
      <c r="EH509">
        <v>0</v>
      </c>
      <c r="EI509">
        <v>2</v>
      </c>
      <c r="EJ509">
        <v>3</v>
      </c>
      <c r="EK509" t="s">
        <v>354</v>
      </c>
      <c r="EL509">
        <v>100</v>
      </c>
      <c r="EM509">
        <v>100</v>
      </c>
      <c r="EN509">
        <v>1.547</v>
      </c>
      <c r="EO509">
        <v>0.0084</v>
      </c>
      <c r="EP509">
        <v>0.796380875196005</v>
      </c>
      <c r="EQ509">
        <v>0.00225868272383977</v>
      </c>
      <c r="ER509">
        <v>-9.96746185667655e-07</v>
      </c>
      <c r="ES509">
        <v>2.83711317370827e-10</v>
      </c>
      <c r="ET509">
        <v>-0.071317122073674</v>
      </c>
      <c r="EU509">
        <v>-0.00217948432402501</v>
      </c>
      <c r="EV509">
        <v>0.000453263451741206</v>
      </c>
      <c r="EW509">
        <v>-1.16319206543697e-06</v>
      </c>
      <c r="EX509">
        <v>-2</v>
      </c>
      <c r="EY509">
        <v>2196</v>
      </c>
      <c r="EZ509">
        <v>1</v>
      </c>
      <c r="FA509">
        <v>25</v>
      </c>
      <c r="FB509">
        <v>18.3</v>
      </c>
      <c r="FC509">
        <v>18.2</v>
      </c>
      <c r="FD509">
        <v>18</v>
      </c>
      <c r="FE509">
        <v>833.773</v>
      </c>
      <c r="FF509">
        <v>437.254</v>
      </c>
      <c r="FG509">
        <v>39.8432</v>
      </c>
      <c r="FH509">
        <v>25.4903</v>
      </c>
      <c r="FI509">
        <v>30.0007</v>
      </c>
      <c r="FJ509">
        <v>25.4391</v>
      </c>
      <c r="FK509">
        <v>25.4612</v>
      </c>
      <c r="FL509">
        <v>25.1428</v>
      </c>
      <c r="FM509">
        <v>47.9899</v>
      </c>
      <c r="FN509">
        <v>0</v>
      </c>
      <c r="FO509">
        <v>39.98</v>
      </c>
      <c r="FP509">
        <v>420</v>
      </c>
      <c r="FQ509">
        <v>8.12137</v>
      </c>
      <c r="FR509">
        <v>101.449</v>
      </c>
      <c r="FS509">
        <v>101.875</v>
      </c>
    </row>
    <row r="510" spans="1:175">
      <c r="A510">
        <v>494</v>
      </c>
      <c r="B510">
        <v>1626466176</v>
      </c>
      <c r="C510">
        <v>986.400000095367</v>
      </c>
      <c r="D510" t="s">
        <v>1282</v>
      </c>
      <c r="E510" t="s">
        <v>1283</v>
      </c>
      <c r="F510">
        <v>1</v>
      </c>
      <c r="G510" t="s">
        <v>291</v>
      </c>
      <c r="H510">
        <v>1626466175</v>
      </c>
      <c r="I510">
        <f>(J510)/1000</f>
        <v>0</v>
      </c>
      <c r="J510">
        <f>1000*CB510*AH510*(BX510-BY510)/(100*BQ510*(1000-AH510*BX510))</f>
        <v>0</v>
      </c>
      <c r="K510">
        <f>CB510*AH510*(BW510-BV510*(1000-AH510*BY510)/(1000-AH510*BX510))/(100*BQ510)</f>
        <v>0</v>
      </c>
      <c r="L510">
        <f>BV510 - IF(AH510&gt;1, K510*BQ510*100.0/(AJ510*CJ510), 0)</f>
        <v>0</v>
      </c>
      <c r="M510">
        <f>((S510-I510/2)*L510-K510)/(S510+I510/2)</f>
        <v>0</v>
      </c>
      <c r="N510">
        <f>M510*(CC510+CD510)/1000.0</f>
        <v>0</v>
      </c>
      <c r="O510">
        <f>(BV510 - IF(AH510&gt;1, K510*BQ510*100.0/(AJ510*CJ510), 0))*(CC510+CD510)/1000.0</f>
        <v>0</v>
      </c>
      <c r="P510">
        <f>2.0/((1/R510-1/Q510)+SIGN(R510)*SQRT((1/R510-1/Q510)*(1/R510-1/Q510) + 4*BR510/((BR510+1)*(BR510+1))*(2*1/R510*1/Q510-1/Q510*1/Q510)))</f>
        <v>0</v>
      </c>
      <c r="Q510">
        <f>IF(LEFT(BS510,1)&lt;&gt;"0",IF(LEFT(BS510,1)="1",3.0,BT510),$D$5+$E$5*(CJ510*CC510/($K$5*1000))+$F$5*(CJ510*CC510/($K$5*1000))*MAX(MIN(BQ510,$J$5),$I$5)*MAX(MIN(BQ510,$J$5),$I$5)+$G$5*MAX(MIN(BQ510,$J$5),$I$5)*(CJ510*CC510/($K$5*1000))+$H$5*(CJ510*CC510/($K$5*1000))*(CJ510*CC510/($K$5*1000)))</f>
        <v>0</v>
      </c>
      <c r="R510">
        <f>I510*(1000-(1000*0.61365*exp(17.502*V510/(240.97+V510))/(CC510+CD510)+BX510)/2)/(1000*0.61365*exp(17.502*V510/(240.97+V510))/(CC510+CD510)-BX510)</f>
        <v>0</v>
      </c>
      <c r="S510">
        <f>1/((BR510+1)/(P510/1.6)+1/(Q510/1.37)) + BR510/((BR510+1)/(P510/1.6) + BR510/(Q510/1.37))</f>
        <v>0</v>
      </c>
      <c r="T510">
        <f>(BM510*BP510)</f>
        <v>0</v>
      </c>
      <c r="U510">
        <f>(CE510+(T510+2*0.95*5.67E-8*(((CE510+$B$7)+273)^4-(CE510+273)^4)-44100*I510)/(1.84*29.3*Q510+8*0.95*5.67E-8*(CE510+273)^3))</f>
        <v>0</v>
      </c>
      <c r="V510">
        <f>($C$7*CF510+$D$7*CG510+$E$7*U510)</f>
        <v>0</v>
      </c>
      <c r="W510">
        <f>0.61365*exp(17.502*V510/(240.97+V510))</f>
        <v>0</v>
      </c>
      <c r="X510">
        <f>(Y510/Z510*100)</f>
        <v>0</v>
      </c>
      <c r="Y510">
        <f>BX510*(CC510+CD510)/1000</f>
        <v>0</v>
      </c>
      <c r="Z510">
        <f>0.61365*exp(17.502*CE510/(240.97+CE510))</f>
        <v>0</v>
      </c>
      <c r="AA510">
        <f>(W510-BX510*(CC510+CD510)/1000)</f>
        <v>0</v>
      </c>
      <c r="AB510">
        <f>(-I510*44100)</f>
        <v>0</v>
      </c>
      <c r="AC510">
        <f>2*29.3*Q510*0.92*(CE510-V510)</f>
        <v>0</v>
      </c>
      <c r="AD510">
        <f>2*0.95*5.67E-8*(((CE510+$B$7)+273)^4-(V510+273)^4)</f>
        <v>0</v>
      </c>
      <c r="AE510">
        <f>T510+AD510+AB510+AC510</f>
        <v>0</v>
      </c>
      <c r="AF510">
        <v>131</v>
      </c>
      <c r="AG510">
        <v>15</v>
      </c>
      <c r="AH510">
        <f>IF(AF510*$H$13&gt;=AJ510,1.0,(AJ510/(AJ510-AF510*$H$13)))</f>
        <v>0</v>
      </c>
      <c r="AI510">
        <f>(AH510-1)*100</f>
        <v>0</v>
      </c>
      <c r="AJ510">
        <f>MAX(0,($B$13+$C$13*CJ510)/(1+$D$13*CJ510)*CC510/(CE510+273)*$E$13)</f>
        <v>0</v>
      </c>
      <c r="AK510" t="s">
        <v>292</v>
      </c>
      <c r="AL510" t="s">
        <v>292</v>
      </c>
      <c r="AM510">
        <v>0</v>
      </c>
      <c r="AN510">
        <v>0</v>
      </c>
      <c r="AO510">
        <f>1-AM510/AN510</f>
        <v>0</v>
      </c>
      <c r="AP510">
        <v>0</v>
      </c>
      <c r="AQ510" t="s">
        <v>292</v>
      </c>
      <c r="AR510" t="s">
        <v>292</v>
      </c>
      <c r="AS510">
        <v>0</v>
      </c>
      <c r="AT510">
        <v>0</v>
      </c>
      <c r="AU510">
        <f>1-AS510/AT510</f>
        <v>0</v>
      </c>
      <c r="AV510">
        <v>0.5</v>
      </c>
      <c r="AW510">
        <f>BN510</f>
        <v>0</v>
      </c>
      <c r="AX510">
        <f>K510</f>
        <v>0</v>
      </c>
      <c r="AY510">
        <f>AU510*AV510*AW510</f>
        <v>0</v>
      </c>
      <c r="AZ510">
        <f>(AX510-AP510)/AW510</f>
        <v>0</v>
      </c>
      <c r="BA510">
        <f>(AN510-AT510)/AT510</f>
        <v>0</v>
      </c>
      <c r="BB510">
        <f>AM510/(AO510+AM510/AT510)</f>
        <v>0</v>
      </c>
      <c r="BC510" t="s">
        <v>292</v>
      </c>
      <c r="BD510">
        <v>0</v>
      </c>
      <c r="BE510">
        <f>IF(BD510&lt;&gt;0, BD510, BB510)</f>
        <v>0</v>
      </c>
      <c r="BF510">
        <f>1-BE510/AT510</f>
        <v>0</v>
      </c>
      <c r="BG510">
        <f>(AT510-AS510)/(AT510-BE510)</f>
        <v>0</v>
      </c>
      <c r="BH510">
        <f>(AN510-AT510)/(AN510-BE510)</f>
        <v>0</v>
      </c>
      <c r="BI510">
        <f>(AT510-AS510)/(AT510-AM510)</f>
        <v>0</v>
      </c>
      <c r="BJ510">
        <f>(AN510-AT510)/(AN510-AM510)</f>
        <v>0</v>
      </c>
      <c r="BK510">
        <f>(BG510*BE510/AS510)</f>
        <v>0</v>
      </c>
      <c r="BL510">
        <f>(1-BK510)</f>
        <v>0</v>
      </c>
      <c r="BM510">
        <f>$B$11*CK510+$C$11*CL510+$F$11*CM510*(1-CP510)</f>
        <v>0</v>
      </c>
      <c r="BN510">
        <f>BM510*BO510</f>
        <v>0</v>
      </c>
      <c r="BO510">
        <f>($B$11*$D$9+$C$11*$D$9+$F$11*((CZ510+CR510)/MAX(CZ510+CR510+DA510, 0.1)*$I$9+DA510/MAX(CZ510+CR510+DA510, 0.1)*$J$9))/($B$11+$C$11+$F$11)</f>
        <v>0</v>
      </c>
      <c r="BP510">
        <f>($B$11*$K$9+$C$11*$K$9+$F$11*((CZ510+CR510)/MAX(CZ510+CR510+DA510, 0.1)*$P$9+DA510/MAX(CZ510+CR510+DA510, 0.1)*$Q$9))/($B$11+$C$11+$F$11)</f>
        <v>0</v>
      </c>
      <c r="BQ510">
        <v>6</v>
      </c>
      <c r="BR510">
        <v>0.5</v>
      </c>
      <c r="BS510" t="s">
        <v>293</v>
      </c>
      <c r="BT510">
        <v>2</v>
      </c>
      <c r="BU510">
        <v>1626466175</v>
      </c>
      <c r="BV510">
        <v>394.350666666667</v>
      </c>
      <c r="BW510">
        <v>419.959333333333</v>
      </c>
      <c r="BX510">
        <v>16.3122333333333</v>
      </c>
      <c r="BY510">
        <v>7.97641333333333</v>
      </c>
      <c r="BZ510">
        <v>392.803666666667</v>
      </c>
      <c r="CA510">
        <v>16.3036333333333</v>
      </c>
      <c r="CB510">
        <v>900.019333333333</v>
      </c>
      <c r="CC510">
        <v>100.752</v>
      </c>
      <c r="CD510">
        <v>0.100011233333333</v>
      </c>
      <c r="CE510">
        <v>31.9493666666667</v>
      </c>
      <c r="CF510">
        <v>29.4108</v>
      </c>
      <c r="CG510">
        <v>999.9</v>
      </c>
      <c r="CH510">
        <v>0</v>
      </c>
      <c r="CI510">
        <v>0</v>
      </c>
      <c r="CJ510">
        <v>10018.7666666667</v>
      </c>
      <c r="CK510">
        <v>0</v>
      </c>
      <c r="CL510">
        <v>0.221023</v>
      </c>
      <c r="CM510">
        <v>1459.90333333333</v>
      </c>
      <c r="CN510">
        <v>0.972996666666667</v>
      </c>
      <c r="CO510">
        <v>0.0270030333333333</v>
      </c>
      <c r="CP510">
        <v>0</v>
      </c>
      <c r="CQ510">
        <v>894.812</v>
      </c>
      <c r="CR510">
        <v>4.99999</v>
      </c>
      <c r="CS510">
        <v>13149.9</v>
      </c>
      <c r="CT510">
        <v>12727.5333333333</v>
      </c>
      <c r="CU510">
        <v>40.25</v>
      </c>
      <c r="CV510">
        <v>41.75</v>
      </c>
      <c r="CW510">
        <v>41.125</v>
      </c>
      <c r="CX510">
        <v>41.375</v>
      </c>
      <c r="CY510">
        <v>42.812</v>
      </c>
      <c r="CZ510">
        <v>1415.61333333333</v>
      </c>
      <c r="DA510">
        <v>39.29</v>
      </c>
      <c r="DB510">
        <v>0</v>
      </c>
      <c r="DC510">
        <v>1626466187</v>
      </c>
      <c r="DD510">
        <v>0</v>
      </c>
      <c r="DE510">
        <v>894.574461538462</v>
      </c>
      <c r="DF510">
        <v>1.71569229662636</v>
      </c>
      <c r="DG510">
        <v>41.9042734382558</v>
      </c>
      <c r="DH510">
        <v>13145.0807692308</v>
      </c>
      <c r="DI510">
        <v>15</v>
      </c>
      <c r="DJ510">
        <v>1626465084.6</v>
      </c>
      <c r="DK510" t="s">
        <v>294</v>
      </c>
      <c r="DL510">
        <v>1626465076.6</v>
      </c>
      <c r="DM510">
        <v>1626465084.6</v>
      </c>
      <c r="DN510">
        <v>8</v>
      </c>
      <c r="DO510">
        <v>0.212</v>
      </c>
      <c r="DP510">
        <v>0.013</v>
      </c>
      <c r="DQ510">
        <v>1.588</v>
      </c>
      <c r="DR510">
        <v>-0.074</v>
      </c>
      <c r="DS510">
        <v>420</v>
      </c>
      <c r="DT510">
        <v>3</v>
      </c>
      <c r="DU510">
        <v>0.13</v>
      </c>
      <c r="DV510">
        <v>0.03</v>
      </c>
      <c r="DW510">
        <v>-25.602756097561</v>
      </c>
      <c r="DX510">
        <v>-0.0327344947735537</v>
      </c>
      <c r="DY510">
        <v>0.0337027540944574</v>
      </c>
      <c r="DZ510">
        <v>1</v>
      </c>
      <c r="EA510">
        <v>894.464314285714</v>
      </c>
      <c r="EB510">
        <v>1.9478609559825</v>
      </c>
      <c r="EC510">
        <v>0.255436855090998</v>
      </c>
      <c r="ED510">
        <v>1</v>
      </c>
      <c r="EE510">
        <v>8.25915585365854</v>
      </c>
      <c r="EF510">
        <v>0.315521184669013</v>
      </c>
      <c r="EG510">
        <v>0.0336591369087503</v>
      </c>
      <c r="EH510">
        <v>0</v>
      </c>
      <c r="EI510">
        <v>2</v>
      </c>
      <c r="EJ510">
        <v>3</v>
      </c>
      <c r="EK510" t="s">
        <v>354</v>
      </c>
      <c r="EL510">
        <v>100</v>
      </c>
      <c r="EM510">
        <v>100</v>
      </c>
      <c r="EN510">
        <v>1.547</v>
      </c>
      <c r="EO510">
        <v>0.0087</v>
      </c>
      <c r="EP510">
        <v>0.796380875196005</v>
      </c>
      <c r="EQ510">
        <v>0.00225868272383977</v>
      </c>
      <c r="ER510">
        <v>-9.96746185667655e-07</v>
      </c>
      <c r="ES510">
        <v>2.83711317370827e-10</v>
      </c>
      <c r="ET510">
        <v>-0.071317122073674</v>
      </c>
      <c r="EU510">
        <v>-0.00217948432402501</v>
      </c>
      <c r="EV510">
        <v>0.000453263451741206</v>
      </c>
      <c r="EW510">
        <v>-1.16319206543697e-06</v>
      </c>
      <c r="EX510">
        <v>-2</v>
      </c>
      <c r="EY510">
        <v>2196</v>
      </c>
      <c r="EZ510">
        <v>1</v>
      </c>
      <c r="FA510">
        <v>25</v>
      </c>
      <c r="FB510">
        <v>18.3</v>
      </c>
      <c r="FC510">
        <v>18.2</v>
      </c>
      <c r="FD510">
        <v>18</v>
      </c>
      <c r="FE510">
        <v>833.714</v>
      </c>
      <c r="FF510">
        <v>437.524</v>
      </c>
      <c r="FG510">
        <v>39.9078</v>
      </c>
      <c r="FH510">
        <v>25.4945</v>
      </c>
      <c r="FI510">
        <v>30.0006</v>
      </c>
      <c r="FJ510">
        <v>25.4414</v>
      </c>
      <c r="FK510">
        <v>25.4629</v>
      </c>
      <c r="FL510">
        <v>25.1429</v>
      </c>
      <c r="FM510">
        <v>47.7022</v>
      </c>
      <c r="FN510">
        <v>0</v>
      </c>
      <c r="FO510">
        <v>39.98</v>
      </c>
      <c r="FP510">
        <v>420</v>
      </c>
      <c r="FQ510">
        <v>8.12707</v>
      </c>
      <c r="FR510">
        <v>101.449</v>
      </c>
      <c r="FS510">
        <v>101.875</v>
      </c>
    </row>
    <row r="511" spans="1:175">
      <c r="A511">
        <v>495</v>
      </c>
      <c r="B511">
        <v>1626466178</v>
      </c>
      <c r="C511">
        <v>988.400000095367</v>
      </c>
      <c r="D511" t="s">
        <v>1284</v>
      </c>
      <c r="E511" t="s">
        <v>1285</v>
      </c>
      <c r="F511">
        <v>1</v>
      </c>
      <c r="G511" t="s">
        <v>291</v>
      </c>
      <c r="H511">
        <v>1626466177</v>
      </c>
      <c r="I511">
        <f>(J511)/1000</f>
        <v>0</v>
      </c>
      <c r="J511">
        <f>1000*CB511*AH511*(BX511-BY511)/(100*BQ511*(1000-AH511*BX511))</f>
        <v>0</v>
      </c>
      <c r="K511">
        <f>CB511*AH511*(BW511-BV511*(1000-AH511*BY511)/(1000-AH511*BX511))/(100*BQ511)</f>
        <v>0</v>
      </c>
      <c r="L511">
        <f>BV511 - IF(AH511&gt;1, K511*BQ511*100.0/(AJ511*CJ511), 0)</f>
        <v>0</v>
      </c>
      <c r="M511">
        <f>((S511-I511/2)*L511-K511)/(S511+I511/2)</f>
        <v>0</v>
      </c>
      <c r="N511">
        <f>M511*(CC511+CD511)/1000.0</f>
        <v>0</v>
      </c>
      <c r="O511">
        <f>(BV511 - IF(AH511&gt;1, K511*BQ511*100.0/(AJ511*CJ511), 0))*(CC511+CD511)/1000.0</f>
        <v>0</v>
      </c>
      <c r="P511">
        <f>2.0/((1/R511-1/Q511)+SIGN(R511)*SQRT((1/R511-1/Q511)*(1/R511-1/Q511) + 4*BR511/((BR511+1)*(BR511+1))*(2*1/R511*1/Q511-1/Q511*1/Q511)))</f>
        <v>0</v>
      </c>
      <c r="Q511">
        <f>IF(LEFT(BS511,1)&lt;&gt;"0",IF(LEFT(BS511,1)="1",3.0,BT511),$D$5+$E$5*(CJ511*CC511/($K$5*1000))+$F$5*(CJ511*CC511/($K$5*1000))*MAX(MIN(BQ511,$J$5),$I$5)*MAX(MIN(BQ511,$J$5),$I$5)+$G$5*MAX(MIN(BQ511,$J$5),$I$5)*(CJ511*CC511/($K$5*1000))+$H$5*(CJ511*CC511/($K$5*1000))*(CJ511*CC511/($K$5*1000)))</f>
        <v>0</v>
      </c>
      <c r="R511">
        <f>I511*(1000-(1000*0.61365*exp(17.502*V511/(240.97+V511))/(CC511+CD511)+BX511)/2)/(1000*0.61365*exp(17.502*V511/(240.97+V511))/(CC511+CD511)-BX511)</f>
        <v>0</v>
      </c>
      <c r="S511">
        <f>1/((BR511+1)/(P511/1.6)+1/(Q511/1.37)) + BR511/((BR511+1)/(P511/1.6) + BR511/(Q511/1.37))</f>
        <v>0</v>
      </c>
      <c r="T511">
        <f>(BM511*BP511)</f>
        <v>0</v>
      </c>
      <c r="U511">
        <f>(CE511+(T511+2*0.95*5.67E-8*(((CE511+$B$7)+273)^4-(CE511+273)^4)-44100*I511)/(1.84*29.3*Q511+8*0.95*5.67E-8*(CE511+273)^3))</f>
        <v>0</v>
      </c>
      <c r="V511">
        <f>($C$7*CF511+$D$7*CG511+$E$7*U511)</f>
        <v>0</v>
      </c>
      <c r="W511">
        <f>0.61365*exp(17.502*V511/(240.97+V511))</f>
        <v>0</v>
      </c>
      <c r="X511">
        <f>(Y511/Z511*100)</f>
        <v>0</v>
      </c>
      <c r="Y511">
        <f>BX511*(CC511+CD511)/1000</f>
        <v>0</v>
      </c>
      <c r="Z511">
        <f>0.61365*exp(17.502*CE511/(240.97+CE511))</f>
        <v>0</v>
      </c>
      <c r="AA511">
        <f>(W511-BX511*(CC511+CD511)/1000)</f>
        <v>0</v>
      </c>
      <c r="AB511">
        <f>(-I511*44100)</f>
        <v>0</v>
      </c>
      <c r="AC511">
        <f>2*29.3*Q511*0.92*(CE511-V511)</f>
        <v>0</v>
      </c>
      <c r="AD511">
        <f>2*0.95*5.67E-8*(((CE511+$B$7)+273)^4-(V511+273)^4)</f>
        <v>0</v>
      </c>
      <c r="AE511">
        <f>T511+AD511+AB511+AC511</f>
        <v>0</v>
      </c>
      <c r="AF511">
        <v>131</v>
      </c>
      <c r="AG511">
        <v>15</v>
      </c>
      <c r="AH511">
        <f>IF(AF511*$H$13&gt;=AJ511,1.0,(AJ511/(AJ511-AF511*$H$13)))</f>
        <v>0</v>
      </c>
      <c r="AI511">
        <f>(AH511-1)*100</f>
        <v>0</v>
      </c>
      <c r="AJ511">
        <f>MAX(0,($B$13+$C$13*CJ511)/(1+$D$13*CJ511)*CC511/(CE511+273)*$E$13)</f>
        <v>0</v>
      </c>
      <c r="AK511" t="s">
        <v>292</v>
      </c>
      <c r="AL511" t="s">
        <v>292</v>
      </c>
      <c r="AM511">
        <v>0</v>
      </c>
      <c r="AN511">
        <v>0</v>
      </c>
      <c r="AO511">
        <f>1-AM511/AN511</f>
        <v>0</v>
      </c>
      <c r="AP511">
        <v>0</v>
      </c>
      <c r="AQ511" t="s">
        <v>292</v>
      </c>
      <c r="AR511" t="s">
        <v>292</v>
      </c>
      <c r="AS511">
        <v>0</v>
      </c>
      <c r="AT511">
        <v>0</v>
      </c>
      <c r="AU511">
        <f>1-AS511/AT511</f>
        <v>0</v>
      </c>
      <c r="AV511">
        <v>0.5</v>
      </c>
      <c r="AW511">
        <f>BN511</f>
        <v>0</v>
      </c>
      <c r="AX511">
        <f>K511</f>
        <v>0</v>
      </c>
      <c r="AY511">
        <f>AU511*AV511*AW511</f>
        <v>0</v>
      </c>
      <c r="AZ511">
        <f>(AX511-AP511)/AW511</f>
        <v>0</v>
      </c>
      <c r="BA511">
        <f>(AN511-AT511)/AT511</f>
        <v>0</v>
      </c>
      <c r="BB511">
        <f>AM511/(AO511+AM511/AT511)</f>
        <v>0</v>
      </c>
      <c r="BC511" t="s">
        <v>292</v>
      </c>
      <c r="BD511">
        <v>0</v>
      </c>
      <c r="BE511">
        <f>IF(BD511&lt;&gt;0, BD511, BB511)</f>
        <v>0</v>
      </c>
      <c r="BF511">
        <f>1-BE511/AT511</f>
        <v>0</v>
      </c>
      <c r="BG511">
        <f>(AT511-AS511)/(AT511-BE511)</f>
        <v>0</v>
      </c>
      <c r="BH511">
        <f>(AN511-AT511)/(AN511-BE511)</f>
        <v>0</v>
      </c>
      <c r="BI511">
        <f>(AT511-AS511)/(AT511-AM511)</f>
        <v>0</v>
      </c>
      <c r="BJ511">
        <f>(AN511-AT511)/(AN511-AM511)</f>
        <v>0</v>
      </c>
      <c r="BK511">
        <f>(BG511*BE511/AS511)</f>
        <v>0</v>
      </c>
      <c r="BL511">
        <f>(1-BK511)</f>
        <v>0</v>
      </c>
      <c r="BM511">
        <f>$B$11*CK511+$C$11*CL511+$F$11*CM511*(1-CP511)</f>
        <v>0</v>
      </c>
      <c r="BN511">
        <f>BM511*BO511</f>
        <v>0</v>
      </c>
      <c r="BO511">
        <f>($B$11*$D$9+$C$11*$D$9+$F$11*((CZ511+CR511)/MAX(CZ511+CR511+DA511, 0.1)*$I$9+DA511/MAX(CZ511+CR511+DA511, 0.1)*$J$9))/($B$11+$C$11+$F$11)</f>
        <v>0</v>
      </c>
      <c r="BP511">
        <f>($B$11*$K$9+$C$11*$K$9+$F$11*((CZ511+CR511)/MAX(CZ511+CR511+DA511, 0.1)*$P$9+DA511/MAX(CZ511+CR511+DA511, 0.1)*$Q$9))/($B$11+$C$11+$F$11)</f>
        <v>0</v>
      </c>
      <c r="BQ511">
        <v>6</v>
      </c>
      <c r="BR511">
        <v>0.5</v>
      </c>
      <c r="BS511" t="s">
        <v>293</v>
      </c>
      <c r="BT511">
        <v>2</v>
      </c>
      <c r="BU511">
        <v>1626466177</v>
      </c>
      <c r="BV511">
        <v>394.354333333333</v>
      </c>
      <c r="BW511">
        <v>419.928333333333</v>
      </c>
      <c r="BX511">
        <v>16.3463</v>
      </c>
      <c r="BY511">
        <v>7.99626</v>
      </c>
      <c r="BZ511">
        <v>392.807333333333</v>
      </c>
      <c r="CA511">
        <v>16.3373666666667</v>
      </c>
      <c r="CB511">
        <v>900.001333333333</v>
      </c>
      <c r="CC511">
        <v>100.752</v>
      </c>
      <c r="CD511">
        <v>0.100565666666667</v>
      </c>
      <c r="CE511">
        <v>31.9863666666667</v>
      </c>
      <c r="CF511">
        <v>29.4462</v>
      </c>
      <c r="CG511">
        <v>999.9</v>
      </c>
      <c r="CH511">
        <v>0</v>
      </c>
      <c r="CI511">
        <v>0</v>
      </c>
      <c r="CJ511">
        <v>9992.06666666667</v>
      </c>
      <c r="CK511">
        <v>0</v>
      </c>
      <c r="CL511">
        <v>0.221023</v>
      </c>
      <c r="CM511">
        <v>1460.07</v>
      </c>
      <c r="CN511">
        <v>0.973</v>
      </c>
      <c r="CO511">
        <v>0.0269999</v>
      </c>
      <c r="CP511">
        <v>0</v>
      </c>
      <c r="CQ511">
        <v>894.941666666667</v>
      </c>
      <c r="CR511">
        <v>4.99999</v>
      </c>
      <c r="CS511">
        <v>13152.1</v>
      </c>
      <c r="CT511">
        <v>12728.9666666667</v>
      </c>
      <c r="CU511">
        <v>40.25</v>
      </c>
      <c r="CV511">
        <v>41.75</v>
      </c>
      <c r="CW511">
        <v>41.125</v>
      </c>
      <c r="CX511">
        <v>41.4163333333333</v>
      </c>
      <c r="CY511">
        <v>42.875</v>
      </c>
      <c r="CZ511">
        <v>1415.78</v>
      </c>
      <c r="DA511">
        <v>39.29</v>
      </c>
      <c r="DB511">
        <v>0</v>
      </c>
      <c r="DC511">
        <v>1626466189.4</v>
      </c>
      <c r="DD511">
        <v>0</v>
      </c>
      <c r="DE511">
        <v>894.642923076923</v>
      </c>
      <c r="DF511">
        <v>1.71152135368689</v>
      </c>
      <c r="DG511">
        <v>45.2547008312659</v>
      </c>
      <c r="DH511">
        <v>13146.8576923077</v>
      </c>
      <c r="DI511">
        <v>15</v>
      </c>
      <c r="DJ511">
        <v>1626465084.6</v>
      </c>
      <c r="DK511" t="s">
        <v>294</v>
      </c>
      <c r="DL511">
        <v>1626465076.6</v>
      </c>
      <c r="DM511">
        <v>1626465084.6</v>
      </c>
      <c r="DN511">
        <v>8</v>
      </c>
      <c r="DO511">
        <v>0.212</v>
      </c>
      <c r="DP511">
        <v>0.013</v>
      </c>
      <c r="DQ511">
        <v>1.588</v>
      </c>
      <c r="DR511">
        <v>-0.074</v>
      </c>
      <c r="DS511">
        <v>420</v>
      </c>
      <c r="DT511">
        <v>3</v>
      </c>
      <c r="DU511">
        <v>0.13</v>
      </c>
      <c r="DV511">
        <v>0.03</v>
      </c>
      <c r="DW511">
        <v>-25.5971195121951</v>
      </c>
      <c r="DX511">
        <v>-0.0944550522648305</v>
      </c>
      <c r="DY511">
        <v>0.0307576381115501</v>
      </c>
      <c r="DZ511">
        <v>1</v>
      </c>
      <c r="EA511">
        <v>894.555454545454</v>
      </c>
      <c r="EB511">
        <v>2.00241662923657</v>
      </c>
      <c r="EC511">
        <v>0.25495692932861</v>
      </c>
      <c r="ED511">
        <v>1</v>
      </c>
      <c r="EE511">
        <v>8.27389975609756</v>
      </c>
      <c r="EF511">
        <v>0.331889268292682</v>
      </c>
      <c r="EG511">
        <v>0.0356610151619319</v>
      </c>
      <c r="EH511">
        <v>0</v>
      </c>
      <c r="EI511">
        <v>2</v>
      </c>
      <c r="EJ511">
        <v>3</v>
      </c>
      <c r="EK511" t="s">
        <v>354</v>
      </c>
      <c r="EL511">
        <v>100</v>
      </c>
      <c r="EM511">
        <v>100</v>
      </c>
      <c r="EN511">
        <v>1.547</v>
      </c>
      <c r="EO511">
        <v>0.0092</v>
      </c>
      <c r="EP511">
        <v>0.796380875196005</v>
      </c>
      <c r="EQ511">
        <v>0.00225868272383977</v>
      </c>
      <c r="ER511">
        <v>-9.96746185667655e-07</v>
      </c>
      <c r="ES511">
        <v>2.83711317370827e-10</v>
      </c>
      <c r="ET511">
        <v>-0.071317122073674</v>
      </c>
      <c r="EU511">
        <v>-0.00217948432402501</v>
      </c>
      <c r="EV511">
        <v>0.000453263451741206</v>
      </c>
      <c r="EW511">
        <v>-1.16319206543697e-06</v>
      </c>
      <c r="EX511">
        <v>-2</v>
      </c>
      <c r="EY511">
        <v>2196</v>
      </c>
      <c r="EZ511">
        <v>1</v>
      </c>
      <c r="FA511">
        <v>25</v>
      </c>
      <c r="FB511">
        <v>18.4</v>
      </c>
      <c r="FC511">
        <v>18.2</v>
      </c>
      <c r="FD511">
        <v>18</v>
      </c>
      <c r="FE511">
        <v>833.465</v>
      </c>
      <c r="FF511">
        <v>437.672</v>
      </c>
      <c r="FG511">
        <v>39.9796</v>
      </c>
      <c r="FH511">
        <v>25.498</v>
      </c>
      <c r="FI511">
        <v>30.0007</v>
      </c>
      <c r="FJ511">
        <v>25.4435</v>
      </c>
      <c r="FK511">
        <v>25.4645</v>
      </c>
      <c r="FL511">
        <v>25.1449</v>
      </c>
      <c r="FM511">
        <v>47.7022</v>
      </c>
      <c r="FN511">
        <v>0</v>
      </c>
      <c r="FO511">
        <v>40.08</v>
      </c>
      <c r="FP511">
        <v>420</v>
      </c>
      <c r="FQ511">
        <v>8.11449</v>
      </c>
      <c r="FR511">
        <v>101.449</v>
      </c>
      <c r="FS511">
        <v>101.874</v>
      </c>
    </row>
    <row r="512" spans="1:175">
      <c r="A512">
        <v>496</v>
      </c>
      <c r="B512">
        <v>1626466180</v>
      </c>
      <c r="C512">
        <v>990.400000095367</v>
      </c>
      <c r="D512" t="s">
        <v>1286</v>
      </c>
      <c r="E512" t="s">
        <v>1287</v>
      </c>
      <c r="F512">
        <v>1</v>
      </c>
      <c r="G512" t="s">
        <v>291</v>
      </c>
      <c r="H512">
        <v>1626466179</v>
      </c>
      <c r="I512">
        <f>(J512)/1000</f>
        <v>0</v>
      </c>
      <c r="J512">
        <f>1000*CB512*AH512*(BX512-BY512)/(100*BQ512*(1000-AH512*BX512))</f>
        <v>0</v>
      </c>
      <c r="K512">
        <f>CB512*AH512*(BW512-BV512*(1000-AH512*BY512)/(1000-AH512*BX512))/(100*BQ512)</f>
        <v>0</v>
      </c>
      <c r="L512">
        <f>BV512 - IF(AH512&gt;1, K512*BQ512*100.0/(AJ512*CJ512), 0)</f>
        <v>0</v>
      </c>
      <c r="M512">
        <f>((S512-I512/2)*L512-K512)/(S512+I512/2)</f>
        <v>0</v>
      </c>
      <c r="N512">
        <f>M512*(CC512+CD512)/1000.0</f>
        <v>0</v>
      </c>
      <c r="O512">
        <f>(BV512 - IF(AH512&gt;1, K512*BQ512*100.0/(AJ512*CJ512), 0))*(CC512+CD512)/1000.0</f>
        <v>0</v>
      </c>
      <c r="P512">
        <f>2.0/((1/R512-1/Q512)+SIGN(R512)*SQRT((1/R512-1/Q512)*(1/R512-1/Q512) + 4*BR512/((BR512+1)*(BR512+1))*(2*1/R512*1/Q512-1/Q512*1/Q512)))</f>
        <v>0</v>
      </c>
      <c r="Q512">
        <f>IF(LEFT(BS512,1)&lt;&gt;"0",IF(LEFT(BS512,1)="1",3.0,BT512),$D$5+$E$5*(CJ512*CC512/($K$5*1000))+$F$5*(CJ512*CC512/($K$5*1000))*MAX(MIN(BQ512,$J$5),$I$5)*MAX(MIN(BQ512,$J$5),$I$5)+$G$5*MAX(MIN(BQ512,$J$5),$I$5)*(CJ512*CC512/($K$5*1000))+$H$5*(CJ512*CC512/($K$5*1000))*(CJ512*CC512/($K$5*1000)))</f>
        <v>0</v>
      </c>
      <c r="R512">
        <f>I512*(1000-(1000*0.61365*exp(17.502*V512/(240.97+V512))/(CC512+CD512)+BX512)/2)/(1000*0.61365*exp(17.502*V512/(240.97+V512))/(CC512+CD512)-BX512)</f>
        <v>0</v>
      </c>
      <c r="S512">
        <f>1/((BR512+1)/(P512/1.6)+1/(Q512/1.37)) + BR512/((BR512+1)/(P512/1.6) + BR512/(Q512/1.37))</f>
        <v>0</v>
      </c>
      <c r="T512">
        <f>(BM512*BP512)</f>
        <v>0</v>
      </c>
      <c r="U512">
        <f>(CE512+(T512+2*0.95*5.67E-8*(((CE512+$B$7)+273)^4-(CE512+273)^4)-44100*I512)/(1.84*29.3*Q512+8*0.95*5.67E-8*(CE512+273)^3))</f>
        <v>0</v>
      </c>
      <c r="V512">
        <f>($C$7*CF512+$D$7*CG512+$E$7*U512)</f>
        <v>0</v>
      </c>
      <c r="W512">
        <f>0.61365*exp(17.502*V512/(240.97+V512))</f>
        <v>0</v>
      </c>
      <c r="X512">
        <f>(Y512/Z512*100)</f>
        <v>0</v>
      </c>
      <c r="Y512">
        <f>BX512*(CC512+CD512)/1000</f>
        <v>0</v>
      </c>
      <c r="Z512">
        <f>0.61365*exp(17.502*CE512/(240.97+CE512))</f>
        <v>0</v>
      </c>
      <c r="AA512">
        <f>(W512-BX512*(CC512+CD512)/1000)</f>
        <v>0</v>
      </c>
      <c r="AB512">
        <f>(-I512*44100)</f>
        <v>0</v>
      </c>
      <c r="AC512">
        <f>2*29.3*Q512*0.92*(CE512-V512)</f>
        <v>0</v>
      </c>
      <c r="AD512">
        <f>2*0.95*5.67E-8*(((CE512+$B$7)+273)^4-(V512+273)^4)</f>
        <v>0</v>
      </c>
      <c r="AE512">
        <f>T512+AD512+AB512+AC512</f>
        <v>0</v>
      </c>
      <c r="AF512">
        <v>131</v>
      </c>
      <c r="AG512">
        <v>15</v>
      </c>
      <c r="AH512">
        <f>IF(AF512*$H$13&gt;=AJ512,1.0,(AJ512/(AJ512-AF512*$H$13)))</f>
        <v>0</v>
      </c>
      <c r="AI512">
        <f>(AH512-1)*100</f>
        <v>0</v>
      </c>
      <c r="AJ512">
        <f>MAX(0,($B$13+$C$13*CJ512)/(1+$D$13*CJ512)*CC512/(CE512+273)*$E$13)</f>
        <v>0</v>
      </c>
      <c r="AK512" t="s">
        <v>292</v>
      </c>
      <c r="AL512" t="s">
        <v>292</v>
      </c>
      <c r="AM512">
        <v>0</v>
      </c>
      <c r="AN512">
        <v>0</v>
      </c>
      <c r="AO512">
        <f>1-AM512/AN512</f>
        <v>0</v>
      </c>
      <c r="AP512">
        <v>0</v>
      </c>
      <c r="AQ512" t="s">
        <v>292</v>
      </c>
      <c r="AR512" t="s">
        <v>292</v>
      </c>
      <c r="AS512">
        <v>0</v>
      </c>
      <c r="AT512">
        <v>0</v>
      </c>
      <c r="AU512">
        <f>1-AS512/AT512</f>
        <v>0</v>
      </c>
      <c r="AV512">
        <v>0.5</v>
      </c>
      <c r="AW512">
        <f>BN512</f>
        <v>0</v>
      </c>
      <c r="AX512">
        <f>K512</f>
        <v>0</v>
      </c>
      <c r="AY512">
        <f>AU512*AV512*AW512</f>
        <v>0</v>
      </c>
      <c r="AZ512">
        <f>(AX512-AP512)/AW512</f>
        <v>0</v>
      </c>
      <c r="BA512">
        <f>(AN512-AT512)/AT512</f>
        <v>0</v>
      </c>
      <c r="BB512">
        <f>AM512/(AO512+AM512/AT512)</f>
        <v>0</v>
      </c>
      <c r="BC512" t="s">
        <v>292</v>
      </c>
      <c r="BD512">
        <v>0</v>
      </c>
      <c r="BE512">
        <f>IF(BD512&lt;&gt;0, BD512, BB512)</f>
        <v>0</v>
      </c>
      <c r="BF512">
        <f>1-BE512/AT512</f>
        <v>0</v>
      </c>
      <c r="BG512">
        <f>(AT512-AS512)/(AT512-BE512)</f>
        <v>0</v>
      </c>
      <c r="BH512">
        <f>(AN512-AT512)/(AN512-BE512)</f>
        <v>0</v>
      </c>
      <c r="BI512">
        <f>(AT512-AS512)/(AT512-AM512)</f>
        <v>0</v>
      </c>
      <c r="BJ512">
        <f>(AN512-AT512)/(AN512-AM512)</f>
        <v>0</v>
      </c>
      <c r="BK512">
        <f>(BG512*BE512/AS512)</f>
        <v>0</v>
      </c>
      <c r="BL512">
        <f>(1-BK512)</f>
        <v>0</v>
      </c>
      <c r="BM512">
        <f>$B$11*CK512+$C$11*CL512+$F$11*CM512*(1-CP512)</f>
        <v>0</v>
      </c>
      <c r="BN512">
        <f>BM512*BO512</f>
        <v>0</v>
      </c>
      <c r="BO512">
        <f>($B$11*$D$9+$C$11*$D$9+$F$11*((CZ512+CR512)/MAX(CZ512+CR512+DA512, 0.1)*$I$9+DA512/MAX(CZ512+CR512+DA512, 0.1)*$J$9))/($B$11+$C$11+$F$11)</f>
        <v>0</v>
      </c>
      <c r="BP512">
        <f>($B$11*$K$9+$C$11*$K$9+$F$11*((CZ512+CR512)/MAX(CZ512+CR512+DA512, 0.1)*$P$9+DA512/MAX(CZ512+CR512+DA512, 0.1)*$Q$9))/($B$11+$C$11+$F$11)</f>
        <v>0</v>
      </c>
      <c r="BQ512">
        <v>6</v>
      </c>
      <c r="BR512">
        <v>0.5</v>
      </c>
      <c r="BS512" t="s">
        <v>293</v>
      </c>
      <c r="BT512">
        <v>2</v>
      </c>
      <c r="BU512">
        <v>1626466179</v>
      </c>
      <c r="BV512">
        <v>394.332</v>
      </c>
      <c r="BW512">
        <v>419.948</v>
      </c>
      <c r="BX512">
        <v>16.3858333333333</v>
      </c>
      <c r="BY512">
        <v>8.03868</v>
      </c>
      <c r="BZ512">
        <v>392.785</v>
      </c>
      <c r="CA512">
        <v>16.3764</v>
      </c>
      <c r="CB512">
        <v>900.041</v>
      </c>
      <c r="CC512">
        <v>100.751</v>
      </c>
      <c r="CD512">
        <v>0.0998990333333333</v>
      </c>
      <c r="CE512">
        <v>32.0297</v>
      </c>
      <c r="CF512">
        <v>29.4848</v>
      </c>
      <c r="CG512">
        <v>999.9</v>
      </c>
      <c r="CH512">
        <v>0</v>
      </c>
      <c r="CI512">
        <v>0</v>
      </c>
      <c r="CJ512">
        <v>10071.2666666667</v>
      </c>
      <c r="CK512">
        <v>0</v>
      </c>
      <c r="CL512">
        <v>0.221023</v>
      </c>
      <c r="CM512">
        <v>1459.98</v>
      </c>
      <c r="CN512">
        <v>0.972998333333333</v>
      </c>
      <c r="CO512">
        <v>0.0270014666666667</v>
      </c>
      <c r="CP512">
        <v>0</v>
      </c>
      <c r="CQ512">
        <v>894.867</v>
      </c>
      <c r="CR512">
        <v>4.99999</v>
      </c>
      <c r="CS512">
        <v>13152.0333333333</v>
      </c>
      <c r="CT512">
        <v>12728.1333333333</v>
      </c>
      <c r="CU512">
        <v>40.25</v>
      </c>
      <c r="CV512">
        <v>41.75</v>
      </c>
      <c r="CW512">
        <v>41.125</v>
      </c>
      <c r="CX512">
        <v>41.4163333333333</v>
      </c>
      <c r="CY512">
        <v>42.875</v>
      </c>
      <c r="CZ512">
        <v>1415.69</v>
      </c>
      <c r="DA512">
        <v>39.29</v>
      </c>
      <c r="DB512">
        <v>0</v>
      </c>
      <c r="DC512">
        <v>1626466191.2</v>
      </c>
      <c r="DD512">
        <v>0</v>
      </c>
      <c r="DE512">
        <v>894.73576</v>
      </c>
      <c r="DF512">
        <v>2.00023075535008</v>
      </c>
      <c r="DG512">
        <v>45.2538461532409</v>
      </c>
      <c r="DH512">
        <v>13148.256</v>
      </c>
      <c r="DI512">
        <v>15</v>
      </c>
      <c r="DJ512">
        <v>1626465084.6</v>
      </c>
      <c r="DK512" t="s">
        <v>294</v>
      </c>
      <c r="DL512">
        <v>1626465076.6</v>
      </c>
      <c r="DM512">
        <v>1626465084.6</v>
      </c>
      <c r="DN512">
        <v>8</v>
      </c>
      <c r="DO512">
        <v>0.212</v>
      </c>
      <c r="DP512">
        <v>0.013</v>
      </c>
      <c r="DQ512">
        <v>1.588</v>
      </c>
      <c r="DR512">
        <v>-0.074</v>
      </c>
      <c r="DS512">
        <v>420</v>
      </c>
      <c r="DT512">
        <v>3</v>
      </c>
      <c r="DU512">
        <v>0.13</v>
      </c>
      <c r="DV512">
        <v>0.03</v>
      </c>
      <c r="DW512">
        <v>-25.5934731707317</v>
      </c>
      <c r="DX512">
        <v>-0.121020209059242</v>
      </c>
      <c r="DY512">
        <v>0.0301054166132717</v>
      </c>
      <c r="DZ512">
        <v>1</v>
      </c>
      <c r="EA512">
        <v>894.598121212121</v>
      </c>
      <c r="EB512">
        <v>1.76034334764065</v>
      </c>
      <c r="EC512">
        <v>0.245115774448283</v>
      </c>
      <c r="ED512">
        <v>1</v>
      </c>
      <c r="EE512">
        <v>8.28604292682927</v>
      </c>
      <c r="EF512">
        <v>0.349150034843231</v>
      </c>
      <c r="EG512">
        <v>0.0373519450137704</v>
      </c>
      <c r="EH512">
        <v>0</v>
      </c>
      <c r="EI512">
        <v>2</v>
      </c>
      <c r="EJ512">
        <v>3</v>
      </c>
      <c r="EK512" t="s">
        <v>354</v>
      </c>
      <c r="EL512">
        <v>100</v>
      </c>
      <c r="EM512">
        <v>100</v>
      </c>
      <c r="EN512">
        <v>1.547</v>
      </c>
      <c r="EO512">
        <v>0.0097</v>
      </c>
      <c r="EP512">
        <v>0.796380875196005</v>
      </c>
      <c r="EQ512">
        <v>0.00225868272383977</v>
      </c>
      <c r="ER512">
        <v>-9.96746185667655e-07</v>
      </c>
      <c r="ES512">
        <v>2.83711317370827e-10</v>
      </c>
      <c r="ET512">
        <v>-0.071317122073674</v>
      </c>
      <c r="EU512">
        <v>-0.00217948432402501</v>
      </c>
      <c r="EV512">
        <v>0.000453263451741206</v>
      </c>
      <c r="EW512">
        <v>-1.16319206543697e-06</v>
      </c>
      <c r="EX512">
        <v>-2</v>
      </c>
      <c r="EY512">
        <v>2196</v>
      </c>
      <c r="EZ512">
        <v>1</v>
      </c>
      <c r="FA512">
        <v>25</v>
      </c>
      <c r="FB512">
        <v>18.4</v>
      </c>
      <c r="FC512">
        <v>18.3</v>
      </c>
      <c r="FD512">
        <v>18</v>
      </c>
      <c r="FE512">
        <v>833.842</v>
      </c>
      <c r="FF512">
        <v>437.374</v>
      </c>
      <c r="FG512">
        <v>40.0454</v>
      </c>
      <c r="FH512">
        <v>25.5012</v>
      </c>
      <c r="FI512">
        <v>30.0007</v>
      </c>
      <c r="FJ512">
        <v>25.4451</v>
      </c>
      <c r="FK512">
        <v>25.4667</v>
      </c>
      <c r="FL512">
        <v>25.1442</v>
      </c>
      <c r="FM512">
        <v>47.7022</v>
      </c>
      <c r="FN512">
        <v>0</v>
      </c>
      <c r="FO512">
        <v>40.18</v>
      </c>
      <c r="FP512">
        <v>420</v>
      </c>
      <c r="FQ512">
        <v>8.08774</v>
      </c>
      <c r="FR512">
        <v>101.448</v>
      </c>
      <c r="FS512">
        <v>101.874</v>
      </c>
    </row>
    <row r="513" spans="1:175">
      <c r="A513">
        <v>497</v>
      </c>
      <c r="B513">
        <v>1626466182</v>
      </c>
      <c r="C513">
        <v>992.400000095367</v>
      </c>
      <c r="D513" t="s">
        <v>1288</v>
      </c>
      <c r="E513" t="s">
        <v>1289</v>
      </c>
      <c r="F513">
        <v>1</v>
      </c>
      <c r="G513" t="s">
        <v>291</v>
      </c>
      <c r="H513">
        <v>1626466181</v>
      </c>
      <c r="I513">
        <f>(J513)/1000</f>
        <v>0</v>
      </c>
      <c r="J513">
        <f>1000*CB513*AH513*(BX513-BY513)/(100*BQ513*(1000-AH513*BX513))</f>
        <v>0</v>
      </c>
      <c r="K513">
        <f>CB513*AH513*(BW513-BV513*(1000-AH513*BY513)/(1000-AH513*BX513))/(100*BQ513)</f>
        <v>0</v>
      </c>
      <c r="L513">
        <f>BV513 - IF(AH513&gt;1, K513*BQ513*100.0/(AJ513*CJ513), 0)</f>
        <v>0</v>
      </c>
      <c r="M513">
        <f>((S513-I513/2)*L513-K513)/(S513+I513/2)</f>
        <v>0</v>
      </c>
      <c r="N513">
        <f>M513*(CC513+CD513)/1000.0</f>
        <v>0</v>
      </c>
      <c r="O513">
        <f>(BV513 - IF(AH513&gt;1, K513*BQ513*100.0/(AJ513*CJ513), 0))*(CC513+CD513)/1000.0</f>
        <v>0</v>
      </c>
      <c r="P513">
        <f>2.0/((1/R513-1/Q513)+SIGN(R513)*SQRT((1/R513-1/Q513)*(1/R513-1/Q513) + 4*BR513/((BR513+1)*(BR513+1))*(2*1/R513*1/Q513-1/Q513*1/Q513)))</f>
        <v>0</v>
      </c>
      <c r="Q513">
        <f>IF(LEFT(BS513,1)&lt;&gt;"0",IF(LEFT(BS513,1)="1",3.0,BT513),$D$5+$E$5*(CJ513*CC513/($K$5*1000))+$F$5*(CJ513*CC513/($K$5*1000))*MAX(MIN(BQ513,$J$5),$I$5)*MAX(MIN(BQ513,$J$5),$I$5)+$G$5*MAX(MIN(BQ513,$J$5),$I$5)*(CJ513*CC513/($K$5*1000))+$H$5*(CJ513*CC513/($K$5*1000))*(CJ513*CC513/($K$5*1000)))</f>
        <v>0</v>
      </c>
      <c r="R513">
        <f>I513*(1000-(1000*0.61365*exp(17.502*V513/(240.97+V513))/(CC513+CD513)+BX513)/2)/(1000*0.61365*exp(17.502*V513/(240.97+V513))/(CC513+CD513)-BX513)</f>
        <v>0</v>
      </c>
      <c r="S513">
        <f>1/((BR513+1)/(P513/1.6)+1/(Q513/1.37)) + BR513/((BR513+1)/(P513/1.6) + BR513/(Q513/1.37))</f>
        <v>0</v>
      </c>
      <c r="T513">
        <f>(BM513*BP513)</f>
        <v>0</v>
      </c>
      <c r="U513">
        <f>(CE513+(T513+2*0.95*5.67E-8*(((CE513+$B$7)+273)^4-(CE513+273)^4)-44100*I513)/(1.84*29.3*Q513+8*0.95*5.67E-8*(CE513+273)^3))</f>
        <v>0</v>
      </c>
      <c r="V513">
        <f>($C$7*CF513+$D$7*CG513+$E$7*U513)</f>
        <v>0</v>
      </c>
      <c r="W513">
        <f>0.61365*exp(17.502*V513/(240.97+V513))</f>
        <v>0</v>
      </c>
      <c r="X513">
        <f>(Y513/Z513*100)</f>
        <v>0</v>
      </c>
      <c r="Y513">
        <f>BX513*(CC513+CD513)/1000</f>
        <v>0</v>
      </c>
      <c r="Z513">
        <f>0.61365*exp(17.502*CE513/(240.97+CE513))</f>
        <v>0</v>
      </c>
      <c r="AA513">
        <f>(W513-BX513*(CC513+CD513)/1000)</f>
        <v>0</v>
      </c>
      <c r="AB513">
        <f>(-I513*44100)</f>
        <v>0</v>
      </c>
      <c r="AC513">
        <f>2*29.3*Q513*0.92*(CE513-V513)</f>
        <v>0</v>
      </c>
      <c r="AD513">
        <f>2*0.95*5.67E-8*(((CE513+$B$7)+273)^4-(V513+273)^4)</f>
        <v>0</v>
      </c>
      <c r="AE513">
        <f>T513+AD513+AB513+AC513</f>
        <v>0</v>
      </c>
      <c r="AF513">
        <v>131</v>
      </c>
      <c r="AG513">
        <v>15</v>
      </c>
      <c r="AH513">
        <f>IF(AF513*$H$13&gt;=AJ513,1.0,(AJ513/(AJ513-AF513*$H$13)))</f>
        <v>0</v>
      </c>
      <c r="AI513">
        <f>(AH513-1)*100</f>
        <v>0</v>
      </c>
      <c r="AJ513">
        <f>MAX(0,($B$13+$C$13*CJ513)/(1+$D$13*CJ513)*CC513/(CE513+273)*$E$13)</f>
        <v>0</v>
      </c>
      <c r="AK513" t="s">
        <v>292</v>
      </c>
      <c r="AL513" t="s">
        <v>292</v>
      </c>
      <c r="AM513">
        <v>0</v>
      </c>
      <c r="AN513">
        <v>0</v>
      </c>
      <c r="AO513">
        <f>1-AM513/AN513</f>
        <v>0</v>
      </c>
      <c r="AP513">
        <v>0</v>
      </c>
      <c r="AQ513" t="s">
        <v>292</v>
      </c>
      <c r="AR513" t="s">
        <v>292</v>
      </c>
      <c r="AS513">
        <v>0</v>
      </c>
      <c r="AT513">
        <v>0</v>
      </c>
      <c r="AU513">
        <f>1-AS513/AT513</f>
        <v>0</v>
      </c>
      <c r="AV513">
        <v>0.5</v>
      </c>
      <c r="AW513">
        <f>BN513</f>
        <v>0</v>
      </c>
      <c r="AX513">
        <f>K513</f>
        <v>0</v>
      </c>
      <c r="AY513">
        <f>AU513*AV513*AW513</f>
        <v>0</v>
      </c>
      <c r="AZ513">
        <f>(AX513-AP513)/AW513</f>
        <v>0</v>
      </c>
      <c r="BA513">
        <f>(AN513-AT513)/AT513</f>
        <v>0</v>
      </c>
      <c r="BB513">
        <f>AM513/(AO513+AM513/AT513)</f>
        <v>0</v>
      </c>
      <c r="BC513" t="s">
        <v>292</v>
      </c>
      <c r="BD513">
        <v>0</v>
      </c>
      <c r="BE513">
        <f>IF(BD513&lt;&gt;0, BD513, BB513)</f>
        <v>0</v>
      </c>
      <c r="BF513">
        <f>1-BE513/AT513</f>
        <v>0</v>
      </c>
      <c r="BG513">
        <f>(AT513-AS513)/(AT513-BE513)</f>
        <v>0</v>
      </c>
      <c r="BH513">
        <f>(AN513-AT513)/(AN513-BE513)</f>
        <v>0</v>
      </c>
      <c r="BI513">
        <f>(AT513-AS513)/(AT513-AM513)</f>
        <v>0</v>
      </c>
      <c r="BJ513">
        <f>(AN513-AT513)/(AN513-AM513)</f>
        <v>0</v>
      </c>
      <c r="BK513">
        <f>(BG513*BE513/AS513)</f>
        <v>0</v>
      </c>
      <c r="BL513">
        <f>(1-BK513)</f>
        <v>0</v>
      </c>
      <c r="BM513">
        <f>$B$11*CK513+$C$11*CL513+$F$11*CM513*(1-CP513)</f>
        <v>0</v>
      </c>
      <c r="BN513">
        <f>BM513*BO513</f>
        <v>0</v>
      </c>
      <c r="BO513">
        <f>($B$11*$D$9+$C$11*$D$9+$F$11*((CZ513+CR513)/MAX(CZ513+CR513+DA513, 0.1)*$I$9+DA513/MAX(CZ513+CR513+DA513, 0.1)*$J$9))/($B$11+$C$11+$F$11)</f>
        <v>0</v>
      </c>
      <c r="BP513">
        <f>($B$11*$K$9+$C$11*$K$9+$F$11*((CZ513+CR513)/MAX(CZ513+CR513+DA513, 0.1)*$P$9+DA513/MAX(CZ513+CR513+DA513, 0.1)*$Q$9))/($B$11+$C$11+$F$11)</f>
        <v>0</v>
      </c>
      <c r="BQ513">
        <v>6</v>
      </c>
      <c r="BR513">
        <v>0.5</v>
      </c>
      <c r="BS513" t="s">
        <v>293</v>
      </c>
      <c r="BT513">
        <v>2</v>
      </c>
      <c r="BU513">
        <v>1626466181</v>
      </c>
      <c r="BV513">
        <v>394.305333333333</v>
      </c>
      <c r="BW513">
        <v>420.01</v>
      </c>
      <c r="BX513">
        <v>16.4317333333333</v>
      </c>
      <c r="BY513">
        <v>8.06961666666667</v>
      </c>
      <c r="BZ513">
        <v>392.758333333333</v>
      </c>
      <c r="CA513">
        <v>16.4217333333333</v>
      </c>
      <c r="CB513">
        <v>899.994</v>
      </c>
      <c r="CC513">
        <v>100.750666666667</v>
      </c>
      <c r="CD513">
        <v>0.0995889333333333</v>
      </c>
      <c r="CE513">
        <v>32.0745666666667</v>
      </c>
      <c r="CF513">
        <v>29.5255</v>
      </c>
      <c r="CG513">
        <v>999.9</v>
      </c>
      <c r="CH513">
        <v>0</v>
      </c>
      <c r="CI513">
        <v>0</v>
      </c>
      <c r="CJ513">
        <v>10031.6666666667</v>
      </c>
      <c r="CK513">
        <v>0</v>
      </c>
      <c r="CL513">
        <v>0.221023</v>
      </c>
      <c r="CM513">
        <v>1460.06333333333</v>
      </c>
      <c r="CN513">
        <v>0.973</v>
      </c>
      <c r="CO513">
        <v>0.0269999</v>
      </c>
      <c r="CP513">
        <v>0</v>
      </c>
      <c r="CQ513">
        <v>895.150333333333</v>
      </c>
      <c r="CR513">
        <v>4.99999</v>
      </c>
      <c r="CS513">
        <v>13155.3666666667</v>
      </c>
      <c r="CT513">
        <v>12728.9</v>
      </c>
      <c r="CU513">
        <v>40.25</v>
      </c>
      <c r="CV513">
        <v>41.7706666666667</v>
      </c>
      <c r="CW513">
        <v>41.125</v>
      </c>
      <c r="CX513">
        <v>41.375</v>
      </c>
      <c r="CY513">
        <v>42.875</v>
      </c>
      <c r="CZ513">
        <v>1415.77333333333</v>
      </c>
      <c r="DA513">
        <v>39.29</v>
      </c>
      <c r="DB513">
        <v>0</v>
      </c>
      <c r="DC513">
        <v>1626466193</v>
      </c>
      <c r="DD513">
        <v>0</v>
      </c>
      <c r="DE513">
        <v>894.804769230769</v>
      </c>
      <c r="DF513">
        <v>2.04656408881747</v>
      </c>
      <c r="DG513">
        <v>41.8427350029618</v>
      </c>
      <c r="DH513">
        <v>13149.4884615385</v>
      </c>
      <c r="DI513">
        <v>15</v>
      </c>
      <c r="DJ513">
        <v>1626465084.6</v>
      </c>
      <c r="DK513" t="s">
        <v>294</v>
      </c>
      <c r="DL513">
        <v>1626465076.6</v>
      </c>
      <c r="DM513">
        <v>1626465084.6</v>
      </c>
      <c r="DN513">
        <v>8</v>
      </c>
      <c r="DO513">
        <v>0.212</v>
      </c>
      <c r="DP513">
        <v>0.013</v>
      </c>
      <c r="DQ513">
        <v>1.588</v>
      </c>
      <c r="DR513">
        <v>-0.074</v>
      </c>
      <c r="DS513">
        <v>420</v>
      </c>
      <c r="DT513">
        <v>3</v>
      </c>
      <c r="DU513">
        <v>0.13</v>
      </c>
      <c r="DV513">
        <v>0.03</v>
      </c>
      <c r="DW513">
        <v>-25.6057</v>
      </c>
      <c r="DX513">
        <v>-0.187139372822308</v>
      </c>
      <c r="DY513">
        <v>0.0369326347854459</v>
      </c>
      <c r="DZ513">
        <v>1</v>
      </c>
      <c r="EA513">
        <v>894.682428571429</v>
      </c>
      <c r="EB513">
        <v>2.14714556562248</v>
      </c>
      <c r="EC513">
        <v>0.286040485217867</v>
      </c>
      <c r="ED513">
        <v>1</v>
      </c>
      <c r="EE513">
        <v>8.29714853658537</v>
      </c>
      <c r="EF513">
        <v>0.36936146341463</v>
      </c>
      <c r="EG513">
        <v>0.0390659779348319</v>
      </c>
      <c r="EH513">
        <v>0</v>
      </c>
      <c r="EI513">
        <v>2</v>
      </c>
      <c r="EJ513">
        <v>3</v>
      </c>
      <c r="EK513" t="s">
        <v>354</v>
      </c>
      <c r="EL513">
        <v>100</v>
      </c>
      <c r="EM513">
        <v>100</v>
      </c>
      <c r="EN513">
        <v>1.547</v>
      </c>
      <c r="EO513">
        <v>0.0102</v>
      </c>
      <c r="EP513">
        <v>0.796380875196005</v>
      </c>
      <c r="EQ513">
        <v>0.00225868272383977</v>
      </c>
      <c r="ER513">
        <v>-9.96746185667655e-07</v>
      </c>
      <c r="ES513">
        <v>2.83711317370827e-10</v>
      </c>
      <c r="ET513">
        <v>-0.071317122073674</v>
      </c>
      <c r="EU513">
        <v>-0.00217948432402501</v>
      </c>
      <c r="EV513">
        <v>0.000453263451741206</v>
      </c>
      <c r="EW513">
        <v>-1.16319206543697e-06</v>
      </c>
      <c r="EX513">
        <v>-2</v>
      </c>
      <c r="EY513">
        <v>2196</v>
      </c>
      <c r="EZ513">
        <v>1</v>
      </c>
      <c r="FA513">
        <v>25</v>
      </c>
      <c r="FB513">
        <v>18.4</v>
      </c>
      <c r="FC513">
        <v>18.3</v>
      </c>
      <c r="FD513">
        <v>18</v>
      </c>
      <c r="FE513">
        <v>834.055</v>
      </c>
      <c r="FF513">
        <v>437.421</v>
      </c>
      <c r="FG513">
        <v>40.1108</v>
      </c>
      <c r="FH513">
        <v>25.505</v>
      </c>
      <c r="FI513">
        <v>30.0008</v>
      </c>
      <c r="FJ513">
        <v>25.4467</v>
      </c>
      <c r="FK513">
        <v>25.4686</v>
      </c>
      <c r="FL513">
        <v>25.1443</v>
      </c>
      <c r="FM513">
        <v>47.7022</v>
      </c>
      <c r="FN513">
        <v>0</v>
      </c>
      <c r="FO513">
        <v>40.18</v>
      </c>
      <c r="FP513">
        <v>420</v>
      </c>
      <c r="FQ513">
        <v>8.07765</v>
      </c>
      <c r="FR513">
        <v>101.448</v>
      </c>
      <c r="FS513">
        <v>101.873</v>
      </c>
    </row>
    <row r="514" spans="1:175">
      <c r="A514">
        <v>498</v>
      </c>
      <c r="B514">
        <v>1626466184</v>
      </c>
      <c r="C514">
        <v>994.400000095367</v>
      </c>
      <c r="D514" t="s">
        <v>1290</v>
      </c>
      <c r="E514" t="s">
        <v>1291</v>
      </c>
      <c r="F514">
        <v>1</v>
      </c>
      <c r="G514" t="s">
        <v>291</v>
      </c>
      <c r="H514">
        <v>1626466183</v>
      </c>
      <c r="I514">
        <f>(J514)/1000</f>
        <v>0</v>
      </c>
      <c r="J514">
        <f>1000*CB514*AH514*(BX514-BY514)/(100*BQ514*(1000-AH514*BX514))</f>
        <v>0</v>
      </c>
      <c r="K514">
        <f>CB514*AH514*(BW514-BV514*(1000-AH514*BY514)/(1000-AH514*BX514))/(100*BQ514)</f>
        <v>0</v>
      </c>
      <c r="L514">
        <f>BV514 - IF(AH514&gt;1, K514*BQ514*100.0/(AJ514*CJ514), 0)</f>
        <v>0</v>
      </c>
      <c r="M514">
        <f>((S514-I514/2)*L514-K514)/(S514+I514/2)</f>
        <v>0</v>
      </c>
      <c r="N514">
        <f>M514*(CC514+CD514)/1000.0</f>
        <v>0</v>
      </c>
      <c r="O514">
        <f>(BV514 - IF(AH514&gt;1, K514*BQ514*100.0/(AJ514*CJ514), 0))*(CC514+CD514)/1000.0</f>
        <v>0</v>
      </c>
      <c r="P514">
        <f>2.0/((1/R514-1/Q514)+SIGN(R514)*SQRT((1/R514-1/Q514)*(1/R514-1/Q514) + 4*BR514/((BR514+1)*(BR514+1))*(2*1/R514*1/Q514-1/Q514*1/Q514)))</f>
        <v>0</v>
      </c>
      <c r="Q514">
        <f>IF(LEFT(BS514,1)&lt;&gt;"0",IF(LEFT(BS514,1)="1",3.0,BT514),$D$5+$E$5*(CJ514*CC514/($K$5*1000))+$F$5*(CJ514*CC514/($K$5*1000))*MAX(MIN(BQ514,$J$5),$I$5)*MAX(MIN(BQ514,$J$5),$I$5)+$G$5*MAX(MIN(BQ514,$J$5),$I$5)*(CJ514*CC514/($K$5*1000))+$H$5*(CJ514*CC514/($K$5*1000))*(CJ514*CC514/($K$5*1000)))</f>
        <v>0</v>
      </c>
      <c r="R514">
        <f>I514*(1000-(1000*0.61365*exp(17.502*V514/(240.97+V514))/(CC514+CD514)+BX514)/2)/(1000*0.61365*exp(17.502*V514/(240.97+V514))/(CC514+CD514)-BX514)</f>
        <v>0</v>
      </c>
      <c r="S514">
        <f>1/((BR514+1)/(P514/1.6)+1/(Q514/1.37)) + BR514/((BR514+1)/(P514/1.6) + BR514/(Q514/1.37))</f>
        <v>0</v>
      </c>
      <c r="T514">
        <f>(BM514*BP514)</f>
        <v>0</v>
      </c>
      <c r="U514">
        <f>(CE514+(T514+2*0.95*5.67E-8*(((CE514+$B$7)+273)^4-(CE514+273)^4)-44100*I514)/(1.84*29.3*Q514+8*0.95*5.67E-8*(CE514+273)^3))</f>
        <v>0</v>
      </c>
      <c r="V514">
        <f>($C$7*CF514+$D$7*CG514+$E$7*U514)</f>
        <v>0</v>
      </c>
      <c r="W514">
        <f>0.61365*exp(17.502*V514/(240.97+V514))</f>
        <v>0</v>
      </c>
      <c r="X514">
        <f>(Y514/Z514*100)</f>
        <v>0</v>
      </c>
      <c r="Y514">
        <f>BX514*(CC514+CD514)/1000</f>
        <v>0</v>
      </c>
      <c r="Z514">
        <f>0.61365*exp(17.502*CE514/(240.97+CE514))</f>
        <v>0</v>
      </c>
      <c r="AA514">
        <f>(W514-BX514*(CC514+CD514)/1000)</f>
        <v>0</v>
      </c>
      <c r="AB514">
        <f>(-I514*44100)</f>
        <v>0</v>
      </c>
      <c r="AC514">
        <f>2*29.3*Q514*0.92*(CE514-V514)</f>
        <v>0</v>
      </c>
      <c r="AD514">
        <f>2*0.95*5.67E-8*(((CE514+$B$7)+273)^4-(V514+273)^4)</f>
        <v>0</v>
      </c>
      <c r="AE514">
        <f>T514+AD514+AB514+AC514</f>
        <v>0</v>
      </c>
      <c r="AF514">
        <v>131</v>
      </c>
      <c r="AG514">
        <v>15</v>
      </c>
      <c r="AH514">
        <f>IF(AF514*$H$13&gt;=AJ514,1.0,(AJ514/(AJ514-AF514*$H$13)))</f>
        <v>0</v>
      </c>
      <c r="AI514">
        <f>(AH514-1)*100</f>
        <v>0</v>
      </c>
      <c r="AJ514">
        <f>MAX(0,($B$13+$C$13*CJ514)/(1+$D$13*CJ514)*CC514/(CE514+273)*$E$13)</f>
        <v>0</v>
      </c>
      <c r="AK514" t="s">
        <v>292</v>
      </c>
      <c r="AL514" t="s">
        <v>292</v>
      </c>
      <c r="AM514">
        <v>0</v>
      </c>
      <c r="AN514">
        <v>0</v>
      </c>
      <c r="AO514">
        <f>1-AM514/AN514</f>
        <v>0</v>
      </c>
      <c r="AP514">
        <v>0</v>
      </c>
      <c r="AQ514" t="s">
        <v>292</v>
      </c>
      <c r="AR514" t="s">
        <v>292</v>
      </c>
      <c r="AS514">
        <v>0</v>
      </c>
      <c r="AT514">
        <v>0</v>
      </c>
      <c r="AU514">
        <f>1-AS514/AT514</f>
        <v>0</v>
      </c>
      <c r="AV514">
        <v>0.5</v>
      </c>
      <c r="AW514">
        <f>BN514</f>
        <v>0</v>
      </c>
      <c r="AX514">
        <f>K514</f>
        <v>0</v>
      </c>
      <c r="AY514">
        <f>AU514*AV514*AW514</f>
        <v>0</v>
      </c>
      <c r="AZ514">
        <f>(AX514-AP514)/AW514</f>
        <v>0</v>
      </c>
      <c r="BA514">
        <f>(AN514-AT514)/AT514</f>
        <v>0</v>
      </c>
      <c r="BB514">
        <f>AM514/(AO514+AM514/AT514)</f>
        <v>0</v>
      </c>
      <c r="BC514" t="s">
        <v>292</v>
      </c>
      <c r="BD514">
        <v>0</v>
      </c>
      <c r="BE514">
        <f>IF(BD514&lt;&gt;0, BD514, BB514)</f>
        <v>0</v>
      </c>
      <c r="BF514">
        <f>1-BE514/AT514</f>
        <v>0</v>
      </c>
      <c r="BG514">
        <f>(AT514-AS514)/(AT514-BE514)</f>
        <v>0</v>
      </c>
      <c r="BH514">
        <f>(AN514-AT514)/(AN514-BE514)</f>
        <v>0</v>
      </c>
      <c r="BI514">
        <f>(AT514-AS514)/(AT514-AM514)</f>
        <v>0</v>
      </c>
      <c r="BJ514">
        <f>(AN514-AT514)/(AN514-AM514)</f>
        <v>0</v>
      </c>
      <c r="BK514">
        <f>(BG514*BE514/AS514)</f>
        <v>0</v>
      </c>
      <c r="BL514">
        <f>(1-BK514)</f>
        <v>0</v>
      </c>
      <c r="BM514">
        <f>$B$11*CK514+$C$11*CL514+$F$11*CM514*(1-CP514)</f>
        <v>0</v>
      </c>
      <c r="BN514">
        <f>BM514*BO514</f>
        <v>0</v>
      </c>
      <c r="BO514">
        <f>($B$11*$D$9+$C$11*$D$9+$F$11*((CZ514+CR514)/MAX(CZ514+CR514+DA514, 0.1)*$I$9+DA514/MAX(CZ514+CR514+DA514, 0.1)*$J$9))/($B$11+$C$11+$F$11)</f>
        <v>0</v>
      </c>
      <c r="BP514">
        <f>($B$11*$K$9+$C$11*$K$9+$F$11*((CZ514+CR514)/MAX(CZ514+CR514+DA514, 0.1)*$P$9+DA514/MAX(CZ514+CR514+DA514, 0.1)*$Q$9))/($B$11+$C$11+$F$11)</f>
        <v>0</v>
      </c>
      <c r="BQ514">
        <v>6</v>
      </c>
      <c r="BR514">
        <v>0.5</v>
      </c>
      <c r="BS514" t="s">
        <v>293</v>
      </c>
      <c r="BT514">
        <v>2</v>
      </c>
      <c r="BU514">
        <v>1626466183</v>
      </c>
      <c r="BV514">
        <v>394.337666666667</v>
      </c>
      <c r="BW514">
        <v>420.04</v>
      </c>
      <c r="BX514">
        <v>16.4713666666667</v>
      </c>
      <c r="BY514">
        <v>8.07791</v>
      </c>
      <c r="BZ514">
        <v>392.790666666667</v>
      </c>
      <c r="CA514">
        <v>16.4609</v>
      </c>
      <c r="CB514">
        <v>900.014666666667</v>
      </c>
      <c r="CC514">
        <v>100.75</v>
      </c>
      <c r="CD514">
        <v>0.100897</v>
      </c>
      <c r="CE514">
        <v>32.1104333333333</v>
      </c>
      <c r="CF514">
        <v>29.5605333333333</v>
      </c>
      <c r="CG514">
        <v>999.9</v>
      </c>
      <c r="CH514">
        <v>0</v>
      </c>
      <c r="CI514">
        <v>0</v>
      </c>
      <c r="CJ514">
        <v>9953.75</v>
      </c>
      <c r="CK514">
        <v>0</v>
      </c>
      <c r="CL514">
        <v>0.221023</v>
      </c>
      <c r="CM514">
        <v>1460.05</v>
      </c>
      <c r="CN514">
        <v>0.972998333333333</v>
      </c>
      <c r="CO514">
        <v>0.0270014666666667</v>
      </c>
      <c r="CP514">
        <v>0</v>
      </c>
      <c r="CQ514">
        <v>894.993333333333</v>
      </c>
      <c r="CR514">
        <v>4.99999</v>
      </c>
      <c r="CS514">
        <v>13156.0333333333</v>
      </c>
      <c r="CT514">
        <v>12728.8</v>
      </c>
      <c r="CU514">
        <v>40.25</v>
      </c>
      <c r="CV514">
        <v>41.7913333333333</v>
      </c>
      <c r="CW514">
        <v>41.125</v>
      </c>
      <c r="CX514">
        <v>41.3956666666667</v>
      </c>
      <c r="CY514">
        <v>42.875</v>
      </c>
      <c r="CZ514">
        <v>1415.76</v>
      </c>
      <c r="DA514">
        <v>39.29</v>
      </c>
      <c r="DB514">
        <v>0</v>
      </c>
      <c r="DC514">
        <v>1626466195.4</v>
      </c>
      <c r="DD514">
        <v>0</v>
      </c>
      <c r="DE514">
        <v>894.858807692308</v>
      </c>
      <c r="DF514">
        <v>1.70670084165807</v>
      </c>
      <c r="DG514">
        <v>43.6068376365263</v>
      </c>
      <c r="DH514">
        <v>13151.2192307692</v>
      </c>
      <c r="DI514">
        <v>15</v>
      </c>
      <c r="DJ514">
        <v>1626465084.6</v>
      </c>
      <c r="DK514" t="s">
        <v>294</v>
      </c>
      <c r="DL514">
        <v>1626465076.6</v>
      </c>
      <c r="DM514">
        <v>1626465084.6</v>
      </c>
      <c r="DN514">
        <v>8</v>
      </c>
      <c r="DO514">
        <v>0.212</v>
      </c>
      <c r="DP514">
        <v>0.013</v>
      </c>
      <c r="DQ514">
        <v>1.588</v>
      </c>
      <c r="DR514">
        <v>-0.074</v>
      </c>
      <c r="DS514">
        <v>420</v>
      </c>
      <c r="DT514">
        <v>3</v>
      </c>
      <c r="DU514">
        <v>0.13</v>
      </c>
      <c r="DV514">
        <v>0.03</v>
      </c>
      <c r="DW514">
        <v>-25.6188341463415</v>
      </c>
      <c r="DX514">
        <v>-0.296937282229965</v>
      </c>
      <c r="DY514">
        <v>0.0466927926216442</v>
      </c>
      <c r="DZ514">
        <v>1</v>
      </c>
      <c r="EA514">
        <v>894.75396969697</v>
      </c>
      <c r="EB514">
        <v>2.08702789202882</v>
      </c>
      <c r="EC514">
        <v>0.26407626135076</v>
      </c>
      <c r="ED514">
        <v>1</v>
      </c>
      <c r="EE514">
        <v>8.30945317073171</v>
      </c>
      <c r="EF514">
        <v>0.423642020905918</v>
      </c>
      <c r="EG514">
        <v>0.0438018787011624</v>
      </c>
      <c r="EH514">
        <v>0</v>
      </c>
      <c r="EI514">
        <v>2</v>
      </c>
      <c r="EJ514">
        <v>3</v>
      </c>
      <c r="EK514" t="s">
        <v>354</v>
      </c>
      <c r="EL514">
        <v>100</v>
      </c>
      <c r="EM514">
        <v>100</v>
      </c>
      <c r="EN514">
        <v>1.547</v>
      </c>
      <c r="EO514">
        <v>0.0106</v>
      </c>
      <c r="EP514">
        <v>0.796380875196005</v>
      </c>
      <c r="EQ514">
        <v>0.00225868272383977</v>
      </c>
      <c r="ER514">
        <v>-9.96746185667655e-07</v>
      </c>
      <c r="ES514">
        <v>2.83711317370827e-10</v>
      </c>
      <c r="ET514">
        <v>-0.071317122073674</v>
      </c>
      <c r="EU514">
        <v>-0.00217948432402501</v>
      </c>
      <c r="EV514">
        <v>0.000453263451741206</v>
      </c>
      <c r="EW514">
        <v>-1.16319206543697e-06</v>
      </c>
      <c r="EX514">
        <v>-2</v>
      </c>
      <c r="EY514">
        <v>2196</v>
      </c>
      <c r="EZ514">
        <v>1</v>
      </c>
      <c r="FA514">
        <v>25</v>
      </c>
      <c r="FB514">
        <v>18.5</v>
      </c>
      <c r="FC514">
        <v>18.3</v>
      </c>
      <c r="FD514">
        <v>18</v>
      </c>
      <c r="FE514">
        <v>834.088</v>
      </c>
      <c r="FF514">
        <v>437.629</v>
      </c>
      <c r="FG514">
        <v>40.1843</v>
      </c>
      <c r="FH514">
        <v>25.5082</v>
      </c>
      <c r="FI514">
        <v>30.0009</v>
      </c>
      <c r="FJ514">
        <v>25.4488</v>
      </c>
      <c r="FK514">
        <v>25.4702</v>
      </c>
      <c r="FL514">
        <v>25.1437</v>
      </c>
      <c r="FM514">
        <v>47.7022</v>
      </c>
      <c r="FN514">
        <v>0</v>
      </c>
      <c r="FO514">
        <v>40.28</v>
      </c>
      <c r="FP514">
        <v>420</v>
      </c>
      <c r="FQ514">
        <v>8.18141</v>
      </c>
      <c r="FR514">
        <v>101.449</v>
      </c>
      <c r="FS514">
        <v>101.874</v>
      </c>
    </row>
    <row r="515" spans="1:175">
      <c r="A515">
        <v>499</v>
      </c>
      <c r="B515">
        <v>1626466186</v>
      </c>
      <c r="C515">
        <v>996.400000095367</v>
      </c>
      <c r="D515" t="s">
        <v>1292</v>
      </c>
      <c r="E515" t="s">
        <v>1293</v>
      </c>
      <c r="F515">
        <v>1</v>
      </c>
      <c r="G515" t="s">
        <v>291</v>
      </c>
      <c r="H515">
        <v>1626466185</v>
      </c>
      <c r="I515">
        <f>(J515)/1000</f>
        <v>0</v>
      </c>
      <c r="J515">
        <f>1000*CB515*AH515*(BX515-BY515)/(100*BQ515*(1000-AH515*BX515))</f>
        <v>0</v>
      </c>
      <c r="K515">
        <f>CB515*AH515*(BW515-BV515*(1000-AH515*BY515)/(1000-AH515*BX515))/(100*BQ515)</f>
        <v>0</v>
      </c>
      <c r="L515">
        <f>BV515 - IF(AH515&gt;1, K515*BQ515*100.0/(AJ515*CJ515), 0)</f>
        <v>0</v>
      </c>
      <c r="M515">
        <f>((S515-I515/2)*L515-K515)/(S515+I515/2)</f>
        <v>0</v>
      </c>
      <c r="N515">
        <f>M515*(CC515+CD515)/1000.0</f>
        <v>0</v>
      </c>
      <c r="O515">
        <f>(BV515 - IF(AH515&gt;1, K515*BQ515*100.0/(AJ515*CJ515), 0))*(CC515+CD515)/1000.0</f>
        <v>0</v>
      </c>
      <c r="P515">
        <f>2.0/((1/R515-1/Q515)+SIGN(R515)*SQRT((1/R515-1/Q515)*(1/R515-1/Q515) + 4*BR515/((BR515+1)*(BR515+1))*(2*1/R515*1/Q515-1/Q515*1/Q515)))</f>
        <v>0</v>
      </c>
      <c r="Q515">
        <f>IF(LEFT(BS515,1)&lt;&gt;"0",IF(LEFT(BS515,1)="1",3.0,BT515),$D$5+$E$5*(CJ515*CC515/($K$5*1000))+$F$5*(CJ515*CC515/($K$5*1000))*MAX(MIN(BQ515,$J$5),$I$5)*MAX(MIN(BQ515,$J$5),$I$5)+$G$5*MAX(MIN(BQ515,$J$5),$I$5)*(CJ515*CC515/($K$5*1000))+$H$5*(CJ515*CC515/($K$5*1000))*(CJ515*CC515/($K$5*1000)))</f>
        <v>0</v>
      </c>
      <c r="R515">
        <f>I515*(1000-(1000*0.61365*exp(17.502*V515/(240.97+V515))/(CC515+CD515)+BX515)/2)/(1000*0.61365*exp(17.502*V515/(240.97+V515))/(CC515+CD515)-BX515)</f>
        <v>0</v>
      </c>
      <c r="S515">
        <f>1/((BR515+1)/(P515/1.6)+1/(Q515/1.37)) + BR515/((BR515+1)/(P515/1.6) + BR515/(Q515/1.37))</f>
        <v>0</v>
      </c>
      <c r="T515">
        <f>(BM515*BP515)</f>
        <v>0</v>
      </c>
      <c r="U515">
        <f>(CE515+(T515+2*0.95*5.67E-8*(((CE515+$B$7)+273)^4-(CE515+273)^4)-44100*I515)/(1.84*29.3*Q515+8*0.95*5.67E-8*(CE515+273)^3))</f>
        <v>0</v>
      </c>
      <c r="V515">
        <f>($C$7*CF515+$D$7*CG515+$E$7*U515)</f>
        <v>0</v>
      </c>
      <c r="W515">
        <f>0.61365*exp(17.502*V515/(240.97+V515))</f>
        <v>0</v>
      </c>
      <c r="X515">
        <f>(Y515/Z515*100)</f>
        <v>0</v>
      </c>
      <c r="Y515">
        <f>BX515*(CC515+CD515)/1000</f>
        <v>0</v>
      </c>
      <c r="Z515">
        <f>0.61365*exp(17.502*CE515/(240.97+CE515))</f>
        <v>0</v>
      </c>
      <c r="AA515">
        <f>(W515-BX515*(CC515+CD515)/1000)</f>
        <v>0</v>
      </c>
      <c r="AB515">
        <f>(-I515*44100)</f>
        <v>0</v>
      </c>
      <c r="AC515">
        <f>2*29.3*Q515*0.92*(CE515-V515)</f>
        <v>0</v>
      </c>
      <c r="AD515">
        <f>2*0.95*5.67E-8*(((CE515+$B$7)+273)^4-(V515+273)^4)</f>
        <v>0</v>
      </c>
      <c r="AE515">
        <f>T515+AD515+AB515+AC515</f>
        <v>0</v>
      </c>
      <c r="AF515">
        <v>130</v>
      </c>
      <c r="AG515">
        <v>14</v>
      </c>
      <c r="AH515">
        <f>IF(AF515*$H$13&gt;=AJ515,1.0,(AJ515/(AJ515-AF515*$H$13)))</f>
        <v>0</v>
      </c>
      <c r="AI515">
        <f>(AH515-1)*100</f>
        <v>0</v>
      </c>
      <c r="AJ515">
        <f>MAX(0,($B$13+$C$13*CJ515)/(1+$D$13*CJ515)*CC515/(CE515+273)*$E$13)</f>
        <v>0</v>
      </c>
      <c r="AK515" t="s">
        <v>292</v>
      </c>
      <c r="AL515" t="s">
        <v>292</v>
      </c>
      <c r="AM515">
        <v>0</v>
      </c>
      <c r="AN515">
        <v>0</v>
      </c>
      <c r="AO515">
        <f>1-AM515/AN515</f>
        <v>0</v>
      </c>
      <c r="AP515">
        <v>0</v>
      </c>
      <c r="AQ515" t="s">
        <v>292</v>
      </c>
      <c r="AR515" t="s">
        <v>292</v>
      </c>
      <c r="AS515">
        <v>0</v>
      </c>
      <c r="AT515">
        <v>0</v>
      </c>
      <c r="AU515">
        <f>1-AS515/AT515</f>
        <v>0</v>
      </c>
      <c r="AV515">
        <v>0.5</v>
      </c>
      <c r="AW515">
        <f>BN515</f>
        <v>0</v>
      </c>
      <c r="AX515">
        <f>K515</f>
        <v>0</v>
      </c>
      <c r="AY515">
        <f>AU515*AV515*AW515</f>
        <v>0</v>
      </c>
      <c r="AZ515">
        <f>(AX515-AP515)/AW515</f>
        <v>0</v>
      </c>
      <c r="BA515">
        <f>(AN515-AT515)/AT515</f>
        <v>0</v>
      </c>
      <c r="BB515">
        <f>AM515/(AO515+AM515/AT515)</f>
        <v>0</v>
      </c>
      <c r="BC515" t="s">
        <v>292</v>
      </c>
      <c r="BD515">
        <v>0</v>
      </c>
      <c r="BE515">
        <f>IF(BD515&lt;&gt;0, BD515, BB515)</f>
        <v>0</v>
      </c>
      <c r="BF515">
        <f>1-BE515/AT515</f>
        <v>0</v>
      </c>
      <c r="BG515">
        <f>(AT515-AS515)/(AT515-BE515)</f>
        <v>0</v>
      </c>
      <c r="BH515">
        <f>(AN515-AT515)/(AN515-BE515)</f>
        <v>0</v>
      </c>
      <c r="BI515">
        <f>(AT515-AS515)/(AT515-AM515)</f>
        <v>0</v>
      </c>
      <c r="BJ515">
        <f>(AN515-AT515)/(AN515-AM515)</f>
        <v>0</v>
      </c>
      <c r="BK515">
        <f>(BG515*BE515/AS515)</f>
        <v>0</v>
      </c>
      <c r="BL515">
        <f>(1-BK515)</f>
        <v>0</v>
      </c>
      <c r="BM515">
        <f>$B$11*CK515+$C$11*CL515+$F$11*CM515*(1-CP515)</f>
        <v>0</v>
      </c>
      <c r="BN515">
        <f>BM515*BO515</f>
        <v>0</v>
      </c>
      <c r="BO515">
        <f>($B$11*$D$9+$C$11*$D$9+$F$11*((CZ515+CR515)/MAX(CZ515+CR515+DA515, 0.1)*$I$9+DA515/MAX(CZ515+CR515+DA515, 0.1)*$J$9))/($B$11+$C$11+$F$11)</f>
        <v>0</v>
      </c>
      <c r="BP515">
        <f>($B$11*$K$9+$C$11*$K$9+$F$11*((CZ515+CR515)/MAX(CZ515+CR515+DA515, 0.1)*$P$9+DA515/MAX(CZ515+CR515+DA515, 0.1)*$Q$9))/($B$11+$C$11+$F$11)</f>
        <v>0</v>
      </c>
      <c r="BQ515">
        <v>6</v>
      </c>
      <c r="BR515">
        <v>0.5</v>
      </c>
      <c r="BS515" t="s">
        <v>293</v>
      </c>
      <c r="BT515">
        <v>2</v>
      </c>
      <c r="BU515">
        <v>1626466185</v>
      </c>
      <c r="BV515">
        <v>394.367333333333</v>
      </c>
      <c r="BW515">
        <v>420.006</v>
      </c>
      <c r="BX515">
        <v>16.5023</v>
      </c>
      <c r="BY515">
        <v>8.08149333333333</v>
      </c>
      <c r="BZ515">
        <v>392.820333333333</v>
      </c>
      <c r="CA515">
        <v>16.4915</v>
      </c>
      <c r="CB515">
        <v>899.999333333333</v>
      </c>
      <c r="CC515">
        <v>100.75</v>
      </c>
      <c r="CD515">
        <v>0.100906333333333</v>
      </c>
      <c r="CE515">
        <v>32.1500333333333</v>
      </c>
      <c r="CF515">
        <v>29.5951</v>
      </c>
      <c r="CG515">
        <v>999.9</v>
      </c>
      <c r="CH515">
        <v>0</v>
      </c>
      <c r="CI515">
        <v>0</v>
      </c>
      <c r="CJ515">
        <v>9968.75</v>
      </c>
      <c r="CK515">
        <v>0</v>
      </c>
      <c r="CL515">
        <v>0.221023</v>
      </c>
      <c r="CM515">
        <v>1459.89333333333</v>
      </c>
      <c r="CN515">
        <v>0.972996666666667</v>
      </c>
      <c r="CO515">
        <v>0.0270030333333333</v>
      </c>
      <c r="CP515">
        <v>0</v>
      </c>
      <c r="CQ515">
        <v>895.122666666667</v>
      </c>
      <c r="CR515">
        <v>4.99999</v>
      </c>
      <c r="CS515">
        <v>13155.1</v>
      </c>
      <c r="CT515">
        <v>12727.3333333333</v>
      </c>
      <c r="CU515">
        <v>40.25</v>
      </c>
      <c r="CV515">
        <v>41.812</v>
      </c>
      <c r="CW515">
        <v>41.125</v>
      </c>
      <c r="CX515">
        <v>41.4163333333333</v>
      </c>
      <c r="CY515">
        <v>42.875</v>
      </c>
      <c r="CZ515">
        <v>1415.60333333333</v>
      </c>
      <c r="DA515">
        <v>39.29</v>
      </c>
      <c r="DB515">
        <v>0</v>
      </c>
      <c r="DC515">
        <v>1626466197.2</v>
      </c>
      <c r="DD515">
        <v>0</v>
      </c>
      <c r="DE515">
        <v>894.9266</v>
      </c>
      <c r="DF515">
        <v>2.51161536806807</v>
      </c>
      <c r="DG515">
        <v>38.2153846606196</v>
      </c>
      <c r="DH515">
        <v>13152.564</v>
      </c>
      <c r="DI515">
        <v>15</v>
      </c>
      <c r="DJ515">
        <v>1626465084.6</v>
      </c>
      <c r="DK515" t="s">
        <v>294</v>
      </c>
      <c r="DL515">
        <v>1626465076.6</v>
      </c>
      <c r="DM515">
        <v>1626465084.6</v>
      </c>
      <c r="DN515">
        <v>8</v>
      </c>
      <c r="DO515">
        <v>0.212</v>
      </c>
      <c r="DP515">
        <v>0.013</v>
      </c>
      <c r="DQ515">
        <v>1.588</v>
      </c>
      <c r="DR515">
        <v>-0.074</v>
      </c>
      <c r="DS515">
        <v>420</v>
      </c>
      <c r="DT515">
        <v>3</v>
      </c>
      <c r="DU515">
        <v>0.13</v>
      </c>
      <c r="DV515">
        <v>0.03</v>
      </c>
      <c r="DW515">
        <v>-25.6236902439024</v>
      </c>
      <c r="DX515">
        <v>-0.331885714285773</v>
      </c>
      <c r="DY515">
        <v>0.0480548964784057</v>
      </c>
      <c r="DZ515">
        <v>1</v>
      </c>
      <c r="EA515">
        <v>894.811757575758</v>
      </c>
      <c r="EB515">
        <v>1.89113698228709</v>
      </c>
      <c r="EC515">
        <v>0.250393391129626</v>
      </c>
      <c r="ED515">
        <v>1</v>
      </c>
      <c r="EE515">
        <v>8.32332365853659</v>
      </c>
      <c r="EF515">
        <v>0.503254076655041</v>
      </c>
      <c r="EG515">
        <v>0.0506100994816444</v>
      </c>
      <c r="EH515">
        <v>0</v>
      </c>
      <c r="EI515">
        <v>2</v>
      </c>
      <c r="EJ515">
        <v>3</v>
      </c>
      <c r="EK515" t="s">
        <v>354</v>
      </c>
      <c r="EL515">
        <v>100</v>
      </c>
      <c r="EM515">
        <v>100</v>
      </c>
      <c r="EN515">
        <v>1.547</v>
      </c>
      <c r="EO515">
        <v>0.0109</v>
      </c>
      <c r="EP515">
        <v>0.796380875196005</v>
      </c>
      <c r="EQ515">
        <v>0.00225868272383977</v>
      </c>
      <c r="ER515">
        <v>-9.96746185667655e-07</v>
      </c>
      <c r="ES515">
        <v>2.83711317370827e-10</v>
      </c>
      <c r="ET515">
        <v>-0.071317122073674</v>
      </c>
      <c r="EU515">
        <v>-0.00217948432402501</v>
      </c>
      <c r="EV515">
        <v>0.000453263451741206</v>
      </c>
      <c r="EW515">
        <v>-1.16319206543697e-06</v>
      </c>
      <c r="EX515">
        <v>-2</v>
      </c>
      <c r="EY515">
        <v>2196</v>
      </c>
      <c r="EZ515">
        <v>1</v>
      </c>
      <c r="FA515">
        <v>25</v>
      </c>
      <c r="FB515">
        <v>18.5</v>
      </c>
      <c r="FC515">
        <v>18.4</v>
      </c>
      <c r="FD515">
        <v>18</v>
      </c>
      <c r="FE515">
        <v>834.451</v>
      </c>
      <c r="FF515">
        <v>437.538</v>
      </c>
      <c r="FG515">
        <v>40.2453</v>
      </c>
      <c r="FH515">
        <v>25.5117</v>
      </c>
      <c r="FI515">
        <v>30.0005</v>
      </c>
      <c r="FJ515">
        <v>25.451</v>
      </c>
      <c r="FK515">
        <v>25.472</v>
      </c>
      <c r="FL515">
        <v>25.1447</v>
      </c>
      <c r="FM515">
        <v>47.4194</v>
      </c>
      <c r="FN515">
        <v>0</v>
      </c>
      <c r="FO515">
        <v>40.28</v>
      </c>
      <c r="FP515">
        <v>420</v>
      </c>
      <c r="FQ515">
        <v>8.1871</v>
      </c>
      <c r="FR515">
        <v>101.448</v>
      </c>
      <c r="FS515">
        <v>101.874</v>
      </c>
    </row>
    <row r="516" spans="1:175">
      <c r="A516">
        <v>500</v>
      </c>
      <c r="B516">
        <v>1626466188</v>
      </c>
      <c r="C516">
        <v>998.400000095367</v>
      </c>
      <c r="D516" t="s">
        <v>1294</v>
      </c>
      <c r="E516" t="s">
        <v>1295</v>
      </c>
      <c r="F516">
        <v>1</v>
      </c>
      <c r="G516" t="s">
        <v>291</v>
      </c>
      <c r="H516">
        <v>1626466187</v>
      </c>
      <c r="I516">
        <f>(J516)/1000</f>
        <v>0</v>
      </c>
      <c r="J516">
        <f>1000*CB516*AH516*(BX516-BY516)/(100*BQ516*(1000-AH516*BX516))</f>
        <v>0</v>
      </c>
      <c r="K516">
        <f>CB516*AH516*(BW516-BV516*(1000-AH516*BY516)/(1000-AH516*BX516))/(100*BQ516)</f>
        <v>0</v>
      </c>
      <c r="L516">
        <f>BV516 - IF(AH516&gt;1, K516*BQ516*100.0/(AJ516*CJ516), 0)</f>
        <v>0</v>
      </c>
      <c r="M516">
        <f>((S516-I516/2)*L516-K516)/(S516+I516/2)</f>
        <v>0</v>
      </c>
      <c r="N516">
        <f>M516*(CC516+CD516)/1000.0</f>
        <v>0</v>
      </c>
      <c r="O516">
        <f>(BV516 - IF(AH516&gt;1, K516*BQ516*100.0/(AJ516*CJ516), 0))*(CC516+CD516)/1000.0</f>
        <v>0</v>
      </c>
      <c r="P516">
        <f>2.0/((1/R516-1/Q516)+SIGN(R516)*SQRT((1/R516-1/Q516)*(1/R516-1/Q516) + 4*BR516/((BR516+1)*(BR516+1))*(2*1/R516*1/Q516-1/Q516*1/Q516)))</f>
        <v>0</v>
      </c>
      <c r="Q516">
        <f>IF(LEFT(BS516,1)&lt;&gt;"0",IF(LEFT(BS516,1)="1",3.0,BT516),$D$5+$E$5*(CJ516*CC516/($K$5*1000))+$F$5*(CJ516*CC516/($K$5*1000))*MAX(MIN(BQ516,$J$5),$I$5)*MAX(MIN(BQ516,$J$5),$I$5)+$G$5*MAX(MIN(BQ516,$J$5),$I$5)*(CJ516*CC516/($K$5*1000))+$H$5*(CJ516*CC516/($K$5*1000))*(CJ516*CC516/($K$5*1000)))</f>
        <v>0</v>
      </c>
      <c r="R516">
        <f>I516*(1000-(1000*0.61365*exp(17.502*V516/(240.97+V516))/(CC516+CD516)+BX516)/2)/(1000*0.61365*exp(17.502*V516/(240.97+V516))/(CC516+CD516)-BX516)</f>
        <v>0</v>
      </c>
      <c r="S516">
        <f>1/((BR516+1)/(P516/1.6)+1/(Q516/1.37)) + BR516/((BR516+1)/(P516/1.6) + BR516/(Q516/1.37))</f>
        <v>0</v>
      </c>
      <c r="T516">
        <f>(BM516*BP516)</f>
        <v>0</v>
      </c>
      <c r="U516">
        <f>(CE516+(T516+2*0.95*5.67E-8*(((CE516+$B$7)+273)^4-(CE516+273)^4)-44100*I516)/(1.84*29.3*Q516+8*0.95*5.67E-8*(CE516+273)^3))</f>
        <v>0</v>
      </c>
      <c r="V516">
        <f>($C$7*CF516+$D$7*CG516+$E$7*U516)</f>
        <v>0</v>
      </c>
      <c r="W516">
        <f>0.61365*exp(17.502*V516/(240.97+V516))</f>
        <v>0</v>
      </c>
      <c r="X516">
        <f>(Y516/Z516*100)</f>
        <v>0</v>
      </c>
      <c r="Y516">
        <f>BX516*(CC516+CD516)/1000</f>
        <v>0</v>
      </c>
      <c r="Z516">
        <f>0.61365*exp(17.502*CE516/(240.97+CE516))</f>
        <v>0</v>
      </c>
      <c r="AA516">
        <f>(W516-BX516*(CC516+CD516)/1000)</f>
        <v>0</v>
      </c>
      <c r="AB516">
        <f>(-I516*44100)</f>
        <v>0</v>
      </c>
      <c r="AC516">
        <f>2*29.3*Q516*0.92*(CE516-V516)</f>
        <v>0</v>
      </c>
      <c r="AD516">
        <f>2*0.95*5.67E-8*(((CE516+$B$7)+273)^4-(V516+273)^4)</f>
        <v>0</v>
      </c>
      <c r="AE516">
        <f>T516+AD516+AB516+AC516</f>
        <v>0</v>
      </c>
      <c r="AF516">
        <v>130</v>
      </c>
      <c r="AG516">
        <v>14</v>
      </c>
      <c r="AH516">
        <f>IF(AF516*$H$13&gt;=AJ516,1.0,(AJ516/(AJ516-AF516*$H$13)))</f>
        <v>0</v>
      </c>
      <c r="AI516">
        <f>(AH516-1)*100</f>
        <v>0</v>
      </c>
      <c r="AJ516">
        <f>MAX(0,($B$13+$C$13*CJ516)/(1+$D$13*CJ516)*CC516/(CE516+273)*$E$13)</f>
        <v>0</v>
      </c>
      <c r="AK516" t="s">
        <v>292</v>
      </c>
      <c r="AL516" t="s">
        <v>292</v>
      </c>
      <c r="AM516">
        <v>0</v>
      </c>
      <c r="AN516">
        <v>0</v>
      </c>
      <c r="AO516">
        <f>1-AM516/AN516</f>
        <v>0</v>
      </c>
      <c r="AP516">
        <v>0</v>
      </c>
      <c r="AQ516" t="s">
        <v>292</v>
      </c>
      <c r="AR516" t="s">
        <v>292</v>
      </c>
      <c r="AS516">
        <v>0</v>
      </c>
      <c r="AT516">
        <v>0</v>
      </c>
      <c r="AU516">
        <f>1-AS516/AT516</f>
        <v>0</v>
      </c>
      <c r="AV516">
        <v>0.5</v>
      </c>
      <c r="AW516">
        <f>BN516</f>
        <v>0</v>
      </c>
      <c r="AX516">
        <f>K516</f>
        <v>0</v>
      </c>
      <c r="AY516">
        <f>AU516*AV516*AW516</f>
        <v>0</v>
      </c>
      <c r="AZ516">
        <f>(AX516-AP516)/AW516</f>
        <v>0</v>
      </c>
      <c r="BA516">
        <f>(AN516-AT516)/AT516</f>
        <v>0</v>
      </c>
      <c r="BB516">
        <f>AM516/(AO516+AM516/AT516)</f>
        <v>0</v>
      </c>
      <c r="BC516" t="s">
        <v>292</v>
      </c>
      <c r="BD516">
        <v>0</v>
      </c>
      <c r="BE516">
        <f>IF(BD516&lt;&gt;0, BD516, BB516)</f>
        <v>0</v>
      </c>
      <c r="BF516">
        <f>1-BE516/AT516</f>
        <v>0</v>
      </c>
      <c r="BG516">
        <f>(AT516-AS516)/(AT516-BE516)</f>
        <v>0</v>
      </c>
      <c r="BH516">
        <f>(AN516-AT516)/(AN516-BE516)</f>
        <v>0</v>
      </c>
      <c r="BI516">
        <f>(AT516-AS516)/(AT516-AM516)</f>
        <v>0</v>
      </c>
      <c r="BJ516">
        <f>(AN516-AT516)/(AN516-AM516)</f>
        <v>0</v>
      </c>
      <c r="BK516">
        <f>(BG516*BE516/AS516)</f>
        <v>0</v>
      </c>
      <c r="BL516">
        <f>(1-BK516)</f>
        <v>0</v>
      </c>
      <c r="BM516">
        <f>$B$11*CK516+$C$11*CL516+$F$11*CM516*(1-CP516)</f>
        <v>0</v>
      </c>
      <c r="BN516">
        <f>BM516*BO516</f>
        <v>0</v>
      </c>
      <c r="BO516">
        <f>($B$11*$D$9+$C$11*$D$9+$F$11*((CZ516+CR516)/MAX(CZ516+CR516+DA516, 0.1)*$I$9+DA516/MAX(CZ516+CR516+DA516, 0.1)*$J$9))/($B$11+$C$11+$F$11)</f>
        <v>0</v>
      </c>
      <c r="BP516">
        <f>($B$11*$K$9+$C$11*$K$9+$F$11*((CZ516+CR516)/MAX(CZ516+CR516+DA516, 0.1)*$P$9+DA516/MAX(CZ516+CR516+DA516, 0.1)*$Q$9))/($B$11+$C$11+$F$11)</f>
        <v>0</v>
      </c>
      <c r="BQ516">
        <v>6</v>
      </c>
      <c r="BR516">
        <v>0.5</v>
      </c>
      <c r="BS516" t="s">
        <v>293</v>
      </c>
      <c r="BT516">
        <v>2</v>
      </c>
      <c r="BU516">
        <v>1626466187</v>
      </c>
      <c r="BV516">
        <v>394.356</v>
      </c>
      <c r="BW516">
        <v>419.958</v>
      </c>
      <c r="BX516">
        <v>16.5311333333333</v>
      </c>
      <c r="BY516">
        <v>8.08366</v>
      </c>
      <c r="BZ516">
        <v>392.809</v>
      </c>
      <c r="CA516">
        <v>16.5199666666667</v>
      </c>
      <c r="CB516">
        <v>899.969666666667</v>
      </c>
      <c r="CC516">
        <v>100.749</v>
      </c>
      <c r="CD516">
        <v>0.100246666666667</v>
      </c>
      <c r="CE516">
        <v>32.1923</v>
      </c>
      <c r="CF516">
        <v>29.6314333333333</v>
      </c>
      <c r="CG516">
        <v>999.9</v>
      </c>
      <c r="CH516">
        <v>0</v>
      </c>
      <c r="CI516">
        <v>0</v>
      </c>
      <c r="CJ516">
        <v>9984.58333333333</v>
      </c>
      <c r="CK516">
        <v>0</v>
      </c>
      <c r="CL516">
        <v>0.221023</v>
      </c>
      <c r="CM516">
        <v>1460.05</v>
      </c>
      <c r="CN516">
        <v>0.973</v>
      </c>
      <c r="CO516">
        <v>0.0269999</v>
      </c>
      <c r="CP516">
        <v>0</v>
      </c>
      <c r="CQ516">
        <v>895.226</v>
      </c>
      <c r="CR516">
        <v>4.99999</v>
      </c>
      <c r="CS516">
        <v>13159.2666666667</v>
      </c>
      <c r="CT516">
        <v>12728.8</v>
      </c>
      <c r="CU516">
        <v>40.2706666666667</v>
      </c>
      <c r="CV516">
        <v>41.812</v>
      </c>
      <c r="CW516">
        <v>41.125</v>
      </c>
      <c r="CX516">
        <v>41.437</v>
      </c>
      <c r="CY516">
        <v>42.875</v>
      </c>
      <c r="CZ516">
        <v>1415.76</v>
      </c>
      <c r="DA516">
        <v>39.29</v>
      </c>
      <c r="DB516">
        <v>0</v>
      </c>
      <c r="DC516">
        <v>1626466199</v>
      </c>
      <c r="DD516">
        <v>0</v>
      </c>
      <c r="DE516">
        <v>894.985615384615</v>
      </c>
      <c r="DF516">
        <v>2.3347692172697</v>
      </c>
      <c r="DG516">
        <v>42.2974358765608</v>
      </c>
      <c r="DH516">
        <v>13153.6384615385</v>
      </c>
      <c r="DI516">
        <v>15</v>
      </c>
      <c r="DJ516">
        <v>1626465084.6</v>
      </c>
      <c r="DK516" t="s">
        <v>294</v>
      </c>
      <c r="DL516">
        <v>1626465076.6</v>
      </c>
      <c r="DM516">
        <v>1626465084.6</v>
      </c>
      <c r="DN516">
        <v>8</v>
      </c>
      <c r="DO516">
        <v>0.212</v>
      </c>
      <c r="DP516">
        <v>0.013</v>
      </c>
      <c r="DQ516">
        <v>1.588</v>
      </c>
      <c r="DR516">
        <v>-0.074</v>
      </c>
      <c r="DS516">
        <v>420</v>
      </c>
      <c r="DT516">
        <v>3</v>
      </c>
      <c r="DU516">
        <v>0.13</v>
      </c>
      <c r="DV516">
        <v>0.03</v>
      </c>
      <c r="DW516">
        <v>-25.6292585365854</v>
      </c>
      <c r="DX516">
        <v>-0.208779094076701</v>
      </c>
      <c r="DY516">
        <v>0.0435660584803923</v>
      </c>
      <c r="DZ516">
        <v>1</v>
      </c>
      <c r="EA516">
        <v>894.889885714286</v>
      </c>
      <c r="EB516">
        <v>2.01275808388711</v>
      </c>
      <c r="EC516">
        <v>0.26633950100561</v>
      </c>
      <c r="ED516">
        <v>1</v>
      </c>
      <c r="EE516">
        <v>8.34090268292683</v>
      </c>
      <c r="EF516">
        <v>0.557771707317101</v>
      </c>
      <c r="EG516">
        <v>0.0558247721489737</v>
      </c>
      <c r="EH516">
        <v>0</v>
      </c>
      <c r="EI516">
        <v>2</v>
      </c>
      <c r="EJ516">
        <v>3</v>
      </c>
      <c r="EK516" t="s">
        <v>354</v>
      </c>
      <c r="EL516">
        <v>100</v>
      </c>
      <c r="EM516">
        <v>100</v>
      </c>
      <c r="EN516">
        <v>1.547</v>
      </c>
      <c r="EO516">
        <v>0.0113</v>
      </c>
      <c r="EP516">
        <v>0.796380875196005</v>
      </c>
      <c r="EQ516">
        <v>0.00225868272383977</v>
      </c>
      <c r="ER516">
        <v>-9.96746185667655e-07</v>
      </c>
      <c r="ES516">
        <v>2.83711317370827e-10</v>
      </c>
      <c r="ET516">
        <v>-0.071317122073674</v>
      </c>
      <c r="EU516">
        <v>-0.00217948432402501</v>
      </c>
      <c r="EV516">
        <v>0.000453263451741206</v>
      </c>
      <c r="EW516">
        <v>-1.16319206543697e-06</v>
      </c>
      <c r="EX516">
        <v>-2</v>
      </c>
      <c r="EY516">
        <v>2196</v>
      </c>
      <c r="EZ516">
        <v>1</v>
      </c>
      <c r="FA516">
        <v>25</v>
      </c>
      <c r="FB516">
        <v>18.5</v>
      </c>
      <c r="FC516">
        <v>18.4</v>
      </c>
      <c r="FD516">
        <v>18</v>
      </c>
      <c r="FE516">
        <v>834.367</v>
      </c>
      <c r="FF516">
        <v>437.597</v>
      </c>
      <c r="FG516">
        <v>40.3019</v>
      </c>
      <c r="FH516">
        <v>25.5157</v>
      </c>
      <c r="FI516">
        <v>30.0004</v>
      </c>
      <c r="FJ516">
        <v>25.4531</v>
      </c>
      <c r="FK516">
        <v>25.4736</v>
      </c>
      <c r="FL516">
        <v>25.1468</v>
      </c>
      <c r="FM516">
        <v>47.0795</v>
      </c>
      <c r="FN516">
        <v>0</v>
      </c>
      <c r="FO516">
        <v>40.39</v>
      </c>
      <c r="FP516">
        <v>420</v>
      </c>
      <c r="FQ516">
        <v>8.26908</v>
      </c>
      <c r="FR516">
        <v>101.447</v>
      </c>
      <c r="FS516">
        <v>101.873</v>
      </c>
    </row>
    <row r="517" spans="1:175">
      <c r="A517">
        <v>501</v>
      </c>
      <c r="B517">
        <v>1626466190</v>
      </c>
      <c r="C517">
        <v>1000.40000009537</v>
      </c>
      <c r="D517" t="s">
        <v>1296</v>
      </c>
      <c r="E517" t="s">
        <v>1297</v>
      </c>
      <c r="F517">
        <v>1</v>
      </c>
      <c r="G517" t="s">
        <v>291</v>
      </c>
      <c r="H517">
        <v>1626466189</v>
      </c>
      <c r="I517">
        <f>(J517)/1000</f>
        <v>0</v>
      </c>
      <c r="J517">
        <f>1000*CB517*AH517*(BX517-BY517)/(100*BQ517*(1000-AH517*BX517))</f>
        <v>0</v>
      </c>
      <c r="K517">
        <f>CB517*AH517*(BW517-BV517*(1000-AH517*BY517)/(1000-AH517*BX517))/(100*BQ517)</f>
        <v>0</v>
      </c>
      <c r="L517">
        <f>BV517 - IF(AH517&gt;1, K517*BQ517*100.0/(AJ517*CJ517), 0)</f>
        <v>0</v>
      </c>
      <c r="M517">
        <f>((S517-I517/2)*L517-K517)/(S517+I517/2)</f>
        <v>0</v>
      </c>
      <c r="N517">
        <f>M517*(CC517+CD517)/1000.0</f>
        <v>0</v>
      </c>
      <c r="O517">
        <f>(BV517 - IF(AH517&gt;1, K517*BQ517*100.0/(AJ517*CJ517), 0))*(CC517+CD517)/1000.0</f>
        <v>0</v>
      </c>
      <c r="P517">
        <f>2.0/((1/R517-1/Q517)+SIGN(R517)*SQRT((1/R517-1/Q517)*(1/R517-1/Q517) + 4*BR517/((BR517+1)*(BR517+1))*(2*1/R517*1/Q517-1/Q517*1/Q517)))</f>
        <v>0</v>
      </c>
      <c r="Q517">
        <f>IF(LEFT(BS517,1)&lt;&gt;"0",IF(LEFT(BS517,1)="1",3.0,BT517),$D$5+$E$5*(CJ517*CC517/($K$5*1000))+$F$5*(CJ517*CC517/($K$5*1000))*MAX(MIN(BQ517,$J$5),$I$5)*MAX(MIN(BQ517,$J$5),$I$5)+$G$5*MAX(MIN(BQ517,$J$5),$I$5)*(CJ517*CC517/($K$5*1000))+$H$5*(CJ517*CC517/($K$5*1000))*(CJ517*CC517/($K$5*1000)))</f>
        <v>0</v>
      </c>
      <c r="R517">
        <f>I517*(1000-(1000*0.61365*exp(17.502*V517/(240.97+V517))/(CC517+CD517)+BX517)/2)/(1000*0.61365*exp(17.502*V517/(240.97+V517))/(CC517+CD517)-BX517)</f>
        <v>0</v>
      </c>
      <c r="S517">
        <f>1/((BR517+1)/(P517/1.6)+1/(Q517/1.37)) + BR517/((BR517+1)/(P517/1.6) + BR517/(Q517/1.37))</f>
        <v>0</v>
      </c>
      <c r="T517">
        <f>(BM517*BP517)</f>
        <v>0</v>
      </c>
      <c r="U517">
        <f>(CE517+(T517+2*0.95*5.67E-8*(((CE517+$B$7)+273)^4-(CE517+273)^4)-44100*I517)/(1.84*29.3*Q517+8*0.95*5.67E-8*(CE517+273)^3))</f>
        <v>0</v>
      </c>
      <c r="V517">
        <f>($C$7*CF517+$D$7*CG517+$E$7*U517)</f>
        <v>0</v>
      </c>
      <c r="W517">
        <f>0.61365*exp(17.502*V517/(240.97+V517))</f>
        <v>0</v>
      </c>
      <c r="X517">
        <f>(Y517/Z517*100)</f>
        <v>0</v>
      </c>
      <c r="Y517">
        <f>BX517*(CC517+CD517)/1000</f>
        <v>0</v>
      </c>
      <c r="Z517">
        <f>0.61365*exp(17.502*CE517/(240.97+CE517))</f>
        <v>0</v>
      </c>
      <c r="AA517">
        <f>(W517-BX517*(CC517+CD517)/1000)</f>
        <v>0</v>
      </c>
      <c r="AB517">
        <f>(-I517*44100)</f>
        <v>0</v>
      </c>
      <c r="AC517">
        <f>2*29.3*Q517*0.92*(CE517-V517)</f>
        <v>0</v>
      </c>
      <c r="AD517">
        <f>2*0.95*5.67E-8*(((CE517+$B$7)+273)^4-(V517+273)^4)</f>
        <v>0</v>
      </c>
      <c r="AE517">
        <f>T517+AD517+AB517+AC517</f>
        <v>0</v>
      </c>
      <c r="AF517">
        <v>130</v>
      </c>
      <c r="AG517">
        <v>14</v>
      </c>
      <c r="AH517">
        <f>IF(AF517*$H$13&gt;=AJ517,1.0,(AJ517/(AJ517-AF517*$H$13)))</f>
        <v>0</v>
      </c>
      <c r="AI517">
        <f>(AH517-1)*100</f>
        <v>0</v>
      </c>
      <c r="AJ517">
        <f>MAX(0,($B$13+$C$13*CJ517)/(1+$D$13*CJ517)*CC517/(CE517+273)*$E$13)</f>
        <v>0</v>
      </c>
      <c r="AK517" t="s">
        <v>292</v>
      </c>
      <c r="AL517" t="s">
        <v>292</v>
      </c>
      <c r="AM517">
        <v>0</v>
      </c>
      <c r="AN517">
        <v>0</v>
      </c>
      <c r="AO517">
        <f>1-AM517/AN517</f>
        <v>0</v>
      </c>
      <c r="AP517">
        <v>0</v>
      </c>
      <c r="AQ517" t="s">
        <v>292</v>
      </c>
      <c r="AR517" t="s">
        <v>292</v>
      </c>
      <c r="AS517">
        <v>0</v>
      </c>
      <c r="AT517">
        <v>0</v>
      </c>
      <c r="AU517">
        <f>1-AS517/AT517</f>
        <v>0</v>
      </c>
      <c r="AV517">
        <v>0.5</v>
      </c>
      <c r="AW517">
        <f>BN517</f>
        <v>0</v>
      </c>
      <c r="AX517">
        <f>K517</f>
        <v>0</v>
      </c>
      <c r="AY517">
        <f>AU517*AV517*AW517</f>
        <v>0</v>
      </c>
      <c r="AZ517">
        <f>(AX517-AP517)/AW517</f>
        <v>0</v>
      </c>
      <c r="BA517">
        <f>(AN517-AT517)/AT517</f>
        <v>0</v>
      </c>
      <c r="BB517">
        <f>AM517/(AO517+AM517/AT517)</f>
        <v>0</v>
      </c>
      <c r="BC517" t="s">
        <v>292</v>
      </c>
      <c r="BD517">
        <v>0</v>
      </c>
      <c r="BE517">
        <f>IF(BD517&lt;&gt;0, BD517, BB517)</f>
        <v>0</v>
      </c>
      <c r="BF517">
        <f>1-BE517/AT517</f>
        <v>0</v>
      </c>
      <c r="BG517">
        <f>(AT517-AS517)/(AT517-BE517)</f>
        <v>0</v>
      </c>
      <c r="BH517">
        <f>(AN517-AT517)/(AN517-BE517)</f>
        <v>0</v>
      </c>
      <c r="BI517">
        <f>(AT517-AS517)/(AT517-AM517)</f>
        <v>0</v>
      </c>
      <c r="BJ517">
        <f>(AN517-AT517)/(AN517-AM517)</f>
        <v>0</v>
      </c>
      <c r="BK517">
        <f>(BG517*BE517/AS517)</f>
        <v>0</v>
      </c>
      <c r="BL517">
        <f>(1-BK517)</f>
        <v>0</v>
      </c>
      <c r="BM517">
        <f>$B$11*CK517+$C$11*CL517+$F$11*CM517*(1-CP517)</f>
        <v>0</v>
      </c>
      <c r="BN517">
        <f>BM517*BO517</f>
        <v>0</v>
      </c>
      <c r="BO517">
        <f>($B$11*$D$9+$C$11*$D$9+$F$11*((CZ517+CR517)/MAX(CZ517+CR517+DA517, 0.1)*$I$9+DA517/MAX(CZ517+CR517+DA517, 0.1)*$J$9))/($B$11+$C$11+$F$11)</f>
        <v>0</v>
      </c>
      <c r="BP517">
        <f>($B$11*$K$9+$C$11*$K$9+$F$11*((CZ517+CR517)/MAX(CZ517+CR517+DA517, 0.1)*$P$9+DA517/MAX(CZ517+CR517+DA517, 0.1)*$Q$9))/($B$11+$C$11+$F$11)</f>
        <v>0</v>
      </c>
      <c r="BQ517">
        <v>6</v>
      </c>
      <c r="BR517">
        <v>0.5</v>
      </c>
      <c r="BS517" t="s">
        <v>293</v>
      </c>
      <c r="BT517">
        <v>2</v>
      </c>
      <c r="BU517">
        <v>1626466189</v>
      </c>
      <c r="BV517">
        <v>394.337666666667</v>
      </c>
      <c r="BW517">
        <v>419.921666666667</v>
      </c>
      <c r="BX517">
        <v>16.5558333333333</v>
      </c>
      <c r="BY517">
        <v>8.09377</v>
      </c>
      <c r="BZ517">
        <v>392.790666666667</v>
      </c>
      <c r="CA517">
        <v>16.5444</v>
      </c>
      <c r="CB517">
        <v>900.026</v>
      </c>
      <c r="CC517">
        <v>100.748</v>
      </c>
      <c r="CD517">
        <v>0.0997461666666667</v>
      </c>
      <c r="CE517">
        <v>32.2301</v>
      </c>
      <c r="CF517">
        <v>29.6688333333333</v>
      </c>
      <c r="CG517">
        <v>999.9</v>
      </c>
      <c r="CH517">
        <v>0</v>
      </c>
      <c r="CI517">
        <v>0</v>
      </c>
      <c r="CJ517">
        <v>10026.2333333333</v>
      </c>
      <c r="CK517">
        <v>0</v>
      </c>
      <c r="CL517">
        <v>0.221023</v>
      </c>
      <c r="CM517">
        <v>1459.96333333333</v>
      </c>
      <c r="CN517">
        <v>0.972996666666667</v>
      </c>
      <c r="CO517">
        <v>0.0270030333333333</v>
      </c>
      <c r="CP517">
        <v>0</v>
      </c>
      <c r="CQ517">
        <v>895.365</v>
      </c>
      <c r="CR517">
        <v>4.99999</v>
      </c>
      <c r="CS517">
        <v>13158.3666666667</v>
      </c>
      <c r="CT517">
        <v>12728.0333333333</v>
      </c>
      <c r="CU517">
        <v>40.312</v>
      </c>
      <c r="CV517">
        <v>41.812</v>
      </c>
      <c r="CW517">
        <v>41.125</v>
      </c>
      <c r="CX517">
        <v>41.437</v>
      </c>
      <c r="CY517">
        <v>42.875</v>
      </c>
      <c r="CZ517">
        <v>1415.67333333333</v>
      </c>
      <c r="DA517">
        <v>39.29</v>
      </c>
      <c r="DB517">
        <v>0</v>
      </c>
      <c r="DC517">
        <v>1626466201.4</v>
      </c>
      <c r="DD517">
        <v>0</v>
      </c>
      <c r="DE517">
        <v>895.085</v>
      </c>
      <c r="DF517">
        <v>2.00075212601157</v>
      </c>
      <c r="DG517">
        <v>39.4495726566168</v>
      </c>
      <c r="DH517">
        <v>13155.1038461538</v>
      </c>
      <c r="DI517">
        <v>15</v>
      </c>
      <c r="DJ517">
        <v>1626465084.6</v>
      </c>
      <c r="DK517" t="s">
        <v>294</v>
      </c>
      <c r="DL517">
        <v>1626465076.6</v>
      </c>
      <c r="DM517">
        <v>1626465084.6</v>
      </c>
      <c r="DN517">
        <v>8</v>
      </c>
      <c r="DO517">
        <v>0.212</v>
      </c>
      <c r="DP517">
        <v>0.013</v>
      </c>
      <c r="DQ517">
        <v>1.588</v>
      </c>
      <c r="DR517">
        <v>-0.074</v>
      </c>
      <c r="DS517">
        <v>420</v>
      </c>
      <c r="DT517">
        <v>3</v>
      </c>
      <c r="DU517">
        <v>0.13</v>
      </c>
      <c r="DV517">
        <v>0.03</v>
      </c>
      <c r="DW517">
        <v>-25.6295073170732</v>
      </c>
      <c r="DX517">
        <v>-0.054468292682944</v>
      </c>
      <c r="DY517">
        <v>0.0431477630782357</v>
      </c>
      <c r="DZ517">
        <v>1</v>
      </c>
      <c r="EA517">
        <v>894.956588235294</v>
      </c>
      <c r="EB517">
        <v>2.09287622983002</v>
      </c>
      <c r="EC517">
        <v>0.271425552315596</v>
      </c>
      <c r="ED517">
        <v>1</v>
      </c>
      <c r="EE517">
        <v>8.36025512195122</v>
      </c>
      <c r="EF517">
        <v>0.584647526132405</v>
      </c>
      <c r="EG517">
        <v>0.058479394374844</v>
      </c>
      <c r="EH517">
        <v>0</v>
      </c>
      <c r="EI517">
        <v>2</v>
      </c>
      <c r="EJ517">
        <v>3</v>
      </c>
      <c r="EK517" t="s">
        <v>354</v>
      </c>
      <c r="EL517">
        <v>100</v>
      </c>
      <c r="EM517">
        <v>100</v>
      </c>
      <c r="EN517">
        <v>1.547</v>
      </c>
      <c r="EO517">
        <v>0.0116</v>
      </c>
      <c r="EP517">
        <v>0.796380875196005</v>
      </c>
      <c r="EQ517">
        <v>0.00225868272383977</v>
      </c>
      <c r="ER517">
        <v>-9.96746185667655e-07</v>
      </c>
      <c r="ES517">
        <v>2.83711317370827e-10</v>
      </c>
      <c r="ET517">
        <v>-0.071317122073674</v>
      </c>
      <c r="EU517">
        <v>-0.00217948432402501</v>
      </c>
      <c r="EV517">
        <v>0.000453263451741206</v>
      </c>
      <c r="EW517">
        <v>-1.16319206543697e-06</v>
      </c>
      <c r="EX517">
        <v>-2</v>
      </c>
      <c r="EY517">
        <v>2196</v>
      </c>
      <c r="EZ517">
        <v>1</v>
      </c>
      <c r="FA517">
        <v>25</v>
      </c>
      <c r="FB517">
        <v>18.6</v>
      </c>
      <c r="FC517">
        <v>18.4</v>
      </c>
      <c r="FD517">
        <v>18</v>
      </c>
      <c r="FE517">
        <v>834.4</v>
      </c>
      <c r="FF517">
        <v>437.76</v>
      </c>
      <c r="FG517">
        <v>40.3743</v>
      </c>
      <c r="FH517">
        <v>25.519</v>
      </c>
      <c r="FI517">
        <v>30.0008</v>
      </c>
      <c r="FJ517">
        <v>25.4553</v>
      </c>
      <c r="FK517">
        <v>25.4753</v>
      </c>
      <c r="FL517">
        <v>25.1485</v>
      </c>
      <c r="FM517">
        <v>47.0795</v>
      </c>
      <c r="FN517">
        <v>0</v>
      </c>
      <c r="FO517">
        <v>40.49</v>
      </c>
      <c r="FP517">
        <v>420</v>
      </c>
      <c r="FQ517">
        <v>8.27391</v>
      </c>
      <c r="FR517">
        <v>101.447</v>
      </c>
      <c r="FS517">
        <v>101.873</v>
      </c>
    </row>
    <row r="518" spans="1:175">
      <c r="A518">
        <v>502</v>
      </c>
      <c r="B518">
        <v>1626466192</v>
      </c>
      <c r="C518">
        <v>1002.40000009537</v>
      </c>
      <c r="D518" t="s">
        <v>1298</v>
      </c>
      <c r="E518" t="s">
        <v>1299</v>
      </c>
      <c r="F518">
        <v>1</v>
      </c>
      <c r="G518" t="s">
        <v>291</v>
      </c>
      <c r="H518">
        <v>1626466191</v>
      </c>
      <c r="I518">
        <f>(J518)/1000</f>
        <v>0</v>
      </c>
      <c r="J518">
        <f>1000*CB518*AH518*(BX518-BY518)/(100*BQ518*(1000-AH518*BX518))</f>
        <v>0</v>
      </c>
      <c r="K518">
        <f>CB518*AH518*(BW518-BV518*(1000-AH518*BY518)/(1000-AH518*BX518))/(100*BQ518)</f>
        <v>0</v>
      </c>
      <c r="L518">
        <f>BV518 - IF(AH518&gt;1, K518*BQ518*100.0/(AJ518*CJ518), 0)</f>
        <v>0</v>
      </c>
      <c r="M518">
        <f>((S518-I518/2)*L518-K518)/(S518+I518/2)</f>
        <v>0</v>
      </c>
      <c r="N518">
        <f>M518*(CC518+CD518)/1000.0</f>
        <v>0</v>
      </c>
      <c r="O518">
        <f>(BV518 - IF(AH518&gt;1, K518*BQ518*100.0/(AJ518*CJ518), 0))*(CC518+CD518)/1000.0</f>
        <v>0</v>
      </c>
      <c r="P518">
        <f>2.0/((1/R518-1/Q518)+SIGN(R518)*SQRT((1/R518-1/Q518)*(1/R518-1/Q518) + 4*BR518/((BR518+1)*(BR518+1))*(2*1/R518*1/Q518-1/Q518*1/Q518)))</f>
        <v>0</v>
      </c>
      <c r="Q518">
        <f>IF(LEFT(BS518,1)&lt;&gt;"0",IF(LEFT(BS518,1)="1",3.0,BT518),$D$5+$E$5*(CJ518*CC518/($K$5*1000))+$F$5*(CJ518*CC518/($K$5*1000))*MAX(MIN(BQ518,$J$5),$I$5)*MAX(MIN(BQ518,$J$5),$I$5)+$G$5*MAX(MIN(BQ518,$J$5),$I$5)*(CJ518*CC518/($K$5*1000))+$H$5*(CJ518*CC518/($K$5*1000))*(CJ518*CC518/($K$5*1000)))</f>
        <v>0</v>
      </c>
      <c r="R518">
        <f>I518*(1000-(1000*0.61365*exp(17.502*V518/(240.97+V518))/(CC518+CD518)+BX518)/2)/(1000*0.61365*exp(17.502*V518/(240.97+V518))/(CC518+CD518)-BX518)</f>
        <v>0</v>
      </c>
      <c r="S518">
        <f>1/((BR518+1)/(P518/1.6)+1/(Q518/1.37)) + BR518/((BR518+1)/(P518/1.6) + BR518/(Q518/1.37))</f>
        <v>0</v>
      </c>
      <c r="T518">
        <f>(BM518*BP518)</f>
        <v>0</v>
      </c>
      <c r="U518">
        <f>(CE518+(T518+2*0.95*5.67E-8*(((CE518+$B$7)+273)^4-(CE518+273)^4)-44100*I518)/(1.84*29.3*Q518+8*0.95*5.67E-8*(CE518+273)^3))</f>
        <v>0</v>
      </c>
      <c r="V518">
        <f>($C$7*CF518+$D$7*CG518+$E$7*U518)</f>
        <v>0</v>
      </c>
      <c r="W518">
        <f>0.61365*exp(17.502*V518/(240.97+V518))</f>
        <v>0</v>
      </c>
      <c r="X518">
        <f>(Y518/Z518*100)</f>
        <v>0</v>
      </c>
      <c r="Y518">
        <f>BX518*(CC518+CD518)/1000</f>
        <v>0</v>
      </c>
      <c r="Z518">
        <f>0.61365*exp(17.502*CE518/(240.97+CE518))</f>
        <v>0</v>
      </c>
      <c r="AA518">
        <f>(W518-BX518*(CC518+CD518)/1000)</f>
        <v>0</v>
      </c>
      <c r="AB518">
        <f>(-I518*44100)</f>
        <v>0</v>
      </c>
      <c r="AC518">
        <f>2*29.3*Q518*0.92*(CE518-V518)</f>
        <v>0</v>
      </c>
      <c r="AD518">
        <f>2*0.95*5.67E-8*(((CE518+$B$7)+273)^4-(V518+273)^4)</f>
        <v>0</v>
      </c>
      <c r="AE518">
        <f>T518+AD518+AB518+AC518</f>
        <v>0</v>
      </c>
      <c r="AF518">
        <v>130</v>
      </c>
      <c r="AG518">
        <v>14</v>
      </c>
      <c r="AH518">
        <f>IF(AF518*$H$13&gt;=AJ518,1.0,(AJ518/(AJ518-AF518*$H$13)))</f>
        <v>0</v>
      </c>
      <c r="AI518">
        <f>(AH518-1)*100</f>
        <v>0</v>
      </c>
      <c r="AJ518">
        <f>MAX(0,($B$13+$C$13*CJ518)/(1+$D$13*CJ518)*CC518/(CE518+273)*$E$13)</f>
        <v>0</v>
      </c>
      <c r="AK518" t="s">
        <v>292</v>
      </c>
      <c r="AL518" t="s">
        <v>292</v>
      </c>
      <c r="AM518">
        <v>0</v>
      </c>
      <c r="AN518">
        <v>0</v>
      </c>
      <c r="AO518">
        <f>1-AM518/AN518</f>
        <v>0</v>
      </c>
      <c r="AP518">
        <v>0</v>
      </c>
      <c r="AQ518" t="s">
        <v>292</v>
      </c>
      <c r="AR518" t="s">
        <v>292</v>
      </c>
      <c r="AS518">
        <v>0</v>
      </c>
      <c r="AT518">
        <v>0</v>
      </c>
      <c r="AU518">
        <f>1-AS518/AT518</f>
        <v>0</v>
      </c>
      <c r="AV518">
        <v>0.5</v>
      </c>
      <c r="AW518">
        <f>BN518</f>
        <v>0</v>
      </c>
      <c r="AX518">
        <f>K518</f>
        <v>0</v>
      </c>
      <c r="AY518">
        <f>AU518*AV518*AW518</f>
        <v>0</v>
      </c>
      <c r="AZ518">
        <f>(AX518-AP518)/AW518</f>
        <v>0</v>
      </c>
      <c r="BA518">
        <f>(AN518-AT518)/AT518</f>
        <v>0</v>
      </c>
      <c r="BB518">
        <f>AM518/(AO518+AM518/AT518)</f>
        <v>0</v>
      </c>
      <c r="BC518" t="s">
        <v>292</v>
      </c>
      <c r="BD518">
        <v>0</v>
      </c>
      <c r="BE518">
        <f>IF(BD518&lt;&gt;0, BD518, BB518)</f>
        <v>0</v>
      </c>
      <c r="BF518">
        <f>1-BE518/AT518</f>
        <v>0</v>
      </c>
      <c r="BG518">
        <f>(AT518-AS518)/(AT518-BE518)</f>
        <v>0</v>
      </c>
      <c r="BH518">
        <f>(AN518-AT518)/(AN518-BE518)</f>
        <v>0</v>
      </c>
      <c r="BI518">
        <f>(AT518-AS518)/(AT518-AM518)</f>
        <v>0</v>
      </c>
      <c r="BJ518">
        <f>(AN518-AT518)/(AN518-AM518)</f>
        <v>0</v>
      </c>
      <c r="BK518">
        <f>(BG518*BE518/AS518)</f>
        <v>0</v>
      </c>
      <c r="BL518">
        <f>(1-BK518)</f>
        <v>0</v>
      </c>
      <c r="BM518">
        <f>$B$11*CK518+$C$11*CL518+$F$11*CM518*(1-CP518)</f>
        <v>0</v>
      </c>
      <c r="BN518">
        <f>BM518*BO518</f>
        <v>0</v>
      </c>
      <c r="BO518">
        <f>($B$11*$D$9+$C$11*$D$9+$F$11*((CZ518+CR518)/MAX(CZ518+CR518+DA518, 0.1)*$I$9+DA518/MAX(CZ518+CR518+DA518, 0.1)*$J$9))/($B$11+$C$11+$F$11)</f>
        <v>0</v>
      </c>
      <c r="BP518">
        <f>($B$11*$K$9+$C$11*$K$9+$F$11*((CZ518+CR518)/MAX(CZ518+CR518+DA518, 0.1)*$P$9+DA518/MAX(CZ518+CR518+DA518, 0.1)*$Q$9))/($B$11+$C$11+$F$11)</f>
        <v>0</v>
      </c>
      <c r="BQ518">
        <v>6</v>
      </c>
      <c r="BR518">
        <v>0.5</v>
      </c>
      <c r="BS518" t="s">
        <v>293</v>
      </c>
      <c r="BT518">
        <v>2</v>
      </c>
      <c r="BU518">
        <v>1626466191</v>
      </c>
      <c r="BV518">
        <v>394.343666666667</v>
      </c>
      <c r="BW518">
        <v>419.917333333333</v>
      </c>
      <c r="BX518">
        <v>16.5862666666667</v>
      </c>
      <c r="BY518">
        <v>8.12536</v>
      </c>
      <c r="BZ518">
        <v>392.796666666667</v>
      </c>
      <c r="CA518">
        <v>16.5745333333333</v>
      </c>
      <c r="CB518">
        <v>900.031666666667</v>
      </c>
      <c r="CC518">
        <v>100.749333333333</v>
      </c>
      <c r="CD518">
        <v>0.0991452666666667</v>
      </c>
      <c r="CE518">
        <v>32.2712666666667</v>
      </c>
      <c r="CF518">
        <v>29.7038666666667</v>
      </c>
      <c r="CG518">
        <v>999.9</v>
      </c>
      <c r="CH518">
        <v>0</v>
      </c>
      <c r="CI518">
        <v>0</v>
      </c>
      <c r="CJ518">
        <v>10081.8666666667</v>
      </c>
      <c r="CK518">
        <v>0</v>
      </c>
      <c r="CL518">
        <v>0.221023</v>
      </c>
      <c r="CM518">
        <v>1460.04</v>
      </c>
      <c r="CN518">
        <v>0.973</v>
      </c>
      <c r="CO518">
        <v>0.0269999</v>
      </c>
      <c r="CP518">
        <v>0</v>
      </c>
      <c r="CQ518">
        <v>895.393666666667</v>
      </c>
      <c r="CR518">
        <v>4.99999</v>
      </c>
      <c r="CS518">
        <v>13160.2666666667</v>
      </c>
      <c r="CT518">
        <v>12728.7</v>
      </c>
      <c r="CU518">
        <v>40.2913333333333</v>
      </c>
      <c r="CV518">
        <v>41.812</v>
      </c>
      <c r="CW518">
        <v>41.125</v>
      </c>
      <c r="CX518">
        <v>41.437</v>
      </c>
      <c r="CY518">
        <v>42.875</v>
      </c>
      <c r="CZ518">
        <v>1415.75</v>
      </c>
      <c r="DA518">
        <v>39.29</v>
      </c>
      <c r="DB518">
        <v>0</v>
      </c>
      <c r="DC518">
        <v>1626466203.2</v>
      </c>
      <c r="DD518">
        <v>0</v>
      </c>
      <c r="DE518">
        <v>895.14928</v>
      </c>
      <c r="DF518">
        <v>2.19407690741896</v>
      </c>
      <c r="DG518">
        <v>36.7461538803618</v>
      </c>
      <c r="DH518">
        <v>13156.508</v>
      </c>
      <c r="DI518">
        <v>15</v>
      </c>
      <c r="DJ518">
        <v>1626465084.6</v>
      </c>
      <c r="DK518" t="s">
        <v>294</v>
      </c>
      <c r="DL518">
        <v>1626465076.6</v>
      </c>
      <c r="DM518">
        <v>1626465084.6</v>
      </c>
      <c r="DN518">
        <v>8</v>
      </c>
      <c r="DO518">
        <v>0.212</v>
      </c>
      <c r="DP518">
        <v>0.013</v>
      </c>
      <c r="DQ518">
        <v>1.588</v>
      </c>
      <c r="DR518">
        <v>-0.074</v>
      </c>
      <c r="DS518">
        <v>420</v>
      </c>
      <c r="DT518">
        <v>3</v>
      </c>
      <c r="DU518">
        <v>0.13</v>
      </c>
      <c r="DV518">
        <v>0.03</v>
      </c>
      <c r="DW518">
        <v>-25.6247024390244</v>
      </c>
      <c r="DX518">
        <v>0.074483623693436</v>
      </c>
      <c r="DY518">
        <v>0.0467836978475951</v>
      </c>
      <c r="DZ518">
        <v>1</v>
      </c>
      <c r="EA518">
        <v>895.015939393939</v>
      </c>
      <c r="EB518">
        <v>2.35975439339468</v>
      </c>
      <c r="EC518">
        <v>0.273780816933624</v>
      </c>
      <c r="ED518">
        <v>1</v>
      </c>
      <c r="EE518">
        <v>8.37889292682927</v>
      </c>
      <c r="EF518">
        <v>0.57492522648084</v>
      </c>
      <c r="EG518">
        <v>0.0576036162585979</v>
      </c>
      <c r="EH518">
        <v>0</v>
      </c>
      <c r="EI518">
        <v>2</v>
      </c>
      <c r="EJ518">
        <v>3</v>
      </c>
      <c r="EK518" t="s">
        <v>354</v>
      </c>
      <c r="EL518">
        <v>100</v>
      </c>
      <c r="EM518">
        <v>100</v>
      </c>
      <c r="EN518">
        <v>1.547</v>
      </c>
      <c r="EO518">
        <v>0.012</v>
      </c>
      <c r="EP518">
        <v>0.796380875196005</v>
      </c>
      <c r="EQ518">
        <v>0.00225868272383977</v>
      </c>
      <c r="ER518">
        <v>-9.96746185667655e-07</v>
      </c>
      <c r="ES518">
        <v>2.83711317370827e-10</v>
      </c>
      <c r="ET518">
        <v>-0.071317122073674</v>
      </c>
      <c r="EU518">
        <v>-0.00217948432402501</v>
      </c>
      <c r="EV518">
        <v>0.000453263451741206</v>
      </c>
      <c r="EW518">
        <v>-1.16319206543697e-06</v>
      </c>
      <c r="EX518">
        <v>-2</v>
      </c>
      <c r="EY518">
        <v>2196</v>
      </c>
      <c r="EZ518">
        <v>1</v>
      </c>
      <c r="FA518">
        <v>25</v>
      </c>
      <c r="FB518">
        <v>18.6</v>
      </c>
      <c r="FC518">
        <v>18.5</v>
      </c>
      <c r="FD518">
        <v>18</v>
      </c>
      <c r="FE518">
        <v>834.738</v>
      </c>
      <c r="FF518">
        <v>437.598</v>
      </c>
      <c r="FG518">
        <v>40.4462</v>
      </c>
      <c r="FH518">
        <v>25.5225</v>
      </c>
      <c r="FI518">
        <v>30.0007</v>
      </c>
      <c r="FJ518">
        <v>25.4574</v>
      </c>
      <c r="FK518">
        <v>25.4774</v>
      </c>
      <c r="FL518">
        <v>25.1472</v>
      </c>
      <c r="FM518">
        <v>47.0795</v>
      </c>
      <c r="FN518">
        <v>0</v>
      </c>
      <c r="FO518">
        <v>40.49</v>
      </c>
      <c r="FP518">
        <v>420</v>
      </c>
      <c r="FQ518">
        <v>8.25629</v>
      </c>
      <c r="FR518">
        <v>101.446</v>
      </c>
      <c r="FS518">
        <v>101.873</v>
      </c>
    </row>
    <row r="519" spans="1:175">
      <c r="A519">
        <v>503</v>
      </c>
      <c r="B519">
        <v>1626466194</v>
      </c>
      <c r="C519">
        <v>1004.40000009537</v>
      </c>
      <c r="D519" t="s">
        <v>1300</v>
      </c>
      <c r="E519" t="s">
        <v>1301</v>
      </c>
      <c r="F519">
        <v>1</v>
      </c>
      <c r="G519" t="s">
        <v>291</v>
      </c>
      <c r="H519">
        <v>1626466193</v>
      </c>
      <c r="I519">
        <f>(J519)/1000</f>
        <v>0</v>
      </c>
      <c r="J519">
        <f>1000*CB519*AH519*(BX519-BY519)/(100*BQ519*(1000-AH519*BX519))</f>
        <v>0</v>
      </c>
      <c r="K519">
        <f>CB519*AH519*(BW519-BV519*(1000-AH519*BY519)/(1000-AH519*BX519))/(100*BQ519)</f>
        <v>0</v>
      </c>
      <c r="L519">
        <f>BV519 - IF(AH519&gt;1, K519*BQ519*100.0/(AJ519*CJ519), 0)</f>
        <v>0</v>
      </c>
      <c r="M519">
        <f>((S519-I519/2)*L519-K519)/(S519+I519/2)</f>
        <v>0</v>
      </c>
      <c r="N519">
        <f>M519*(CC519+CD519)/1000.0</f>
        <v>0</v>
      </c>
      <c r="O519">
        <f>(BV519 - IF(AH519&gt;1, K519*BQ519*100.0/(AJ519*CJ519), 0))*(CC519+CD519)/1000.0</f>
        <v>0</v>
      </c>
      <c r="P519">
        <f>2.0/((1/R519-1/Q519)+SIGN(R519)*SQRT((1/R519-1/Q519)*(1/R519-1/Q519) + 4*BR519/((BR519+1)*(BR519+1))*(2*1/R519*1/Q519-1/Q519*1/Q519)))</f>
        <v>0</v>
      </c>
      <c r="Q519">
        <f>IF(LEFT(BS519,1)&lt;&gt;"0",IF(LEFT(BS519,1)="1",3.0,BT519),$D$5+$E$5*(CJ519*CC519/($K$5*1000))+$F$5*(CJ519*CC519/($K$5*1000))*MAX(MIN(BQ519,$J$5),$I$5)*MAX(MIN(BQ519,$J$5),$I$5)+$G$5*MAX(MIN(BQ519,$J$5),$I$5)*(CJ519*CC519/($K$5*1000))+$H$5*(CJ519*CC519/($K$5*1000))*(CJ519*CC519/($K$5*1000)))</f>
        <v>0</v>
      </c>
      <c r="R519">
        <f>I519*(1000-(1000*0.61365*exp(17.502*V519/(240.97+V519))/(CC519+CD519)+BX519)/2)/(1000*0.61365*exp(17.502*V519/(240.97+V519))/(CC519+CD519)-BX519)</f>
        <v>0</v>
      </c>
      <c r="S519">
        <f>1/((BR519+1)/(P519/1.6)+1/(Q519/1.37)) + BR519/((BR519+1)/(P519/1.6) + BR519/(Q519/1.37))</f>
        <v>0</v>
      </c>
      <c r="T519">
        <f>(BM519*BP519)</f>
        <v>0</v>
      </c>
      <c r="U519">
        <f>(CE519+(T519+2*0.95*5.67E-8*(((CE519+$B$7)+273)^4-(CE519+273)^4)-44100*I519)/(1.84*29.3*Q519+8*0.95*5.67E-8*(CE519+273)^3))</f>
        <v>0</v>
      </c>
      <c r="V519">
        <f>($C$7*CF519+$D$7*CG519+$E$7*U519)</f>
        <v>0</v>
      </c>
      <c r="W519">
        <f>0.61365*exp(17.502*V519/(240.97+V519))</f>
        <v>0</v>
      </c>
      <c r="X519">
        <f>(Y519/Z519*100)</f>
        <v>0</v>
      </c>
      <c r="Y519">
        <f>BX519*(CC519+CD519)/1000</f>
        <v>0</v>
      </c>
      <c r="Z519">
        <f>0.61365*exp(17.502*CE519/(240.97+CE519))</f>
        <v>0</v>
      </c>
      <c r="AA519">
        <f>(W519-BX519*(CC519+CD519)/1000)</f>
        <v>0</v>
      </c>
      <c r="AB519">
        <f>(-I519*44100)</f>
        <v>0</v>
      </c>
      <c r="AC519">
        <f>2*29.3*Q519*0.92*(CE519-V519)</f>
        <v>0</v>
      </c>
      <c r="AD519">
        <f>2*0.95*5.67E-8*(((CE519+$B$7)+273)^4-(V519+273)^4)</f>
        <v>0</v>
      </c>
      <c r="AE519">
        <f>T519+AD519+AB519+AC519</f>
        <v>0</v>
      </c>
      <c r="AF519">
        <v>130</v>
      </c>
      <c r="AG519">
        <v>14</v>
      </c>
      <c r="AH519">
        <f>IF(AF519*$H$13&gt;=AJ519,1.0,(AJ519/(AJ519-AF519*$H$13)))</f>
        <v>0</v>
      </c>
      <c r="AI519">
        <f>(AH519-1)*100</f>
        <v>0</v>
      </c>
      <c r="AJ519">
        <f>MAX(0,($B$13+$C$13*CJ519)/(1+$D$13*CJ519)*CC519/(CE519+273)*$E$13)</f>
        <v>0</v>
      </c>
      <c r="AK519" t="s">
        <v>292</v>
      </c>
      <c r="AL519" t="s">
        <v>292</v>
      </c>
      <c r="AM519">
        <v>0</v>
      </c>
      <c r="AN519">
        <v>0</v>
      </c>
      <c r="AO519">
        <f>1-AM519/AN519</f>
        <v>0</v>
      </c>
      <c r="AP519">
        <v>0</v>
      </c>
      <c r="AQ519" t="s">
        <v>292</v>
      </c>
      <c r="AR519" t="s">
        <v>292</v>
      </c>
      <c r="AS519">
        <v>0</v>
      </c>
      <c r="AT519">
        <v>0</v>
      </c>
      <c r="AU519">
        <f>1-AS519/AT519</f>
        <v>0</v>
      </c>
      <c r="AV519">
        <v>0.5</v>
      </c>
      <c r="AW519">
        <f>BN519</f>
        <v>0</v>
      </c>
      <c r="AX519">
        <f>K519</f>
        <v>0</v>
      </c>
      <c r="AY519">
        <f>AU519*AV519*AW519</f>
        <v>0</v>
      </c>
      <c r="AZ519">
        <f>(AX519-AP519)/AW519</f>
        <v>0</v>
      </c>
      <c r="BA519">
        <f>(AN519-AT519)/AT519</f>
        <v>0</v>
      </c>
      <c r="BB519">
        <f>AM519/(AO519+AM519/AT519)</f>
        <v>0</v>
      </c>
      <c r="BC519" t="s">
        <v>292</v>
      </c>
      <c r="BD519">
        <v>0</v>
      </c>
      <c r="BE519">
        <f>IF(BD519&lt;&gt;0, BD519, BB519)</f>
        <v>0</v>
      </c>
      <c r="BF519">
        <f>1-BE519/AT519</f>
        <v>0</v>
      </c>
      <c r="BG519">
        <f>(AT519-AS519)/(AT519-BE519)</f>
        <v>0</v>
      </c>
      <c r="BH519">
        <f>(AN519-AT519)/(AN519-BE519)</f>
        <v>0</v>
      </c>
      <c r="BI519">
        <f>(AT519-AS519)/(AT519-AM519)</f>
        <v>0</v>
      </c>
      <c r="BJ519">
        <f>(AN519-AT519)/(AN519-AM519)</f>
        <v>0</v>
      </c>
      <c r="BK519">
        <f>(BG519*BE519/AS519)</f>
        <v>0</v>
      </c>
      <c r="BL519">
        <f>(1-BK519)</f>
        <v>0</v>
      </c>
      <c r="BM519">
        <f>$B$11*CK519+$C$11*CL519+$F$11*CM519*(1-CP519)</f>
        <v>0</v>
      </c>
      <c r="BN519">
        <f>BM519*BO519</f>
        <v>0</v>
      </c>
      <c r="BO519">
        <f>($B$11*$D$9+$C$11*$D$9+$F$11*((CZ519+CR519)/MAX(CZ519+CR519+DA519, 0.1)*$I$9+DA519/MAX(CZ519+CR519+DA519, 0.1)*$J$9))/($B$11+$C$11+$F$11)</f>
        <v>0</v>
      </c>
      <c r="BP519">
        <f>($B$11*$K$9+$C$11*$K$9+$F$11*((CZ519+CR519)/MAX(CZ519+CR519+DA519, 0.1)*$P$9+DA519/MAX(CZ519+CR519+DA519, 0.1)*$Q$9))/($B$11+$C$11+$F$11)</f>
        <v>0</v>
      </c>
      <c r="BQ519">
        <v>6</v>
      </c>
      <c r="BR519">
        <v>0.5</v>
      </c>
      <c r="BS519" t="s">
        <v>293</v>
      </c>
      <c r="BT519">
        <v>2</v>
      </c>
      <c r="BU519">
        <v>1626466193</v>
      </c>
      <c r="BV519">
        <v>394.323666666667</v>
      </c>
      <c r="BW519">
        <v>419.968333333333</v>
      </c>
      <c r="BX519">
        <v>16.6312666666667</v>
      </c>
      <c r="BY519">
        <v>8.16339</v>
      </c>
      <c r="BZ519">
        <v>392.776666666667</v>
      </c>
      <c r="CA519">
        <v>16.6189666666667</v>
      </c>
      <c r="CB519">
        <v>900.034333333333</v>
      </c>
      <c r="CC519">
        <v>100.749666666667</v>
      </c>
      <c r="CD519">
        <v>0.0998873</v>
      </c>
      <c r="CE519">
        <v>32.3123</v>
      </c>
      <c r="CF519">
        <v>29.7411666666667</v>
      </c>
      <c r="CG519">
        <v>999.9</v>
      </c>
      <c r="CH519">
        <v>0</v>
      </c>
      <c r="CI519">
        <v>0</v>
      </c>
      <c r="CJ519">
        <v>10024.3666666667</v>
      </c>
      <c r="CK519">
        <v>0</v>
      </c>
      <c r="CL519">
        <v>0.221023</v>
      </c>
      <c r="CM519">
        <v>1460.04</v>
      </c>
      <c r="CN519">
        <v>0.973</v>
      </c>
      <c r="CO519">
        <v>0.0269999</v>
      </c>
      <c r="CP519">
        <v>0</v>
      </c>
      <c r="CQ519">
        <v>895.387666666667</v>
      </c>
      <c r="CR519">
        <v>4.99999</v>
      </c>
      <c r="CS519">
        <v>13161.5666666667</v>
      </c>
      <c r="CT519">
        <v>12728.7</v>
      </c>
      <c r="CU519">
        <v>40.312</v>
      </c>
      <c r="CV519">
        <v>41.812</v>
      </c>
      <c r="CW519">
        <v>41.125</v>
      </c>
      <c r="CX519">
        <v>41.437</v>
      </c>
      <c r="CY519">
        <v>42.937</v>
      </c>
      <c r="CZ519">
        <v>1415.75</v>
      </c>
      <c r="DA519">
        <v>39.29</v>
      </c>
      <c r="DB519">
        <v>0</v>
      </c>
      <c r="DC519">
        <v>1626466205</v>
      </c>
      <c r="DD519">
        <v>0</v>
      </c>
      <c r="DE519">
        <v>895.216307692308</v>
      </c>
      <c r="DF519">
        <v>1.66447861879581</v>
      </c>
      <c r="DG519">
        <v>34.8547008415364</v>
      </c>
      <c r="DH519">
        <v>13157.2807692308</v>
      </c>
      <c r="DI519">
        <v>15</v>
      </c>
      <c r="DJ519">
        <v>1626465084.6</v>
      </c>
      <c r="DK519" t="s">
        <v>294</v>
      </c>
      <c r="DL519">
        <v>1626465076.6</v>
      </c>
      <c r="DM519">
        <v>1626465084.6</v>
      </c>
      <c r="DN519">
        <v>8</v>
      </c>
      <c r="DO519">
        <v>0.212</v>
      </c>
      <c r="DP519">
        <v>0.013</v>
      </c>
      <c r="DQ519">
        <v>1.588</v>
      </c>
      <c r="DR519">
        <v>-0.074</v>
      </c>
      <c r="DS519">
        <v>420</v>
      </c>
      <c r="DT519">
        <v>3</v>
      </c>
      <c r="DU519">
        <v>0.13</v>
      </c>
      <c r="DV519">
        <v>0.03</v>
      </c>
      <c r="DW519">
        <v>-25.6248682926829</v>
      </c>
      <c r="DX519">
        <v>0.0961400696864047</v>
      </c>
      <c r="DY519">
        <v>0.047040462287344</v>
      </c>
      <c r="DZ519">
        <v>1</v>
      </c>
      <c r="EA519">
        <v>895.082228571429</v>
      </c>
      <c r="EB519">
        <v>2.2143254164242</v>
      </c>
      <c r="EC519">
        <v>0.273820492368287</v>
      </c>
      <c r="ED519">
        <v>1</v>
      </c>
      <c r="EE519">
        <v>8.39649829268293</v>
      </c>
      <c r="EF519">
        <v>0.528394076655095</v>
      </c>
      <c r="EG519">
        <v>0.053297822446821</v>
      </c>
      <c r="EH519">
        <v>0</v>
      </c>
      <c r="EI519">
        <v>2</v>
      </c>
      <c r="EJ519">
        <v>3</v>
      </c>
      <c r="EK519" t="s">
        <v>354</v>
      </c>
      <c r="EL519">
        <v>100</v>
      </c>
      <c r="EM519">
        <v>100</v>
      </c>
      <c r="EN519">
        <v>1.547</v>
      </c>
      <c r="EO519">
        <v>0.0126</v>
      </c>
      <c r="EP519">
        <v>0.796380875196005</v>
      </c>
      <c r="EQ519">
        <v>0.00225868272383977</v>
      </c>
      <c r="ER519">
        <v>-9.96746185667655e-07</v>
      </c>
      <c r="ES519">
        <v>2.83711317370827e-10</v>
      </c>
      <c r="ET519">
        <v>-0.071317122073674</v>
      </c>
      <c r="EU519">
        <v>-0.00217948432402501</v>
      </c>
      <c r="EV519">
        <v>0.000453263451741206</v>
      </c>
      <c r="EW519">
        <v>-1.16319206543697e-06</v>
      </c>
      <c r="EX519">
        <v>-2</v>
      </c>
      <c r="EY519">
        <v>2196</v>
      </c>
      <c r="EZ519">
        <v>1</v>
      </c>
      <c r="FA519">
        <v>25</v>
      </c>
      <c r="FB519">
        <v>18.6</v>
      </c>
      <c r="FC519">
        <v>18.5</v>
      </c>
      <c r="FD519">
        <v>18</v>
      </c>
      <c r="FE519">
        <v>834.56</v>
      </c>
      <c r="FF519">
        <v>437.6</v>
      </c>
      <c r="FG519">
        <v>40.5098</v>
      </c>
      <c r="FH519">
        <v>25.5265</v>
      </c>
      <c r="FI519">
        <v>30.0006</v>
      </c>
      <c r="FJ519">
        <v>25.4595</v>
      </c>
      <c r="FK519">
        <v>25.4795</v>
      </c>
      <c r="FL519">
        <v>25.1475</v>
      </c>
      <c r="FM519">
        <v>47.0795</v>
      </c>
      <c r="FN519">
        <v>0</v>
      </c>
      <c r="FO519">
        <v>40.6</v>
      </c>
      <c r="FP519">
        <v>420</v>
      </c>
      <c r="FQ519">
        <v>8.24362</v>
      </c>
      <c r="FR519">
        <v>101.445</v>
      </c>
      <c r="FS519">
        <v>101.872</v>
      </c>
    </row>
    <row r="520" spans="1:175">
      <c r="A520">
        <v>504</v>
      </c>
      <c r="B520">
        <v>1626466196</v>
      </c>
      <c r="C520">
        <v>1006.40000009537</v>
      </c>
      <c r="D520" t="s">
        <v>1302</v>
      </c>
      <c r="E520" t="s">
        <v>1303</v>
      </c>
      <c r="F520">
        <v>1</v>
      </c>
      <c r="G520" t="s">
        <v>291</v>
      </c>
      <c r="H520">
        <v>1626466195</v>
      </c>
      <c r="I520">
        <f>(J520)/1000</f>
        <v>0</v>
      </c>
      <c r="J520">
        <f>1000*CB520*AH520*(BX520-BY520)/(100*BQ520*(1000-AH520*BX520))</f>
        <v>0</v>
      </c>
      <c r="K520">
        <f>CB520*AH520*(BW520-BV520*(1000-AH520*BY520)/(1000-AH520*BX520))/(100*BQ520)</f>
        <v>0</v>
      </c>
      <c r="L520">
        <f>BV520 - IF(AH520&gt;1, K520*BQ520*100.0/(AJ520*CJ520), 0)</f>
        <v>0</v>
      </c>
      <c r="M520">
        <f>((S520-I520/2)*L520-K520)/(S520+I520/2)</f>
        <v>0</v>
      </c>
      <c r="N520">
        <f>M520*(CC520+CD520)/1000.0</f>
        <v>0</v>
      </c>
      <c r="O520">
        <f>(BV520 - IF(AH520&gt;1, K520*BQ520*100.0/(AJ520*CJ520), 0))*(CC520+CD520)/1000.0</f>
        <v>0</v>
      </c>
      <c r="P520">
        <f>2.0/((1/R520-1/Q520)+SIGN(R520)*SQRT((1/R520-1/Q520)*(1/R520-1/Q520) + 4*BR520/((BR520+1)*(BR520+1))*(2*1/R520*1/Q520-1/Q520*1/Q520)))</f>
        <v>0</v>
      </c>
      <c r="Q520">
        <f>IF(LEFT(BS520,1)&lt;&gt;"0",IF(LEFT(BS520,1)="1",3.0,BT520),$D$5+$E$5*(CJ520*CC520/($K$5*1000))+$F$5*(CJ520*CC520/($K$5*1000))*MAX(MIN(BQ520,$J$5),$I$5)*MAX(MIN(BQ520,$J$5),$I$5)+$G$5*MAX(MIN(BQ520,$J$5),$I$5)*(CJ520*CC520/($K$5*1000))+$H$5*(CJ520*CC520/($K$5*1000))*(CJ520*CC520/($K$5*1000)))</f>
        <v>0</v>
      </c>
      <c r="R520">
        <f>I520*(1000-(1000*0.61365*exp(17.502*V520/(240.97+V520))/(CC520+CD520)+BX520)/2)/(1000*0.61365*exp(17.502*V520/(240.97+V520))/(CC520+CD520)-BX520)</f>
        <v>0</v>
      </c>
      <c r="S520">
        <f>1/((BR520+1)/(P520/1.6)+1/(Q520/1.37)) + BR520/((BR520+1)/(P520/1.6) + BR520/(Q520/1.37))</f>
        <v>0</v>
      </c>
      <c r="T520">
        <f>(BM520*BP520)</f>
        <v>0</v>
      </c>
      <c r="U520">
        <f>(CE520+(T520+2*0.95*5.67E-8*(((CE520+$B$7)+273)^4-(CE520+273)^4)-44100*I520)/(1.84*29.3*Q520+8*0.95*5.67E-8*(CE520+273)^3))</f>
        <v>0</v>
      </c>
      <c r="V520">
        <f>($C$7*CF520+$D$7*CG520+$E$7*U520)</f>
        <v>0</v>
      </c>
      <c r="W520">
        <f>0.61365*exp(17.502*V520/(240.97+V520))</f>
        <v>0</v>
      </c>
      <c r="X520">
        <f>(Y520/Z520*100)</f>
        <v>0</v>
      </c>
      <c r="Y520">
        <f>BX520*(CC520+CD520)/1000</f>
        <v>0</v>
      </c>
      <c r="Z520">
        <f>0.61365*exp(17.502*CE520/(240.97+CE520))</f>
        <v>0</v>
      </c>
      <c r="AA520">
        <f>(W520-BX520*(CC520+CD520)/1000)</f>
        <v>0</v>
      </c>
      <c r="AB520">
        <f>(-I520*44100)</f>
        <v>0</v>
      </c>
      <c r="AC520">
        <f>2*29.3*Q520*0.92*(CE520-V520)</f>
        <v>0</v>
      </c>
      <c r="AD520">
        <f>2*0.95*5.67E-8*(((CE520+$B$7)+273)^4-(V520+273)^4)</f>
        <v>0</v>
      </c>
      <c r="AE520">
        <f>T520+AD520+AB520+AC520</f>
        <v>0</v>
      </c>
      <c r="AF520">
        <v>130</v>
      </c>
      <c r="AG520">
        <v>14</v>
      </c>
      <c r="AH520">
        <f>IF(AF520*$H$13&gt;=AJ520,1.0,(AJ520/(AJ520-AF520*$H$13)))</f>
        <v>0</v>
      </c>
      <c r="AI520">
        <f>(AH520-1)*100</f>
        <v>0</v>
      </c>
      <c r="AJ520">
        <f>MAX(0,($B$13+$C$13*CJ520)/(1+$D$13*CJ520)*CC520/(CE520+273)*$E$13)</f>
        <v>0</v>
      </c>
      <c r="AK520" t="s">
        <v>292</v>
      </c>
      <c r="AL520" t="s">
        <v>292</v>
      </c>
      <c r="AM520">
        <v>0</v>
      </c>
      <c r="AN520">
        <v>0</v>
      </c>
      <c r="AO520">
        <f>1-AM520/AN520</f>
        <v>0</v>
      </c>
      <c r="AP520">
        <v>0</v>
      </c>
      <c r="AQ520" t="s">
        <v>292</v>
      </c>
      <c r="AR520" t="s">
        <v>292</v>
      </c>
      <c r="AS520">
        <v>0</v>
      </c>
      <c r="AT520">
        <v>0</v>
      </c>
      <c r="AU520">
        <f>1-AS520/AT520</f>
        <v>0</v>
      </c>
      <c r="AV520">
        <v>0.5</v>
      </c>
      <c r="AW520">
        <f>BN520</f>
        <v>0</v>
      </c>
      <c r="AX520">
        <f>K520</f>
        <v>0</v>
      </c>
      <c r="AY520">
        <f>AU520*AV520*AW520</f>
        <v>0</v>
      </c>
      <c r="AZ520">
        <f>(AX520-AP520)/AW520</f>
        <v>0</v>
      </c>
      <c r="BA520">
        <f>(AN520-AT520)/AT520</f>
        <v>0</v>
      </c>
      <c r="BB520">
        <f>AM520/(AO520+AM520/AT520)</f>
        <v>0</v>
      </c>
      <c r="BC520" t="s">
        <v>292</v>
      </c>
      <c r="BD520">
        <v>0</v>
      </c>
      <c r="BE520">
        <f>IF(BD520&lt;&gt;0, BD520, BB520)</f>
        <v>0</v>
      </c>
      <c r="BF520">
        <f>1-BE520/AT520</f>
        <v>0</v>
      </c>
      <c r="BG520">
        <f>(AT520-AS520)/(AT520-BE520)</f>
        <v>0</v>
      </c>
      <c r="BH520">
        <f>(AN520-AT520)/(AN520-BE520)</f>
        <v>0</v>
      </c>
      <c r="BI520">
        <f>(AT520-AS520)/(AT520-AM520)</f>
        <v>0</v>
      </c>
      <c r="BJ520">
        <f>(AN520-AT520)/(AN520-AM520)</f>
        <v>0</v>
      </c>
      <c r="BK520">
        <f>(BG520*BE520/AS520)</f>
        <v>0</v>
      </c>
      <c r="BL520">
        <f>(1-BK520)</f>
        <v>0</v>
      </c>
      <c r="BM520">
        <f>$B$11*CK520+$C$11*CL520+$F$11*CM520*(1-CP520)</f>
        <v>0</v>
      </c>
      <c r="BN520">
        <f>BM520*BO520</f>
        <v>0</v>
      </c>
      <c r="BO520">
        <f>($B$11*$D$9+$C$11*$D$9+$F$11*((CZ520+CR520)/MAX(CZ520+CR520+DA520, 0.1)*$I$9+DA520/MAX(CZ520+CR520+DA520, 0.1)*$J$9))/($B$11+$C$11+$F$11)</f>
        <v>0</v>
      </c>
      <c r="BP520">
        <f>($B$11*$K$9+$C$11*$K$9+$F$11*((CZ520+CR520)/MAX(CZ520+CR520+DA520, 0.1)*$P$9+DA520/MAX(CZ520+CR520+DA520, 0.1)*$Q$9))/($B$11+$C$11+$F$11)</f>
        <v>0</v>
      </c>
      <c r="BQ520">
        <v>6</v>
      </c>
      <c r="BR520">
        <v>0.5</v>
      </c>
      <c r="BS520" t="s">
        <v>293</v>
      </c>
      <c r="BT520">
        <v>2</v>
      </c>
      <c r="BU520">
        <v>1626466195</v>
      </c>
      <c r="BV520">
        <v>394.322666666667</v>
      </c>
      <c r="BW520">
        <v>420.004</v>
      </c>
      <c r="BX520">
        <v>16.6733666666667</v>
      </c>
      <c r="BY520">
        <v>8.18221333333333</v>
      </c>
      <c r="BZ520">
        <v>392.775666666667</v>
      </c>
      <c r="CA520">
        <v>16.6605666666667</v>
      </c>
      <c r="CB520">
        <v>900.039333333334</v>
      </c>
      <c r="CC520">
        <v>100.749333333333</v>
      </c>
      <c r="CD520">
        <v>0.100271</v>
      </c>
      <c r="CE520">
        <v>32.3499333333333</v>
      </c>
      <c r="CF520">
        <v>29.7784333333333</v>
      </c>
      <c r="CG520">
        <v>999.9</v>
      </c>
      <c r="CH520">
        <v>0</v>
      </c>
      <c r="CI520">
        <v>0</v>
      </c>
      <c r="CJ520">
        <v>9954.58333333333</v>
      </c>
      <c r="CK520">
        <v>0</v>
      </c>
      <c r="CL520">
        <v>0.221023</v>
      </c>
      <c r="CM520">
        <v>1460.04</v>
      </c>
      <c r="CN520">
        <v>0.972998333333333</v>
      </c>
      <c r="CO520">
        <v>0.0270014666666667</v>
      </c>
      <c r="CP520">
        <v>0</v>
      </c>
      <c r="CQ520">
        <v>895.436666666667</v>
      </c>
      <c r="CR520">
        <v>4.99999</v>
      </c>
      <c r="CS520">
        <v>13162.3333333333</v>
      </c>
      <c r="CT520">
        <v>12728.7</v>
      </c>
      <c r="CU520">
        <v>40.312</v>
      </c>
      <c r="CV520">
        <v>41.812</v>
      </c>
      <c r="CW520">
        <v>41.1456666666667</v>
      </c>
      <c r="CX520">
        <v>41.437</v>
      </c>
      <c r="CY520">
        <v>42.8956666666667</v>
      </c>
      <c r="CZ520">
        <v>1415.75</v>
      </c>
      <c r="DA520">
        <v>39.29</v>
      </c>
      <c r="DB520">
        <v>0</v>
      </c>
      <c r="DC520">
        <v>1626466207.4</v>
      </c>
      <c r="DD520">
        <v>0</v>
      </c>
      <c r="DE520">
        <v>895.265884615385</v>
      </c>
      <c r="DF520">
        <v>1.80878631116004</v>
      </c>
      <c r="DG520">
        <v>33.5179487577757</v>
      </c>
      <c r="DH520">
        <v>13158.6846153846</v>
      </c>
      <c r="DI520">
        <v>15</v>
      </c>
      <c r="DJ520">
        <v>1626465084.6</v>
      </c>
      <c r="DK520" t="s">
        <v>294</v>
      </c>
      <c r="DL520">
        <v>1626465076.6</v>
      </c>
      <c r="DM520">
        <v>1626465084.6</v>
      </c>
      <c r="DN520">
        <v>8</v>
      </c>
      <c r="DO520">
        <v>0.212</v>
      </c>
      <c r="DP520">
        <v>0.013</v>
      </c>
      <c r="DQ520">
        <v>1.588</v>
      </c>
      <c r="DR520">
        <v>-0.074</v>
      </c>
      <c r="DS520">
        <v>420</v>
      </c>
      <c r="DT520">
        <v>3</v>
      </c>
      <c r="DU520">
        <v>0.13</v>
      </c>
      <c r="DV520">
        <v>0.03</v>
      </c>
      <c r="DW520">
        <v>-25.6294170731707</v>
      </c>
      <c r="DX520">
        <v>-0.0373839721254055</v>
      </c>
      <c r="DY520">
        <v>0.0505611385640898</v>
      </c>
      <c r="DZ520">
        <v>1</v>
      </c>
      <c r="EA520">
        <v>895.168878787879</v>
      </c>
      <c r="EB520">
        <v>1.89870022444311</v>
      </c>
      <c r="EC520">
        <v>0.236161572525933</v>
      </c>
      <c r="ED520">
        <v>1</v>
      </c>
      <c r="EE520">
        <v>8.41256658536585</v>
      </c>
      <c r="EF520">
        <v>0.508013937282228</v>
      </c>
      <c r="EG520">
        <v>0.0514581595895175</v>
      </c>
      <c r="EH520">
        <v>0</v>
      </c>
      <c r="EI520">
        <v>2</v>
      </c>
      <c r="EJ520">
        <v>3</v>
      </c>
      <c r="EK520" t="s">
        <v>354</v>
      </c>
      <c r="EL520">
        <v>100</v>
      </c>
      <c r="EM520">
        <v>100</v>
      </c>
      <c r="EN520">
        <v>1.547</v>
      </c>
      <c r="EO520">
        <v>0.013</v>
      </c>
      <c r="EP520">
        <v>0.796380875196005</v>
      </c>
      <c r="EQ520">
        <v>0.00225868272383977</v>
      </c>
      <c r="ER520">
        <v>-9.96746185667655e-07</v>
      </c>
      <c r="ES520">
        <v>2.83711317370827e-10</v>
      </c>
      <c r="ET520">
        <v>-0.071317122073674</v>
      </c>
      <c r="EU520">
        <v>-0.00217948432402501</v>
      </c>
      <c r="EV520">
        <v>0.000453263451741206</v>
      </c>
      <c r="EW520">
        <v>-1.16319206543697e-06</v>
      </c>
      <c r="EX520">
        <v>-2</v>
      </c>
      <c r="EY520">
        <v>2196</v>
      </c>
      <c r="EZ520">
        <v>1</v>
      </c>
      <c r="FA520">
        <v>25</v>
      </c>
      <c r="FB520">
        <v>18.7</v>
      </c>
      <c r="FC520">
        <v>18.5</v>
      </c>
      <c r="FD520">
        <v>18</v>
      </c>
      <c r="FE520">
        <v>834.334</v>
      </c>
      <c r="FF520">
        <v>437.767</v>
      </c>
      <c r="FG520">
        <v>40.5648</v>
      </c>
      <c r="FH520">
        <v>25.5297</v>
      </c>
      <c r="FI520">
        <v>30.0005</v>
      </c>
      <c r="FJ520">
        <v>25.4617</v>
      </c>
      <c r="FK520">
        <v>25.4815</v>
      </c>
      <c r="FL520">
        <v>25.148</v>
      </c>
      <c r="FM520">
        <v>47.0795</v>
      </c>
      <c r="FN520">
        <v>0</v>
      </c>
      <c r="FO520">
        <v>40.7</v>
      </c>
      <c r="FP520">
        <v>420</v>
      </c>
      <c r="FQ520">
        <v>8.22918</v>
      </c>
      <c r="FR520">
        <v>101.446</v>
      </c>
      <c r="FS520">
        <v>101.871</v>
      </c>
    </row>
    <row r="521" spans="1:175">
      <c r="A521">
        <v>505</v>
      </c>
      <c r="B521">
        <v>1626466198</v>
      </c>
      <c r="C521">
        <v>1008.40000009537</v>
      </c>
      <c r="D521" t="s">
        <v>1304</v>
      </c>
      <c r="E521" t="s">
        <v>1305</v>
      </c>
      <c r="F521">
        <v>1</v>
      </c>
      <c r="G521" t="s">
        <v>291</v>
      </c>
      <c r="H521">
        <v>1626466197</v>
      </c>
      <c r="I521">
        <f>(J521)/1000</f>
        <v>0</v>
      </c>
      <c r="J521">
        <f>1000*CB521*AH521*(BX521-BY521)/(100*BQ521*(1000-AH521*BX521))</f>
        <v>0</v>
      </c>
      <c r="K521">
        <f>CB521*AH521*(BW521-BV521*(1000-AH521*BY521)/(1000-AH521*BX521))/(100*BQ521)</f>
        <v>0</v>
      </c>
      <c r="L521">
        <f>BV521 - IF(AH521&gt;1, K521*BQ521*100.0/(AJ521*CJ521), 0)</f>
        <v>0</v>
      </c>
      <c r="M521">
        <f>((S521-I521/2)*L521-K521)/(S521+I521/2)</f>
        <v>0</v>
      </c>
      <c r="N521">
        <f>M521*(CC521+CD521)/1000.0</f>
        <v>0</v>
      </c>
      <c r="O521">
        <f>(BV521 - IF(AH521&gt;1, K521*BQ521*100.0/(AJ521*CJ521), 0))*(CC521+CD521)/1000.0</f>
        <v>0</v>
      </c>
      <c r="P521">
        <f>2.0/((1/R521-1/Q521)+SIGN(R521)*SQRT((1/R521-1/Q521)*(1/R521-1/Q521) + 4*BR521/((BR521+1)*(BR521+1))*(2*1/R521*1/Q521-1/Q521*1/Q521)))</f>
        <v>0</v>
      </c>
      <c r="Q521">
        <f>IF(LEFT(BS521,1)&lt;&gt;"0",IF(LEFT(BS521,1)="1",3.0,BT521),$D$5+$E$5*(CJ521*CC521/($K$5*1000))+$F$5*(CJ521*CC521/($K$5*1000))*MAX(MIN(BQ521,$J$5),$I$5)*MAX(MIN(BQ521,$J$5),$I$5)+$G$5*MAX(MIN(BQ521,$J$5),$I$5)*(CJ521*CC521/($K$5*1000))+$H$5*(CJ521*CC521/($K$5*1000))*(CJ521*CC521/($K$5*1000)))</f>
        <v>0</v>
      </c>
      <c r="R521">
        <f>I521*(1000-(1000*0.61365*exp(17.502*V521/(240.97+V521))/(CC521+CD521)+BX521)/2)/(1000*0.61365*exp(17.502*V521/(240.97+V521))/(CC521+CD521)-BX521)</f>
        <v>0</v>
      </c>
      <c r="S521">
        <f>1/((BR521+1)/(P521/1.6)+1/(Q521/1.37)) + BR521/((BR521+1)/(P521/1.6) + BR521/(Q521/1.37))</f>
        <v>0</v>
      </c>
      <c r="T521">
        <f>(BM521*BP521)</f>
        <v>0</v>
      </c>
      <c r="U521">
        <f>(CE521+(T521+2*0.95*5.67E-8*(((CE521+$B$7)+273)^4-(CE521+273)^4)-44100*I521)/(1.84*29.3*Q521+8*0.95*5.67E-8*(CE521+273)^3))</f>
        <v>0</v>
      </c>
      <c r="V521">
        <f>($C$7*CF521+$D$7*CG521+$E$7*U521)</f>
        <v>0</v>
      </c>
      <c r="W521">
        <f>0.61365*exp(17.502*V521/(240.97+V521))</f>
        <v>0</v>
      </c>
      <c r="X521">
        <f>(Y521/Z521*100)</f>
        <v>0</v>
      </c>
      <c r="Y521">
        <f>BX521*(CC521+CD521)/1000</f>
        <v>0</v>
      </c>
      <c r="Z521">
        <f>0.61365*exp(17.502*CE521/(240.97+CE521))</f>
        <v>0</v>
      </c>
      <c r="AA521">
        <f>(W521-BX521*(CC521+CD521)/1000)</f>
        <v>0</v>
      </c>
      <c r="AB521">
        <f>(-I521*44100)</f>
        <v>0</v>
      </c>
      <c r="AC521">
        <f>2*29.3*Q521*0.92*(CE521-V521)</f>
        <v>0</v>
      </c>
      <c r="AD521">
        <f>2*0.95*5.67E-8*(((CE521+$B$7)+273)^4-(V521+273)^4)</f>
        <v>0</v>
      </c>
      <c r="AE521">
        <f>T521+AD521+AB521+AC521</f>
        <v>0</v>
      </c>
      <c r="AF521">
        <v>130</v>
      </c>
      <c r="AG521">
        <v>14</v>
      </c>
      <c r="AH521">
        <f>IF(AF521*$H$13&gt;=AJ521,1.0,(AJ521/(AJ521-AF521*$H$13)))</f>
        <v>0</v>
      </c>
      <c r="AI521">
        <f>(AH521-1)*100</f>
        <v>0</v>
      </c>
      <c r="AJ521">
        <f>MAX(0,($B$13+$C$13*CJ521)/(1+$D$13*CJ521)*CC521/(CE521+273)*$E$13)</f>
        <v>0</v>
      </c>
      <c r="AK521" t="s">
        <v>292</v>
      </c>
      <c r="AL521" t="s">
        <v>292</v>
      </c>
      <c r="AM521">
        <v>0</v>
      </c>
      <c r="AN521">
        <v>0</v>
      </c>
      <c r="AO521">
        <f>1-AM521/AN521</f>
        <v>0</v>
      </c>
      <c r="AP521">
        <v>0</v>
      </c>
      <c r="AQ521" t="s">
        <v>292</v>
      </c>
      <c r="AR521" t="s">
        <v>292</v>
      </c>
      <c r="AS521">
        <v>0</v>
      </c>
      <c r="AT521">
        <v>0</v>
      </c>
      <c r="AU521">
        <f>1-AS521/AT521</f>
        <v>0</v>
      </c>
      <c r="AV521">
        <v>0.5</v>
      </c>
      <c r="AW521">
        <f>BN521</f>
        <v>0</v>
      </c>
      <c r="AX521">
        <f>K521</f>
        <v>0</v>
      </c>
      <c r="AY521">
        <f>AU521*AV521*AW521</f>
        <v>0</v>
      </c>
      <c r="AZ521">
        <f>(AX521-AP521)/AW521</f>
        <v>0</v>
      </c>
      <c r="BA521">
        <f>(AN521-AT521)/AT521</f>
        <v>0</v>
      </c>
      <c r="BB521">
        <f>AM521/(AO521+AM521/AT521)</f>
        <v>0</v>
      </c>
      <c r="BC521" t="s">
        <v>292</v>
      </c>
      <c r="BD521">
        <v>0</v>
      </c>
      <c r="BE521">
        <f>IF(BD521&lt;&gt;0, BD521, BB521)</f>
        <v>0</v>
      </c>
      <c r="BF521">
        <f>1-BE521/AT521</f>
        <v>0</v>
      </c>
      <c r="BG521">
        <f>(AT521-AS521)/(AT521-BE521)</f>
        <v>0</v>
      </c>
      <c r="BH521">
        <f>(AN521-AT521)/(AN521-BE521)</f>
        <v>0</v>
      </c>
      <c r="BI521">
        <f>(AT521-AS521)/(AT521-AM521)</f>
        <v>0</v>
      </c>
      <c r="BJ521">
        <f>(AN521-AT521)/(AN521-AM521)</f>
        <v>0</v>
      </c>
      <c r="BK521">
        <f>(BG521*BE521/AS521)</f>
        <v>0</v>
      </c>
      <c r="BL521">
        <f>(1-BK521)</f>
        <v>0</v>
      </c>
      <c r="BM521">
        <f>$B$11*CK521+$C$11*CL521+$F$11*CM521*(1-CP521)</f>
        <v>0</v>
      </c>
      <c r="BN521">
        <f>BM521*BO521</f>
        <v>0</v>
      </c>
      <c r="BO521">
        <f>($B$11*$D$9+$C$11*$D$9+$F$11*((CZ521+CR521)/MAX(CZ521+CR521+DA521, 0.1)*$I$9+DA521/MAX(CZ521+CR521+DA521, 0.1)*$J$9))/($B$11+$C$11+$F$11)</f>
        <v>0</v>
      </c>
      <c r="BP521">
        <f>($B$11*$K$9+$C$11*$K$9+$F$11*((CZ521+CR521)/MAX(CZ521+CR521+DA521, 0.1)*$P$9+DA521/MAX(CZ521+CR521+DA521, 0.1)*$Q$9))/($B$11+$C$11+$F$11)</f>
        <v>0</v>
      </c>
      <c r="BQ521">
        <v>6</v>
      </c>
      <c r="BR521">
        <v>0.5</v>
      </c>
      <c r="BS521" t="s">
        <v>293</v>
      </c>
      <c r="BT521">
        <v>2</v>
      </c>
      <c r="BU521">
        <v>1626466197</v>
      </c>
      <c r="BV521">
        <v>394.343</v>
      </c>
      <c r="BW521">
        <v>419.977333333333</v>
      </c>
      <c r="BX521">
        <v>16.7034666666667</v>
      </c>
      <c r="BY521">
        <v>8.18665</v>
      </c>
      <c r="BZ521">
        <v>392.796</v>
      </c>
      <c r="CA521">
        <v>16.6903666666667</v>
      </c>
      <c r="CB521">
        <v>899.969</v>
      </c>
      <c r="CC521">
        <v>100.749</v>
      </c>
      <c r="CD521">
        <v>0.099603</v>
      </c>
      <c r="CE521">
        <v>32.3899</v>
      </c>
      <c r="CF521">
        <v>29.8114666666667</v>
      </c>
      <c r="CG521">
        <v>999.9</v>
      </c>
      <c r="CH521">
        <v>0</v>
      </c>
      <c r="CI521">
        <v>0</v>
      </c>
      <c r="CJ521">
        <v>9982.5</v>
      </c>
      <c r="CK521">
        <v>0</v>
      </c>
      <c r="CL521">
        <v>0.221023</v>
      </c>
      <c r="CM521">
        <v>1460.03666666667</v>
      </c>
      <c r="CN521">
        <v>0.973</v>
      </c>
      <c r="CO521">
        <v>0.0269999</v>
      </c>
      <c r="CP521">
        <v>0</v>
      </c>
      <c r="CQ521">
        <v>895.374333333333</v>
      </c>
      <c r="CR521">
        <v>4.99999</v>
      </c>
      <c r="CS521">
        <v>13162.7333333333</v>
      </c>
      <c r="CT521">
        <v>12728.6666666667</v>
      </c>
      <c r="CU521">
        <v>40.312</v>
      </c>
      <c r="CV521">
        <v>41.812</v>
      </c>
      <c r="CW521">
        <v>41.1456666666667</v>
      </c>
      <c r="CX521">
        <v>41.437</v>
      </c>
      <c r="CY521">
        <v>42.937</v>
      </c>
      <c r="CZ521">
        <v>1415.74666666667</v>
      </c>
      <c r="DA521">
        <v>39.29</v>
      </c>
      <c r="DB521">
        <v>0</v>
      </c>
      <c r="DC521">
        <v>1626466209.2</v>
      </c>
      <c r="DD521">
        <v>0</v>
      </c>
      <c r="DE521">
        <v>895.32392</v>
      </c>
      <c r="DF521">
        <v>1.4478461426681</v>
      </c>
      <c r="DG521">
        <v>31.3153846539335</v>
      </c>
      <c r="DH521">
        <v>13159.768</v>
      </c>
      <c r="DI521">
        <v>15</v>
      </c>
      <c r="DJ521">
        <v>1626465084.6</v>
      </c>
      <c r="DK521" t="s">
        <v>294</v>
      </c>
      <c r="DL521">
        <v>1626465076.6</v>
      </c>
      <c r="DM521">
        <v>1626465084.6</v>
      </c>
      <c r="DN521">
        <v>8</v>
      </c>
      <c r="DO521">
        <v>0.212</v>
      </c>
      <c r="DP521">
        <v>0.013</v>
      </c>
      <c r="DQ521">
        <v>1.588</v>
      </c>
      <c r="DR521">
        <v>-0.074</v>
      </c>
      <c r="DS521">
        <v>420</v>
      </c>
      <c r="DT521">
        <v>3</v>
      </c>
      <c r="DU521">
        <v>0.13</v>
      </c>
      <c r="DV521">
        <v>0.03</v>
      </c>
      <c r="DW521">
        <v>-25.6334829268293</v>
      </c>
      <c r="DX521">
        <v>-0.00400139372824078</v>
      </c>
      <c r="DY521">
        <v>0.049874525011194</v>
      </c>
      <c r="DZ521">
        <v>1</v>
      </c>
      <c r="EA521">
        <v>895.221060606061</v>
      </c>
      <c r="EB521">
        <v>1.97431001810793</v>
      </c>
      <c r="EC521">
        <v>0.240602896704632</v>
      </c>
      <c r="ED521">
        <v>1</v>
      </c>
      <c r="EE521">
        <v>8.42854390243902</v>
      </c>
      <c r="EF521">
        <v>0.524555121951217</v>
      </c>
      <c r="EG521">
        <v>0.0529427284156004</v>
      </c>
      <c r="EH521">
        <v>0</v>
      </c>
      <c r="EI521">
        <v>2</v>
      </c>
      <c r="EJ521">
        <v>3</v>
      </c>
      <c r="EK521" t="s">
        <v>354</v>
      </c>
      <c r="EL521">
        <v>100</v>
      </c>
      <c r="EM521">
        <v>100</v>
      </c>
      <c r="EN521">
        <v>1.547</v>
      </c>
      <c r="EO521">
        <v>0.0133</v>
      </c>
      <c r="EP521">
        <v>0.796380875196005</v>
      </c>
      <c r="EQ521">
        <v>0.00225868272383977</v>
      </c>
      <c r="ER521">
        <v>-9.96746185667655e-07</v>
      </c>
      <c r="ES521">
        <v>2.83711317370827e-10</v>
      </c>
      <c r="ET521">
        <v>-0.071317122073674</v>
      </c>
      <c r="EU521">
        <v>-0.00217948432402501</v>
      </c>
      <c r="EV521">
        <v>0.000453263451741206</v>
      </c>
      <c r="EW521">
        <v>-1.16319206543697e-06</v>
      </c>
      <c r="EX521">
        <v>-2</v>
      </c>
      <c r="EY521">
        <v>2196</v>
      </c>
      <c r="EZ521">
        <v>1</v>
      </c>
      <c r="FA521">
        <v>25</v>
      </c>
      <c r="FB521">
        <v>18.7</v>
      </c>
      <c r="FC521">
        <v>18.6</v>
      </c>
      <c r="FD521">
        <v>18</v>
      </c>
      <c r="FE521">
        <v>834.482</v>
      </c>
      <c r="FF521">
        <v>437.9</v>
      </c>
      <c r="FG521">
        <v>40.6312</v>
      </c>
      <c r="FH521">
        <v>25.5332</v>
      </c>
      <c r="FI521">
        <v>30.0007</v>
      </c>
      <c r="FJ521">
        <v>25.4636</v>
      </c>
      <c r="FK521">
        <v>25.4831</v>
      </c>
      <c r="FL521">
        <v>25.1473</v>
      </c>
      <c r="FM521">
        <v>46.592</v>
      </c>
      <c r="FN521">
        <v>0</v>
      </c>
      <c r="FO521">
        <v>40.7</v>
      </c>
      <c r="FP521">
        <v>420</v>
      </c>
      <c r="FQ521">
        <v>8.3443</v>
      </c>
      <c r="FR521">
        <v>101.446</v>
      </c>
      <c r="FS521">
        <v>101.871</v>
      </c>
    </row>
    <row r="522" spans="1:175">
      <c r="A522">
        <v>506</v>
      </c>
      <c r="B522">
        <v>1626466200</v>
      </c>
      <c r="C522">
        <v>1010.40000009537</v>
      </c>
      <c r="D522" t="s">
        <v>1306</v>
      </c>
      <c r="E522" t="s">
        <v>1307</v>
      </c>
      <c r="F522">
        <v>1</v>
      </c>
      <c r="G522" t="s">
        <v>291</v>
      </c>
      <c r="H522">
        <v>1626466199</v>
      </c>
      <c r="I522">
        <f>(J522)/1000</f>
        <v>0</v>
      </c>
      <c r="J522">
        <f>1000*CB522*AH522*(BX522-BY522)/(100*BQ522*(1000-AH522*BX522))</f>
        <v>0</v>
      </c>
      <c r="K522">
        <f>CB522*AH522*(BW522-BV522*(1000-AH522*BY522)/(1000-AH522*BX522))/(100*BQ522)</f>
        <v>0</v>
      </c>
      <c r="L522">
        <f>BV522 - IF(AH522&gt;1, K522*BQ522*100.0/(AJ522*CJ522), 0)</f>
        <v>0</v>
      </c>
      <c r="M522">
        <f>((S522-I522/2)*L522-K522)/(S522+I522/2)</f>
        <v>0</v>
      </c>
      <c r="N522">
        <f>M522*(CC522+CD522)/1000.0</f>
        <v>0</v>
      </c>
      <c r="O522">
        <f>(BV522 - IF(AH522&gt;1, K522*BQ522*100.0/(AJ522*CJ522), 0))*(CC522+CD522)/1000.0</f>
        <v>0</v>
      </c>
      <c r="P522">
        <f>2.0/((1/R522-1/Q522)+SIGN(R522)*SQRT((1/R522-1/Q522)*(1/R522-1/Q522) + 4*BR522/((BR522+1)*(BR522+1))*(2*1/R522*1/Q522-1/Q522*1/Q522)))</f>
        <v>0</v>
      </c>
      <c r="Q522">
        <f>IF(LEFT(BS522,1)&lt;&gt;"0",IF(LEFT(BS522,1)="1",3.0,BT522),$D$5+$E$5*(CJ522*CC522/($K$5*1000))+$F$5*(CJ522*CC522/($K$5*1000))*MAX(MIN(BQ522,$J$5),$I$5)*MAX(MIN(BQ522,$J$5),$I$5)+$G$5*MAX(MIN(BQ522,$J$5),$I$5)*(CJ522*CC522/($K$5*1000))+$H$5*(CJ522*CC522/($K$5*1000))*(CJ522*CC522/($K$5*1000)))</f>
        <v>0</v>
      </c>
      <c r="R522">
        <f>I522*(1000-(1000*0.61365*exp(17.502*V522/(240.97+V522))/(CC522+CD522)+BX522)/2)/(1000*0.61365*exp(17.502*V522/(240.97+V522))/(CC522+CD522)-BX522)</f>
        <v>0</v>
      </c>
      <c r="S522">
        <f>1/((BR522+1)/(P522/1.6)+1/(Q522/1.37)) + BR522/((BR522+1)/(P522/1.6) + BR522/(Q522/1.37))</f>
        <v>0</v>
      </c>
      <c r="T522">
        <f>(BM522*BP522)</f>
        <v>0</v>
      </c>
      <c r="U522">
        <f>(CE522+(T522+2*0.95*5.67E-8*(((CE522+$B$7)+273)^4-(CE522+273)^4)-44100*I522)/(1.84*29.3*Q522+8*0.95*5.67E-8*(CE522+273)^3))</f>
        <v>0</v>
      </c>
      <c r="V522">
        <f>($C$7*CF522+$D$7*CG522+$E$7*U522)</f>
        <v>0</v>
      </c>
      <c r="W522">
        <f>0.61365*exp(17.502*V522/(240.97+V522))</f>
        <v>0</v>
      </c>
      <c r="X522">
        <f>(Y522/Z522*100)</f>
        <v>0</v>
      </c>
      <c r="Y522">
        <f>BX522*(CC522+CD522)/1000</f>
        <v>0</v>
      </c>
      <c r="Z522">
        <f>0.61365*exp(17.502*CE522/(240.97+CE522))</f>
        <v>0</v>
      </c>
      <c r="AA522">
        <f>(W522-BX522*(CC522+CD522)/1000)</f>
        <v>0</v>
      </c>
      <c r="AB522">
        <f>(-I522*44100)</f>
        <v>0</v>
      </c>
      <c r="AC522">
        <f>2*29.3*Q522*0.92*(CE522-V522)</f>
        <v>0</v>
      </c>
      <c r="AD522">
        <f>2*0.95*5.67E-8*(((CE522+$B$7)+273)^4-(V522+273)^4)</f>
        <v>0</v>
      </c>
      <c r="AE522">
        <f>T522+AD522+AB522+AC522</f>
        <v>0</v>
      </c>
      <c r="AF522">
        <v>130</v>
      </c>
      <c r="AG522">
        <v>14</v>
      </c>
      <c r="AH522">
        <f>IF(AF522*$H$13&gt;=AJ522,1.0,(AJ522/(AJ522-AF522*$H$13)))</f>
        <v>0</v>
      </c>
      <c r="AI522">
        <f>(AH522-1)*100</f>
        <v>0</v>
      </c>
      <c r="AJ522">
        <f>MAX(0,($B$13+$C$13*CJ522)/(1+$D$13*CJ522)*CC522/(CE522+273)*$E$13)</f>
        <v>0</v>
      </c>
      <c r="AK522" t="s">
        <v>292</v>
      </c>
      <c r="AL522" t="s">
        <v>292</v>
      </c>
      <c r="AM522">
        <v>0</v>
      </c>
      <c r="AN522">
        <v>0</v>
      </c>
      <c r="AO522">
        <f>1-AM522/AN522</f>
        <v>0</v>
      </c>
      <c r="AP522">
        <v>0</v>
      </c>
      <c r="AQ522" t="s">
        <v>292</v>
      </c>
      <c r="AR522" t="s">
        <v>292</v>
      </c>
      <c r="AS522">
        <v>0</v>
      </c>
      <c r="AT522">
        <v>0</v>
      </c>
      <c r="AU522">
        <f>1-AS522/AT522</f>
        <v>0</v>
      </c>
      <c r="AV522">
        <v>0.5</v>
      </c>
      <c r="AW522">
        <f>BN522</f>
        <v>0</v>
      </c>
      <c r="AX522">
        <f>K522</f>
        <v>0</v>
      </c>
      <c r="AY522">
        <f>AU522*AV522*AW522</f>
        <v>0</v>
      </c>
      <c r="AZ522">
        <f>(AX522-AP522)/AW522</f>
        <v>0</v>
      </c>
      <c r="BA522">
        <f>(AN522-AT522)/AT522</f>
        <v>0</v>
      </c>
      <c r="BB522">
        <f>AM522/(AO522+AM522/AT522)</f>
        <v>0</v>
      </c>
      <c r="BC522" t="s">
        <v>292</v>
      </c>
      <c r="BD522">
        <v>0</v>
      </c>
      <c r="BE522">
        <f>IF(BD522&lt;&gt;0, BD522, BB522)</f>
        <v>0</v>
      </c>
      <c r="BF522">
        <f>1-BE522/AT522</f>
        <v>0</v>
      </c>
      <c r="BG522">
        <f>(AT522-AS522)/(AT522-BE522)</f>
        <v>0</v>
      </c>
      <c r="BH522">
        <f>(AN522-AT522)/(AN522-BE522)</f>
        <v>0</v>
      </c>
      <c r="BI522">
        <f>(AT522-AS522)/(AT522-AM522)</f>
        <v>0</v>
      </c>
      <c r="BJ522">
        <f>(AN522-AT522)/(AN522-AM522)</f>
        <v>0</v>
      </c>
      <c r="BK522">
        <f>(BG522*BE522/AS522)</f>
        <v>0</v>
      </c>
      <c r="BL522">
        <f>(1-BK522)</f>
        <v>0</v>
      </c>
      <c r="BM522">
        <f>$B$11*CK522+$C$11*CL522+$F$11*CM522*(1-CP522)</f>
        <v>0</v>
      </c>
      <c r="BN522">
        <f>BM522*BO522</f>
        <v>0</v>
      </c>
      <c r="BO522">
        <f>($B$11*$D$9+$C$11*$D$9+$F$11*((CZ522+CR522)/MAX(CZ522+CR522+DA522, 0.1)*$I$9+DA522/MAX(CZ522+CR522+DA522, 0.1)*$J$9))/($B$11+$C$11+$F$11)</f>
        <v>0</v>
      </c>
      <c r="BP522">
        <f>($B$11*$K$9+$C$11*$K$9+$F$11*((CZ522+CR522)/MAX(CZ522+CR522+DA522, 0.1)*$P$9+DA522/MAX(CZ522+CR522+DA522, 0.1)*$Q$9))/($B$11+$C$11+$F$11)</f>
        <v>0</v>
      </c>
      <c r="BQ522">
        <v>6</v>
      </c>
      <c r="BR522">
        <v>0.5</v>
      </c>
      <c r="BS522" t="s">
        <v>293</v>
      </c>
      <c r="BT522">
        <v>2</v>
      </c>
      <c r="BU522">
        <v>1626466199</v>
      </c>
      <c r="BV522">
        <v>394.341333333333</v>
      </c>
      <c r="BW522">
        <v>419.987</v>
      </c>
      <c r="BX522">
        <v>16.731</v>
      </c>
      <c r="BY522">
        <v>8.19023666666667</v>
      </c>
      <c r="BZ522">
        <v>392.794333333333</v>
      </c>
      <c r="CA522">
        <v>16.7175</v>
      </c>
      <c r="CB522">
        <v>899.986333333333</v>
      </c>
      <c r="CC522">
        <v>100.748333333333</v>
      </c>
      <c r="CD522">
        <v>0.0994167666666667</v>
      </c>
      <c r="CE522">
        <v>32.4275666666667</v>
      </c>
      <c r="CF522">
        <v>29.8463</v>
      </c>
      <c r="CG522">
        <v>999.9</v>
      </c>
      <c r="CH522">
        <v>0</v>
      </c>
      <c r="CI522">
        <v>0</v>
      </c>
      <c r="CJ522">
        <v>10008.7333333333</v>
      </c>
      <c r="CK522">
        <v>0</v>
      </c>
      <c r="CL522">
        <v>0.221023</v>
      </c>
      <c r="CM522">
        <v>1459.94666666667</v>
      </c>
      <c r="CN522">
        <v>0.972995</v>
      </c>
      <c r="CO522">
        <v>0.0270046</v>
      </c>
      <c r="CP522">
        <v>0</v>
      </c>
      <c r="CQ522">
        <v>895.377333333333</v>
      </c>
      <c r="CR522">
        <v>4.99999</v>
      </c>
      <c r="CS522">
        <v>13162.1666666667</v>
      </c>
      <c r="CT522">
        <v>12727.8666666667</v>
      </c>
      <c r="CU522">
        <v>40.312</v>
      </c>
      <c r="CV522">
        <v>41.812</v>
      </c>
      <c r="CW522">
        <v>41.187</v>
      </c>
      <c r="CX522">
        <v>41.437</v>
      </c>
      <c r="CY522">
        <v>42.937</v>
      </c>
      <c r="CZ522">
        <v>1415.65666666667</v>
      </c>
      <c r="DA522">
        <v>39.29</v>
      </c>
      <c r="DB522">
        <v>0</v>
      </c>
      <c r="DC522">
        <v>1626466211</v>
      </c>
      <c r="DD522">
        <v>0</v>
      </c>
      <c r="DE522">
        <v>895.368423076923</v>
      </c>
      <c r="DF522">
        <v>0.974051274566565</v>
      </c>
      <c r="DG522">
        <v>27.7504273582071</v>
      </c>
      <c r="DH522">
        <v>13160.3269230769</v>
      </c>
      <c r="DI522">
        <v>15</v>
      </c>
      <c r="DJ522">
        <v>1626465084.6</v>
      </c>
      <c r="DK522" t="s">
        <v>294</v>
      </c>
      <c r="DL522">
        <v>1626465076.6</v>
      </c>
      <c r="DM522">
        <v>1626465084.6</v>
      </c>
      <c r="DN522">
        <v>8</v>
      </c>
      <c r="DO522">
        <v>0.212</v>
      </c>
      <c r="DP522">
        <v>0.013</v>
      </c>
      <c r="DQ522">
        <v>1.588</v>
      </c>
      <c r="DR522">
        <v>-0.074</v>
      </c>
      <c r="DS522">
        <v>420</v>
      </c>
      <c r="DT522">
        <v>3</v>
      </c>
      <c r="DU522">
        <v>0.13</v>
      </c>
      <c r="DV522">
        <v>0.03</v>
      </c>
      <c r="DW522">
        <v>-25.6399487804878</v>
      </c>
      <c r="DX522">
        <v>0.116387456445955</v>
      </c>
      <c r="DY522">
        <v>0.0451228195038409</v>
      </c>
      <c r="DZ522">
        <v>1</v>
      </c>
      <c r="EA522">
        <v>895.266828571429</v>
      </c>
      <c r="EB522">
        <v>1.32005027259019</v>
      </c>
      <c r="EC522">
        <v>0.200205249783353</v>
      </c>
      <c r="ED522">
        <v>1</v>
      </c>
      <c r="EE522">
        <v>8.44642512195122</v>
      </c>
      <c r="EF522">
        <v>0.535085853658553</v>
      </c>
      <c r="EG522">
        <v>0.0539327355735691</v>
      </c>
      <c r="EH522">
        <v>0</v>
      </c>
      <c r="EI522">
        <v>2</v>
      </c>
      <c r="EJ522">
        <v>3</v>
      </c>
      <c r="EK522" t="s">
        <v>354</v>
      </c>
      <c r="EL522">
        <v>100</v>
      </c>
      <c r="EM522">
        <v>100</v>
      </c>
      <c r="EN522">
        <v>1.547</v>
      </c>
      <c r="EO522">
        <v>0.0136</v>
      </c>
      <c r="EP522">
        <v>0.796380875196005</v>
      </c>
      <c r="EQ522">
        <v>0.00225868272383977</v>
      </c>
      <c r="ER522">
        <v>-9.96746185667655e-07</v>
      </c>
      <c r="ES522">
        <v>2.83711317370827e-10</v>
      </c>
      <c r="ET522">
        <v>-0.071317122073674</v>
      </c>
      <c r="EU522">
        <v>-0.00217948432402501</v>
      </c>
      <c r="EV522">
        <v>0.000453263451741206</v>
      </c>
      <c r="EW522">
        <v>-1.16319206543697e-06</v>
      </c>
      <c r="EX522">
        <v>-2</v>
      </c>
      <c r="EY522">
        <v>2196</v>
      </c>
      <c r="EZ522">
        <v>1</v>
      </c>
      <c r="FA522">
        <v>25</v>
      </c>
      <c r="FB522">
        <v>18.7</v>
      </c>
      <c r="FC522">
        <v>18.6</v>
      </c>
      <c r="FD522">
        <v>18</v>
      </c>
      <c r="FE522">
        <v>834.601</v>
      </c>
      <c r="FF522">
        <v>438.155</v>
      </c>
      <c r="FG522">
        <v>40.7106</v>
      </c>
      <c r="FH522">
        <v>25.5375</v>
      </c>
      <c r="FI522">
        <v>30.0009</v>
      </c>
      <c r="FJ522">
        <v>25.4652</v>
      </c>
      <c r="FK522">
        <v>25.4848</v>
      </c>
      <c r="FL522">
        <v>25.1486</v>
      </c>
      <c r="FM522">
        <v>46.3046</v>
      </c>
      <c r="FN522">
        <v>0</v>
      </c>
      <c r="FO522">
        <v>40.8</v>
      </c>
      <c r="FP522">
        <v>420</v>
      </c>
      <c r="FQ522">
        <v>8.36052</v>
      </c>
      <c r="FR522">
        <v>101.445</v>
      </c>
      <c r="FS522">
        <v>101.871</v>
      </c>
    </row>
    <row r="523" spans="1:175">
      <c r="A523">
        <v>507</v>
      </c>
      <c r="B523">
        <v>1626466202</v>
      </c>
      <c r="C523">
        <v>1012.40000009537</v>
      </c>
      <c r="D523" t="s">
        <v>1308</v>
      </c>
      <c r="E523" t="s">
        <v>1309</v>
      </c>
      <c r="F523">
        <v>1</v>
      </c>
      <c r="G523" t="s">
        <v>291</v>
      </c>
      <c r="H523">
        <v>1626466201</v>
      </c>
      <c r="I523">
        <f>(J523)/1000</f>
        <v>0</v>
      </c>
      <c r="J523">
        <f>1000*CB523*AH523*(BX523-BY523)/(100*BQ523*(1000-AH523*BX523))</f>
        <v>0</v>
      </c>
      <c r="K523">
        <f>CB523*AH523*(BW523-BV523*(1000-AH523*BY523)/(1000-AH523*BX523))/(100*BQ523)</f>
        <v>0</v>
      </c>
      <c r="L523">
        <f>BV523 - IF(AH523&gt;1, K523*BQ523*100.0/(AJ523*CJ523), 0)</f>
        <v>0</v>
      </c>
      <c r="M523">
        <f>((S523-I523/2)*L523-K523)/(S523+I523/2)</f>
        <v>0</v>
      </c>
      <c r="N523">
        <f>M523*(CC523+CD523)/1000.0</f>
        <v>0</v>
      </c>
      <c r="O523">
        <f>(BV523 - IF(AH523&gt;1, K523*BQ523*100.0/(AJ523*CJ523), 0))*(CC523+CD523)/1000.0</f>
        <v>0</v>
      </c>
      <c r="P523">
        <f>2.0/((1/R523-1/Q523)+SIGN(R523)*SQRT((1/R523-1/Q523)*(1/R523-1/Q523) + 4*BR523/((BR523+1)*(BR523+1))*(2*1/R523*1/Q523-1/Q523*1/Q523)))</f>
        <v>0</v>
      </c>
      <c r="Q523">
        <f>IF(LEFT(BS523,1)&lt;&gt;"0",IF(LEFT(BS523,1)="1",3.0,BT523),$D$5+$E$5*(CJ523*CC523/($K$5*1000))+$F$5*(CJ523*CC523/($K$5*1000))*MAX(MIN(BQ523,$J$5),$I$5)*MAX(MIN(BQ523,$J$5),$I$5)+$G$5*MAX(MIN(BQ523,$J$5),$I$5)*(CJ523*CC523/($K$5*1000))+$H$5*(CJ523*CC523/($K$5*1000))*(CJ523*CC523/($K$5*1000)))</f>
        <v>0</v>
      </c>
      <c r="R523">
        <f>I523*(1000-(1000*0.61365*exp(17.502*V523/(240.97+V523))/(CC523+CD523)+BX523)/2)/(1000*0.61365*exp(17.502*V523/(240.97+V523))/(CC523+CD523)-BX523)</f>
        <v>0</v>
      </c>
      <c r="S523">
        <f>1/((BR523+1)/(P523/1.6)+1/(Q523/1.37)) + BR523/((BR523+1)/(P523/1.6) + BR523/(Q523/1.37))</f>
        <v>0</v>
      </c>
      <c r="T523">
        <f>(BM523*BP523)</f>
        <v>0</v>
      </c>
      <c r="U523">
        <f>(CE523+(T523+2*0.95*5.67E-8*(((CE523+$B$7)+273)^4-(CE523+273)^4)-44100*I523)/(1.84*29.3*Q523+8*0.95*5.67E-8*(CE523+273)^3))</f>
        <v>0</v>
      </c>
      <c r="V523">
        <f>($C$7*CF523+$D$7*CG523+$E$7*U523)</f>
        <v>0</v>
      </c>
      <c r="W523">
        <f>0.61365*exp(17.502*V523/(240.97+V523))</f>
        <v>0</v>
      </c>
      <c r="X523">
        <f>(Y523/Z523*100)</f>
        <v>0</v>
      </c>
      <c r="Y523">
        <f>BX523*(CC523+CD523)/1000</f>
        <v>0</v>
      </c>
      <c r="Z523">
        <f>0.61365*exp(17.502*CE523/(240.97+CE523))</f>
        <v>0</v>
      </c>
      <c r="AA523">
        <f>(W523-BX523*(CC523+CD523)/1000)</f>
        <v>0</v>
      </c>
      <c r="AB523">
        <f>(-I523*44100)</f>
        <v>0</v>
      </c>
      <c r="AC523">
        <f>2*29.3*Q523*0.92*(CE523-V523)</f>
        <v>0</v>
      </c>
      <c r="AD523">
        <f>2*0.95*5.67E-8*(((CE523+$B$7)+273)^4-(V523+273)^4)</f>
        <v>0</v>
      </c>
      <c r="AE523">
        <f>T523+AD523+AB523+AC523</f>
        <v>0</v>
      </c>
      <c r="AF523">
        <v>130</v>
      </c>
      <c r="AG523">
        <v>14</v>
      </c>
      <c r="AH523">
        <f>IF(AF523*$H$13&gt;=AJ523,1.0,(AJ523/(AJ523-AF523*$H$13)))</f>
        <v>0</v>
      </c>
      <c r="AI523">
        <f>(AH523-1)*100</f>
        <v>0</v>
      </c>
      <c r="AJ523">
        <f>MAX(0,($B$13+$C$13*CJ523)/(1+$D$13*CJ523)*CC523/(CE523+273)*$E$13)</f>
        <v>0</v>
      </c>
      <c r="AK523" t="s">
        <v>292</v>
      </c>
      <c r="AL523" t="s">
        <v>292</v>
      </c>
      <c r="AM523">
        <v>0</v>
      </c>
      <c r="AN523">
        <v>0</v>
      </c>
      <c r="AO523">
        <f>1-AM523/AN523</f>
        <v>0</v>
      </c>
      <c r="AP523">
        <v>0</v>
      </c>
      <c r="AQ523" t="s">
        <v>292</v>
      </c>
      <c r="AR523" t="s">
        <v>292</v>
      </c>
      <c r="AS523">
        <v>0</v>
      </c>
      <c r="AT523">
        <v>0</v>
      </c>
      <c r="AU523">
        <f>1-AS523/AT523</f>
        <v>0</v>
      </c>
      <c r="AV523">
        <v>0.5</v>
      </c>
      <c r="AW523">
        <f>BN523</f>
        <v>0</v>
      </c>
      <c r="AX523">
        <f>K523</f>
        <v>0</v>
      </c>
      <c r="AY523">
        <f>AU523*AV523*AW523</f>
        <v>0</v>
      </c>
      <c r="AZ523">
        <f>(AX523-AP523)/AW523</f>
        <v>0</v>
      </c>
      <c r="BA523">
        <f>(AN523-AT523)/AT523</f>
        <v>0</v>
      </c>
      <c r="BB523">
        <f>AM523/(AO523+AM523/AT523)</f>
        <v>0</v>
      </c>
      <c r="BC523" t="s">
        <v>292</v>
      </c>
      <c r="BD523">
        <v>0</v>
      </c>
      <c r="BE523">
        <f>IF(BD523&lt;&gt;0, BD523, BB523)</f>
        <v>0</v>
      </c>
      <c r="BF523">
        <f>1-BE523/AT523</f>
        <v>0</v>
      </c>
      <c r="BG523">
        <f>(AT523-AS523)/(AT523-BE523)</f>
        <v>0</v>
      </c>
      <c r="BH523">
        <f>(AN523-AT523)/(AN523-BE523)</f>
        <v>0</v>
      </c>
      <c r="BI523">
        <f>(AT523-AS523)/(AT523-AM523)</f>
        <v>0</v>
      </c>
      <c r="BJ523">
        <f>(AN523-AT523)/(AN523-AM523)</f>
        <v>0</v>
      </c>
      <c r="BK523">
        <f>(BG523*BE523/AS523)</f>
        <v>0</v>
      </c>
      <c r="BL523">
        <f>(1-BK523)</f>
        <v>0</v>
      </c>
      <c r="BM523">
        <f>$B$11*CK523+$C$11*CL523+$F$11*CM523*(1-CP523)</f>
        <v>0</v>
      </c>
      <c r="BN523">
        <f>BM523*BO523</f>
        <v>0</v>
      </c>
      <c r="BO523">
        <f>($B$11*$D$9+$C$11*$D$9+$F$11*((CZ523+CR523)/MAX(CZ523+CR523+DA523, 0.1)*$I$9+DA523/MAX(CZ523+CR523+DA523, 0.1)*$J$9))/($B$11+$C$11+$F$11)</f>
        <v>0</v>
      </c>
      <c r="BP523">
        <f>($B$11*$K$9+$C$11*$K$9+$F$11*((CZ523+CR523)/MAX(CZ523+CR523+DA523, 0.1)*$P$9+DA523/MAX(CZ523+CR523+DA523, 0.1)*$Q$9))/($B$11+$C$11+$F$11)</f>
        <v>0</v>
      </c>
      <c r="BQ523">
        <v>6</v>
      </c>
      <c r="BR523">
        <v>0.5</v>
      </c>
      <c r="BS523" t="s">
        <v>293</v>
      </c>
      <c r="BT523">
        <v>2</v>
      </c>
      <c r="BU523">
        <v>1626466201</v>
      </c>
      <c r="BV523">
        <v>394.351666666667</v>
      </c>
      <c r="BW523">
        <v>419.973666666667</v>
      </c>
      <c r="BX523">
        <v>16.7586333333333</v>
      </c>
      <c r="BY523">
        <v>8.20881</v>
      </c>
      <c r="BZ523">
        <v>392.804666666667</v>
      </c>
      <c r="CA523">
        <v>16.7448333333333</v>
      </c>
      <c r="CB523">
        <v>900.009</v>
      </c>
      <c r="CC523">
        <v>100.749</v>
      </c>
      <c r="CD523">
        <v>0.0998328</v>
      </c>
      <c r="CE523">
        <v>32.4664333333333</v>
      </c>
      <c r="CF523">
        <v>29.8842666666667</v>
      </c>
      <c r="CG523">
        <v>999.9</v>
      </c>
      <c r="CH523">
        <v>0</v>
      </c>
      <c r="CI523">
        <v>0</v>
      </c>
      <c r="CJ523">
        <v>10001.25</v>
      </c>
      <c r="CK523">
        <v>0</v>
      </c>
      <c r="CL523">
        <v>0.221023</v>
      </c>
      <c r="CM523">
        <v>1460.03</v>
      </c>
      <c r="CN523">
        <v>0.973</v>
      </c>
      <c r="CO523">
        <v>0.0269999</v>
      </c>
      <c r="CP523">
        <v>0</v>
      </c>
      <c r="CQ523">
        <v>895.552</v>
      </c>
      <c r="CR523">
        <v>4.99999</v>
      </c>
      <c r="CS523">
        <v>13164.4666666667</v>
      </c>
      <c r="CT523">
        <v>12728.6</v>
      </c>
      <c r="CU523">
        <v>40.312</v>
      </c>
      <c r="CV523">
        <v>41.812</v>
      </c>
      <c r="CW523">
        <v>41.187</v>
      </c>
      <c r="CX523">
        <v>41.437</v>
      </c>
      <c r="CY523">
        <v>42.937</v>
      </c>
      <c r="CZ523">
        <v>1415.74</v>
      </c>
      <c r="DA523">
        <v>39.29</v>
      </c>
      <c r="DB523">
        <v>0</v>
      </c>
      <c r="DC523">
        <v>1626466213.4</v>
      </c>
      <c r="DD523">
        <v>0</v>
      </c>
      <c r="DE523">
        <v>895.402807692308</v>
      </c>
      <c r="DF523">
        <v>0.738974352810458</v>
      </c>
      <c r="DG523">
        <v>24.8717948918559</v>
      </c>
      <c r="DH523">
        <v>13161.6038461538</v>
      </c>
      <c r="DI523">
        <v>15</v>
      </c>
      <c r="DJ523">
        <v>1626465084.6</v>
      </c>
      <c r="DK523" t="s">
        <v>294</v>
      </c>
      <c r="DL523">
        <v>1626465076.6</v>
      </c>
      <c r="DM523">
        <v>1626465084.6</v>
      </c>
      <c r="DN523">
        <v>8</v>
      </c>
      <c r="DO523">
        <v>0.212</v>
      </c>
      <c r="DP523">
        <v>0.013</v>
      </c>
      <c r="DQ523">
        <v>1.588</v>
      </c>
      <c r="DR523">
        <v>-0.074</v>
      </c>
      <c r="DS523">
        <v>420</v>
      </c>
      <c r="DT523">
        <v>3</v>
      </c>
      <c r="DU523">
        <v>0.13</v>
      </c>
      <c r="DV523">
        <v>0.03</v>
      </c>
      <c r="DW523">
        <v>-25.6386292682927</v>
      </c>
      <c r="DX523">
        <v>0.07640487804881</v>
      </c>
      <c r="DY523">
        <v>0.044015419936058</v>
      </c>
      <c r="DZ523">
        <v>1</v>
      </c>
      <c r="EA523">
        <v>895.332909090909</v>
      </c>
      <c r="EB523">
        <v>1.79140161990008</v>
      </c>
      <c r="EC523">
        <v>0.233153137819181</v>
      </c>
      <c r="ED523">
        <v>1</v>
      </c>
      <c r="EE523">
        <v>8.4657387804878</v>
      </c>
      <c r="EF523">
        <v>0.5126324738676</v>
      </c>
      <c r="EG523">
        <v>0.0515455029949325</v>
      </c>
      <c r="EH523">
        <v>0</v>
      </c>
      <c r="EI523">
        <v>2</v>
      </c>
      <c r="EJ523">
        <v>3</v>
      </c>
      <c r="EK523" t="s">
        <v>354</v>
      </c>
      <c r="EL523">
        <v>100</v>
      </c>
      <c r="EM523">
        <v>100</v>
      </c>
      <c r="EN523">
        <v>1.547</v>
      </c>
      <c r="EO523">
        <v>0.014</v>
      </c>
      <c r="EP523">
        <v>0.796380875196005</v>
      </c>
      <c r="EQ523">
        <v>0.00225868272383977</v>
      </c>
      <c r="ER523">
        <v>-9.96746185667655e-07</v>
      </c>
      <c r="ES523">
        <v>2.83711317370827e-10</v>
      </c>
      <c r="ET523">
        <v>-0.071317122073674</v>
      </c>
      <c r="EU523">
        <v>-0.00217948432402501</v>
      </c>
      <c r="EV523">
        <v>0.000453263451741206</v>
      </c>
      <c r="EW523">
        <v>-1.16319206543697e-06</v>
      </c>
      <c r="EX523">
        <v>-2</v>
      </c>
      <c r="EY523">
        <v>2196</v>
      </c>
      <c r="EZ523">
        <v>1</v>
      </c>
      <c r="FA523">
        <v>25</v>
      </c>
      <c r="FB523">
        <v>18.8</v>
      </c>
      <c r="FC523">
        <v>18.6</v>
      </c>
      <c r="FD523">
        <v>18</v>
      </c>
      <c r="FE523">
        <v>834.582</v>
      </c>
      <c r="FF523">
        <v>438.098</v>
      </c>
      <c r="FG523">
        <v>40.7712</v>
      </c>
      <c r="FH523">
        <v>25.541</v>
      </c>
      <c r="FI523">
        <v>30.0006</v>
      </c>
      <c r="FJ523">
        <v>25.4671</v>
      </c>
      <c r="FK523">
        <v>25.487</v>
      </c>
      <c r="FL523">
        <v>25.151</v>
      </c>
      <c r="FM523">
        <v>46.3046</v>
      </c>
      <c r="FN523">
        <v>0</v>
      </c>
      <c r="FO523">
        <v>40.9</v>
      </c>
      <c r="FP523">
        <v>420</v>
      </c>
      <c r="FQ523">
        <v>8.35413</v>
      </c>
      <c r="FR523">
        <v>101.446</v>
      </c>
      <c r="FS523">
        <v>101.869</v>
      </c>
    </row>
    <row r="524" spans="1:175">
      <c r="A524">
        <v>508</v>
      </c>
      <c r="B524">
        <v>1626466204</v>
      </c>
      <c r="C524">
        <v>1014.40000009537</v>
      </c>
      <c r="D524" t="s">
        <v>1310</v>
      </c>
      <c r="E524" t="s">
        <v>1311</v>
      </c>
      <c r="F524">
        <v>1</v>
      </c>
      <c r="G524" t="s">
        <v>291</v>
      </c>
      <c r="H524">
        <v>1626466203</v>
      </c>
      <c r="I524">
        <f>(J524)/1000</f>
        <v>0</v>
      </c>
      <c r="J524">
        <f>1000*CB524*AH524*(BX524-BY524)/(100*BQ524*(1000-AH524*BX524))</f>
        <v>0</v>
      </c>
      <c r="K524">
        <f>CB524*AH524*(BW524-BV524*(1000-AH524*BY524)/(1000-AH524*BX524))/(100*BQ524)</f>
        <v>0</v>
      </c>
      <c r="L524">
        <f>BV524 - IF(AH524&gt;1, K524*BQ524*100.0/(AJ524*CJ524), 0)</f>
        <v>0</v>
      </c>
      <c r="M524">
        <f>((S524-I524/2)*L524-K524)/(S524+I524/2)</f>
        <v>0</v>
      </c>
      <c r="N524">
        <f>M524*(CC524+CD524)/1000.0</f>
        <v>0</v>
      </c>
      <c r="O524">
        <f>(BV524 - IF(AH524&gt;1, K524*BQ524*100.0/(AJ524*CJ524), 0))*(CC524+CD524)/1000.0</f>
        <v>0</v>
      </c>
      <c r="P524">
        <f>2.0/((1/R524-1/Q524)+SIGN(R524)*SQRT((1/R524-1/Q524)*(1/R524-1/Q524) + 4*BR524/((BR524+1)*(BR524+1))*(2*1/R524*1/Q524-1/Q524*1/Q524)))</f>
        <v>0</v>
      </c>
      <c r="Q524">
        <f>IF(LEFT(BS524,1)&lt;&gt;"0",IF(LEFT(BS524,1)="1",3.0,BT524),$D$5+$E$5*(CJ524*CC524/($K$5*1000))+$F$5*(CJ524*CC524/($K$5*1000))*MAX(MIN(BQ524,$J$5),$I$5)*MAX(MIN(BQ524,$J$5),$I$5)+$G$5*MAX(MIN(BQ524,$J$5),$I$5)*(CJ524*CC524/($K$5*1000))+$H$5*(CJ524*CC524/($K$5*1000))*(CJ524*CC524/($K$5*1000)))</f>
        <v>0</v>
      </c>
      <c r="R524">
        <f>I524*(1000-(1000*0.61365*exp(17.502*V524/(240.97+V524))/(CC524+CD524)+BX524)/2)/(1000*0.61365*exp(17.502*V524/(240.97+V524))/(CC524+CD524)-BX524)</f>
        <v>0</v>
      </c>
      <c r="S524">
        <f>1/((BR524+1)/(P524/1.6)+1/(Q524/1.37)) + BR524/((BR524+1)/(P524/1.6) + BR524/(Q524/1.37))</f>
        <v>0</v>
      </c>
      <c r="T524">
        <f>(BM524*BP524)</f>
        <v>0</v>
      </c>
      <c r="U524">
        <f>(CE524+(T524+2*0.95*5.67E-8*(((CE524+$B$7)+273)^4-(CE524+273)^4)-44100*I524)/(1.84*29.3*Q524+8*0.95*5.67E-8*(CE524+273)^3))</f>
        <v>0</v>
      </c>
      <c r="V524">
        <f>($C$7*CF524+$D$7*CG524+$E$7*U524)</f>
        <v>0</v>
      </c>
      <c r="W524">
        <f>0.61365*exp(17.502*V524/(240.97+V524))</f>
        <v>0</v>
      </c>
      <c r="X524">
        <f>(Y524/Z524*100)</f>
        <v>0</v>
      </c>
      <c r="Y524">
        <f>BX524*(CC524+CD524)/1000</f>
        <v>0</v>
      </c>
      <c r="Z524">
        <f>0.61365*exp(17.502*CE524/(240.97+CE524))</f>
        <v>0</v>
      </c>
      <c r="AA524">
        <f>(W524-BX524*(CC524+CD524)/1000)</f>
        <v>0</v>
      </c>
      <c r="AB524">
        <f>(-I524*44100)</f>
        <v>0</v>
      </c>
      <c r="AC524">
        <f>2*29.3*Q524*0.92*(CE524-V524)</f>
        <v>0</v>
      </c>
      <c r="AD524">
        <f>2*0.95*5.67E-8*(((CE524+$B$7)+273)^4-(V524+273)^4)</f>
        <v>0</v>
      </c>
      <c r="AE524">
        <f>T524+AD524+AB524+AC524</f>
        <v>0</v>
      </c>
      <c r="AF524">
        <v>130</v>
      </c>
      <c r="AG524">
        <v>14</v>
      </c>
      <c r="AH524">
        <f>IF(AF524*$H$13&gt;=AJ524,1.0,(AJ524/(AJ524-AF524*$H$13)))</f>
        <v>0</v>
      </c>
      <c r="AI524">
        <f>(AH524-1)*100</f>
        <v>0</v>
      </c>
      <c r="AJ524">
        <f>MAX(0,($B$13+$C$13*CJ524)/(1+$D$13*CJ524)*CC524/(CE524+273)*$E$13)</f>
        <v>0</v>
      </c>
      <c r="AK524" t="s">
        <v>292</v>
      </c>
      <c r="AL524" t="s">
        <v>292</v>
      </c>
      <c r="AM524">
        <v>0</v>
      </c>
      <c r="AN524">
        <v>0</v>
      </c>
      <c r="AO524">
        <f>1-AM524/AN524</f>
        <v>0</v>
      </c>
      <c r="AP524">
        <v>0</v>
      </c>
      <c r="AQ524" t="s">
        <v>292</v>
      </c>
      <c r="AR524" t="s">
        <v>292</v>
      </c>
      <c r="AS524">
        <v>0</v>
      </c>
      <c r="AT524">
        <v>0</v>
      </c>
      <c r="AU524">
        <f>1-AS524/AT524</f>
        <v>0</v>
      </c>
      <c r="AV524">
        <v>0.5</v>
      </c>
      <c r="AW524">
        <f>BN524</f>
        <v>0</v>
      </c>
      <c r="AX524">
        <f>K524</f>
        <v>0</v>
      </c>
      <c r="AY524">
        <f>AU524*AV524*AW524</f>
        <v>0</v>
      </c>
      <c r="AZ524">
        <f>(AX524-AP524)/AW524</f>
        <v>0</v>
      </c>
      <c r="BA524">
        <f>(AN524-AT524)/AT524</f>
        <v>0</v>
      </c>
      <c r="BB524">
        <f>AM524/(AO524+AM524/AT524)</f>
        <v>0</v>
      </c>
      <c r="BC524" t="s">
        <v>292</v>
      </c>
      <c r="BD524">
        <v>0</v>
      </c>
      <c r="BE524">
        <f>IF(BD524&lt;&gt;0, BD524, BB524)</f>
        <v>0</v>
      </c>
      <c r="BF524">
        <f>1-BE524/AT524</f>
        <v>0</v>
      </c>
      <c r="BG524">
        <f>(AT524-AS524)/(AT524-BE524)</f>
        <v>0</v>
      </c>
      <c r="BH524">
        <f>(AN524-AT524)/(AN524-BE524)</f>
        <v>0</v>
      </c>
      <c r="BI524">
        <f>(AT524-AS524)/(AT524-AM524)</f>
        <v>0</v>
      </c>
      <c r="BJ524">
        <f>(AN524-AT524)/(AN524-AM524)</f>
        <v>0</v>
      </c>
      <c r="BK524">
        <f>(BG524*BE524/AS524)</f>
        <v>0</v>
      </c>
      <c r="BL524">
        <f>(1-BK524)</f>
        <v>0</v>
      </c>
      <c r="BM524">
        <f>$B$11*CK524+$C$11*CL524+$F$11*CM524*(1-CP524)</f>
        <v>0</v>
      </c>
      <c r="BN524">
        <f>BM524*BO524</f>
        <v>0</v>
      </c>
      <c r="BO524">
        <f>($B$11*$D$9+$C$11*$D$9+$F$11*((CZ524+CR524)/MAX(CZ524+CR524+DA524, 0.1)*$I$9+DA524/MAX(CZ524+CR524+DA524, 0.1)*$J$9))/($B$11+$C$11+$F$11)</f>
        <v>0</v>
      </c>
      <c r="BP524">
        <f>($B$11*$K$9+$C$11*$K$9+$F$11*((CZ524+CR524)/MAX(CZ524+CR524+DA524, 0.1)*$P$9+DA524/MAX(CZ524+CR524+DA524, 0.1)*$Q$9))/($B$11+$C$11+$F$11)</f>
        <v>0</v>
      </c>
      <c r="BQ524">
        <v>6</v>
      </c>
      <c r="BR524">
        <v>0.5</v>
      </c>
      <c r="BS524" t="s">
        <v>293</v>
      </c>
      <c r="BT524">
        <v>2</v>
      </c>
      <c r="BU524">
        <v>1626466203</v>
      </c>
      <c r="BV524">
        <v>394.329666666667</v>
      </c>
      <c r="BW524">
        <v>419.915</v>
      </c>
      <c r="BX524">
        <v>16.7938333333333</v>
      </c>
      <c r="BY524">
        <v>8.25363</v>
      </c>
      <c r="BZ524">
        <v>392.782666666667</v>
      </c>
      <c r="CA524">
        <v>16.7795666666667</v>
      </c>
      <c r="CB524">
        <v>899.984</v>
      </c>
      <c r="CC524">
        <v>100.749333333333</v>
      </c>
      <c r="CD524">
        <v>0.1000942</v>
      </c>
      <c r="CE524">
        <v>32.5088</v>
      </c>
      <c r="CF524">
        <v>29.9191666666667</v>
      </c>
      <c r="CG524">
        <v>999.9</v>
      </c>
      <c r="CH524">
        <v>0</v>
      </c>
      <c r="CI524">
        <v>0</v>
      </c>
      <c r="CJ524">
        <v>10004.9833333333</v>
      </c>
      <c r="CK524">
        <v>0</v>
      </c>
      <c r="CL524">
        <v>0.221023</v>
      </c>
      <c r="CM524">
        <v>1460.03</v>
      </c>
      <c r="CN524">
        <v>0.973</v>
      </c>
      <c r="CO524">
        <v>0.0269999</v>
      </c>
      <c r="CP524">
        <v>0</v>
      </c>
      <c r="CQ524">
        <v>895.473666666667</v>
      </c>
      <c r="CR524">
        <v>4.99999</v>
      </c>
      <c r="CS524">
        <v>13165.8333333333</v>
      </c>
      <c r="CT524">
        <v>12728.6</v>
      </c>
      <c r="CU524">
        <v>40.312</v>
      </c>
      <c r="CV524">
        <v>41.812</v>
      </c>
      <c r="CW524">
        <v>41.187</v>
      </c>
      <c r="CX524">
        <v>41.479</v>
      </c>
      <c r="CY524">
        <v>42.937</v>
      </c>
      <c r="CZ524">
        <v>1415.74</v>
      </c>
      <c r="DA524">
        <v>39.29</v>
      </c>
      <c r="DB524">
        <v>0</v>
      </c>
      <c r="DC524">
        <v>1626466215.2</v>
      </c>
      <c r="DD524">
        <v>0</v>
      </c>
      <c r="DE524">
        <v>895.443</v>
      </c>
      <c r="DF524">
        <v>0.878307685148181</v>
      </c>
      <c r="DG524">
        <v>26.4461538730515</v>
      </c>
      <c r="DH524">
        <v>13162.6</v>
      </c>
      <c r="DI524">
        <v>15</v>
      </c>
      <c r="DJ524">
        <v>1626465084.6</v>
      </c>
      <c r="DK524" t="s">
        <v>294</v>
      </c>
      <c r="DL524">
        <v>1626465076.6</v>
      </c>
      <c r="DM524">
        <v>1626465084.6</v>
      </c>
      <c r="DN524">
        <v>8</v>
      </c>
      <c r="DO524">
        <v>0.212</v>
      </c>
      <c r="DP524">
        <v>0.013</v>
      </c>
      <c r="DQ524">
        <v>1.588</v>
      </c>
      <c r="DR524">
        <v>-0.074</v>
      </c>
      <c r="DS524">
        <v>420</v>
      </c>
      <c r="DT524">
        <v>3</v>
      </c>
      <c r="DU524">
        <v>0.13</v>
      </c>
      <c r="DV524">
        <v>0.03</v>
      </c>
      <c r="DW524">
        <v>-25.6267414634146</v>
      </c>
      <c r="DX524">
        <v>0.0172954703832678</v>
      </c>
      <c r="DY524">
        <v>0.0390476567836977</v>
      </c>
      <c r="DZ524">
        <v>1</v>
      </c>
      <c r="EA524">
        <v>895.360666666667</v>
      </c>
      <c r="EB524">
        <v>1.14156036684865</v>
      </c>
      <c r="EC524">
        <v>0.212045116220884</v>
      </c>
      <c r="ED524">
        <v>1</v>
      </c>
      <c r="EE524">
        <v>8.48245609756098</v>
      </c>
      <c r="EF524">
        <v>0.461530662020907</v>
      </c>
      <c r="EG524">
        <v>0.0465160430168098</v>
      </c>
      <c r="EH524">
        <v>0</v>
      </c>
      <c r="EI524">
        <v>2</v>
      </c>
      <c r="EJ524">
        <v>3</v>
      </c>
      <c r="EK524" t="s">
        <v>354</v>
      </c>
      <c r="EL524">
        <v>100</v>
      </c>
      <c r="EM524">
        <v>100</v>
      </c>
      <c r="EN524">
        <v>1.547</v>
      </c>
      <c r="EO524">
        <v>0.0145</v>
      </c>
      <c r="EP524">
        <v>0.796380875196005</v>
      </c>
      <c r="EQ524">
        <v>0.00225868272383977</v>
      </c>
      <c r="ER524">
        <v>-9.96746185667655e-07</v>
      </c>
      <c r="ES524">
        <v>2.83711317370827e-10</v>
      </c>
      <c r="ET524">
        <v>-0.071317122073674</v>
      </c>
      <c r="EU524">
        <v>-0.00217948432402501</v>
      </c>
      <c r="EV524">
        <v>0.000453263451741206</v>
      </c>
      <c r="EW524">
        <v>-1.16319206543697e-06</v>
      </c>
      <c r="EX524">
        <v>-2</v>
      </c>
      <c r="EY524">
        <v>2196</v>
      </c>
      <c r="EZ524">
        <v>1</v>
      </c>
      <c r="FA524">
        <v>25</v>
      </c>
      <c r="FB524">
        <v>18.8</v>
      </c>
      <c r="FC524">
        <v>18.7</v>
      </c>
      <c r="FD524">
        <v>18</v>
      </c>
      <c r="FE524">
        <v>834.733</v>
      </c>
      <c r="FF524">
        <v>437.84</v>
      </c>
      <c r="FG524">
        <v>40.8356</v>
      </c>
      <c r="FH524">
        <v>25.5442</v>
      </c>
      <c r="FI524">
        <v>30.0007</v>
      </c>
      <c r="FJ524">
        <v>25.4692</v>
      </c>
      <c r="FK524">
        <v>25.4886</v>
      </c>
      <c r="FL524">
        <v>25.1507</v>
      </c>
      <c r="FM524">
        <v>46.3046</v>
      </c>
      <c r="FN524">
        <v>0</v>
      </c>
      <c r="FO524">
        <v>40.9</v>
      </c>
      <c r="FP524">
        <v>420</v>
      </c>
      <c r="FQ524">
        <v>8.33604</v>
      </c>
      <c r="FR524">
        <v>101.445</v>
      </c>
      <c r="FS524">
        <v>101.868</v>
      </c>
    </row>
    <row r="525" spans="1:175">
      <c r="A525">
        <v>509</v>
      </c>
      <c r="B525">
        <v>1626466206</v>
      </c>
      <c r="C525">
        <v>1016.40000009537</v>
      </c>
      <c r="D525" t="s">
        <v>1312</v>
      </c>
      <c r="E525" t="s">
        <v>1313</v>
      </c>
      <c r="F525">
        <v>1</v>
      </c>
      <c r="G525" t="s">
        <v>291</v>
      </c>
      <c r="H525">
        <v>1626466205</v>
      </c>
      <c r="I525">
        <f>(J525)/1000</f>
        <v>0</v>
      </c>
      <c r="J525">
        <f>1000*CB525*AH525*(BX525-BY525)/(100*BQ525*(1000-AH525*BX525))</f>
        <v>0</v>
      </c>
      <c r="K525">
        <f>CB525*AH525*(BW525-BV525*(1000-AH525*BY525)/(1000-AH525*BX525))/(100*BQ525)</f>
        <v>0</v>
      </c>
      <c r="L525">
        <f>BV525 - IF(AH525&gt;1, K525*BQ525*100.0/(AJ525*CJ525), 0)</f>
        <v>0</v>
      </c>
      <c r="M525">
        <f>((S525-I525/2)*L525-K525)/(S525+I525/2)</f>
        <v>0</v>
      </c>
      <c r="N525">
        <f>M525*(CC525+CD525)/1000.0</f>
        <v>0</v>
      </c>
      <c r="O525">
        <f>(BV525 - IF(AH525&gt;1, K525*BQ525*100.0/(AJ525*CJ525), 0))*(CC525+CD525)/1000.0</f>
        <v>0</v>
      </c>
      <c r="P525">
        <f>2.0/((1/R525-1/Q525)+SIGN(R525)*SQRT((1/R525-1/Q525)*(1/R525-1/Q525) + 4*BR525/((BR525+1)*(BR525+1))*(2*1/R525*1/Q525-1/Q525*1/Q525)))</f>
        <v>0</v>
      </c>
      <c r="Q525">
        <f>IF(LEFT(BS525,1)&lt;&gt;"0",IF(LEFT(BS525,1)="1",3.0,BT525),$D$5+$E$5*(CJ525*CC525/($K$5*1000))+$F$5*(CJ525*CC525/($K$5*1000))*MAX(MIN(BQ525,$J$5),$I$5)*MAX(MIN(BQ525,$J$5),$I$5)+$G$5*MAX(MIN(BQ525,$J$5),$I$5)*(CJ525*CC525/($K$5*1000))+$H$5*(CJ525*CC525/($K$5*1000))*(CJ525*CC525/($K$5*1000)))</f>
        <v>0</v>
      </c>
      <c r="R525">
        <f>I525*(1000-(1000*0.61365*exp(17.502*V525/(240.97+V525))/(CC525+CD525)+BX525)/2)/(1000*0.61365*exp(17.502*V525/(240.97+V525))/(CC525+CD525)-BX525)</f>
        <v>0</v>
      </c>
      <c r="S525">
        <f>1/((BR525+1)/(P525/1.6)+1/(Q525/1.37)) + BR525/((BR525+1)/(P525/1.6) + BR525/(Q525/1.37))</f>
        <v>0</v>
      </c>
      <c r="T525">
        <f>(BM525*BP525)</f>
        <v>0</v>
      </c>
      <c r="U525">
        <f>(CE525+(T525+2*0.95*5.67E-8*(((CE525+$B$7)+273)^4-(CE525+273)^4)-44100*I525)/(1.84*29.3*Q525+8*0.95*5.67E-8*(CE525+273)^3))</f>
        <v>0</v>
      </c>
      <c r="V525">
        <f>($C$7*CF525+$D$7*CG525+$E$7*U525)</f>
        <v>0</v>
      </c>
      <c r="W525">
        <f>0.61365*exp(17.502*V525/(240.97+V525))</f>
        <v>0</v>
      </c>
      <c r="X525">
        <f>(Y525/Z525*100)</f>
        <v>0</v>
      </c>
      <c r="Y525">
        <f>BX525*(CC525+CD525)/1000</f>
        <v>0</v>
      </c>
      <c r="Z525">
        <f>0.61365*exp(17.502*CE525/(240.97+CE525))</f>
        <v>0</v>
      </c>
      <c r="AA525">
        <f>(W525-BX525*(CC525+CD525)/1000)</f>
        <v>0</v>
      </c>
      <c r="AB525">
        <f>(-I525*44100)</f>
        <v>0</v>
      </c>
      <c r="AC525">
        <f>2*29.3*Q525*0.92*(CE525-V525)</f>
        <v>0</v>
      </c>
      <c r="AD525">
        <f>2*0.95*5.67E-8*(((CE525+$B$7)+273)^4-(V525+273)^4)</f>
        <v>0</v>
      </c>
      <c r="AE525">
        <f>T525+AD525+AB525+AC525</f>
        <v>0</v>
      </c>
      <c r="AF525">
        <v>130</v>
      </c>
      <c r="AG525">
        <v>14</v>
      </c>
      <c r="AH525">
        <f>IF(AF525*$H$13&gt;=AJ525,1.0,(AJ525/(AJ525-AF525*$H$13)))</f>
        <v>0</v>
      </c>
      <c r="AI525">
        <f>(AH525-1)*100</f>
        <v>0</v>
      </c>
      <c r="AJ525">
        <f>MAX(0,($B$13+$C$13*CJ525)/(1+$D$13*CJ525)*CC525/(CE525+273)*$E$13)</f>
        <v>0</v>
      </c>
      <c r="AK525" t="s">
        <v>292</v>
      </c>
      <c r="AL525" t="s">
        <v>292</v>
      </c>
      <c r="AM525">
        <v>0</v>
      </c>
      <c r="AN525">
        <v>0</v>
      </c>
      <c r="AO525">
        <f>1-AM525/AN525</f>
        <v>0</v>
      </c>
      <c r="AP525">
        <v>0</v>
      </c>
      <c r="AQ525" t="s">
        <v>292</v>
      </c>
      <c r="AR525" t="s">
        <v>292</v>
      </c>
      <c r="AS525">
        <v>0</v>
      </c>
      <c r="AT525">
        <v>0</v>
      </c>
      <c r="AU525">
        <f>1-AS525/AT525</f>
        <v>0</v>
      </c>
      <c r="AV525">
        <v>0.5</v>
      </c>
      <c r="AW525">
        <f>BN525</f>
        <v>0</v>
      </c>
      <c r="AX525">
        <f>K525</f>
        <v>0</v>
      </c>
      <c r="AY525">
        <f>AU525*AV525*AW525</f>
        <v>0</v>
      </c>
      <c r="AZ525">
        <f>(AX525-AP525)/AW525</f>
        <v>0</v>
      </c>
      <c r="BA525">
        <f>(AN525-AT525)/AT525</f>
        <v>0</v>
      </c>
      <c r="BB525">
        <f>AM525/(AO525+AM525/AT525)</f>
        <v>0</v>
      </c>
      <c r="BC525" t="s">
        <v>292</v>
      </c>
      <c r="BD525">
        <v>0</v>
      </c>
      <c r="BE525">
        <f>IF(BD525&lt;&gt;0, BD525, BB525)</f>
        <v>0</v>
      </c>
      <c r="BF525">
        <f>1-BE525/AT525</f>
        <v>0</v>
      </c>
      <c r="BG525">
        <f>(AT525-AS525)/(AT525-BE525)</f>
        <v>0</v>
      </c>
      <c r="BH525">
        <f>(AN525-AT525)/(AN525-BE525)</f>
        <v>0</v>
      </c>
      <c r="BI525">
        <f>(AT525-AS525)/(AT525-AM525)</f>
        <v>0</v>
      </c>
      <c r="BJ525">
        <f>(AN525-AT525)/(AN525-AM525)</f>
        <v>0</v>
      </c>
      <c r="BK525">
        <f>(BG525*BE525/AS525)</f>
        <v>0</v>
      </c>
      <c r="BL525">
        <f>(1-BK525)</f>
        <v>0</v>
      </c>
      <c r="BM525">
        <f>$B$11*CK525+$C$11*CL525+$F$11*CM525*(1-CP525)</f>
        <v>0</v>
      </c>
      <c r="BN525">
        <f>BM525*BO525</f>
        <v>0</v>
      </c>
      <c r="BO525">
        <f>($B$11*$D$9+$C$11*$D$9+$F$11*((CZ525+CR525)/MAX(CZ525+CR525+DA525, 0.1)*$I$9+DA525/MAX(CZ525+CR525+DA525, 0.1)*$J$9))/($B$11+$C$11+$F$11)</f>
        <v>0</v>
      </c>
      <c r="BP525">
        <f>($B$11*$K$9+$C$11*$K$9+$F$11*((CZ525+CR525)/MAX(CZ525+CR525+DA525, 0.1)*$P$9+DA525/MAX(CZ525+CR525+DA525, 0.1)*$Q$9))/($B$11+$C$11+$F$11)</f>
        <v>0</v>
      </c>
      <c r="BQ525">
        <v>6</v>
      </c>
      <c r="BR525">
        <v>0.5</v>
      </c>
      <c r="BS525" t="s">
        <v>293</v>
      </c>
      <c r="BT525">
        <v>2</v>
      </c>
      <c r="BU525">
        <v>1626466205</v>
      </c>
      <c r="BV525">
        <v>394.313333333333</v>
      </c>
      <c r="BW525">
        <v>419.935</v>
      </c>
      <c r="BX525">
        <v>16.8389666666667</v>
      </c>
      <c r="BY525">
        <v>8.29685333333333</v>
      </c>
      <c r="BZ525">
        <v>392.766666666667</v>
      </c>
      <c r="CA525">
        <v>16.8242</v>
      </c>
      <c r="CB525">
        <v>900.049666666667</v>
      </c>
      <c r="CC525">
        <v>100.749333333333</v>
      </c>
      <c r="CD525">
        <v>0.100345666666667</v>
      </c>
      <c r="CE525">
        <v>32.5447333333333</v>
      </c>
      <c r="CF525">
        <v>29.9538333333333</v>
      </c>
      <c r="CG525">
        <v>999.9</v>
      </c>
      <c r="CH525">
        <v>0</v>
      </c>
      <c r="CI525">
        <v>0</v>
      </c>
      <c r="CJ525">
        <v>10020.6333333333</v>
      </c>
      <c r="CK525">
        <v>0</v>
      </c>
      <c r="CL525">
        <v>0.221023</v>
      </c>
      <c r="CM525">
        <v>1459.95333333333</v>
      </c>
      <c r="CN525">
        <v>0.972998333333333</v>
      </c>
      <c r="CO525">
        <v>0.0270014666666667</v>
      </c>
      <c r="CP525">
        <v>0</v>
      </c>
      <c r="CQ525">
        <v>895.605</v>
      </c>
      <c r="CR525">
        <v>4.99999</v>
      </c>
      <c r="CS525">
        <v>13165.7</v>
      </c>
      <c r="CT525">
        <v>12727.9333333333</v>
      </c>
      <c r="CU525">
        <v>40.312</v>
      </c>
      <c r="CV525">
        <v>41.812</v>
      </c>
      <c r="CW525">
        <v>41.187</v>
      </c>
      <c r="CX525">
        <v>41.437</v>
      </c>
      <c r="CY525">
        <v>42.958</v>
      </c>
      <c r="CZ525">
        <v>1415.66333333333</v>
      </c>
      <c r="DA525">
        <v>39.29</v>
      </c>
      <c r="DB525">
        <v>0</v>
      </c>
      <c r="DC525">
        <v>1626466217</v>
      </c>
      <c r="DD525">
        <v>0</v>
      </c>
      <c r="DE525">
        <v>895.474538461539</v>
      </c>
      <c r="DF525">
        <v>0.868512814984806</v>
      </c>
      <c r="DG525">
        <v>24.9504273380939</v>
      </c>
      <c r="DH525">
        <v>13163.1846153846</v>
      </c>
      <c r="DI525">
        <v>15</v>
      </c>
      <c r="DJ525">
        <v>1626465084.6</v>
      </c>
      <c r="DK525" t="s">
        <v>294</v>
      </c>
      <c r="DL525">
        <v>1626465076.6</v>
      </c>
      <c r="DM525">
        <v>1626465084.6</v>
      </c>
      <c r="DN525">
        <v>8</v>
      </c>
      <c r="DO525">
        <v>0.212</v>
      </c>
      <c r="DP525">
        <v>0.013</v>
      </c>
      <c r="DQ525">
        <v>1.588</v>
      </c>
      <c r="DR525">
        <v>-0.074</v>
      </c>
      <c r="DS525">
        <v>420</v>
      </c>
      <c r="DT525">
        <v>3</v>
      </c>
      <c r="DU525">
        <v>0.13</v>
      </c>
      <c r="DV525">
        <v>0.03</v>
      </c>
      <c r="DW525">
        <v>-25.6202609756098</v>
      </c>
      <c r="DX525">
        <v>-0.0408250871080238</v>
      </c>
      <c r="DY525">
        <v>0.0354702752782732</v>
      </c>
      <c r="DZ525">
        <v>1</v>
      </c>
      <c r="EA525">
        <v>895.408828571429</v>
      </c>
      <c r="EB525">
        <v>0.92691300093443</v>
      </c>
      <c r="EC525">
        <v>0.191536864890923</v>
      </c>
      <c r="ED525">
        <v>1</v>
      </c>
      <c r="EE525">
        <v>8.49567024390244</v>
      </c>
      <c r="EF525">
        <v>0.399918188153316</v>
      </c>
      <c r="EG525">
        <v>0.0410878530200129</v>
      </c>
      <c r="EH525">
        <v>0</v>
      </c>
      <c r="EI525">
        <v>2</v>
      </c>
      <c r="EJ525">
        <v>3</v>
      </c>
      <c r="EK525" t="s">
        <v>354</v>
      </c>
      <c r="EL525">
        <v>100</v>
      </c>
      <c r="EM525">
        <v>100</v>
      </c>
      <c r="EN525">
        <v>1.547</v>
      </c>
      <c r="EO525">
        <v>0.0151</v>
      </c>
      <c r="EP525">
        <v>0.796380875196005</v>
      </c>
      <c r="EQ525">
        <v>0.00225868272383977</v>
      </c>
      <c r="ER525">
        <v>-9.96746185667655e-07</v>
      </c>
      <c r="ES525">
        <v>2.83711317370827e-10</v>
      </c>
      <c r="ET525">
        <v>-0.071317122073674</v>
      </c>
      <c r="EU525">
        <v>-0.00217948432402501</v>
      </c>
      <c r="EV525">
        <v>0.000453263451741206</v>
      </c>
      <c r="EW525">
        <v>-1.16319206543697e-06</v>
      </c>
      <c r="EX525">
        <v>-2</v>
      </c>
      <c r="EY525">
        <v>2196</v>
      </c>
      <c r="EZ525">
        <v>1</v>
      </c>
      <c r="FA525">
        <v>25</v>
      </c>
      <c r="FB525">
        <v>18.8</v>
      </c>
      <c r="FC525">
        <v>18.7</v>
      </c>
      <c r="FD525">
        <v>18</v>
      </c>
      <c r="FE525">
        <v>834.79</v>
      </c>
      <c r="FF525">
        <v>437.898</v>
      </c>
      <c r="FG525">
        <v>40.9122</v>
      </c>
      <c r="FH525">
        <v>25.5482</v>
      </c>
      <c r="FI525">
        <v>30.0009</v>
      </c>
      <c r="FJ525">
        <v>25.4714</v>
      </c>
      <c r="FK525">
        <v>25.4902</v>
      </c>
      <c r="FL525">
        <v>25.1513</v>
      </c>
      <c r="FM525">
        <v>46.3046</v>
      </c>
      <c r="FN525">
        <v>0</v>
      </c>
      <c r="FO525">
        <v>41</v>
      </c>
      <c r="FP525">
        <v>420</v>
      </c>
      <c r="FQ525">
        <v>8.4496</v>
      </c>
      <c r="FR525">
        <v>101.445</v>
      </c>
      <c r="FS525">
        <v>101.868</v>
      </c>
    </row>
    <row r="526" spans="1:175">
      <c r="A526">
        <v>510</v>
      </c>
      <c r="B526">
        <v>1626466208</v>
      </c>
      <c r="C526">
        <v>1018.40000009537</v>
      </c>
      <c r="D526" t="s">
        <v>1314</v>
      </c>
      <c r="E526" t="s">
        <v>1315</v>
      </c>
      <c r="F526">
        <v>1</v>
      </c>
      <c r="G526" t="s">
        <v>291</v>
      </c>
      <c r="H526">
        <v>1626466207</v>
      </c>
      <c r="I526">
        <f>(J526)/1000</f>
        <v>0</v>
      </c>
      <c r="J526">
        <f>1000*CB526*AH526*(BX526-BY526)/(100*BQ526*(1000-AH526*BX526))</f>
        <v>0</v>
      </c>
      <c r="K526">
        <f>CB526*AH526*(BW526-BV526*(1000-AH526*BY526)/(1000-AH526*BX526))/(100*BQ526)</f>
        <v>0</v>
      </c>
      <c r="L526">
        <f>BV526 - IF(AH526&gt;1, K526*BQ526*100.0/(AJ526*CJ526), 0)</f>
        <v>0</v>
      </c>
      <c r="M526">
        <f>((S526-I526/2)*L526-K526)/(S526+I526/2)</f>
        <v>0</v>
      </c>
      <c r="N526">
        <f>M526*(CC526+CD526)/1000.0</f>
        <v>0</v>
      </c>
      <c r="O526">
        <f>(BV526 - IF(AH526&gt;1, K526*BQ526*100.0/(AJ526*CJ526), 0))*(CC526+CD526)/1000.0</f>
        <v>0</v>
      </c>
      <c r="P526">
        <f>2.0/((1/R526-1/Q526)+SIGN(R526)*SQRT((1/R526-1/Q526)*(1/R526-1/Q526) + 4*BR526/((BR526+1)*(BR526+1))*(2*1/R526*1/Q526-1/Q526*1/Q526)))</f>
        <v>0</v>
      </c>
      <c r="Q526">
        <f>IF(LEFT(BS526,1)&lt;&gt;"0",IF(LEFT(BS526,1)="1",3.0,BT526),$D$5+$E$5*(CJ526*CC526/($K$5*1000))+$F$5*(CJ526*CC526/($K$5*1000))*MAX(MIN(BQ526,$J$5),$I$5)*MAX(MIN(BQ526,$J$5),$I$5)+$G$5*MAX(MIN(BQ526,$J$5),$I$5)*(CJ526*CC526/($K$5*1000))+$H$5*(CJ526*CC526/($K$5*1000))*(CJ526*CC526/($K$5*1000)))</f>
        <v>0</v>
      </c>
      <c r="R526">
        <f>I526*(1000-(1000*0.61365*exp(17.502*V526/(240.97+V526))/(CC526+CD526)+BX526)/2)/(1000*0.61365*exp(17.502*V526/(240.97+V526))/(CC526+CD526)-BX526)</f>
        <v>0</v>
      </c>
      <c r="S526">
        <f>1/((BR526+1)/(P526/1.6)+1/(Q526/1.37)) + BR526/((BR526+1)/(P526/1.6) + BR526/(Q526/1.37))</f>
        <v>0</v>
      </c>
      <c r="T526">
        <f>(BM526*BP526)</f>
        <v>0</v>
      </c>
      <c r="U526">
        <f>(CE526+(T526+2*0.95*5.67E-8*(((CE526+$B$7)+273)^4-(CE526+273)^4)-44100*I526)/(1.84*29.3*Q526+8*0.95*5.67E-8*(CE526+273)^3))</f>
        <v>0</v>
      </c>
      <c r="V526">
        <f>($C$7*CF526+$D$7*CG526+$E$7*U526)</f>
        <v>0</v>
      </c>
      <c r="W526">
        <f>0.61365*exp(17.502*V526/(240.97+V526))</f>
        <v>0</v>
      </c>
      <c r="X526">
        <f>(Y526/Z526*100)</f>
        <v>0</v>
      </c>
      <c r="Y526">
        <f>BX526*(CC526+CD526)/1000</f>
        <v>0</v>
      </c>
      <c r="Z526">
        <f>0.61365*exp(17.502*CE526/(240.97+CE526))</f>
        <v>0</v>
      </c>
      <c r="AA526">
        <f>(W526-BX526*(CC526+CD526)/1000)</f>
        <v>0</v>
      </c>
      <c r="AB526">
        <f>(-I526*44100)</f>
        <v>0</v>
      </c>
      <c r="AC526">
        <f>2*29.3*Q526*0.92*(CE526-V526)</f>
        <v>0</v>
      </c>
      <c r="AD526">
        <f>2*0.95*5.67E-8*(((CE526+$B$7)+273)^4-(V526+273)^4)</f>
        <v>0</v>
      </c>
      <c r="AE526">
        <f>T526+AD526+AB526+AC526</f>
        <v>0</v>
      </c>
      <c r="AF526">
        <v>130</v>
      </c>
      <c r="AG526">
        <v>14</v>
      </c>
      <c r="AH526">
        <f>IF(AF526*$H$13&gt;=AJ526,1.0,(AJ526/(AJ526-AF526*$H$13)))</f>
        <v>0</v>
      </c>
      <c r="AI526">
        <f>(AH526-1)*100</f>
        <v>0</v>
      </c>
      <c r="AJ526">
        <f>MAX(0,($B$13+$C$13*CJ526)/(1+$D$13*CJ526)*CC526/(CE526+273)*$E$13)</f>
        <v>0</v>
      </c>
      <c r="AK526" t="s">
        <v>292</v>
      </c>
      <c r="AL526" t="s">
        <v>292</v>
      </c>
      <c r="AM526">
        <v>0</v>
      </c>
      <c r="AN526">
        <v>0</v>
      </c>
      <c r="AO526">
        <f>1-AM526/AN526</f>
        <v>0</v>
      </c>
      <c r="AP526">
        <v>0</v>
      </c>
      <c r="AQ526" t="s">
        <v>292</v>
      </c>
      <c r="AR526" t="s">
        <v>292</v>
      </c>
      <c r="AS526">
        <v>0</v>
      </c>
      <c r="AT526">
        <v>0</v>
      </c>
      <c r="AU526">
        <f>1-AS526/AT526</f>
        <v>0</v>
      </c>
      <c r="AV526">
        <v>0.5</v>
      </c>
      <c r="AW526">
        <f>BN526</f>
        <v>0</v>
      </c>
      <c r="AX526">
        <f>K526</f>
        <v>0</v>
      </c>
      <c r="AY526">
        <f>AU526*AV526*AW526</f>
        <v>0</v>
      </c>
      <c r="AZ526">
        <f>(AX526-AP526)/AW526</f>
        <v>0</v>
      </c>
      <c r="BA526">
        <f>(AN526-AT526)/AT526</f>
        <v>0</v>
      </c>
      <c r="BB526">
        <f>AM526/(AO526+AM526/AT526)</f>
        <v>0</v>
      </c>
      <c r="BC526" t="s">
        <v>292</v>
      </c>
      <c r="BD526">
        <v>0</v>
      </c>
      <c r="BE526">
        <f>IF(BD526&lt;&gt;0, BD526, BB526)</f>
        <v>0</v>
      </c>
      <c r="BF526">
        <f>1-BE526/AT526</f>
        <v>0</v>
      </c>
      <c r="BG526">
        <f>(AT526-AS526)/(AT526-BE526)</f>
        <v>0</v>
      </c>
      <c r="BH526">
        <f>(AN526-AT526)/(AN526-BE526)</f>
        <v>0</v>
      </c>
      <c r="BI526">
        <f>(AT526-AS526)/(AT526-AM526)</f>
        <v>0</v>
      </c>
      <c r="BJ526">
        <f>(AN526-AT526)/(AN526-AM526)</f>
        <v>0</v>
      </c>
      <c r="BK526">
        <f>(BG526*BE526/AS526)</f>
        <v>0</v>
      </c>
      <c r="BL526">
        <f>(1-BK526)</f>
        <v>0</v>
      </c>
      <c r="BM526">
        <f>$B$11*CK526+$C$11*CL526+$F$11*CM526*(1-CP526)</f>
        <v>0</v>
      </c>
      <c r="BN526">
        <f>BM526*BO526</f>
        <v>0</v>
      </c>
      <c r="BO526">
        <f>($B$11*$D$9+$C$11*$D$9+$F$11*((CZ526+CR526)/MAX(CZ526+CR526+DA526, 0.1)*$I$9+DA526/MAX(CZ526+CR526+DA526, 0.1)*$J$9))/($B$11+$C$11+$F$11)</f>
        <v>0</v>
      </c>
      <c r="BP526">
        <f>($B$11*$K$9+$C$11*$K$9+$F$11*((CZ526+CR526)/MAX(CZ526+CR526+DA526, 0.1)*$P$9+DA526/MAX(CZ526+CR526+DA526, 0.1)*$Q$9))/($B$11+$C$11+$F$11)</f>
        <v>0</v>
      </c>
      <c r="BQ526">
        <v>6</v>
      </c>
      <c r="BR526">
        <v>0.5</v>
      </c>
      <c r="BS526" t="s">
        <v>293</v>
      </c>
      <c r="BT526">
        <v>2</v>
      </c>
      <c r="BU526">
        <v>1626466207</v>
      </c>
      <c r="BV526">
        <v>394.329333333333</v>
      </c>
      <c r="BW526">
        <v>419.969333333333</v>
      </c>
      <c r="BX526">
        <v>16.8804</v>
      </c>
      <c r="BY526">
        <v>8.31527666666667</v>
      </c>
      <c r="BZ526">
        <v>392.782333333333</v>
      </c>
      <c r="CA526">
        <v>16.8651333333333</v>
      </c>
      <c r="CB526">
        <v>899.996666666667</v>
      </c>
      <c r="CC526">
        <v>100.749</v>
      </c>
      <c r="CD526">
        <v>0.100075</v>
      </c>
      <c r="CE526">
        <v>32.5860333333333</v>
      </c>
      <c r="CF526">
        <v>29.9919666666667</v>
      </c>
      <c r="CG526">
        <v>999.9</v>
      </c>
      <c r="CH526">
        <v>0</v>
      </c>
      <c r="CI526">
        <v>0</v>
      </c>
      <c r="CJ526">
        <v>10036.2666666667</v>
      </c>
      <c r="CK526">
        <v>0</v>
      </c>
      <c r="CL526">
        <v>0.221023</v>
      </c>
      <c r="CM526">
        <v>1460.02666666667</v>
      </c>
      <c r="CN526">
        <v>0.972998333333333</v>
      </c>
      <c r="CO526">
        <v>0.0270014666666667</v>
      </c>
      <c r="CP526">
        <v>0</v>
      </c>
      <c r="CQ526">
        <v>895.760333333333</v>
      </c>
      <c r="CR526">
        <v>4.99999</v>
      </c>
      <c r="CS526">
        <v>13166.5666666667</v>
      </c>
      <c r="CT526">
        <v>12728.5666666667</v>
      </c>
      <c r="CU526">
        <v>40.312</v>
      </c>
      <c r="CV526">
        <v>41.812</v>
      </c>
      <c r="CW526">
        <v>41.187</v>
      </c>
      <c r="CX526">
        <v>41.437</v>
      </c>
      <c r="CY526">
        <v>43</v>
      </c>
      <c r="CZ526">
        <v>1415.73666666667</v>
      </c>
      <c r="DA526">
        <v>39.29</v>
      </c>
      <c r="DB526">
        <v>0</v>
      </c>
      <c r="DC526">
        <v>1626466219.4</v>
      </c>
      <c r="DD526">
        <v>0</v>
      </c>
      <c r="DE526">
        <v>895.544538461538</v>
      </c>
      <c r="DF526">
        <v>1.85271795045819</v>
      </c>
      <c r="DG526">
        <v>24.8512820670959</v>
      </c>
      <c r="DH526">
        <v>13164.0961538462</v>
      </c>
      <c r="DI526">
        <v>15</v>
      </c>
      <c r="DJ526">
        <v>1626465084.6</v>
      </c>
      <c r="DK526" t="s">
        <v>294</v>
      </c>
      <c r="DL526">
        <v>1626465076.6</v>
      </c>
      <c r="DM526">
        <v>1626465084.6</v>
      </c>
      <c r="DN526">
        <v>8</v>
      </c>
      <c r="DO526">
        <v>0.212</v>
      </c>
      <c r="DP526">
        <v>0.013</v>
      </c>
      <c r="DQ526">
        <v>1.588</v>
      </c>
      <c r="DR526">
        <v>-0.074</v>
      </c>
      <c r="DS526">
        <v>420</v>
      </c>
      <c r="DT526">
        <v>3</v>
      </c>
      <c r="DU526">
        <v>0.13</v>
      </c>
      <c r="DV526">
        <v>0.03</v>
      </c>
      <c r="DW526">
        <v>-25.621087804878</v>
      </c>
      <c r="DX526">
        <v>-0.0890864111498062</v>
      </c>
      <c r="DY526">
        <v>0.0356442736147463</v>
      </c>
      <c r="DZ526">
        <v>1</v>
      </c>
      <c r="EA526">
        <v>895.458970588235</v>
      </c>
      <c r="EB526">
        <v>1.13938130472328</v>
      </c>
      <c r="EC526">
        <v>0.210041800502843</v>
      </c>
      <c r="ED526">
        <v>1</v>
      </c>
      <c r="EE526">
        <v>8.50771170731707</v>
      </c>
      <c r="EF526">
        <v>0.369916306620211</v>
      </c>
      <c r="EG526">
        <v>0.0384337459635721</v>
      </c>
      <c r="EH526">
        <v>0</v>
      </c>
      <c r="EI526">
        <v>2</v>
      </c>
      <c r="EJ526">
        <v>3</v>
      </c>
      <c r="EK526" t="s">
        <v>354</v>
      </c>
      <c r="EL526">
        <v>100</v>
      </c>
      <c r="EM526">
        <v>100</v>
      </c>
      <c r="EN526">
        <v>1.547</v>
      </c>
      <c r="EO526">
        <v>0.0155</v>
      </c>
      <c r="EP526">
        <v>0.796380875196005</v>
      </c>
      <c r="EQ526">
        <v>0.00225868272383977</v>
      </c>
      <c r="ER526">
        <v>-9.96746185667655e-07</v>
      </c>
      <c r="ES526">
        <v>2.83711317370827e-10</v>
      </c>
      <c r="ET526">
        <v>-0.071317122073674</v>
      </c>
      <c r="EU526">
        <v>-0.00217948432402501</v>
      </c>
      <c r="EV526">
        <v>0.000453263451741206</v>
      </c>
      <c r="EW526">
        <v>-1.16319206543697e-06</v>
      </c>
      <c r="EX526">
        <v>-2</v>
      </c>
      <c r="EY526">
        <v>2196</v>
      </c>
      <c r="EZ526">
        <v>1</v>
      </c>
      <c r="FA526">
        <v>25</v>
      </c>
      <c r="FB526">
        <v>18.9</v>
      </c>
      <c r="FC526">
        <v>18.7</v>
      </c>
      <c r="FD526">
        <v>18</v>
      </c>
      <c r="FE526">
        <v>834.588</v>
      </c>
      <c r="FF526">
        <v>438.036</v>
      </c>
      <c r="FG526">
        <v>40.9691</v>
      </c>
      <c r="FH526">
        <v>25.5517</v>
      </c>
      <c r="FI526">
        <v>30.0006</v>
      </c>
      <c r="FJ526">
        <v>25.4735</v>
      </c>
      <c r="FK526">
        <v>25.4923</v>
      </c>
      <c r="FL526">
        <v>25.1523</v>
      </c>
      <c r="FM526">
        <v>45.9786</v>
      </c>
      <c r="FN526">
        <v>0</v>
      </c>
      <c r="FO526">
        <v>41.1</v>
      </c>
      <c r="FP526">
        <v>420</v>
      </c>
      <c r="FQ526">
        <v>8.45348</v>
      </c>
      <c r="FR526">
        <v>101.446</v>
      </c>
      <c r="FS526">
        <v>101.868</v>
      </c>
    </row>
    <row r="527" spans="1:175">
      <c r="A527">
        <v>511</v>
      </c>
      <c r="B527">
        <v>1626466210</v>
      </c>
      <c r="C527">
        <v>1020.40000009537</v>
      </c>
      <c r="D527" t="s">
        <v>1316</v>
      </c>
      <c r="E527" t="s">
        <v>1317</v>
      </c>
      <c r="F527">
        <v>1</v>
      </c>
      <c r="G527" t="s">
        <v>291</v>
      </c>
      <c r="H527">
        <v>1626466209</v>
      </c>
      <c r="I527">
        <f>(J527)/1000</f>
        <v>0</v>
      </c>
      <c r="J527">
        <f>1000*CB527*AH527*(BX527-BY527)/(100*BQ527*(1000-AH527*BX527))</f>
        <v>0</v>
      </c>
      <c r="K527">
        <f>CB527*AH527*(BW527-BV527*(1000-AH527*BY527)/(1000-AH527*BX527))/(100*BQ527)</f>
        <v>0</v>
      </c>
      <c r="L527">
        <f>BV527 - IF(AH527&gt;1, K527*BQ527*100.0/(AJ527*CJ527), 0)</f>
        <v>0</v>
      </c>
      <c r="M527">
        <f>((S527-I527/2)*L527-K527)/(S527+I527/2)</f>
        <v>0</v>
      </c>
      <c r="N527">
        <f>M527*(CC527+CD527)/1000.0</f>
        <v>0</v>
      </c>
      <c r="O527">
        <f>(BV527 - IF(AH527&gt;1, K527*BQ527*100.0/(AJ527*CJ527), 0))*(CC527+CD527)/1000.0</f>
        <v>0</v>
      </c>
      <c r="P527">
        <f>2.0/((1/R527-1/Q527)+SIGN(R527)*SQRT((1/R527-1/Q527)*(1/R527-1/Q527) + 4*BR527/((BR527+1)*(BR527+1))*(2*1/R527*1/Q527-1/Q527*1/Q527)))</f>
        <v>0</v>
      </c>
      <c r="Q527">
        <f>IF(LEFT(BS527,1)&lt;&gt;"0",IF(LEFT(BS527,1)="1",3.0,BT527),$D$5+$E$5*(CJ527*CC527/($K$5*1000))+$F$5*(CJ527*CC527/($K$5*1000))*MAX(MIN(BQ527,$J$5),$I$5)*MAX(MIN(BQ527,$J$5),$I$5)+$G$5*MAX(MIN(BQ527,$J$5),$I$5)*(CJ527*CC527/($K$5*1000))+$H$5*(CJ527*CC527/($K$5*1000))*(CJ527*CC527/($K$5*1000)))</f>
        <v>0</v>
      </c>
      <c r="R527">
        <f>I527*(1000-(1000*0.61365*exp(17.502*V527/(240.97+V527))/(CC527+CD527)+BX527)/2)/(1000*0.61365*exp(17.502*V527/(240.97+V527))/(CC527+CD527)-BX527)</f>
        <v>0</v>
      </c>
      <c r="S527">
        <f>1/((BR527+1)/(P527/1.6)+1/(Q527/1.37)) + BR527/((BR527+1)/(P527/1.6) + BR527/(Q527/1.37))</f>
        <v>0</v>
      </c>
      <c r="T527">
        <f>(BM527*BP527)</f>
        <v>0</v>
      </c>
      <c r="U527">
        <f>(CE527+(T527+2*0.95*5.67E-8*(((CE527+$B$7)+273)^4-(CE527+273)^4)-44100*I527)/(1.84*29.3*Q527+8*0.95*5.67E-8*(CE527+273)^3))</f>
        <v>0</v>
      </c>
      <c r="V527">
        <f>($C$7*CF527+$D$7*CG527+$E$7*U527)</f>
        <v>0</v>
      </c>
      <c r="W527">
        <f>0.61365*exp(17.502*V527/(240.97+V527))</f>
        <v>0</v>
      </c>
      <c r="X527">
        <f>(Y527/Z527*100)</f>
        <v>0</v>
      </c>
      <c r="Y527">
        <f>BX527*(CC527+CD527)/1000</f>
        <v>0</v>
      </c>
      <c r="Z527">
        <f>0.61365*exp(17.502*CE527/(240.97+CE527))</f>
        <v>0</v>
      </c>
      <c r="AA527">
        <f>(W527-BX527*(CC527+CD527)/1000)</f>
        <v>0</v>
      </c>
      <c r="AB527">
        <f>(-I527*44100)</f>
        <v>0</v>
      </c>
      <c r="AC527">
        <f>2*29.3*Q527*0.92*(CE527-V527)</f>
        <v>0</v>
      </c>
      <c r="AD527">
        <f>2*0.95*5.67E-8*(((CE527+$B$7)+273)^4-(V527+273)^4)</f>
        <v>0</v>
      </c>
      <c r="AE527">
        <f>T527+AD527+AB527+AC527</f>
        <v>0</v>
      </c>
      <c r="AF527">
        <v>130</v>
      </c>
      <c r="AG527">
        <v>14</v>
      </c>
      <c r="AH527">
        <f>IF(AF527*$H$13&gt;=AJ527,1.0,(AJ527/(AJ527-AF527*$H$13)))</f>
        <v>0</v>
      </c>
      <c r="AI527">
        <f>(AH527-1)*100</f>
        <v>0</v>
      </c>
      <c r="AJ527">
        <f>MAX(0,($B$13+$C$13*CJ527)/(1+$D$13*CJ527)*CC527/(CE527+273)*$E$13)</f>
        <v>0</v>
      </c>
      <c r="AK527" t="s">
        <v>292</v>
      </c>
      <c r="AL527" t="s">
        <v>292</v>
      </c>
      <c r="AM527">
        <v>0</v>
      </c>
      <c r="AN527">
        <v>0</v>
      </c>
      <c r="AO527">
        <f>1-AM527/AN527</f>
        <v>0</v>
      </c>
      <c r="AP527">
        <v>0</v>
      </c>
      <c r="AQ527" t="s">
        <v>292</v>
      </c>
      <c r="AR527" t="s">
        <v>292</v>
      </c>
      <c r="AS527">
        <v>0</v>
      </c>
      <c r="AT527">
        <v>0</v>
      </c>
      <c r="AU527">
        <f>1-AS527/AT527</f>
        <v>0</v>
      </c>
      <c r="AV527">
        <v>0.5</v>
      </c>
      <c r="AW527">
        <f>BN527</f>
        <v>0</v>
      </c>
      <c r="AX527">
        <f>K527</f>
        <v>0</v>
      </c>
      <c r="AY527">
        <f>AU527*AV527*AW527</f>
        <v>0</v>
      </c>
      <c r="AZ527">
        <f>(AX527-AP527)/AW527</f>
        <v>0</v>
      </c>
      <c r="BA527">
        <f>(AN527-AT527)/AT527</f>
        <v>0</v>
      </c>
      <c r="BB527">
        <f>AM527/(AO527+AM527/AT527)</f>
        <v>0</v>
      </c>
      <c r="BC527" t="s">
        <v>292</v>
      </c>
      <c r="BD527">
        <v>0</v>
      </c>
      <c r="BE527">
        <f>IF(BD527&lt;&gt;0, BD527, BB527)</f>
        <v>0</v>
      </c>
      <c r="BF527">
        <f>1-BE527/AT527</f>
        <v>0</v>
      </c>
      <c r="BG527">
        <f>(AT527-AS527)/(AT527-BE527)</f>
        <v>0</v>
      </c>
      <c r="BH527">
        <f>(AN527-AT527)/(AN527-BE527)</f>
        <v>0</v>
      </c>
      <c r="BI527">
        <f>(AT527-AS527)/(AT527-AM527)</f>
        <v>0</v>
      </c>
      <c r="BJ527">
        <f>(AN527-AT527)/(AN527-AM527)</f>
        <v>0</v>
      </c>
      <c r="BK527">
        <f>(BG527*BE527/AS527)</f>
        <v>0</v>
      </c>
      <c r="BL527">
        <f>(1-BK527)</f>
        <v>0</v>
      </c>
      <c r="BM527">
        <f>$B$11*CK527+$C$11*CL527+$F$11*CM527*(1-CP527)</f>
        <v>0</v>
      </c>
      <c r="BN527">
        <f>BM527*BO527</f>
        <v>0</v>
      </c>
      <c r="BO527">
        <f>($B$11*$D$9+$C$11*$D$9+$F$11*((CZ527+CR527)/MAX(CZ527+CR527+DA527, 0.1)*$I$9+DA527/MAX(CZ527+CR527+DA527, 0.1)*$J$9))/($B$11+$C$11+$F$11)</f>
        <v>0</v>
      </c>
      <c r="BP527">
        <f>($B$11*$K$9+$C$11*$K$9+$F$11*((CZ527+CR527)/MAX(CZ527+CR527+DA527, 0.1)*$P$9+DA527/MAX(CZ527+CR527+DA527, 0.1)*$Q$9))/($B$11+$C$11+$F$11)</f>
        <v>0</v>
      </c>
      <c r="BQ527">
        <v>6</v>
      </c>
      <c r="BR527">
        <v>0.5</v>
      </c>
      <c r="BS527" t="s">
        <v>293</v>
      </c>
      <c r="BT527">
        <v>2</v>
      </c>
      <c r="BU527">
        <v>1626466209</v>
      </c>
      <c r="BV527">
        <v>394.313666666667</v>
      </c>
      <c r="BW527">
        <v>419.974333333333</v>
      </c>
      <c r="BX527">
        <v>16.9204333333333</v>
      </c>
      <c r="BY527">
        <v>8.32293</v>
      </c>
      <c r="BZ527">
        <v>392.766666666667</v>
      </c>
      <c r="CA527">
        <v>16.9047</v>
      </c>
      <c r="CB527">
        <v>899.992333333333</v>
      </c>
      <c r="CC527">
        <v>100.748333333333</v>
      </c>
      <c r="CD527">
        <v>0.100002833333333</v>
      </c>
      <c r="CE527">
        <v>32.6268</v>
      </c>
      <c r="CF527">
        <v>30.0294</v>
      </c>
      <c r="CG527">
        <v>999.9</v>
      </c>
      <c r="CH527">
        <v>0</v>
      </c>
      <c r="CI527">
        <v>0</v>
      </c>
      <c r="CJ527">
        <v>9987.5</v>
      </c>
      <c r="CK527">
        <v>0</v>
      </c>
      <c r="CL527">
        <v>0.221023</v>
      </c>
      <c r="CM527">
        <v>1460.03</v>
      </c>
      <c r="CN527">
        <v>0.973</v>
      </c>
      <c r="CO527">
        <v>0.0269999</v>
      </c>
      <c r="CP527">
        <v>0</v>
      </c>
      <c r="CQ527">
        <v>896.019666666667</v>
      </c>
      <c r="CR527">
        <v>4.99999</v>
      </c>
      <c r="CS527">
        <v>13167.3333333333</v>
      </c>
      <c r="CT527">
        <v>12728.6</v>
      </c>
      <c r="CU527">
        <v>40.354</v>
      </c>
      <c r="CV527">
        <v>41.833</v>
      </c>
      <c r="CW527">
        <v>41.187</v>
      </c>
      <c r="CX527">
        <v>41.437</v>
      </c>
      <c r="CY527">
        <v>43</v>
      </c>
      <c r="CZ527">
        <v>1415.74</v>
      </c>
      <c r="DA527">
        <v>39.29</v>
      </c>
      <c r="DB527">
        <v>0</v>
      </c>
      <c r="DC527">
        <v>1626466221.2</v>
      </c>
      <c r="DD527">
        <v>0</v>
      </c>
      <c r="DE527">
        <v>895.6062</v>
      </c>
      <c r="DF527">
        <v>2.15069230901832</v>
      </c>
      <c r="DG527">
        <v>24.6000000054939</v>
      </c>
      <c r="DH527">
        <v>13165.008</v>
      </c>
      <c r="DI527">
        <v>15</v>
      </c>
      <c r="DJ527">
        <v>1626465084.6</v>
      </c>
      <c r="DK527" t="s">
        <v>294</v>
      </c>
      <c r="DL527">
        <v>1626465076.6</v>
      </c>
      <c r="DM527">
        <v>1626465084.6</v>
      </c>
      <c r="DN527">
        <v>8</v>
      </c>
      <c r="DO527">
        <v>0.212</v>
      </c>
      <c r="DP527">
        <v>0.013</v>
      </c>
      <c r="DQ527">
        <v>1.588</v>
      </c>
      <c r="DR527">
        <v>-0.074</v>
      </c>
      <c r="DS527">
        <v>420</v>
      </c>
      <c r="DT527">
        <v>3</v>
      </c>
      <c r="DU527">
        <v>0.13</v>
      </c>
      <c r="DV527">
        <v>0.03</v>
      </c>
      <c r="DW527">
        <v>-25.6268975609756</v>
      </c>
      <c r="DX527">
        <v>-0.0804062717769934</v>
      </c>
      <c r="DY527">
        <v>0.035220168056862</v>
      </c>
      <c r="DZ527">
        <v>1</v>
      </c>
      <c r="EA527">
        <v>895.52096969697</v>
      </c>
      <c r="EB527">
        <v>1.55771077704955</v>
      </c>
      <c r="EC527">
        <v>0.24466160735193</v>
      </c>
      <c r="ED527">
        <v>1</v>
      </c>
      <c r="EE527">
        <v>8.52066</v>
      </c>
      <c r="EF527">
        <v>0.391922090592363</v>
      </c>
      <c r="EG527">
        <v>0.0405762186147647</v>
      </c>
      <c r="EH527">
        <v>0</v>
      </c>
      <c r="EI527">
        <v>2</v>
      </c>
      <c r="EJ527">
        <v>3</v>
      </c>
      <c r="EK527" t="s">
        <v>354</v>
      </c>
      <c r="EL527">
        <v>100</v>
      </c>
      <c r="EM527">
        <v>100</v>
      </c>
      <c r="EN527">
        <v>1.547</v>
      </c>
      <c r="EO527">
        <v>0.0159</v>
      </c>
      <c r="EP527">
        <v>0.796380875196005</v>
      </c>
      <c r="EQ527">
        <v>0.00225868272383977</v>
      </c>
      <c r="ER527">
        <v>-9.96746185667655e-07</v>
      </c>
      <c r="ES527">
        <v>2.83711317370827e-10</v>
      </c>
      <c r="ET527">
        <v>-0.071317122073674</v>
      </c>
      <c r="EU527">
        <v>-0.00217948432402501</v>
      </c>
      <c r="EV527">
        <v>0.000453263451741206</v>
      </c>
      <c r="EW527">
        <v>-1.16319206543697e-06</v>
      </c>
      <c r="EX527">
        <v>-2</v>
      </c>
      <c r="EY527">
        <v>2196</v>
      </c>
      <c r="EZ527">
        <v>1</v>
      </c>
      <c r="FA527">
        <v>25</v>
      </c>
      <c r="FB527">
        <v>18.9</v>
      </c>
      <c r="FC527">
        <v>18.8</v>
      </c>
      <c r="FD527">
        <v>18</v>
      </c>
      <c r="FE527">
        <v>834.668</v>
      </c>
      <c r="FF527">
        <v>437.964</v>
      </c>
      <c r="FG527">
        <v>41.03</v>
      </c>
      <c r="FH527">
        <v>25.555</v>
      </c>
      <c r="FI527">
        <v>30.0006</v>
      </c>
      <c r="FJ527">
        <v>25.4756</v>
      </c>
      <c r="FK527">
        <v>25.4945</v>
      </c>
      <c r="FL527">
        <v>25.1509</v>
      </c>
      <c r="FM527">
        <v>45.4975</v>
      </c>
      <c r="FN527">
        <v>0</v>
      </c>
      <c r="FO527">
        <v>41.1</v>
      </c>
      <c r="FP527">
        <v>420</v>
      </c>
      <c r="FQ527">
        <v>8.52821</v>
      </c>
      <c r="FR527">
        <v>101.444</v>
      </c>
      <c r="FS527">
        <v>101.868</v>
      </c>
    </row>
    <row r="528" spans="1:175">
      <c r="A528">
        <v>512</v>
      </c>
      <c r="B528">
        <v>1626466212</v>
      </c>
      <c r="C528">
        <v>1022.40000009537</v>
      </c>
      <c r="D528" t="s">
        <v>1318</v>
      </c>
      <c r="E528" t="s">
        <v>1319</v>
      </c>
      <c r="F528">
        <v>1</v>
      </c>
      <c r="G528" t="s">
        <v>291</v>
      </c>
      <c r="H528">
        <v>1626466211</v>
      </c>
      <c r="I528">
        <f>(J528)/1000</f>
        <v>0</v>
      </c>
      <c r="J528">
        <f>1000*CB528*AH528*(BX528-BY528)/(100*BQ528*(1000-AH528*BX528))</f>
        <v>0</v>
      </c>
      <c r="K528">
        <f>CB528*AH528*(BW528-BV528*(1000-AH528*BY528)/(1000-AH528*BX528))/(100*BQ528)</f>
        <v>0</v>
      </c>
      <c r="L528">
        <f>BV528 - IF(AH528&gt;1, K528*BQ528*100.0/(AJ528*CJ528), 0)</f>
        <v>0</v>
      </c>
      <c r="M528">
        <f>((S528-I528/2)*L528-K528)/(S528+I528/2)</f>
        <v>0</v>
      </c>
      <c r="N528">
        <f>M528*(CC528+CD528)/1000.0</f>
        <v>0</v>
      </c>
      <c r="O528">
        <f>(BV528 - IF(AH528&gt;1, K528*BQ528*100.0/(AJ528*CJ528), 0))*(CC528+CD528)/1000.0</f>
        <v>0</v>
      </c>
      <c r="P528">
        <f>2.0/((1/R528-1/Q528)+SIGN(R528)*SQRT((1/R528-1/Q528)*(1/R528-1/Q528) + 4*BR528/((BR528+1)*(BR528+1))*(2*1/R528*1/Q528-1/Q528*1/Q528)))</f>
        <v>0</v>
      </c>
      <c r="Q528">
        <f>IF(LEFT(BS528,1)&lt;&gt;"0",IF(LEFT(BS528,1)="1",3.0,BT528),$D$5+$E$5*(CJ528*CC528/($K$5*1000))+$F$5*(CJ528*CC528/($K$5*1000))*MAX(MIN(BQ528,$J$5),$I$5)*MAX(MIN(BQ528,$J$5),$I$5)+$G$5*MAX(MIN(BQ528,$J$5),$I$5)*(CJ528*CC528/($K$5*1000))+$H$5*(CJ528*CC528/($K$5*1000))*(CJ528*CC528/($K$5*1000)))</f>
        <v>0</v>
      </c>
      <c r="R528">
        <f>I528*(1000-(1000*0.61365*exp(17.502*V528/(240.97+V528))/(CC528+CD528)+BX528)/2)/(1000*0.61365*exp(17.502*V528/(240.97+V528))/(CC528+CD528)-BX528)</f>
        <v>0</v>
      </c>
      <c r="S528">
        <f>1/((BR528+1)/(P528/1.6)+1/(Q528/1.37)) + BR528/((BR528+1)/(P528/1.6) + BR528/(Q528/1.37))</f>
        <v>0</v>
      </c>
      <c r="T528">
        <f>(BM528*BP528)</f>
        <v>0</v>
      </c>
      <c r="U528">
        <f>(CE528+(T528+2*0.95*5.67E-8*(((CE528+$B$7)+273)^4-(CE528+273)^4)-44100*I528)/(1.84*29.3*Q528+8*0.95*5.67E-8*(CE528+273)^3))</f>
        <v>0</v>
      </c>
      <c r="V528">
        <f>($C$7*CF528+$D$7*CG528+$E$7*U528)</f>
        <v>0</v>
      </c>
      <c r="W528">
        <f>0.61365*exp(17.502*V528/(240.97+V528))</f>
        <v>0</v>
      </c>
      <c r="X528">
        <f>(Y528/Z528*100)</f>
        <v>0</v>
      </c>
      <c r="Y528">
        <f>BX528*(CC528+CD528)/1000</f>
        <v>0</v>
      </c>
      <c r="Z528">
        <f>0.61365*exp(17.502*CE528/(240.97+CE528))</f>
        <v>0</v>
      </c>
      <c r="AA528">
        <f>(W528-BX528*(CC528+CD528)/1000)</f>
        <v>0</v>
      </c>
      <c r="AB528">
        <f>(-I528*44100)</f>
        <v>0</v>
      </c>
      <c r="AC528">
        <f>2*29.3*Q528*0.92*(CE528-V528)</f>
        <v>0</v>
      </c>
      <c r="AD528">
        <f>2*0.95*5.67E-8*(((CE528+$B$7)+273)^4-(V528+273)^4)</f>
        <v>0</v>
      </c>
      <c r="AE528">
        <f>T528+AD528+AB528+AC528</f>
        <v>0</v>
      </c>
      <c r="AF528">
        <v>130</v>
      </c>
      <c r="AG528">
        <v>14</v>
      </c>
      <c r="AH528">
        <f>IF(AF528*$H$13&gt;=AJ528,1.0,(AJ528/(AJ528-AF528*$H$13)))</f>
        <v>0</v>
      </c>
      <c r="AI528">
        <f>(AH528-1)*100</f>
        <v>0</v>
      </c>
      <c r="AJ528">
        <f>MAX(0,($B$13+$C$13*CJ528)/(1+$D$13*CJ528)*CC528/(CE528+273)*$E$13)</f>
        <v>0</v>
      </c>
      <c r="AK528" t="s">
        <v>292</v>
      </c>
      <c r="AL528" t="s">
        <v>292</v>
      </c>
      <c r="AM528">
        <v>0</v>
      </c>
      <c r="AN528">
        <v>0</v>
      </c>
      <c r="AO528">
        <f>1-AM528/AN528</f>
        <v>0</v>
      </c>
      <c r="AP528">
        <v>0</v>
      </c>
      <c r="AQ528" t="s">
        <v>292</v>
      </c>
      <c r="AR528" t="s">
        <v>292</v>
      </c>
      <c r="AS528">
        <v>0</v>
      </c>
      <c r="AT528">
        <v>0</v>
      </c>
      <c r="AU528">
        <f>1-AS528/AT528</f>
        <v>0</v>
      </c>
      <c r="AV528">
        <v>0.5</v>
      </c>
      <c r="AW528">
        <f>BN528</f>
        <v>0</v>
      </c>
      <c r="AX528">
        <f>K528</f>
        <v>0</v>
      </c>
      <c r="AY528">
        <f>AU528*AV528*AW528</f>
        <v>0</v>
      </c>
      <c r="AZ528">
        <f>(AX528-AP528)/AW528</f>
        <v>0</v>
      </c>
      <c r="BA528">
        <f>(AN528-AT528)/AT528</f>
        <v>0</v>
      </c>
      <c r="BB528">
        <f>AM528/(AO528+AM528/AT528)</f>
        <v>0</v>
      </c>
      <c r="BC528" t="s">
        <v>292</v>
      </c>
      <c r="BD528">
        <v>0</v>
      </c>
      <c r="BE528">
        <f>IF(BD528&lt;&gt;0, BD528, BB528)</f>
        <v>0</v>
      </c>
      <c r="BF528">
        <f>1-BE528/AT528</f>
        <v>0</v>
      </c>
      <c r="BG528">
        <f>(AT528-AS528)/(AT528-BE528)</f>
        <v>0</v>
      </c>
      <c r="BH528">
        <f>(AN528-AT528)/(AN528-BE528)</f>
        <v>0</v>
      </c>
      <c r="BI528">
        <f>(AT528-AS528)/(AT528-AM528)</f>
        <v>0</v>
      </c>
      <c r="BJ528">
        <f>(AN528-AT528)/(AN528-AM528)</f>
        <v>0</v>
      </c>
      <c r="BK528">
        <f>(BG528*BE528/AS528)</f>
        <v>0</v>
      </c>
      <c r="BL528">
        <f>(1-BK528)</f>
        <v>0</v>
      </c>
      <c r="BM528">
        <f>$B$11*CK528+$C$11*CL528+$F$11*CM528*(1-CP528)</f>
        <v>0</v>
      </c>
      <c r="BN528">
        <f>BM528*BO528</f>
        <v>0</v>
      </c>
      <c r="BO528">
        <f>($B$11*$D$9+$C$11*$D$9+$F$11*((CZ528+CR528)/MAX(CZ528+CR528+DA528, 0.1)*$I$9+DA528/MAX(CZ528+CR528+DA528, 0.1)*$J$9))/($B$11+$C$11+$F$11)</f>
        <v>0</v>
      </c>
      <c r="BP528">
        <f>($B$11*$K$9+$C$11*$K$9+$F$11*((CZ528+CR528)/MAX(CZ528+CR528+DA528, 0.1)*$P$9+DA528/MAX(CZ528+CR528+DA528, 0.1)*$Q$9))/($B$11+$C$11+$F$11)</f>
        <v>0</v>
      </c>
      <c r="BQ528">
        <v>6</v>
      </c>
      <c r="BR528">
        <v>0.5</v>
      </c>
      <c r="BS528" t="s">
        <v>293</v>
      </c>
      <c r="BT528">
        <v>2</v>
      </c>
      <c r="BU528">
        <v>1626466211</v>
      </c>
      <c r="BV528">
        <v>394.303666666667</v>
      </c>
      <c r="BW528">
        <v>420.002666666667</v>
      </c>
      <c r="BX528">
        <v>16.9565666666667</v>
      </c>
      <c r="BY528">
        <v>8.33747333333333</v>
      </c>
      <c r="BZ528">
        <v>392.757</v>
      </c>
      <c r="CA528">
        <v>16.9403666666667</v>
      </c>
      <c r="CB528">
        <v>899.991333333333</v>
      </c>
      <c r="CC528">
        <v>100.747</v>
      </c>
      <c r="CD528">
        <v>0.0998254666666667</v>
      </c>
      <c r="CE528">
        <v>32.6636</v>
      </c>
      <c r="CF528">
        <v>30.0657666666667</v>
      </c>
      <c r="CG528">
        <v>999.9</v>
      </c>
      <c r="CH528">
        <v>0</v>
      </c>
      <c r="CI528">
        <v>0</v>
      </c>
      <c r="CJ528">
        <v>10016.2666666667</v>
      </c>
      <c r="CK528">
        <v>0</v>
      </c>
      <c r="CL528">
        <v>0.221023</v>
      </c>
      <c r="CM528">
        <v>1460.02333333333</v>
      </c>
      <c r="CN528">
        <v>0.973</v>
      </c>
      <c r="CO528">
        <v>0.0269999</v>
      </c>
      <c r="CP528">
        <v>0</v>
      </c>
      <c r="CQ528">
        <v>895.634</v>
      </c>
      <c r="CR528">
        <v>4.99999</v>
      </c>
      <c r="CS528">
        <v>13168.1333333333</v>
      </c>
      <c r="CT528">
        <v>12728.5333333333</v>
      </c>
      <c r="CU528">
        <v>40.312</v>
      </c>
      <c r="CV528">
        <v>41.812</v>
      </c>
      <c r="CW528">
        <v>41.187</v>
      </c>
      <c r="CX528">
        <v>41.5</v>
      </c>
      <c r="CY528">
        <v>43</v>
      </c>
      <c r="CZ528">
        <v>1415.73333333333</v>
      </c>
      <c r="DA528">
        <v>39.29</v>
      </c>
      <c r="DB528">
        <v>0</v>
      </c>
      <c r="DC528">
        <v>1626466223</v>
      </c>
      <c r="DD528">
        <v>0</v>
      </c>
      <c r="DE528">
        <v>895.645653846154</v>
      </c>
      <c r="DF528">
        <v>2.22745298744993</v>
      </c>
      <c r="DG528">
        <v>25.4803418502685</v>
      </c>
      <c r="DH528">
        <v>13165.5576923077</v>
      </c>
      <c r="DI528">
        <v>15</v>
      </c>
      <c r="DJ528">
        <v>1626465084.6</v>
      </c>
      <c r="DK528" t="s">
        <v>294</v>
      </c>
      <c r="DL528">
        <v>1626465076.6</v>
      </c>
      <c r="DM528">
        <v>1626465084.6</v>
      </c>
      <c r="DN528">
        <v>8</v>
      </c>
      <c r="DO528">
        <v>0.212</v>
      </c>
      <c r="DP528">
        <v>0.013</v>
      </c>
      <c r="DQ528">
        <v>1.588</v>
      </c>
      <c r="DR528">
        <v>-0.074</v>
      </c>
      <c r="DS528">
        <v>420</v>
      </c>
      <c r="DT528">
        <v>3</v>
      </c>
      <c r="DU528">
        <v>0.13</v>
      </c>
      <c r="DV528">
        <v>0.03</v>
      </c>
      <c r="DW528">
        <v>-25.6379853658537</v>
      </c>
      <c r="DX528">
        <v>-0.0528125435540899</v>
      </c>
      <c r="DY528">
        <v>0.0326702188617692</v>
      </c>
      <c r="DZ528">
        <v>1</v>
      </c>
      <c r="EA528">
        <v>895.562142857143</v>
      </c>
      <c r="EB528">
        <v>1.45686481389954</v>
      </c>
      <c r="EC528">
        <v>0.245570140443727</v>
      </c>
      <c r="ED528">
        <v>1</v>
      </c>
      <c r="EE528">
        <v>8.53505756097561</v>
      </c>
      <c r="EF528">
        <v>0.423006062717771</v>
      </c>
      <c r="EG528">
        <v>0.0436624720136624</v>
      </c>
      <c r="EH528">
        <v>0</v>
      </c>
      <c r="EI528">
        <v>2</v>
      </c>
      <c r="EJ528">
        <v>3</v>
      </c>
      <c r="EK528" t="s">
        <v>354</v>
      </c>
      <c r="EL528">
        <v>100</v>
      </c>
      <c r="EM528">
        <v>100</v>
      </c>
      <c r="EN528">
        <v>1.547</v>
      </c>
      <c r="EO528">
        <v>0.0164</v>
      </c>
      <c r="EP528">
        <v>0.796380875196005</v>
      </c>
      <c r="EQ528">
        <v>0.00225868272383977</v>
      </c>
      <c r="ER528">
        <v>-9.96746185667655e-07</v>
      </c>
      <c r="ES528">
        <v>2.83711317370827e-10</v>
      </c>
      <c r="ET528">
        <v>-0.071317122073674</v>
      </c>
      <c r="EU528">
        <v>-0.00217948432402501</v>
      </c>
      <c r="EV528">
        <v>0.000453263451741206</v>
      </c>
      <c r="EW528">
        <v>-1.16319206543697e-06</v>
      </c>
      <c r="EX528">
        <v>-2</v>
      </c>
      <c r="EY528">
        <v>2196</v>
      </c>
      <c r="EZ528">
        <v>1</v>
      </c>
      <c r="FA528">
        <v>25</v>
      </c>
      <c r="FB528">
        <v>18.9</v>
      </c>
      <c r="FC528">
        <v>18.8</v>
      </c>
      <c r="FD528">
        <v>18</v>
      </c>
      <c r="FE528">
        <v>834.866</v>
      </c>
      <c r="FF528">
        <v>438.282</v>
      </c>
      <c r="FG528">
        <v>41.1083</v>
      </c>
      <c r="FH528">
        <v>25.559</v>
      </c>
      <c r="FI528">
        <v>30.0009</v>
      </c>
      <c r="FJ528">
        <v>25.4778</v>
      </c>
      <c r="FK528">
        <v>25.4964</v>
      </c>
      <c r="FL528">
        <v>25.1529</v>
      </c>
      <c r="FM528">
        <v>45.4975</v>
      </c>
      <c r="FN528">
        <v>0</v>
      </c>
      <c r="FO528">
        <v>41.21</v>
      </c>
      <c r="FP528">
        <v>420</v>
      </c>
      <c r="FQ528">
        <v>8.53334</v>
      </c>
      <c r="FR528">
        <v>101.444</v>
      </c>
      <c r="FS528">
        <v>101.868</v>
      </c>
    </row>
    <row r="529" spans="1:175">
      <c r="A529">
        <v>513</v>
      </c>
      <c r="B529">
        <v>1626466214</v>
      </c>
      <c r="C529">
        <v>1024.40000009537</v>
      </c>
      <c r="D529" t="s">
        <v>1320</v>
      </c>
      <c r="E529" t="s">
        <v>1321</v>
      </c>
      <c r="F529">
        <v>1</v>
      </c>
      <c r="G529" t="s">
        <v>291</v>
      </c>
      <c r="H529">
        <v>1626466213</v>
      </c>
      <c r="I529">
        <f>(J529)/1000</f>
        <v>0</v>
      </c>
      <c r="J529">
        <f>1000*CB529*AH529*(BX529-BY529)/(100*BQ529*(1000-AH529*BX529))</f>
        <v>0</v>
      </c>
      <c r="K529">
        <f>CB529*AH529*(BW529-BV529*(1000-AH529*BY529)/(1000-AH529*BX529))/(100*BQ529)</f>
        <v>0</v>
      </c>
      <c r="L529">
        <f>BV529 - IF(AH529&gt;1, K529*BQ529*100.0/(AJ529*CJ529), 0)</f>
        <v>0</v>
      </c>
      <c r="M529">
        <f>((S529-I529/2)*L529-K529)/(S529+I529/2)</f>
        <v>0</v>
      </c>
      <c r="N529">
        <f>M529*(CC529+CD529)/1000.0</f>
        <v>0</v>
      </c>
      <c r="O529">
        <f>(BV529 - IF(AH529&gt;1, K529*BQ529*100.0/(AJ529*CJ529), 0))*(CC529+CD529)/1000.0</f>
        <v>0</v>
      </c>
      <c r="P529">
        <f>2.0/((1/R529-1/Q529)+SIGN(R529)*SQRT((1/R529-1/Q529)*(1/R529-1/Q529) + 4*BR529/((BR529+1)*(BR529+1))*(2*1/R529*1/Q529-1/Q529*1/Q529)))</f>
        <v>0</v>
      </c>
      <c r="Q529">
        <f>IF(LEFT(BS529,1)&lt;&gt;"0",IF(LEFT(BS529,1)="1",3.0,BT529),$D$5+$E$5*(CJ529*CC529/($K$5*1000))+$F$5*(CJ529*CC529/($K$5*1000))*MAX(MIN(BQ529,$J$5),$I$5)*MAX(MIN(BQ529,$J$5),$I$5)+$G$5*MAX(MIN(BQ529,$J$5),$I$5)*(CJ529*CC529/($K$5*1000))+$H$5*(CJ529*CC529/($K$5*1000))*(CJ529*CC529/($K$5*1000)))</f>
        <v>0</v>
      </c>
      <c r="R529">
        <f>I529*(1000-(1000*0.61365*exp(17.502*V529/(240.97+V529))/(CC529+CD529)+BX529)/2)/(1000*0.61365*exp(17.502*V529/(240.97+V529))/(CC529+CD529)-BX529)</f>
        <v>0</v>
      </c>
      <c r="S529">
        <f>1/((BR529+1)/(P529/1.6)+1/(Q529/1.37)) + BR529/((BR529+1)/(P529/1.6) + BR529/(Q529/1.37))</f>
        <v>0</v>
      </c>
      <c r="T529">
        <f>(BM529*BP529)</f>
        <v>0</v>
      </c>
      <c r="U529">
        <f>(CE529+(T529+2*0.95*5.67E-8*(((CE529+$B$7)+273)^4-(CE529+273)^4)-44100*I529)/(1.84*29.3*Q529+8*0.95*5.67E-8*(CE529+273)^3))</f>
        <v>0</v>
      </c>
      <c r="V529">
        <f>($C$7*CF529+$D$7*CG529+$E$7*U529)</f>
        <v>0</v>
      </c>
      <c r="W529">
        <f>0.61365*exp(17.502*V529/(240.97+V529))</f>
        <v>0</v>
      </c>
      <c r="X529">
        <f>(Y529/Z529*100)</f>
        <v>0</v>
      </c>
      <c r="Y529">
        <f>BX529*(CC529+CD529)/1000</f>
        <v>0</v>
      </c>
      <c r="Z529">
        <f>0.61365*exp(17.502*CE529/(240.97+CE529))</f>
        <v>0</v>
      </c>
      <c r="AA529">
        <f>(W529-BX529*(CC529+CD529)/1000)</f>
        <v>0</v>
      </c>
      <c r="AB529">
        <f>(-I529*44100)</f>
        <v>0</v>
      </c>
      <c r="AC529">
        <f>2*29.3*Q529*0.92*(CE529-V529)</f>
        <v>0</v>
      </c>
      <c r="AD529">
        <f>2*0.95*5.67E-8*(((CE529+$B$7)+273)^4-(V529+273)^4)</f>
        <v>0</v>
      </c>
      <c r="AE529">
        <f>T529+AD529+AB529+AC529</f>
        <v>0</v>
      </c>
      <c r="AF529">
        <v>130</v>
      </c>
      <c r="AG529">
        <v>14</v>
      </c>
      <c r="AH529">
        <f>IF(AF529*$H$13&gt;=AJ529,1.0,(AJ529/(AJ529-AF529*$H$13)))</f>
        <v>0</v>
      </c>
      <c r="AI529">
        <f>(AH529-1)*100</f>
        <v>0</v>
      </c>
      <c r="AJ529">
        <f>MAX(0,($B$13+$C$13*CJ529)/(1+$D$13*CJ529)*CC529/(CE529+273)*$E$13)</f>
        <v>0</v>
      </c>
      <c r="AK529" t="s">
        <v>292</v>
      </c>
      <c r="AL529" t="s">
        <v>292</v>
      </c>
      <c r="AM529">
        <v>0</v>
      </c>
      <c r="AN529">
        <v>0</v>
      </c>
      <c r="AO529">
        <f>1-AM529/AN529</f>
        <v>0</v>
      </c>
      <c r="AP529">
        <v>0</v>
      </c>
      <c r="AQ529" t="s">
        <v>292</v>
      </c>
      <c r="AR529" t="s">
        <v>292</v>
      </c>
      <c r="AS529">
        <v>0</v>
      </c>
      <c r="AT529">
        <v>0</v>
      </c>
      <c r="AU529">
        <f>1-AS529/AT529</f>
        <v>0</v>
      </c>
      <c r="AV529">
        <v>0.5</v>
      </c>
      <c r="AW529">
        <f>BN529</f>
        <v>0</v>
      </c>
      <c r="AX529">
        <f>K529</f>
        <v>0</v>
      </c>
      <c r="AY529">
        <f>AU529*AV529*AW529</f>
        <v>0</v>
      </c>
      <c r="AZ529">
        <f>(AX529-AP529)/AW529</f>
        <v>0</v>
      </c>
      <c r="BA529">
        <f>(AN529-AT529)/AT529</f>
        <v>0</v>
      </c>
      <c r="BB529">
        <f>AM529/(AO529+AM529/AT529)</f>
        <v>0</v>
      </c>
      <c r="BC529" t="s">
        <v>292</v>
      </c>
      <c r="BD529">
        <v>0</v>
      </c>
      <c r="BE529">
        <f>IF(BD529&lt;&gt;0, BD529, BB529)</f>
        <v>0</v>
      </c>
      <c r="BF529">
        <f>1-BE529/AT529</f>
        <v>0</v>
      </c>
      <c r="BG529">
        <f>(AT529-AS529)/(AT529-BE529)</f>
        <v>0</v>
      </c>
      <c r="BH529">
        <f>(AN529-AT529)/(AN529-BE529)</f>
        <v>0</v>
      </c>
      <c r="BI529">
        <f>(AT529-AS529)/(AT529-AM529)</f>
        <v>0</v>
      </c>
      <c r="BJ529">
        <f>(AN529-AT529)/(AN529-AM529)</f>
        <v>0</v>
      </c>
      <c r="BK529">
        <f>(BG529*BE529/AS529)</f>
        <v>0</v>
      </c>
      <c r="BL529">
        <f>(1-BK529)</f>
        <v>0</v>
      </c>
      <c r="BM529">
        <f>$B$11*CK529+$C$11*CL529+$F$11*CM529*(1-CP529)</f>
        <v>0</v>
      </c>
      <c r="BN529">
        <f>BM529*BO529</f>
        <v>0</v>
      </c>
      <c r="BO529">
        <f>($B$11*$D$9+$C$11*$D$9+$F$11*((CZ529+CR529)/MAX(CZ529+CR529+DA529, 0.1)*$I$9+DA529/MAX(CZ529+CR529+DA529, 0.1)*$J$9))/($B$11+$C$11+$F$11)</f>
        <v>0</v>
      </c>
      <c r="BP529">
        <f>($B$11*$K$9+$C$11*$K$9+$F$11*((CZ529+CR529)/MAX(CZ529+CR529+DA529, 0.1)*$P$9+DA529/MAX(CZ529+CR529+DA529, 0.1)*$Q$9))/($B$11+$C$11+$F$11)</f>
        <v>0</v>
      </c>
      <c r="BQ529">
        <v>6</v>
      </c>
      <c r="BR529">
        <v>0.5</v>
      </c>
      <c r="BS529" t="s">
        <v>293</v>
      </c>
      <c r="BT529">
        <v>2</v>
      </c>
      <c r="BU529">
        <v>1626466213</v>
      </c>
      <c r="BV529">
        <v>394.306</v>
      </c>
      <c r="BW529">
        <v>419.984</v>
      </c>
      <c r="BX529">
        <v>16.9888333333333</v>
      </c>
      <c r="BY529">
        <v>8.3672</v>
      </c>
      <c r="BZ529">
        <v>392.759</v>
      </c>
      <c r="CA529">
        <v>16.9722333333333</v>
      </c>
      <c r="CB529">
        <v>900.055333333333</v>
      </c>
      <c r="CC529">
        <v>100.746666666667</v>
      </c>
      <c r="CD529">
        <v>0.0998053333333333</v>
      </c>
      <c r="CE529">
        <v>32.7019333333333</v>
      </c>
      <c r="CF529">
        <v>30.0931333333333</v>
      </c>
      <c r="CG529">
        <v>999.9</v>
      </c>
      <c r="CH529">
        <v>0</v>
      </c>
      <c r="CI529">
        <v>0</v>
      </c>
      <c r="CJ529">
        <v>10032.5</v>
      </c>
      <c r="CK529">
        <v>0</v>
      </c>
      <c r="CL529">
        <v>0.221023</v>
      </c>
      <c r="CM529">
        <v>1459.93333333333</v>
      </c>
      <c r="CN529">
        <v>0.972998333333333</v>
      </c>
      <c r="CO529">
        <v>0.0270014666666667</v>
      </c>
      <c r="CP529">
        <v>0</v>
      </c>
      <c r="CQ529">
        <v>895.831</v>
      </c>
      <c r="CR529">
        <v>4.99999</v>
      </c>
      <c r="CS529">
        <v>13168.4666666667</v>
      </c>
      <c r="CT529">
        <v>12727.7666666667</v>
      </c>
      <c r="CU529">
        <v>40.333</v>
      </c>
      <c r="CV529">
        <v>41.812</v>
      </c>
      <c r="CW529">
        <v>41.187</v>
      </c>
      <c r="CX529">
        <v>41.5</v>
      </c>
      <c r="CY529">
        <v>43</v>
      </c>
      <c r="CZ529">
        <v>1415.64333333333</v>
      </c>
      <c r="DA529">
        <v>39.29</v>
      </c>
      <c r="DB529">
        <v>0</v>
      </c>
      <c r="DC529">
        <v>1626466225.4</v>
      </c>
      <c r="DD529">
        <v>0</v>
      </c>
      <c r="DE529">
        <v>895.713192307692</v>
      </c>
      <c r="DF529">
        <v>1.77548717468913</v>
      </c>
      <c r="DG529">
        <v>21.2820512965132</v>
      </c>
      <c r="DH529">
        <v>13166.5730769231</v>
      </c>
      <c r="DI529">
        <v>15</v>
      </c>
      <c r="DJ529">
        <v>1626465084.6</v>
      </c>
      <c r="DK529" t="s">
        <v>294</v>
      </c>
      <c r="DL529">
        <v>1626465076.6</v>
      </c>
      <c r="DM529">
        <v>1626465084.6</v>
      </c>
      <c r="DN529">
        <v>8</v>
      </c>
      <c r="DO529">
        <v>0.212</v>
      </c>
      <c r="DP529">
        <v>0.013</v>
      </c>
      <c r="DQ529">
        <v>1.588</v>
      </c>
      <c r="DR529">
        <v>-0.074</v>
      </c>
      <c r="DS529">
        <v>420</v>
      </c>
      <c r="DT529">
        <v>3</v>
      </c>
      <c r="DU529">
        <v>0.13</v>
      </c>
      <c r="DV529">
        <v>0.03</v>
      </c>
      <c r="DW529">
        <v>-25.6464073170732</v>
      </c>
      <c r="DX529">
        <v>-0.0533623693379962</v>
      </c>
      <c r="DY529">
        <v>0.0326435620235046</v>
      </c>
      <c r="DZ529">
        <v>1</v>
      </c>
      <c r="EA529">
        <v>895.621242424242</v>
      </c>
      <c r="EB529">
        <v>1.78180427141827</v>
      </c>
      <c r="EC529">
        <v>0.265343691396307</v>
      </c>
      <c r="ED529">
        <v>1</v>
      </c>
      <c r="EE529">
        <v>8.55078195121951</v>
      </c>
      <c r="EF529">
        <v>0.423720836236924</v>
      </c>
      <c r="EG529">
        <v>0.043771378955945</v>
      </c>
      <c r="EH529">
        <v>0</v>
      </c>
      <c r="EI529">
        <v>2</v>
      </c>
      <c r="EJ529">
        <v>3</v>
      </c>
      <c r="EK529" t="s">
        <v>354</v>
      </c>
      <c r="EL529">
        <v>100</v>
      </c>
      <c r="EM529">
        <v>100</v>
      </c>
      <c r="EN529">
        <v>1.547</v>
      </c>
      <c r="EO529">
        <v>0.0168</v>
      </c>
      <c r="EP529">
        <v>0.796380875196005</v>
      </c>
      <c r="EQ529">
        <v>0.00225868272383977</v>
      </c>
      <c r="ER529">
        <v>-9.96746185667655e-07</v>
      </c>
      <c r="ES529">
        <v>2.83711317370827e-10</v>
      </c>
      <c r="ET529">
        <v>-0.071317122073674</v>
      </c>
      <c r="EU529">
        <v>-0.00217948432402501</v>
      </c>
      <c r="EV529">
        <v>0.000453263451741206</v>
      </c>
      <c r="EW529">
        <v>-1.16319206543697e-06</v>
      </c>
      <c r="EX529">
        <v>-2</v>
      </c>
      <c r="EY529">
        <v>2196</v>
      </c>
      <c r="EZ529">
        <v>1</v>
      </c>
      <c r="FA529">
        <v>25</v>
      </c>
      <c r="FB529">
        <v>19</v>
      </c>
      <c r="FC529">
        <v>18.8</v>
      </c>
      <c r="FD529">
        <v>18</v>
      </c>
      <c r="FE529">
        <v>834.805</v>
      </c>
      <c r="FF529">
        <v>438.521</v>
      </c>
      <c r="FG529">
        <v>41.1794</v>
      </c>
      <c r="FH529">
        <v>25.5625</v>
      </c>
      <c r="FI529">
        <v>30.0008</v>
      </c>
      <c r="FJ529">
        <v>25.4799</v>
      </c>
      <c r="FK529">
        <v>25.4981</v>
      </c>
      <c r="FL529">
        <v>25.1538</v>
      </c>
      <c r="FM529">
        <v>45.2057</v>
      </c>
      <c r="FN529">
        <v>0</v>
      </c>
      <c r="FO529">
        <v>41.31</v>
      </c>
      <c r="FP529">
        <v>420</v>
      </c>
      <c r="FQ529">
        <v>8.54489</v>
      </c>
      <c r="FR529">
        <v>101.443</v>
      </c>
      <c r="FS529">
        <v>101.866</v>
      </c>
    </row>
    <row r="530" spans="1:175">
      <c r="A530">
        <v>514</v>
      </c>
      <c r="B530">
        <v>1626466216</v>
      </c>
      <c r="C530">
        <v>1026.40000009537</v>
      </c>
      <c r="D530" t="s">
        <v>1322</v>
      </c>
      <c r="E530" t="s">
        <v>1323</v>
      </c>
      <c r="F530">
        <v>1</v>
      </c>
      <c r="G530" t="s">
        <v>291</v>
      </c>
      <c r="H530">
        <v>1626466215</v>
      </c>
      <c r="I530">
        <f>(J530)/1000</f>
        <v>0</v>
      </c>
      <c r="J530">
        <f>1000*CB530*AH530*(BX530-BY530)/(100*BQ530*(1000-AH530*BX530))</f>
        <v>0</v>
      </c>
      <c r="K530">
        <f>CB530*AH530*(BW530-BV530*(1000-AH530*BY530)/(1000-AH530*BX530))/(100*BQ530)</f>
        <v>0</v>
      </c>
      <c r="L530">
        <f>BV530 - IF(AH530&gt;1, K530*BQ530*100.0/(AJ530*CJ530), 0)</f>
        <v>0</v>
      </c>
      <c r="M530">
        <f>((S530-I530/2)*L530-K530)/(S530+I530/2)</f>
        <v>0</v>
      </c>
      <c r="N530">
        <f>M530*(CC530+CD530)/1000.0</f>
        <v>0</v>
      </c>
      <c r="O530">
        <f>(BV530 - IF(AH530&gt;1, K530*BQ530*100.0/(AJ530*CJ530), 0))*(CC530+CD530)/1000.0</f>
        <v>0</v>
      </c>
      <c r="P530">
        <f>2.0/((1/R530-1/Q530)+SIGN(R530)*SQRT((1/R530-1/Q530)*(1/R530-1/Q530) + 4*BR530/((BR530+1)*(BR530+1))*(2*1/R530*1/Q530-1/Q530*1/Q530)))</f>
        <v>0</v>
      </c>
      <c r="Q530">
        <f>IF(LEFT(BS530,1)&lt;&gt;"0",IF(LEFT(BS530,1)="1",3.0,BT530),$D$5+$E$5*(CJ530*CC530/($K$5*1000))+$F$5*(CJ530*CC530/($K$5*1000))*MAX(MIN(BQ530,$J$5),$I$5)*MAX(MIN(BQ530,$J$5),$I$5)+$G$5*MAX(MIN(BQ530,$J$5),$I$5)*(CJ530*CC530/($K$5*1000))+$H$5*(CJ530*CC530/($K$5*1000))*(CJ530*CC530/($K$5*1000)))</f>
        <v>0</v>
      </c>
      <c r="R530">
        <f>I530*(1000-(1000*0.61365*exp(17.502*V530/(240.97+V530))/(CC530+CD530)+BX530)/2)/(1000*0.61365*exp(17.502*V530/(240.97+V530))/(CC530+CD530)-BX530)</f>
        <v>0</v>
      </c>
      <c r="S530">
        <f>1/((BR530+1)/(P530/1.6)+1/(Q530/1.37)) + BR530/((BR530+1)/(P530/1.6) + BR530/(Q530/1.37))</f>
        <v>0</v>
      </c>
      <c r="T530">
        <f>(BM530*BP530)</f>
        <v>0</v>
      </c>
      <c r="U530">
        <f>(CE530+(T530+2*0.95*5.67E-8*(((CE530+$B$7)+273)^4-(CE530+273)^4)-44100*I530)/(1.84*29.3*Q530+8*0.95*5.67E-8*(CE530+273)^3))</f>
        <v>0</v>
      </c>
      <c r="V530">
        <f>($C$7*CF530+$D$7*CG530+$E$7*U530)</f>
        <v>0</v>
      </c>
      <c r="W530">
        <f>0.61365*exp(17.502*V530/(240.97+V530))</f>
        <v>0</v>
      </c>
      <c r="X530">
        <f>(Y530/Z530*100)</f>
        <v>0</v>
      </c>
      <c r="Y530">
        <f>BX530*(CC530+CD530)/1000</f>
        <v>0</v>
      </c>
      <c r="Z530">
        <f>0.61365*exp(17.502*CE530/(240.97+CE530))</f>
        <v>0</v>
      </c>
      <c r="AA530">
        <f>(W530-BX530*(CC530+CD530)/1000)</f>
        <v>0</v>
      </c>
      <c r="AB530">
        <f>(-I530*44100)</f>
        <v>0</v>
      </c>
      <c r="AC530">
        <f>2*29.3*Q530*0.92*(CE530-V530)</f>
        <v>0</v>
      </c>
      <c r="AD530">
        <f>2*0.95*5.67E-8*(((CE530+$B$7)+273)^4-(V530+273)^4)</f>
        <v>0</v>
      </c>
      <c r="AE530">
        <f>T530+AD530+AB530+AC530</f>
        <v>0</v>
      </c>
      <c r="AF530">
        <v>130</v>
      </c>
      <c r="AG530">
        <v>14</v>
      </c>
      <c r="AH530">
        <f>IF(AF530*$H$13&gt;=AJ530,1.0,(AJ530/(AJ530-AF530*$H$13)))</f>
        <v>0</v>
      </c>
      <c r="AI530">
        <f>(AH530-1)*100</f>
        <v>0</v>
      </c>
      <c r="AJ530">
        <f>MAX(0,($B$13+$C$13*CJ530)/(1+$D$13*CJ530)*CC530/(CE530+273)*$E$13)</f>
        <v>0</v>
      </c>
      <c r="AK530" t="s">
        <v>292</v>
      </c>
      <c r="AL530" t="s">
        <v>292</v>
      </c>
      <c r="AM530">
        <v>0</v>
      </c>
      <c r="AN530">
        <v>0</v>
      </c>
      <c r="AO530">
        <f>1-AM530/AN530</f>
        <v>0</v>
      </c>
      <c r="AP530">
        <v>0</v>
      </c>
      <c r="AQ530" t="s">
        <v>292</v>
      </c>
      <c r="AR530" t="s">
        <v>292</v>
      </c>
      <c r="AS530">
        <v>0</v>
      </c>
      <c r="AT530">
        <v>0</v>
      </c>
      <c r="AU530">
        <f>1-AS530/AT530</f>
        <v>0</v>
      </c>
      <c r="AV530">
        <v>0.5</v>
      </c>
      <c r="AW530">
        <f>BN530</f>
        <v>0</v>
      </c>
      <c r="AX530">
        <f>K530</f>
        <v>0</v>
      </c>
      <c r="AY530">
        <f>AU530*AV530*AW530</f>
        <v>0</v>
      </c>
      <c r="AZ530">
        <f>(AX530-AP530)/AW530</f>
        <v>0</v>
      </c>
      <c r="BA530">
        <f>(AN530-AT530)/AT530</f>
        <v>0</v>
      </c>
      <c r="BB530">
        <f>AM530/(AO530+AM530/AT530)</f>
        <v>0</v>
      </c>
      <c r="BC530" t="s">
        <v>292</v>
      </c>
      <c r="BD530">
        <v>0</v>
      </c>
      <c r="BE530">
        <f>IF(BD530&lt;&gt;0, BD530, BB530)</f>
        <v>0</v>
      </c>
      <c r="BF530">
        <f>1-BE530/AT530</f>
        <v>0</v>
      </c>
      <c r="BG530">
        <f>(AT530-AS530)/(AT530-BE530)</f>
        <v>0</v>
      </c>
      <c r="BH530">
        <f>(AN530-AT530)/(AN530-BE530)</f>
        <v>0</v>
      </c>
      <c r="BI530">
        <f>(AT530-AS530)/(AT530-AM530)</f>
        <v>0</v>
      </c>
      <c r="BJ530">
        <f>(AN530-AT530)/(AN530-AM530)</f>
        <v>0</v>
      </c>
      <c r="BK530">
        <f>(BG530*BE530/AS530)</f>
        <v>0</v>
      </c>
      <c r="BL530">
        <f>(1-BK530)</f>
        <v>0</v>
      </c>
      <c r="BM530">
        <f>$B$11*CK530+$C$11*CL530+$F$11*CM530*(1-CP530)</f>
        <v>0</v>
      </c>
      <c r="BN530">
        <f>BM530*BO530</f>
        <v>0</v>
      </c>
      <c r="BO530">
        <f>($B$11*$D$9+$C$11*$D$9+$F$11*((CZ530+CR530)/MAX(CZ530+CR530+DA530, 0.1)*$I$9+DA530/MAX(CZ530+CR530+DA530, 0.1)*$J$9))/($B$11+$C$11+$F$11)</f>
        <v>0</v>
      </c>
      <c r="BP530">
        <f>($B$11*$K$9+$C$11*$K$9+$F$11*((CZ530+CR530)/MAX(CZ530+CR530+DA530, 0.1)*$P$9+DA530/MAX(CZ530+CR530+DA530, 0.1)*$Q$9))/($B$11+$C$11+$F$11)</f>
        <v>0</v>
      </c>
      <c r="BQ530">
        <v>6</v>
      </c>
      <c r="BR530">
        <v>0.5</v>
      </c>
      <c r="BS530" t="s">
        <v>293</v>
      </c>
      <c r="BT530">
        <v>2</v>
      </c>
      <c r="BU530">
        <v>1626466215</v>
      </c>
      <c r="BV530">
        <v>394.297</v>
      </c>
      <c r="BW530">
        <v>419.914333333333</v>
      </c>
      <c r="BX530">
        <v>17.0255333333333</v>
      </c>
      <c r="BY530">
        <v>8.41639333333333</v>
      </c>
      <c r="BZ530">
        <v>392.750333333333</v>
      </c>
      <c r="CA530">
        <v>17.0085333333333</v>
      </c>
      <c r="CB530">
        <v>900.009666666667</v>
      </c>
      <c r="CC530">
        <v>100.748</v>
      </c>
      <c r="CD530">
        <v>0.100413566666667</v>
      </c>
      <c r="CE530">
        <v>32.7436333333333</v>
      </c>
      <c r="CF530">
        <v>30.1190333333333</v>
      </c>
      <c r="CG530">
        <v>999.9</v>
      </c>
      <c r="CH530">
        <v>0</v>
      </c>
      <c r="CI530">
        <v>0</v>
      </c>
      <c r="CJ530">
        <v>9973.75</v>
      </c>
      <c r="CK530">
        <v>0</v>
      </c>
      <c r="CL530">
        <v>0.221023</v>
      </c>
      <c r="CM530">
        <v>1460.01333333333</v>
      </c>
      <c r="CN530">
        <v>0.973</v>
      </c>
      <c r="CO530">
        <v>0.0269999</v>
      </c>
      <c r="CP530">
        <v>0</v>
      </c>
      <c r="CQ530">
        <v>895.741</v>
      </c>
      <c r="CR530">
        <v>4.99999</v>
      </c>
      <c r="CS530">
        <v>13168.9</v>
      </c>
      <c r="CT530">
        <v>12728.4666666667</v>
      </c>
      <c r="CU530">
        <v>40.375</v>
      </c>
      <c r="CV530">
        <v>41.833</v>
      </c>
      <c r="CW530">
        <v>41.187</v>
      </c>
      <c r="CX530">
        <v>41.5</v>
      </c>
      <c r="CY530">
        <v>43</v>
      </c>
      <c r="CZ530">
        <v>1415.72333333333</v>
      </c>
      <c r="DA530">
        <v>39.29</v>
      </c>
      <c r="DB530">
        <v>0</v>
      </c>
      <c r="DC530">
        <v>1626466227.2</v>
      </c>
      <c r="DD530">
        <v>0</v>
      </c>
      <c r="DE530">
        <v>895.7262</v>
      </c>
      <c r="DF530">
        <v>1.8632307639497</v>
      </c>
      <c r="DG530">
        <v>16.684615419453</v>
      </c>
      <c r="DH530">
        <v>13167.248</v>
      </c>
      <c r="DI530">
        <v>15</v>
      </c>
      <c r="DJ530">
        <v>1626465084.6</v>
      </c>
      <c r="DK530" t="s">
        <v>294</v>
      </c>
      <c r="DL530">
        <v>1626465076.6</v>
      </c>
      <c r="DM530">
        <v>1626465084.6</v>
      </c>
      <c r="DN530">
        <v>8</v>
      </c>
      <c r="DO530">
        <v>0.212</v>
      </c>
      <c r="DP530">
        <v>0.013</v>
      </c>
      <c r="DQ530">
        <v>1.588</v>
      </c>
      <c r="DR530">
        <v>-0.074</v>
      </c>
      <c r="DS530">
        <v>420</v>
      </c>
      <c r="DT530">
        <v>3</v>
      </c>
      <c r="DU530">
        <v>0.13</v>
      </c>
      <c r="DV530">
        <v>0.03</v>
      </c>
      <c r="DW530">
        <v>-25.6438902439024</v>
      </c>
      <c r="DX530">
        <v>-0.12399930313592</v>
      </c>
      <c r="DY530">
        <v>0.0309300533058301</v>
      </c>
      <c r="DZ530">
        <v>1</v>
      </c>
      <c r="EA530">
        <v>895.654090909091</v>
      </c>
      <c r="EB530">
        <v>1.59278561502647</v>
      </c>
      <c r="EC530">
        <v>0.259525717022692</v>
      </c>
      <c r="ED530">
        <v>1</v>
      </c>
      <c r="EE530">
        <v>8.56450682926829</v>
      </c>
      <c r="EF530">
        <v>0.379536167247393</v>
      </c>
      <c r="EG530">
        <v>0.0395898388933953</v>
      </c>
      <c r="EH530">
        <v>0</v>
      </c>
      <c r="EI530">
        <v>2</v>
      </c>
      <c r="EJ530">
        <v>3</v>
      </c>
      <c r="EK530" t="s">
        <v>354</v>
      </c>
      <c r="EL530">
        <v>100</v>
      </c>
      <c r="EM530">
        <v>100</v>
      </c>
      <c r="EN530">
        <v>1.546</v>
      </c>
      <c r="EO530">
        <v>0.0172</v>
      </c>
      <c r="EP530">
        <v>0.796380875196005</v>
      </c>
      <c r="EQ530">
        <v>0.00225868272383977</v>
      </c>
      <c r="ER530">
        <v>-9.96746185667655e-07</v>
      </c>
      <c r="ES530">
        <v>2.83711317370827e-10</v>
      </c>
      <c r="ET530">
        <v>-0.071317122073674</v>
      </c>
      <c r="EU530">
        <v>-0.00217948432402501</v>
      </c>
      <c r="EV530">
        <v>0.000453263451741206</v>
      </c>
      <c r="EW530">
        <v>-1.16319206543697e-06</v>
      </c>
      <c r="EX530">
        <v>-2</v>
      </c>
      <c r="EY530">
        <v>2196</v>
      </c>
      <c r="EZ530">
        <v>1</v>
      </c>
      <c r="FA530">
        <v>25</v>
      </c>
      <c r="FB530">
        <v>19</v>
      </c>
      <c r="FC530">
        <v>18.9</v>
      </c>
      <c r="FD530">
        <v>18</v>
      </c>
      <c r="FE530">
        <v>834.909</v>
      </c>
      <c r="FF530">
        <v>438.204</v>
      </c>
      <c r="FG530">
        <v>41.2506</v>
      </c>
      <c r="FH530">
        <v>25.5657</v>
      </c>
      <c r="FI530">
        <v>30.0009</v>
      </c>
      <c r="FJ530">
        <v>25.4821</v>
      </c>
      <c r="FK530">
        <v>25.4998</v>
      </c>
      <c r="FL530">
        <v>25.1567</v>
      </c>
      <c r="FM530">
        <v>45.2057</v>
      </c>
      <c r="FN530">
        <v>0</v>
      </c>
      <c r="FO530">
        <v>41.31</v>
      </c>
      <c r="FP530">
        <v>420</v>
      </c>
      <c r="FQ530">
        <v>8.52415</v>
      </c>
      <c r="FR530">
        <v>101.443</v>
      </c>
      <c r="FS530">
        <v>101.866</v>
      </c>
    </row>
    <row r="531" spans="1:175">
      <c r="A531">
        <v>515</v>
      </c>
      <c r="B531">
        <v>1626466218</v>
      </c>
      <c r="C531">
        <v>1028.40000009537</v>
      </c>
      <c r="D531" t="s">
        <v>1324</v>
      </c>
      <c r="E531" t="s">
        <v>1325</v>
      </c>
      <c r="F531">
        <v>1</v>
      </c>
      <c r="G531" t="s">
        <v>291</v>
      </c>
      <c r="H531">
        <v>1626466217</v>
      </c>
      <c r="I531">
        <f>(J531)/1000</f>
        <v>0</v>
      </c>
      <c r="J531">
        <f>1000*CB531*AH531*(BX531-BY531)/(100*BQ531*(1000-AH531*BX531))</f>
        <v>0</v>
      </c>
      <c r="K531">
        <f>CB531*AH531*(BW531-BV531*(1000-AH531*BY531)/(1000-AH531*BX531))/(100*BQ531)</f>
        <v>0</v>
      </c>
      <c r="L531">
        <f>BV531 - IF(AH531&gt;1, K531*BQ531*100.0/(AJ531*CJ531), 0)</f>
        <v>0</v>
      </c>
      <c r="M531">
        <f>((S531-I531/2)*L531-K531)/(S531+I531/2)</f>
        <v>0</v>
      </c>
      <c r="N531">
        <f>M531*(CC531+CD531)/1000.0</f>
        <v>0</v>
      </c>
      <c r="O531">
        <f>(BV531 - IF(AH531&gt;1, K531*BQ531*100.0/(AJ531*CJ531), 0))*(CC531+CD531)/1000.0</f>
        <v>0</v>
      </c>
      <c r="P531">
        <f>2.0/((1/R531-1/Q531)+SIGN(R531)*SQRT((1/R531-1/Q531)*(1/R531-1/Q531) + 4*BR531/((BR531+1)*(BR531+1))*(2*1/R531*1/Q531-1/Q531*1/Q531)))</f>
        <v>0</v>
      </c>
      <c r="Q531">
        <f>IF(LEFT(BS531,1)&lt;&gt;"0",IF(LEFT(BS531,1)="1",3.0,BT531),$D$5+$E$5*(CJ531*CC531/($K$5*1000))+$F$5*(CJ531*CC531/($K$5*1000))*MAX(MIN(BQ531,$J$5),$I$5)*MAX(MIN(BQ531,$J$5),$I$5)+$G$5*MAX(MIN(BQ531,$J$5),$I$5)*(CJ531*CC531/($K$5*1000))+$H$5*(CJ531*CC531/($K$5*1000))*(CJ531*CC531/($K$5*1000)))</f>
        <v>0</v>
      </c>
      <c r="R531">
        <f>I531*(1000-(1000*0.61365*exp(17.502*V531/(240.97+V531))/(CC531+CD531)+BX531)/2)/(1000*0.61365*exp(17.502*V531/(240.97+V531))/(CC531+CD531)-BX531)</f>
        <v>0</v>
      </c>
      <c r="S531">
        <f>1/((BR531+1)/(P531/1.6)+1/(Q531/1.37)) + BR531/((BR531+1)/(P531/1.6) + BR531/(Q531/1.37))</f>
        <v>0</v>
      </c>
      <c r="T531">
        <f>(BM531*BP531)</f>
        <v>0</v>
      </c>
      <c r="U531">
        <f>(CE531+(T531+2*0.95*5.67E-8*(((CE531+$B$7)+273)^4-(CE531+273)^4)-44100*I531)/(1.84*29.3*Q531+8*0.95*5.67E-8*(CE531+273)^3))</f>
        <v>0</v>
      </c>
      <c r="V531">
        <f>($C$7*CF531+$D$7*CG531+$E$7*U531)</f>
        <v>0</v>
      </c>
      <c r="W531">
        <f>0.61365*exp(17.502*V531/(240.97+V531))</f>
        <v>0</v>
      </c>
      <c r="X531">
        <f>(Y531/Z531*100)</f>
        <v>0</v>
      </c>
      <c r="Y531">
        <f>BX531*(CC531+CD531)/1000</f>
        <v>0</v>
      </c>
      <c r="Z531">
        <f>0.61365*exp(17.502*CE531/(240.97+CE531))</f>
        <v>0</v>
      </c>
      <c r="AA531">
        <f>(W531-BX531*(CC531+CD531)/1000)</f>
        <v>0</v>
      </c>
      <c r="AB531">
        <f>(-I531*44100)</f>
        <v>0</v>
      </c>
      <c r="AC531">
        <f>2*29.3*Q531*0.92*(CE531-V531)</f>
        <v>0</v>
      </c>
      <c r="AD531">
        <f>2*0.95*5.67E-8*(((CE531+$B$7)+273)^4-(V531+273)^4)</f>
        <v>0</v>
      </c>
      <c r="AE531">
        <f>T531+AD531+AB531+AC531</f>
        <v>0</v>
      </c>
      <c r="AF531">
        <v>130</v>
      </c>
      <c r="AG531">
        <v>14</v>
      </c>
      <c r="AH531">
        <f>IF(AF531*$H$13&gt;=AJ531,1.0,(AJ531/(AJ531-AF531*$H$13)))</f>
        <v>0</v>
      </c>
      <c r="AI531">
        <f>(AH531-1)*100</f>
        <v>0</v>
      </c>
      <c r="AJ531">
        <f>MAX(0,($B$13+$C$13*CJ531)/(1+$D$13*CJ531)*CC531/(CE531+273)*$E$13)</f>
        <v>0</v>
      </c>
      <c r="AK531" t="s">
        <v>292</v>
      </c>
      <c r="AL531" t="s">
        <v>292</v>
      </c>
      <c r="AM531">
        <v>0</v>
      </c>
      <c r="AN531">
        <v>0</v>
      </c>
      <c r="AO531">
        <f>1-AM531/AN531</f>
        <v>0</v>
      </c>
      <c r="AP531">
        <v>0</v>
      </c>
      <c r="AQ531" t="s">
        <v>292</v>
      </c>
      <c r="AR531" t="s">
        <v>292</v>
      </c>
      <c r="AS531">
        <v>0</v>
      </c>
      <c r="AT531">
        <v>0</v>
      </c>
      <c r="AU531">
        <f>1-AS531/AT531</f>
        <v>0</v>
      </c>
      <c r="AV531">
        <v>0.5</v>
      </c>
      <c r="AW531">
        <f>BN531</f>
        <v>0</v>
      </c>
      <c r="AX531">
        <f>K531</f>
        <v>0</v>
      </c>
      <c r="AY531">
        <f>AU531*AV531*AW531</f>
        <v>0</v>
      </c>
      <c r="AZ531">
        <f>(AX531-AP531)/AW531</f>
        <v>0</v>
      </c>
      <c r="BA531">
        <f>(AN531-AT531)/AT531</f>
        <v>0</v>
      </c>
      <c r="BB531">
        <f>AM531/(AO531+AM531/AT531)</f>
        <v>0</v>
      </c>
      <c r="BC531" t="s">
        <v>292</v>
      </c>
      <c r="BD531">
        <v>0</v>
      </c>
      <c r="BE531">
        <f>IF(BD531&lt;&gt;0, BD531, BB531)</f>
        <v>0</v>
      </c>
      <c r="BF531">
        <f>1-BE531/AT531</f>
        <v>0</v>
      </c>
      <c r="BG531">
        <f>(AT531-AS531)/(AT531-BE531)</f>
        <v>0</v>
      </c>
      <c r="BH531">
        <f>(AN531-AT531)/(AN531-BE531)</f>
        <v>0</v>
      </c>
      <c r="BI531">
        <f>(AT531-AS531)/(AT531-AM531)</f>
        <v>0</v>
      </c>
      <c r="BJ531">
        <f>(AN531-AT531)/(AN531-AM531)</f>
        <v>0</v>
      </c>
      <c r="BK531">
        <f>(BG531*BE531/AS531)</f>
        <v>0</v>
      </c>
      <c r="BL531">
        <f>(1-BK531)</f>
        <v>0</v>
      </c>
      <c r="BM531">
        <f>$B$11*CK531+$C$11*CL531+$F$11*CM531*(1-CP531)</f>
        <v>0</v>
      </c>
      <c r="BN531">
        <f>BM531*BO531</f>
        <v>0</v>
      </c>
      <c r="BO531">
        <f>($B$11*$D$9+$C$11*$D$9+$F$11*((CZ531+CR531)/MAX(CZ531+CR531+DA531, 0.1)*$I$9+DA531/MAX(CZ531+CR531+DA531, 0.1)*$J$9))/($B$11+$C$11+$F$11)</f>
        <v>0</v>
      </c>
      <c r="BP531">
        <f>($B$11*$K$9+$C$11*$K$9+$F$11*((CZ531+CR531)/MAX(CZ531+CR531+DA531, 0.1)*$P$9+DA531/MAX(CZ531+CR531+DA531, 0.1)*$Q$9))/($B$11+$C$11+$F$11)</f>
        <v>0</v>
      </c>
      <c r="BQ531">
        <v>6</v>
      </c>
      <c r="BR531">
        <v>0.5</v>
      </c>
      <c r="BS531" t="s">
        <v>293</v>
      </c>
      <c r="BT531">
        <v>2</v>
      </c>
      <c r="BU531">
        <v>1626466217</v>
      </c>
      <c r="BV531">
        <v>394.297</v>
      </c>
      <c r="BW531">
        <v>419.899666666667</v>
      </c>
      <c r="BX531">
        <v>17.0728</v>
      </c>
      <c r="BY531">
        <v>8.46102333333334</v>
      </c>
      <c r="BZ531">
        <v>392.75</v>
      </c>
      <c r="CA531">
        <v>17.0552</v>
      </c>
      <c r="CB531">
        <v>899.996666666667</v>
      </c>
      <c r="CC531">
        <v>100.747333333333</v>
      </c>
      <c r="CD531">
        <v>0.100487333333333</v>
      </c>
      <c r="CE531">
        <v>32.7837333333333</v>
      </c>
      <c r="CF531">
        <v>30.1508666666667</v>
      </c>
      <c r="CG531">
        <v>999.9</v>
      </c>
      <c r="CH531">
        <v>0</v>
      </c>
      <c r="CI531">
        <v>0</v>
      </c>
      <c r="CJ531">
        <v>10001.6333333333</v>
      </c>
      <c r="CK531">
        <v>0</v>
      </c>
      <c r="CL531">
        <v>0.221023</v>
      </c>
      <c r="CM531">
        <v>1460.02</v>
      </c>
      <c r="CN531">
        <v>0.973</v>
      </c>
      <c r="CO531">
        <v>0.0269999</v>
      </c>
      <c r="CP531">
        <v>0</v>
      </c>
      <c r="CQ531">
        <v>896.073</v>
      </c>
      <c r="CR531">
        <v>4.99999</v>
      </c>
      <c r="CS531">
        <v>13169.4</v>
      </c>
      <c r="CT531">
        <v>12728.5</v>
      </c>
      <c r="CU531">
        <v>40.375</v>
      </c>
      <c r="CV531">
        <v>41.833</v>
      </c>
      <c r="CW531">
        <v>41.187</v>
      </c>
      <c r="CX531">
        <v>41.5</v>
      </c>
      <c r="CY531">
        <v>43</v>
      </c>
      <c r="CZ531">
        <v>1415.73</v>
      </c>
      <c r="DA531">
        <v>39.29</v>
      </c>
      <c r="DB531">
        <v>0</v>
      </c>
      <c r="DC531">
        <v>1626466229</v>
      </c>
      <c r="DD531">
        <v>0</v>
      </c>
      <c r="DE531">
        <v>895.786923076923</v>
      </c>
      <c r="DF531">
        <v>1.03719658216526</v>
      </c>
      <c r="DG531">
        <v>16.7179487241865</v>
      </c>
      <c r="DH531">
        <v>13167.6615384615</v>
      </c>
      <c r="DI531">
        <v>15</v>
      </c>
      <c r="DJ531">
        <v>1626465084.6</v>
      </c>
      <c r="DK531" t="s">
        <v>294</v>
      </c>
      <c r="DL531">
        <v>1626465076.6</v>
      </c>
      <c r="DM531">
        <v>1626465084.6</v>
      </c>
      <c r="DN531">
        <v>8</v>
      </c>
      <c r="DO531">
        <v>0.212</v>
      </c>
      <c r="DP531">
        <v>0.013</v>
      </c>
      <c r="DQ531">
        <v>1.588</v>
      </c>
      <c r="DR531">
        <v>-0.074</v>
      </c>
      <c r="DS531">
        <v>420</v>
      </c>
      <c r="DT531">
        <v>3</v>
      </c>
      <c r="DU531">
        <v>0.13</v>
      </c>
      <c r="DV531">
        <v>0.03</v>
      </c>
      <c r="DW531">
        <v>-25.6372365853659</v>
      </c>
      <c r="DX531">
        <v>-0.0589108013937392</v>
      </c>
      <c r="DY531">
        <v>0.0346647340024731</v>
      </c>
      <c r="DZ531">
        <v>1</v>
      </c>
      <c r="EA531">
        <v>895.694914285714</v>
      </c>
      <c r="EB531">
        <v>1.59622977924711</v>
      </c>
      <c r="EC531">
        <v>0.269656964247807</v>
      </c>
      <c r="ED531">
        <v>1</v>
      </c>
      <c r="EE531">
        <v>8.57470780487805</v>
      </c>
      <c r="EF531">
        <v>0.323212264808354</v>
      </c>
      <c r="EG531">
        <v>0.0350859123638099</v>
      </c>
      <c r="EH531">
        <v>0</v>
      </c>
      <c r="EI531">
        <v>2</v>
      </c>
      <c r="EJ531">
        <v>3</v>
      </c>
      <c r="EK531" t="s">
        <v>354</v>
      </c>
      <c r="EL531">
        <v>100</v>
      </c>
      <c r="EM531">
        <v>100</v>
      </c>
      <c r="EN531">
        <v>1.547</v>
      </c>
      <c r="EO531">
        <v>0.0179</v>
      </c>
      <c r="EP531">
        <v>0.796380875196005</v>
      </c>
      <c r="EQ531">
        <v>0.00225868272383977</v>
      </c>
      <c r="ER531">
        <v>-9.96746185667655e-07</v>
      </c>
      <c r="ES531">
        <v>2.83711317370827e-10</v>
      </c>
      <c r="ET531">
        <v>-0.071317122073674</v>
      </c>
      <c r="EU531">
        <v>-0.00217948432402501</v>
      </c>
      <c r="EV531">
        <v>0.000453263451741206</v>
      </c>
      <c r="EW531">
        <v>-1.16319206543697e-06</v>
      </c>
      <c r="EX531">
        <v>-2</v>
      </c>
      <c r="EY531">
        <v>2196</v>
      </c>
      <c r="EZ531">
        <v>1</v>
      </c>
      <c r="FA531">
        <v>25</v>
      </c>
      <c r="FB531">
        <v>19</v>
      </c>
      <c r="FC531">
        <v>18.9</v>
      </c>
      <c r="FD531">
        <v>18</v>
      </c>
      <c r="FE531">
        <v>835.224</v>
      </c>
      <c r="FF531">
        <v>438.071</v>
      </c>
      <c r="FG531">
        <v>41.3245</v>
      </c>
      <c r="FH531">
        <v>25.5695</v>
      </c>
      <c r="FI531">
        <v>30.0008</v>
      </c>
      <c r="FJ531">
        <v>25.4842</v>
      </c>
      <c r="FK531">
        <v>25.502</v>
      </c>
      <c r="FL531">
        <v>25.1555</v>
      </c>
      <c r="FM531">
        <v>45.2057</v>
      </c>
      <c r="FN531">
        <v>0</v>
      </c>
      <c r="FO531">
        <v>41.41</v>
      </c>
      <c r="FP531">
        <v>420</v>
      </c>
      <c r="FQ531">
        <v>8.50214</v>
      </c>
      <c r="FR531">
        <v>101.442</v>
      </c>
      <c r="FS531">
        <v>101.866</v>
      </c>
    </row>
    <row r="532" spans="1:175">
      <c r="A532">
        <v>516</v>
      </c>
      <c r="B532">
        <v>1626466220</v>
      </c>
      <c r="C532">
        <v>1030.40000009537</v>
      </c>
      <c r="D532" t="s">
        <v>1326</v>
      </c>
      <c r="E532" t="s">
        <v>1327</v>
      </c>
      <c r="F532">
        <v>1</v>
      </c>
      <c r="G532" t="s">
        <v>291</v>
      </c>
      <c r="H532">
        <v>1626466219</v>
      </c>
      <c r="I532">
        <f>(J532)/1000</f>
        <v>0</v>
      </c>
      <c r="J532">
        <f>1000*CB532*AH532*(BX532-BY532)/(100*BQ532*(1000-AH532*BX532))</f>
        <v>0</v>
      </c>
      <c r="K532">
        <f>CB532*AH532*(BW532-BV532*(1000-AH532*BY532)/(1000-AH532*BX532))/(100*BQ532)</f>
        <v>0</v>
      </c>
      <c r="L532">
        <f>BV532 - IF(AH532&gt;1, K532*BQ532*100.0/(AJ532*CJ532), 0)</f>
        <v>0</v>
      </c>
      <c r="M532">
        <f>((S532-I532/2)*L532-K532)/(S532+I532/2)</f>
        <v>0</v>
      </c>
      <c r="N532">
        <f>M532*(CC532+CD532)/1000.0</f>
        <v>0</v>
      </c>
      <c r="O532">
        <f>(BV532 - IF(AH532&gt;1, K532*BQ532*100.0/(AJ532*CJ532), 0))*(CC532+CD532)/1000.0</f>
        <v>0</v>
      </c>
      <c r="P532">
        <f>2.0/((1/R532-1/Q532)+SIGN(R532)*SQRT((1/R532-1/Q532)*(1/R532-1/Q532) + 4*BR532/((BR532+1)*(BR532+1))*(2*1/R532*1/Q532-1/Q532*1/Q532)))</f>
        <v>0</v>
      </c>
      <c r="Q532">
        <f>IF(LEFT(BS532,1)&lt;&gt;"0",IF(LEFT(BS532,1)="1",3.0,BT532),$D$5+$E$5*(CJ532*CC532/($K$5*1000))+$F$5*(CJ532*CC532/($K$5*1000))*MAX(MIN(BQ532,$J$5),$I$5)*MAX(MIN(BQ532,$J$5),$I$5)+$G$5*MAX(MIN(BQ532,$J$5),$I$5)*(CJ532*CC532/($K$5*1000))+$H$5*(CJ532*CC532/($K$5*1000))*(CJ532*CC532/($K$5*1000)))</f>
        <v>0</v>
      </c>
      <c r="R532">
        <f>I532*(1000-(1000*0.61365*exp(17.502*V532/(240.97+V532))/(CC532+CD532)+BX532)/2)/(1000*0.61365*exp(17.502*V532/(240.97+V532))/(CC532+CD532)-BX532)</f>
        <v>0</v>
      </c>
      <c r="S532">
        <f>1/((BR532+1)/(P532/1.6)+1/(Q532/1.37)) + BR532/((BR532+1)/(P532/1.6) + BR532/(Q532/1.37))</f>
        <v>0</v>
      </c>
      <c r="T532">
        <f>(BM532*BP532)</f>
        <v>0</v>
      </c>
      <c r="U532">
        <f>(CE532+(T532+2*0.95*5.67E-8*(((CE532+$B$7)+273)^4-(CE532+273)^4)-44100*I532)/(1.84*29.3*Q532+8*0.95*5.67E-8*(CE532+273)^3))</f>
        <v>0</v>
      </c>
      <c r="V532">
        <f>($C$7*CF532+$D$7*CG532+$E$7*U532)</f>
        <v>0</v>
      </c>
      <c r="W532">
        <f>0.61365*exp(17.502*V532/(240.97+V532))</f>
        <v>0</v>
      </c>
      <c r="X532">
        <f>(Y532/Z532*100)</f>
        <v>0</v>
      </c>
      <c r="Y532">
        <f>BX532*(CC532+CD532)/1000</f>
        <v>0</v>
      </c>
      <c r="Z532">
        <f>0.61365*exp(17.502*CE532/(240.97+CE532))</f>
        <v>0</v>
      </c>
      <c r="AA532">
        <f>(W532-BX532*(CC532+CD532)/1000)</f>
        <v>0</v>
      </c>
      <c r="AB532">
        <f>(-I532*44100)</f>
        <v>0</v>
      </c>
      <c r="AC532">
        <f>2*29.3*Q532*0.92*(CE532-V532)</f>
        <v>0</v>
      </c>
      <c r="AD532">
        <f>2*0.95*5.67E-8*(((CE532+$B$7)+273)^4-(V532+273)^4)</f>
        <v>0</v>
      </c>
      <c r="AE532">
        <f>T532+AD532+AB532+AC532</f>
        <v>0</v>
      </c>
      <c r="AF532">
        <v>129</v>
      </c>
      <c r="AG532">
        <v>14</v>
      </c>
      <c r="AH532">
        <f>IF(AF532*$H$13&gt;=AJ532,1.0,(AJ532/(AJ532-AF532*$H$13)))</f>
        <v>0</v>
      </c>
      <c r="AI532">
        <f>(AH532-1)*100</f>
        <v>0</v>
      </c>
      <c r="AJ532">
        <f>MAX(0,($B$13+$C$13*CJ532)/(1+$D$13*CJ532)*CC532/(CE532+273)*$E$13)</f>
        <v>0</v>
      </c>
      <c r="AK532" t="s">
        <v>292</v>
      </c>
      <c r="AL532" t="s">
        <v>292</v>
      </c>
      <c r="AM532">
        <v>0</v>
      </c>
      <c r="AN532">
        <v>0</v>
      </c>
      <c r="AO532">
        <f>1-AM532/AN532</f>
        <v>0</v>
      </c>
      <c r="AP532">
        <v>0</v>
      </c>
      <c r="AQ532" t="s">
        <v>292</v>
      </c>
      <c r="AR532" t="s">
        <v>292</v>
      </c>
      <c r="AS532">
        <v>0</v>
      </c>
      <c r="AT532">
        <v>0</v>
      </c>
      <c r="AU532">
        <f>1-AS532/AT532</f>
        <v>0</v>
      </c>
      <c r="AV532">
        <v>0.5</v>
      </c>
      <c r="AW532">
        <f>BN532</f>
        <v>0</v>
      </c>
      <c r="AX532">
        <f>K532</f>
        <v>0</v>
      </c>
      <c r="AY532">
        <f>AU532*AV532*AW532</f>
        <v>0</v>
      </c>
      <c r="AZ532">
        <f>(AX532-AP532)/AW532</f>
        <v>0</v>
      </c>
      <c r="BA532">
        <f>(AN532-AT532)/AT532</f>
        <v>0</v>
      </c>
      <c r="BB532">
        <f>AM532/(AO532+AM532/AT532)</f>
        <v>0</v>
      </c>
      <c r="BC532" t="s">
        <v>292</v>
      </c>
      <c r="BD532">
        <v>0</v>
      </c>
      <c r="BE532">
        <f>IF(BD532&lt;&gt;0, BD532, BB532)</f>
        <v>0</v>
      </c>
      <c r="BF532">
        <f>1-BE532/AT532</f>
        <v>0</v>
      </c>
      <c r="BG532">
        <f>(AT532-AS532)/(AT532-BE532)</f>
        <v>0</v>
      </c>
      <c r="BH532">
        <f>(AN532-AT532)/(AN532-BE532)</f>
        <v>0</v>
      </c>
      <c r="BI532">
        <f>(AT532-AS532)/(AT532-AM532)</f>
        <v>0</v>
      </c>
      <c r="BJ532">
        <f>(AN532-AT532)/(AN532-AM532)</f>
        <v>0</v>
      </c>
      <c r="BK532">
        <f>(BG532*BE532/AS532)</f>
        <v>0</v>
      </c>
      <c r="BL532">
        <f>(1-BK532)</f>
        <v>0</v>
      </c>
      <c r="BM532">
        <f>$B$11*CK532+$C$11*CL532+$F$11*CM532*(1-CP532)</f>
        <v>0</v>
      </c>
      <c r="BN532">
        <f>BM532*BO532</f>
        <v>0</v>
      </c>
      <c r="BO532">
        <f>($B$11*$D$9+$C$11*$D$9+$F$11*((CZ532+CR532)/MAX(CZ532+CR532+DA532, 0.1)*$I$9+DA532/MAX(CZ532+CR532+DA532, 0.1)*$J$9))/($B$11+$C$11+$F$11)</f>
        <v>0</v>
      </c>
      <c r="BP532">
        <f>($B$11*$K$9+$C$11*$K$9+$F$11*((CZ532+CR532)/MAX(CZ532+CR532+DA532, 0.1)*$P$9+DA532/MAX(CZ532+CR532+DA532, 0.1)*$Q$9))/($B$11+$C$11+$F$11)</f>
        <v>0</v>
      </c>
      <c r="BQ532">
        <v>6</v>
      </c>
      <c r="BR532">
        <v>0.5</v>
      </c>
      <c r="BS532" t="s">
        <v>293</v>
      </c>
      <c r="BT532">
        <v>2</v>
      </c>
      <c r="BU532">
        <v>1626466219</v>
      </c>
      <c r="BV532">
        <v>394.298</v>
      </c>
      <c r="BW532">
        <v>419.987</v>
      </c>
      <c r="BX532">
        <v>17.1204666666667</v>
      </c>
      <c r="BY532">
        <v>8.48033</v>
      </c>
      <c r="BZ532">
        <v>392.751</v>
      </c>
      <c r="CA532">
        <v>17.1023</v>
      </c>
      <c r="CB532">
        <v>900.022333333333</v>
      </c>
      <c r="CC532">
        <v>100.746666666667</v>
      </c>
      <c r="CD532">
        <v>0.100348333333333</v>
      </c>
      <c r="CE532">
        <v>32.8216333333333</v>
      </c>
      <c r="CF532">
        <v>30.1873666666667</v>
      </c>
      <c r="CG532">
        <v>999.9</v>
      </c>
      <c r="CH532">
        <v>0</v>
      </c>
      <c r="CI532">
        <v>0</v>
      </c>
      <c r="CJ532">
        <v>10005.1933333333</v>
      </c>
      <c r="CK532">
        <v>0</v>
      </c>
      <c r="CL532">
        <v>0.221023</v>
      </c>
      <c r="CM532">
        <v>1460.01333333333</v>
      </c>
      <c r="CN532">
        <v>0.973</v>
      </c>
      <c r="CO532">
        <v>0.0269999</v>
      </c>
      <c r="CP532">
        <v>0</v>
      </c>
      <c r="CQ532">
        <v>895.790666666667</v>
      </c>
      <c r="CR532">
        <v>4.99999</v>
      </c>
      <c r="CS532">
        <v>13170.2333333333</v>
      </c>
      <c r="CT532">
        <v>12728.4666666667</v>
      </c>
      <c r="CU532">
        <v>40.375</v>
      </c>
      <c r="CV532">
        <v>41.875</v>
      </c>
      <c r="CW532">
        <v>41.187</v>
      </c>
      <c r="CX532">
        <v>41.5</v>
      </c>
      <c r="CY532">
        <v>43</v>
      </c>
      <c r="CZ532">
        <v>1415.72333333333</v>
      </c>
      <c r="DA532">
        <v>39.29</v>
      </c>
      <c r="DB532">
        <v>0</v>
      </c>
      <c r="DC532">
        <v>1626466231.4</v>
      </c>
      <c r="DD532">
        <v>0</v>
      </c>
      <c r="DE532">
        <v>895.826115384615</v>
      </c>
      <c r="DF532">
        <v>0.335623933871806</v>
      </c>
      <c r="DG532">
        <v>18.3863248200311</v>
      </c>
      <c r="DH532">
        <v>13168.3</v>
      </c>
      <c r="DI532">
        <v>15</v>
      </c>
      <c r="DJ532">
        <v>1626465084.6</v>
      </c>
      <c r="DK532" t="s">
        <v>294</v>
      </c>
      <c r="DL532">
        <v>1626465076.6</v>
      </c>
      <c r="DM532">
        <v>1626465084.6</v>
      </c>
      <c r="DN532">
        <v>8</v>
      </c>
      <c r="DO532">
        <v>0.212</v>
      </c>
      <c r="DP532">
        <v>0.013</v>
      </c>
      <c r="DQ532">
        <v>1.588</v>
      </c>
      <c r="DR532">
        <v>-0.074</v>
      </c>
      <c r="DS532">
        <v>420</v>
      </c>
      <c r="DT532">
        <v>3</v>
      </c>
      <c r="DU532">
        <v>0.13</v>
      </c>
      <c r="DV532">
        <v>0.03</v>
      </c>
      <c r="DW532">
        <v>-25.6385073170732</v>
      </c>
      <c r="DX532">
        <v>-0.0622285714286054</v>
      </c>
      <c r="DY532">
        <v>0.0357430763566323</v>
      </c>
      <c r="DZ532">
        <v>1</v>
      </c>
      <c r="EA532">
        <v>895.747575757576</v>
      </c>
      <c r="EB532">
        <v>1.09985569702076</v>
      </c>
      <c r="EC532">
        <v>0.238249300333223</v>
      </c>
      <c r="ED532">
        <v>1</v>
      </c>
      <c r="EE532">
        <v>8.58467292682927</v>
      </c>
      <c r="EF532">
        <v>0.314802648083618</v>
      </c>
      <c r="EG532">
        <v>0.0343982238795524</v>
      </c>
      <c r="EH532">
        <v>0</v>
      </c>
      <c r="EI532">
        <v>2</v>
      </c>
      <c r="EJ532">
        <v>3</v>
      </c>
      <c r="EK532" t="s">
        <v>354</v>
      </c>
      <c r="EL532">
        <v>100</v>
      </c>
      <c r="EM532">
        <v>100</v>
      </c>
      <c r="EN532">
        <v>1.547</v>
      </c>
      <c r="EO532">
        <v>0.0184</v>
      </c>
      <c r="EP532">
        <v>0.796380875196005</v>
      </c>
      <c r="EQ532">
        <v>0.00225868272383977</v>
      </c>
      <c r="ER532">
        <v>-9.96746185667655e-07</v>
      </c>
      <c r="ES532">
        <v>2.83711317370827e-10</v>
      </c>
      <c r="ET532">
        <v>-0.071317122073674</v>
      </c>
      <c r="EU532">
        <v>-0.00217948432402501</v>
      </c>
      <c r="EV532">
        <v>0.000453263451741206</v>
      </c>
      <c r="EW532">
        <v>-1.16319206543697e-06</v>
      </c>
      <c r="EX532">
        <v>-2</v>
      </c>
      <c r="EY532">
        <v>2196</v>
      </c>
      <c r="EZ532">
        <v>1</v>
      </c>
      <c r="FA532">
        <v>25</v>
      </c>
      <c r="FB532">
        <v>19.1</v>
      </c>
      <c r="FC532">
        <v>18.9</v>
      </c>
      <c r="FD532">
        <v>18</v>
      </c>
      <c r="FE532">
        <v>835.446</v>
      </c>
      <c r="FF532">
        <v>438.104</v>
      </c>
      <c r="FG532">
        <v>41.3912</v>
      </c>
      <c r="FH532">
        <v>25.5727</v>
      </c>
      <c r="FI532">
        <v>30.0006</v>
      </c>
      <c r="FJ532">
        <v>25.4863</v>
      </c>
      <c r="FK532">
        <v>25.5041</v>
      </c>
      <c r="FL532">
        <v>25.1535</v>
      </c>
      <c r="FM532">
        <v>44.886</v>
      </c>
      <c r="FN532">
        <v>0</v>
      </c>
      <c r="FO532">
        <v>41.51</v>
      </c>
      <c r="FP532">
        <v>420</v>
      </c>
      <c r="FQ532">
        <v>8.62717</v>
      </c>
      <c r="FR532">
        <v>101.442</v>
      </c>
      <c r="FS532">
        <v>101.866</v>
      </c>
    </row>
    <row r="533" spans="1:175">
      <c r="A533">
        <v>517</v>
      </c>
      <c r="B533">
        <v>1626466222</v>
      </c>
      <c r="C533">
        <v>1032.40000009537</v>
      </c>
      <c r="D533" t="s">
        <v>1328</v>
      </c>
      <c r="E533" t="s">
        <v>1329</v>
      </c>
      <c r="F533">
        <v>1</v>
      </c>
      <c r="G533" t="s">
        <v>291</v>
      </c>
      <c r="H533">
        <v>1626466221</v>
      </c>
      <c r="I533">
        <f>(J533)/1000</f>
        <v>0</v>
      </c>
      <c r="J533">
        <f>1000*CB533*AH533*(BX533-BY533)/(100*BQ533*(1000-AH533*BX533))</f>
        <v>0</v>
      </c>
      <c r="K533">
        <f>CB533*AH533*(BW533-BV533*(1000-AH533*BY533)/(1000-AH533*BX533))/(100*BQ533)</f>
        <v>0</v>
      </c>
      <c r="L533">
        <f>BV533 - IF(AH533&gt;1, K533*BQ533*100.0/(AJ533*CJ533), 0)</f>
        <v>0</v>
      </c>
      <c r="M533">
        <f>((S533-I533/2)*L533-K533)/(S533+I533/2)</f>
        <v>0</v>
      </c>
      <c r="N533">
        <f>M533*(CC533+CD533)/1000.0</f>
        <v>0</v>
      </c>
      <c r="O533">
        <f>(BV533 - IF(AH533&gt;1, K533*BQ533*100.0/(AJ533*CJ533), 0))*(CC533+CD533)/1000.0</f>
        <v>0</v>
      </c>
      <c r="P533">
        <f>2.0/((1/R533-1/Q533)+SIGN(R533)*SQRT((1/R533-1/Q533)*(1/R533-1/Q533) + 4*BR533/((BR533+1)*(BR533+1))*(2*1/R533*1/Q533-1/Q533*1/Q533)))</f>
        <v>0</v>
      </c>
      <c r="Q533">
        <f>IF(LEFT(BS533,1)&lt;&gt;"0",IF(LEFT(BS533,1)="1",3.0,BT533),$D$5+$E$5*(CJ533*CC533/($K$5*1000))+$F$5*(CJ533*CC533/($K$5*1000))*MAX(MIN(BQ533,$J$5),$I$5)*MAX(MIN(BQ533,$J$5),$I$5)+$G$5*MAX(MIN(BQ533,$J$5),$I$5)*(CJ533*CC533/($K$5*1000))+$H$5*(CJ533*CC533/($K$5*1000))*(CJ533*CC533/($K$5*1000)))</f>
        <v>0</v>
      </c>
      <c r="R533">
        <f>I533*(1000-(1000*0.61365*exp(17.502*V533/(240.97+V533))/(CC533+CD533)+BX533)/2)/(1000*0.61365*exp(17.502*V533/(240.97+V533))/(CC533+CD533)-BX533)</f>
        <v>0</v>
      </c>
      <c r="S533">
        <f>1/((BR533+1)/(P533/1.6)+1/(Q533/1.37)) + BR533/((BR533+1)/(P533/1.6) + BR533/(Q533/1.37))</f>
        <v>0</v>
      </c>
      <c r="T533">
        <f>(BM533*BP533)</f>
        <v>0</v>
      </c>
      <c r="U533">
        <f>(CE533+(T533+2*0.95*5.67E-8*(((CE533+$B$7)+273)^4-(CE533+273)^4)-44100*I533)/(1.84*29.3*Q533+8*0.95*5.67E-8*(CE533+273)^3))</f>
        <v>0</v>
      </c>
      <c r="V533">
        <f>($C$7*CF533+$D$7*CG533+$E$7*U533)</f>
        <v>0</v>
      </c>
      <c r="W533">
        <f>0.61365*exp(17.502*V533/(240.97+V533))</f>
        <v>0</v>
      </c>
      <c r="X533">
        <f>(Y533/Z533*100)</f>
        <v>0</v>
      </c>
      <c r="Y533">
        <f>BX533*(CC533+CD533)/1000</f>
        <v>0</v>
      </c>
      <c r="Z533">
        <f>0.61365*exp(17.502*CE533/(240.97+CE533))</f>
        <v>0</v>
      </c>
      <c r="AA533">
        <f>(W533-BX533*(CC533+CD533)/1000)</f>
        <v>0</v>
      </c>
      <c r="AB533">
        <f>(-I533*44100)</f>
        <v>0</v>
      </c>
      <c r="AC533">
        <f>2*29.3*Q533*0.92*(CE533-V533)</f>
        <v>0</v>
      </c>
      <c r="AD533">
        <f>2*0.95*5.67E-8*(((CE533+$B$7)+273)^4-(V533+273)^4)</f>
        <v>0</v>
      </c>
      <c r="AE533">
        <f>T533+AD533+AB533+AC533</f>
        <v>0</v>
      </c>
      <c r="AF533">
        <v>129</v>
      </c>
      <c r="AG533">
        <v>14</v>
      </c>
      <c r="AH533">
        <f>IF(AF533*$H$13&gt;=AJ533,1.0,(AJ533/(AJ533-AF533*$H$13)))</f>
        <v>0</v>
      </c>
      <c r="AI533">
        <f>(AH533-1)*100</f>
        <v>0</v>
      </c>
      <c r="AJ533">
        <f>MAX(0,($B$13+$C$13*CJ533)/(1+$D$13*CJ533)*CC533/(CE533+273)*$E$13)</f>
        <v>0</v>
      </c>
      <c r="AK533" t="s">
        <v>292</v>
      </c>
      <c r="AL533" t="s">
        <v>292</v>
      </c>
      <c r="AM533">
        <v>0</v>
      </c>
      <c r="AN533">
        <v>0</v>
      </c>
      <c r="AO533">
        <f>1-AM533/AN533</f>
        <v>0</v>
      </c>
      <c r="AP533">
        <v>0</v>
      </c>
      <c r="AQ533" t="s">
        <v>292</v>
      </c>
      <c r="AR533" t="s">
        <v>292</v>
      </c>
      <c r="AS533">
        <v>0</v>
      </c>
      <c r="AT533">
        <v>0</v>
      </c>
      <c r="AU533">
        <f>1-AS533/AT533</f>
        <v>0</v>
      </c>
      <c r="AV533">
        <v>0.5</v>
      </c>
      <c r="AW533">
        <f>BN533</f>
        <v>0</v>
      </c>
      <c r="AX533">
        <f>K533</f>
        <v>0</v>
      </c>
      <c r="AY533">
        <f>AU533*AV533*AW533</f>
        <v>0</v>
      </c>
      <c r="AZ533">
        <f>(AX533-AP533)/AW533</f>
        <v>0</v>
      </c>
      <c r="BA533">
        <f>(AN533-AT533)/AT533</f>
        <v>0</v>
      </c>
      <c r="BB533">
        <f>AM533/(AO533+AM533/AT533)</f>
        <v>0</v>
      </c>
      <c r="BC533" t="s">
        <v>292</v>
      </c>
      <c r="BD533">
        <v>0</v>
      </c>
      <c r="BE533">
        <f>IF(BD533&lt;&gt;0, BD533, BB533)</f>
        <v>0</v>
      </c>
      <c r="BF533">
        <f>1-BE533/AT533</f>
        <v>0</v>
      </c>
      <c r="BG533">
        <f>(AT533-AS533)/(AT533-BE533)</f>
        <v>0</v>
      </c>
      <c r="BH533">
        <f>(AN533-AT533)/(AN533-BE533)</f>
        <v>0</v>
      </c>
      <c r="BI533">
        <f>(AT533-AS533)/(AT533-AM533)</f>
        <v>0</v>
      </c>
      <c r="BJ533">
        <f>(AN533-AT533)/(AN533-AM533)</f>
        <v>0</v>
      </c>
      <c r="BK533">
        <f>(BG533*BE533/AS533)</f>
        <v>0</v>
      </c>
      <c r="BL533">
        <f>(1-BK533)</f>
        <v>0</v>
      </c>
      <c r="BM533">
        <f>$B$11*CK533+$C$11*CL533+$F$11*CM533*(1-CP533)</f>
        <v>0</v>
      </c>
      <c r="BN533">
        <f>BM533*BO533</f>
        <v>0</v>
      </c>
      <c r="BO533">
        <f>($B$11*$D$9+$C$11*$D$9+$F$11*((CZ533+CR533)/MAX(CZ533+CR533+DA533, 0.1)*$I$9+DA533/MAX(CZ533+CR533+DA533, 0.1)*$J$9))/($B$11+$C$11+$F$11)</f>
        <v>0</v>
      </c>
      <c r="BP533">
        <f>($B$11*$K$9+$C$11*$K$9+$F$11*((CZ533+CR533)/MAX(CZ533+CR533+DA533, 0.1)*$P$9+DA533/MAX(CZ533+CR533+DA533, 0.1)*$Q$9))/($B$11+$C$11+$F$11)</f>
        <v>0</v>
      </c>
      <c r="BQ533">
        <v>6</v>
      </c>
      <c r="BR533">
        <v>0.5</v>
      </c>
      <c r="BS533" t="s">
        <v>293</v>
      </c>
      <c r="BT533">
        <v>2</v>
      </c>
      <c r="BU533">
        <v>1626466221</v>
      </c>
      <c r="BV533">
        <v>394.339333333333</v>
      </c>
      <c r="BW533">
        <v>420.057</v>
      </c>
      <c r="BX533">
        <v>17.1573</v>
      </c>
      <c r="BY533">
        <v>8.48633333333333</v>
      </c>
      <c r="BZ533">
        <v>392.792333333333</v>
      </c>
      <c r="CA533">
        <v>17.1387</v>
      </c>
      <c r="CB533">
        <v>899.994</v>
      </c>
      <c r="CC533">
        <v>100.745666666667</v>
      </c>
      <c r="CD533">
        <v>0.0999173</v>
      </c>
      <c r="CE533">
        <v>32.8617333333333</v>
      </c>
      <c r="CF533">
        <v>30.2247666666667</v>
      </c>
      <c r="CG533">
        <v>999.9</v>
      </c>
      <c r="CH533">
        <v>0</v>
      </c>
      <c r="CI533">
        <v>0</v>
      </c>
      <c r="CJ533">
        <v>9991.66666666667</v>
      </c>
      <c r="CK533">
        <v>0</v>
      </c>
      <c r="CL533">
        <v>0.221023</v>
      </c>
      <c r="CM533">
        <v>1460.01</v>
      </c>
      <c r="CN533">
        <v>0.973</v>
      </c>
      <c r="CO533">
        <v>0.0269999</v>
      </c>
      <c r="CP533">
        <v>0</v>
      </c>
      <c r="CQ533">
        <v>895.873666666667</v>
      </c>
      <c r="CR533">
        <v>4.99999</v>
      </c>
      <c r="CS533">
        <v>13170.9</v>
      </c>
      <c r="CT533">
        <v>12728.4</v>
      </c>
      <c r="CU533">
        <v>40.375</v>
      </c>
      <c r="CV533">
        <v>41.833</v>
      </c>
      <c r="CW533">
        <v>41.229</v>
      </c>
      <c r="CX533">
        <v>41.5</v>
      </c>
      <c r="CY533">
        <v>43.062</v>
      </c>
      <c r="CZ533">
        <v>1415.72</v>
      </c>
      <c r="DA533">
        <v>39.29</v>
      </c>
      <c r="DB533">
        <v>0</v>
      </c>
      <c r="DC533">
        <v>1626466233.2</v>
      </c>
      <c r="DD533">
        <v>0</v>
      </c>
      <c r="DE533">
        <v>895.8268</v>
      </c>
      <c r="DF533">
        <v>-0.606461535140175</v>
      </c>
      <c r="DG533">
        <v>17.9384615727213</v>
      </c>
      <c r="DH533">
        <v>13169.06</v>
      </c>
      <c r="DI533">
        <v>15</v>
      </c>
      <c r="DJ533">
        <v>1626465084.6</v>
      </c>
      <c r="DK533" t="s">
        <v>294</v>
      </c>
      <c r="DL533">
        <v>1626465076.6</v>
      </c>
      <c r="DM533">
        <v>1626465084.6</v>
      </c>
      <c r="DN533">
        <v>8</v>
      </c>
      <c r="DO533">
        <v>0.212</v>
      </c>
      <c r="DP533">
        <v>0.013</v>
      </c>
      <c r="DQ533">
        <v>1.588</v>
      </c>
      <c r="DR533">
        <v>-0.074</v>
      </c>
      <c r="DS533">
        <v>420</v>
      </c>
      <c r="DT533">
        <v>3</v>
      </c>
      <c r="DU533">
        <v>0.13</v>
      </c>
      <c r="DV533">
        <v>0.03</v>
      </c>
      <c r="DW533">
        <v>-25.6463268292683</v>
      </c>
      <c r="DX533">
        <v>-0.226848083623714</v>
      </c>
      <c r="DY533">
        <v>0.0450076796936908</v>
      </c>
      <c r="DZ533">
        <v>1</v>
      </c>
      <c r="EA533">
        <v>895.752757575758</v>
      </c>
      <c r="EB533">
        <v>1.14153021483532</v>
      </c>
      <c r="EC533">
        <v>0.237912898538704</v>
      </c>
      <c r="ED533">
        <v>1</v>
      </c>
      <c r="EE533">
        <v>8.59582829268293</v>
      </c>
      <c r="EF533">
        <v>0.359761881533085</v>
      </c>
      <c r="EG533">
        <v>0.038443397726949</v>
      </c>
      <c r="EH533">
        <v>0</v>
      </c>
      <c r="EI533">
        <v>2</v>
      </c>
      <c r="EJ533">
        <v>3</v>
      </c>
      <c r="EK533" t="s">
        <v>354</v>
      </c>
      <c r="EL533">
        <v>100</v>
      </c>
      <c r="EM533">
        <v>100</v>
      </c>
      <c r="EN533">
        <v>1.547</v>
      </c>
      <c r="EO533">
        <v>0.0188</v>
      </c>
      <c r="EP533">
        <v>0.796380875196005</v>
      </c>
      <c r="EQ533">
        <v>0.00225868272383977</v>
      </c>
      <c r="ER533">
        <v>-9.96746185667655e-07</v>
      </c>
      <c r="ES533">
        <v>2.83711317370827e-10</v>
      </c>
      <c r="ET533">
        <v>-0.071317122073674</v>
      </c>
      <c r="EU533">
        <v>-0.00217948432402501</v>
      </c>
      <c r="EV533">
        <v>0.000453263451741206</v>
      </c>
      <c r="EW533">
        <v>-1.16319206543697e-06</v>
      </c>
      <c r="EX533">
        <v>-2</v>
      </c>
      <c r="EY533">
        <v>2196</v>
      </c>
      <c r="EZ533">
        <v>1</v>
      </c>
      <c r="FA533">
        <v>25</v>
      </c>
      <c r="FB533">
        <v>19.1</v>
      </c>
      <c r="FC533">
        <v>19</v>
      </c>
      <c r="FD533">
        <v>18</v>
      </c>
      <c r="FE533">
        <v>835.526</v>
      </c>
      <c r="FF533">
        <v>438.328</v>
      </c>
      <c r="FG533">
        <v>41.4566</v>
      </c>
      <c r="FH533">
        <v>25.5762</v>
      </c>
      <c r="FI533">
        <v>30.0006</v>
      </c>
      <c r="FJ533">
        <v>25.4885</v>
      </c>
      <c r="FK533">
        <v>25.5057</v>
      </c>
      <c r="FL533">
        <v>25.155</v>
      </c>
      <c r="FM533">
        <v>44.886</v>
      </c>
      <c r="FN533">
        <v>0</v>
      </c>
      <c r="FO533">
        <v>41.51</v>
      </c>
      <c r="FP533">
        <v>420</v>
      </c>
      <c r="FQ533">
        <v>8.63687</v>
      </c>
      <c r="FR533">
        <v>101.441</v>
      </c>
      <c r="FS533">
        <v>101.866</v>
      </c>
    </row>
    <row r="534" spans="1:175">
      <c r="A534">
        <v>518</v>
      </c>
      <c r="B534">
        <v>1626466224</v>
      </c>
      <c r="C534">
        <v>1034.40000009537</v>
      </c>
      <c r="D534" t="s">
        <v>1330</v>
      </c>
      <c r="E534" t="s">
        <v>1331</v>
      </c>
      <c r="F534">
        <v>1</v>
      </c>
      <c r="G534" t="s">
        <v>291</v>
      </c>
      <c r="H534">
        <v>1626466223</v>
      </c>
      <c r="I534">
        <f>(J534)/1000</f>
        <v>0</v>
      </c>
      <c r="J534">
        <f>1000*CB534*AH534*(BX534-BY534)/(100*BQ534*(1000-AH534*BX534))</f>
        <v>0</v>
      </c>
      <c r="K534">
        <f>CB534*AH534*(BW534-BV534*(1000-AH534*BY534)/(1000-AH534*BX534))/(100*BQ534)</f>
        <v>0</v>
      </c>
      <c r="L534">
        <f>BV534 - IF(AH534&gt;1, K534*BQ534*100.0/(AJ534*CJ534), 0)</f>
        <v>0</v>
      </c>
      <c r="M534">
        <f>((S534-I534/2)*L534-K534)/(S534+I534/2)</f>
        <v>0</v>
      </c>
      <c r="N534">
        <f>M534*(CC534+CD534)/1000.0</f>
        <v>0</v>
      </c>
      <c r="O534">
        <f>(BV534 - IF(AH534&gt;1, K534*BQ534*100.0/(AJ534*CJ534), 0))*(CC534+CD534)/1000.0</f>
        <v>0</v>
      </c>
      <c r="P534">
        <f>2.0/((1/R534-1/Q534)+SIGN(R534)*SQRT((1/R534-1/Q534)*(1/R534-1/Q534) + 4*BR534/((BR534+1)*(BR534+1))*(2*1/R534*1/Q534-1/Q534*1/Q534)))</f>
        <v>0</v>
      </c>
      <c r="Q534">
        <f>IF(LEFT(BS534,1)&lt;&gt;"0",IF(LEFT(BS534,1)="1",3.0,BT534),$D$5+$E$5*(CJ534*CC534/($K$5*1000))+$F$5*(CJ534*CC534/($K$5*1000))*MAX(MIN(BQ534,$J$5),$I$5)*MAX(MIN(BQ534,$J$5),$I$5)+$G$5*MAX(MIN(BQ534,$J$5),$I$5)*(CJ534*CC534/($K$5*1000))+$H$5*(CJ534*CC534/($K$5*1000))*(CJ534*CC534/($K$5*1000)))</f>
        <v>0</v>
      </c>
      <c r="R534">
        <f>I534*(1000-(1000*0.61365*exp(17.502*V534/(240.97+V534))/(CC534+CD534)+BX534)/2)/(1000*0.61365*exp(17.502*V534/(240.97+V534))/(CC534+CD534)-BX534)</f>
        <v>0</v>
      </c>
      <c r="S534">
        <f>1/((BR534+1)/(P534/1.6)+1/(Q534/1.37)) + BR534/((BR534+1)/(P534/1.6) + BR534/(Q534/1.37))</f>
        <v>0</v>
      </c>
      <c r="T534">
        <f>(BM534*BP534)</f>
        <v>0</v>
      </c>
      <c r="U534">
        <f>(CE534+(T534+2*0.95*5.67E-8*(((CE534+$B$7)+273)^4-(CE534+273)^4)-44100*I534)/(1.84*29.3*Q534+8*0.95*5.67E-8*(CE534+273)^3))</f>
        <v>0</v>
      </c>
      <c r="V534">
        <f>($C$7*CF534+$D$7*CG534+$E$7*U534)</f>
        <v>0</v>
      </c>
      <c r="W534">
        <f>0.61365*exp(17.502*V534/(240.97+V534))</f>
        <v>0</v>
      </c>
      <c r="X534">
        <f>(Y534/Z534*100)</f>
        <v>0</v>
      </c>
      <c r="Y534">
        <f>BX534*(CC534+CD534)/1000</f>
        <v>0</v>
      </c>
      <c r="Z534">
        <f>0.61365*exp(17.502*CE534/(240.97+CE534))</f>
        <v>0</v>
      </c>
      <c r="AA534">
        <f>(W534-BX534*(CC534+CD534)/1000)</f>
        <v>0</v>
      </c>
      <c r="AB534">
        <f>(-I534*44100)</f>
        <v>0</v>
      </c>
      <c r="AC534">
        <f>2*29.3*Q534*0.92*(CE534-V534)</f>
        <v>0</v>
      </c>
      <c r="AD534">
        <f>2*0.95*5.67E-8*(((CE534+$B$7)+273)^4-(V534+273)^4)</f>
        <v>0</v>
      </c>
      <c r="AE534">
        <f>T534+AD534+AB534+AC534</f>
        <v>0</v>
      </c>
      <c r="AF534">
        <v>129</v>
      </c>
      <c r="AG534">
        <v>14</v>
      </c>
      <c r="AH534">
        <f>IF(AF534*$H$13&gt;=AJ534,1.0,(AJ534/(AJ534-AF534*$H$13)))</f>
        <v>0</v>
      </c>
      <c r="AI534">
        <f>(AH534-1)*100</f>
        <v>0</v>
      </c>
      <c r="AJ534">
        <f>MAX(0,($B$13+$C$13*CJ534)/(1+$D$13*CJ534)*CC534/(CE534+273)*$E$13)</f>
        <v>0</v>
      </c>
      <c r="AK534" t="s">
        <v>292</v>
      </c>
      <c r="AL534" t="s">
        <v>292</v>
      </c>
      <c r="AM534">
        <v>0</v>
      </c>
      <c r="AN534">
        <v>0</v>
      </c>
      <c r="AO534">
        <f>1-AM534/AN534</f>
        <v>0</v>
      </c>
      <c r="AP534">
        <v>0</v>
      </c>
      <c r="AQ534" t="s">
        <v>292</v>
      </c>
      <c r="AR534" t="s">
        <v>292</v>
      </c>
      <c r="AS534">
        <v>0</v>
      </c>
      <c r="AT534">
        <v>0</v>
      </c>
      <c r="AU534">
        <f>1-AS534/AT534</f>
        <v>0</v>
      </c>
      <c r="AV534">
        <v>0.5</v>
      </c>
      <c r="AW534">
        <f>BN534</f>
        <v>0</v>
      </c>
      <c r="AX534">
        <f>K534</f>
        <v>0</v>
      </c>
      <c r="AY534">
        <f>AU534*AV534*AW534</f>
        <v>0</v>
      </c>
      <c r="AZ534">
        <f>(AX534-AP534)/AW534</f>
        <v>0</v>
      </c>
      <c r="BA534">
        <f>(AN534-AT534)/AT534</f>
        <v>0</v>
      </c>
      <c r="BB534">
        <f>AM534/(AO534+AM534/AT534)</f>
        <v>0</v>
      </c>
      <c r="BC534" t="s">
        <v>292</v>
      </c>
      <c r="BD534">
        <v>0</v>
      </c>
      <c r="BE534">
        <f>IF(BD534&lt;&gt;0, BD534, BB534)</f>
        <v>0</v>
      </c>
      <c r="BF534">
        <f>1-BE534/AT534</f>
        <v>0</v>
      </c>
      <c r="BG534">
        <f>(AT534-AS534)/(AT534-BE534)</f>
        <v>0</v>
      </c>
      <c r="BH534">
        <f>(AN534-AT534)/(AN534-BE534)</f>
        <v>0</v>
      </c>
      <c r="BI534">
        <f>(AT534-AS534)/(AT534-AM534)</f>
        <v>0</v>
      </c>
      <c r="BJ534">
        <f>(AN534-AT534)/(AN534-AM534)</f>
        <v>0</v>
      </c>
      <c r="BK534">
        <f>(BG534*BE534/AS534)</f>
        <v>0</v>
      </c>
      <c r="BL534">
        <f>(1-BK534)</f>
        <v>0</v>
      </c>
      <c r="BM534">
        <f>$B$11*CK534+$C$11*CL534+$F$11*CM534*(1-CP534)</f>
        <v>0</v>
      </c>
      <c r="BN534">
        <f>BM534*BO534</f>
        <v>0</v>
      </c>
      <c r="BO534">
        <f>($B$11*$D$9+$C$11*$D$9+$F$11*((CZ534+CR534)/MAX(CZ534+CR534+DA534, 0.1)*$I$9+DA534/MAX(CZ534+CR534+DA534, 0.1)*$J$9))/($B$11+$C$11+$F$11)</f>
        <v>0</v>
      </c>
      <c r="BP534">
        <f>($B$11*$K$9+$C$11*$K$9+$F$11*((CZ534+CR534)/MAX(CZ534+CR534+DA534, 0.1)*$P$9+DA534/MAX(CZ534+CR534+DA534, 0.1)*$Q$9))/($B$11+$C$11+$F$11)</f>
        <v>0</v>
      </c>
      <c r="BQ534">
        <v>6</v>
      </c>
      <c r="BR534">
        <v>0.5</v>
      </c>
      <c r="BS534" t="s">
        <v>293</v>
      </c>
      <c r="BT534">
        <v>2</v>
      </c>
      <c r="BU534">
        <v>1626466223</v>
      </c>
      <c r="BV534">
        <v>394.358</v>
      </c>
      <c r="BW534">
        <v>419.991333333333</v>
      </c>
      <c r="BX534">
        <v>17.1890666666667</v>
      </c>
      <c r="BY534">
        <v>8.4998</v>
      </c>
      <c r="BZ534">
        <v>392.811</v>
      </c>
      <c r="CA534">
        <v>17.1700666666667</v>
      </c>
      <c r="CB534">
        <v>900.029333333333</v>
      </c>
      <c r="CC534">
        <v>100.745</v>
      </c>
      <c r="CD534">
        <v>0.0999747666666667</v>
      </c>
      <c r="CE534">
        <v>32.9006666666667</v>
      </c>
      <c r="CF534">
        <v>30.2603666666667</v>
      </c>
      <c r="CG534">
        <v>999.9</v>
      </c>
      <c r="CH534">
        <v>0</v>
      </c>
      <c r="CI534">
        <v>0</v>
      </c>
      <c r="CJ534">
        <v>10017.0666666667</v>
      </c>
      <c r="CK534">
        <v>0</v>
      </c>
      <c r="CL534">
        <v>0.221023</v>
      </c>
      <c r="CM534">
        <v>1460.00333333333</v>
      </c>
      <c r="CN534">
        <v>0.973</v>
      </c>
      <c r="CO534">
        <v>0.0269999</v>
      </c>
      <c r="CP534">
        <v>0</v>
      </c>
      <c r="CQ534">
        <v>895.82</v>
      </c>
      <c r="CR534">
        <v>4.99999</v>
      </c>
      <c r="CS534">
        <v>13172.1</v>
      </c>
      <c r="CT534">
        <v>12728.4</v>
      </c>
      <c r="CU534">
        <v>40.375</v>
      </c>
      <c r="CV534">
        <v>41.833</v>
      </c>
      <c r="CW534">
        <v>41.25</v>
      </c>
      <c r="CX534">
        <v>41.5</v>
      </c>
      <c r="CY534">
        <v>43.062</v>
      </c>
      <c r="CZ534">
        <v>1415.72</v>
      </c>
      <c r="DA534">
        <v>39.2833333333333</v>
      </c>
      <c r="DB534">
        <v>0</v>
      </c>
      <c r="DC534">
        <v>1626466235</v>
      </c>
      <c r="DD534">
        <v>0</v>
      </c>
      <c r="DE534">
        <v>895.828192307692</v>
      </c>
      <c r="DF534">
        <v>0.0256752115086962</v>
      </c>
      <c r="DG534">
        <v>18.9470085569703</v>
      </c>
      <c r="DH534">
        <v>13169.6153846154</v>
      </c>
      <c r="DI534">
        <v>15</v>
      </c>
      <c r="DJ534">
        <v>1626465084.6</v>
      </c>
      <c r="DK534" t="s">
        <v>294</v>
      </c>
      <c r="DL534">
        <v>1626465076.6</v>
      </c>
      <c r="DM534">
        <v>1626465084.6</v>
      </c>
      <c r="DN534">
        <v>8</v>
      </c>
      <c r="DO534">
        <v>0.212</v>
      </c>
      <c r="DP534">
        <v>0.013</v>
      </c>
      <c r="DQ534">
        <v>1.588</v>
      </c>
      <c r="DR534">
        <v>-0.074</v>
      </c>
      <c r="DS534">
        <v>420</v>
      </c>
      <c r="DT534">
        <v>3</v>
      </c>
      <c r="DU534">
        <v>0.13</v>
      </c>
      <c r="DV534">
        <v>0.03</v>
      </c>
      <c r="DW534">
        <v>-25.6526219512195</v>
      </c>
      <c r="DX534">
        <v>-0.173320557491388</v>
      </c>
      <c r="DY534">
        <v>0.0437519421851559</v>
      </c>
      <c r="DZ534">
        <v>1</v>
      </c>
      <c r="EA534">
        <v>895.784914285714</v>
      </c>
      <c r="EB534">
        <v>0.375598452164167</v>
      </c>
      <c r="EC534">
        <v>0.202744507965563</v>
      </c>
      <c r="ED534">
        <v>1</v>
      </c>
      <c r="EE534">
        <v>8.60919414634147</v>
      </c>
      <c r="EF534">
        <v>0.407764808362387</v>
      </c>
      <c r="EG534">
        <v>0.0429905381521648</v>
      </c>
      <c r="EH534">
        <v>0</v>
      </c>
      <c r="EI534">
        <v>2</v>
      </c>
      <c r="EJ534">
        <v>3</v>
      </c>
      <c r="EK534" t="s">
        <v>354</v>
      </c>
      <c r="EL534">
        <v>100</v>
      </c>
      <c r="EM534">
        <v>100</v>
      </c>
      <c r="EN534">
        <v>1.547</v>
      </c>
      <c r="EO534">
        <v>0.0192</v>
      </c>
      <c r="EP534">
        <v>0.796380875196005</v>
      </c>
      <c r="EQ534">
        <v>0.00225868272383977</v>
      </c>
      <c r="ER534">
        <v>-9.96746185667655e-07</v>
      </c>
      <c r="ES534">
        <v>2.83711317370827e-10</v>
      </c>
      <c r="ET534">
        <v>-0.071317122073674</v>
      </c>
      <c r="EU534">
        <v>-0.00217948432402501</v>
      </c>
      <c r="EV534">
        <v>0.000453263451741206</v>
      </c>
      <c r="EW534">
        <v>-1.16319206543697e-06</v>
      </c>
      <c r="EX534">
        <v>-2</v>
      </c>
      <c r="EY534">
        <v>2196</v>
      </c>
      <c r="EZ534">
        <v>1</v>
      </c>
      <c r="FA534">
        <v>25</v>
      </c>
      <c r="FB534">
        <v>19.1</v>
      </c>
      <c r="FC534">
        <v>19</v>
      </c>
      <c r="FD534">
        <v>18</v>
      </c>
      <c r="FE534">
        <v>835.607</v>
      </c>
      <c r="FF534">
        <v>438.356</v>
      </c>
      <c r="FG534">
        <v>41.5249</v>
      </c>
      <c r="FH534">
        <v>25.5803</v>
      </c>
      <c r="FI534">
        <v>30.0007</v>
      </c>
      <c r="FJ534">
        <v>25.4906</v>
      </c>
      <c r="FK534">
        <v>25.5073</v>
      </c>
      <c r="FL534">
        <v>25.1554</v>
      </c>
      <c r="FM534">
        <v>44.886</v>
      </c>
      <c r="FN534">
        <v>0</v>
      </c>
      <c r="FO534">
        <v>41.61</v>
      </c>
      <c r="FP534">
        <v>420</v>
      </c>
      <c r="FQ534">
        <v>8.63208</v>
      </c>
      <c r="FR534">
        <v>101.44</v>
      </c>
      <c r="FS534">
        <v>101.866</v>
      </c>
    </row>
    <row r="535" spans="1:175">
      <c r="A535">
        <v>519</v>
      </c>
      <c r="B535">
        <v>1626466226</v>
      </c>
      <c r="C535">
        <v>1036.40000009537</v>
      </c>
      <c r="D535" t="s">
        <v>1332</v>
      </c>
      <c r="E535" t="s">
        <v>1333</v>
      </c>
      <c r="F535">
        <v>1</v>
      </c>
      <c r="G535" t="s">
        <v>291</v>
      </c>
      <c r="H535">
        <v>1626466225</v>
      </c>
      <c r="I535">
        <f>(J535)/1000</f>
        <v>0</v>
      </c>
      <c r="J535">
        <f>1000*CB535*AH535*(BX535-BY535)/(100*BQ535*(1000-AH535*BX535))</f>
        <v>0</v>
      </c>
      <c r="K535">
        <f>CB535*AH535*(BW535-BV535*(1000-AH535*BY535)/(1000-AH535*BX535))/(100*BQ535)</f>
        <v>0</v>
      </c>
      <c r="L535">
        <f>BV535 - IF(AH535&gt;1, K535*BQ535*100.0/(AJ535*CJ535), 0)</f>
        <v>0</v>
      </c>
      <c r="M535">
        <f>((S535-I535/2)*L535-K535)/(S535+I535/2)</f>
        <v>0</v>
      </c>
      <c r="N535">
        <f>M535*(CC535+CD535)/1000.0</f>
        <v>0</v>
      </c>
      <c r="O535">
        <f>(BV535 - IF(AH535&gt;1, K535*BQ535*100.0/(AJ535*CJ535), 0))*(CC535+CD535)/1000.0</f>
        <v>0</v>
      </c>
      <c r="P535">
        <f>2.0/((1/R535-1/Q535)+SIGN(R535)*SQRT((1/R535-1/Q535)*(1/R535-1/Q535) + 4*BR535/((BR535+1)*(BR535+1))*(2*1/R535*1/Q535-1/Q535*1/Q535)))</f>
        <v>0</v>
      </c>
      <c r="Q535">
        <f>IF(LEFT(BS535,1)&lt;&gt;"0",IF(LEFT(BS535,1)="1",3.0,BT535),$D$5+$E$5*(CJ535*CC535/($K$5*1000))+$F$5*(CJ535*CC535/($K$5*1000))*MAX(MIN(BQ535,$J$5),$I$5)*MAX(MIN(BQ535,$J$5),$I$5)+$G$5*MAX(MIN(BQ535,$J$5),$I$5)*(CJ535*CC535/($K$5*1000))+$H$5*(CJ535*CC535/($K$5*1000))*(CJ535*CC535/($K$5*1000)))</f>
        <v>0</v>
      </c>
      <c r="R535">
        <f>I535*(1000-(1000*0.61365*exp(17.502*V535/(240.97+V535))/(CC535+CD535)+BX535)/2)/(1000*0.61365*exp(17.502*V535/(240.97+V535))/(CC535+CD535)-BX535)</f>
        <v>0</v>
      </c>
      <c r="S535">
        <f>1/((BR535+1)/(P535/1.6)+1/(Q535/1.37)) + BR535/((BR535+1)/(P535/1.6) + BR535/(Q535/1.37))</f>
        <v>0</v>
      </c>
      <c r="T535">
        <f>(BM535*BP535)</f>
        <v>0</v>
      </c>
      <c r="U535">
        <f>(CE535+(T535+2*0.95*5.67E-8*(((CE535+$B$7)+273)^4-(CE535+273)^4)-44100*I535)/(1.84*29.3*Q535+8*0.95*5.67E-8*(CE535+273)^3))</f>
        <v>0</v>
      </c>
      <c r="V535">
        <f>($C$7*CF535+$D$7*CG535+$E$7*U535)</f>
        <v>0</v>
      </c>
      <c r="W535">
        <f>0.61365*exp(17.502*V535/(240.97+V535))</f>
        <v>0</v>
      </c>
      <c r="X535">
        <f>(Y535/Z535*100)</f>
        <v>0</v>
      </c>
      <c r="Y535">
        <f>BX535*(CC535+CD535)/1000</f>
        <v>0</v>
      </c>
      <c r="Z535">
        <f>0.61365*exp(17.502*CE535/(240.97+CE535))</f>
        <v>0</v>
      </c>
      <c r="AA535">
        <f>(W535-BX535*(CC535+CD535)/1000)</f>
        <v>0</v>
      </c>
      <c r="AB535">
        <f>(-I535*44100)</f>
        <v>0</v>
      </c>
      <c r="AC535">
        <f>2*29.3*Q535*0.92*(CE535-V535)</f>
        <v>0</v>
      </c>
      <c r="AD535">
        <f>2*0.95*5.67E-8*(((CE535+$B$7)+273)^4-(V535+273)^4)</f>
        <v>0</v>
      </c>
      <c r="AE535">
        <f>T535+AD535+AB535+AC535</f>
        <v>0</v>
      </c>
      <c r="AF535">
        <v>129</v>
      </c>
      <c r="AG535">
        <v>14</v>
      </c>
      <c r="AH535">
        <f>IF(AF535*$H$13&gt;=AJ535,1.0,(AJ535/(AJ535-AF535*$H$13)))</f>
        <v>0</v>
      </c>
      <c r="AI535">
        <f>(AH535-1)*100</f>
        <v>0</v>
      </c>
      <c r="AJ535">
        <f>MAX(0,($B$13+$C$13*CJ535)/(1+$D$13*CJ535)*CC535/(CE535+273)*$E$13)</f>
        <v>0</v>
      </c>
      <c r="AK535" t="s">
        <v>292</v>
      </c>
      <c r="AL535" t="s">
        <v>292</v>
      </c>
      <c r="AM535">
        <v>0</v>
      </c>
      <c r="AN535">
        <v>0</v>
      </c>
      <c r="AO535">
        <f>1-AM535/AN535</f>
        <v>0</v>
      </c>
      <c r="AP535">
        <v>0</v>
      </c>
      <c r="AQ535" t="s">
        <v>292</v>
      </c>
      <c r="AR535" t="s">
        <v>292</v>
      </c>
      <c r="AS535">
        <v>0</v>
      </c>
      <c r="AT535">
        <v>0</v>
      </c>
      <c r="AU535">
        <f>1-AS535/AT535</f>
        <v>0</v>
      </c>
      <c r="AV535">
        <v>0.5</v>
      </c>
      <c r="AW535">
        <f>BN535</f>
        <v>0</v>
      </c>
      <c r="AX535">
        <f>K535</f>
        <v>0</v>
      </c>
      <c r="AY535">
        <f>AU535*AV535*AW535</f>
        <v>0</v>
      </c>
      <c r="AZ535">
        <f>(AX535-AP535)/AW535</f>
        <v>0</v>
      </c>
      <c r="BA535">
        <f>(AN535-AT535)/AT535</f>
        <v>0</v>
      </c>
      <c r="BB535">
        <f>AM535/(AO535+AM535/AT535)</f>
        <v>0</v>
      </c>
      <c r="BC535" t="s">
        <v>292</v>
      </c>
      <c r="BD535">
        <v>0</v>
      </c>
      <c r="BE535">
        <f>IF(BD535&lt;&gt;0, BD535, BB535)</f>
        <v>0</v>
      </c>
      <c r="BF535">
        <f>1-BE535/AT535</f>
        <v>0</v>
      </c>
      <c r="BG535">
        <f>(AT535-AS535)/(AT535-BE535)</f>
        <v>0</v>
      </c>
      <c r="BH535">
        <f>(AN535-AT535)/(AN535-BE535)</f>
        <v>0</v>
      </c>
      <c r="BI535">
        <f>(AT535-AS535)/(AT535-AM535)</f>
        <v>0</v>
      </c>
      <c r="BJ535">
        <f>(AN535-AT535)/(AN535-AM535)</f>
        <v>0</v>
      </c>
      <c r="BK535">
        <f>(BG535*BE535/AS535)</f>
        <v>0</v>
      </c>
      <c r="BL535">
        <f>(1-BK535)</f>
        <v>0</v>
      </c>
      <c r="BM535">
        <f>$B$11*CK535+$C$11*CL535+$F$11*CM535*(1-CP535)</f>
        <v>0</v>
      </c>
      <c r="BN535">
        <f>BM535*BO535</f>
        <v>0</v>
      </c>
      <c r="BO535">
        <f>($B$11*$D$9+$C$11*$D$9+$F$11*((CZ535+CR535)/MAX(CZ535+CR535+DA535, 0.1)*$I$9+DA535/MAX(CZ535+CR535+DA535, 0.1)*$J$9))/($B$11+$C$11+$F$11)</f>
        <v>0</v>
      </c>
      <c r="BP535">
        <f>($B$11*$K$9+$C$11*$K$9+$F$11*((CZ535+CR535)/MAX(CZ535+CR535+DA535, 0.1)*$P$9+DA535/MAX(CZ535+CR535+DA535, 0.1)*$Q$9))/($B$11+$C$11+$F$11)</f>
        <v>0</v>
      </c>
      <c r="BQ535">
        <v>6</v>
      </c>
      <c r="BR535">
        <v>0.5</v>
      </c>
      <c r="BS535" t="s">
        <v>293</v>
      </c>
      <c r="BT535">
        <v>2</v>
      </c>
      <c r="BU535">
        <v>1626466225</v>
      </c>
      <c r="BV535">
        <v>394.310666666667</v>
      </c>
      <c r="BW535">
        <v>419.936666666667</v>
      </c>
      <c r="BX535">
        <v>17.2247333333333</v>
      </c>
      <c r="BY535">
        <v>8.52734</v>
      </c>
      <c r="BZ535">
        <v>392.764</v>
      </c>
      <c r="CA535">
        <v>17.2053</v>
      </c>
      <c r="CB535">
        <v>900.016666666667</v>
      </c>
      <c r="CC535">
        <v>100.746</v>
      </c>
      <c r="CD535">
        <v>0.100389</v>
      </c>
      <c r="CE535">
        <v>32.9426333333333</v>
      </c>
      <c r="CF535">
        <v>30.3012</v>
      </c>
      <c r="CG535">
        <v>999.9</v>
      </c>
      <c r="CH535">
        <v>0</v>
      </c>
      <c r="CI535">
        <v>0</v>
      </c>
      <c r="CJ535">
        <v>10005.4333333333</v>
      </c>
      <c r="CK535">
        <v>0</v>
      </c>
      <c r="CL535">
        <v>0.221023</v>
      </c>
      <c r="CM535">
        <v>1459.99666666667</v>
      </c>
      <c r="CN535">
        <v>0.973</v>
      </c>
      <c r="CO535">
        <v>0.0269999</v>
      </c>
      <c r="CP535">
        <v>0</v>
      </c>
      <c r="CQ535">
        <v>896.043333333333</v>
      </c>
      <c r="CR535">
        <v>4.99999</v>
      </c>
      <c r="CS535">
        <v>13172.7333333333</v>
      </c>
      <c r="CT535">
        <v>12728.3</v>
      </c>
      <c r="CU535">
        <v>40.375</v>
      </c>
      <c r="CV535">
        <v>41.875</v>
      </c>
      <c r="CW535">
        <v>41.25</v>
      </c>
      <c r="CX535">
        <v>41.5</v>
      </c>
      <c r="CY535">
        <v>43.062</v>
      </c>
      <c r="CZ535">
        <v>1415.71666666667</v>
      </c>
      <c r="DA535">
        <v>39.28</v>
      </c>
      <c r="DB535">
        <v>0</v>
      </c>
      <c r="DC535">
        <v>1626466237.4</v>
      </c>
      <c r="DD535">
        <v>0</v>
      </c>
      <c r="DE535">
        <v>895.869769230769</v>
      </c>
      <c r="DF535">
        <v>0.802119655794412</v>
      </c>
      <c r="DG535">
        <v>21.5487179874517</v>
      </c>
      <c r="DH535">
        <v>13170.3884615385</v>
      </c>
      <c r="DI535">
        <v>15</v>
      </c>
      <c r="DJ535">
        <v>1626465084.6</v>
      </c>
      <c r="DK535" t="s">
        <v>294</v>
      </c>
      <c r="DL535">
        <v>1626465076.6</v>
      </c>
      <c r="DM535">
        <v>1626465084.6</v>
      </c>
      <c r="DN535">
        <v>8</v>
      </c>
      <c r="DO535">
        <v>0.212</v>
      </c>
      <c r="DP535">
        <v>0.013</v>
      </c>
      <c r="DQ535">
        <v>1.588</v>
      </c>
      <c r="DR535">
        <v>-0.074</v>
      </c>
      <c r="DS535">
        <v>420</v>
      </c>
      <c r="DT535">
        <v>3</v>
      </c>
      <c r="DU535">
        <v>0.13</v>
      </c>
      <c r="DV535">
        <v>0.03</v>
      </c>
      <c r="DW535">
        <v>-25.6555682926829</v>
      </c>
      <c r="DX535">
        <v>-0.0255031358885041</v>
      </c>
      <c r="DY535">
        <v>0.0406072409680376</v>
      </c>
      <c r="DZ535">
        <v>1</v>
      </c>
      <c r="EA535">
        <v>895.840757575758</v>
      </c>
      <c r="EB535">
        <v>0.133150834086904</v>
      </c>
      <c r="EC535">
        <v>0.205967345205711</v>
      </c>
      <c r="ED535">
        <v>1</v>
      </c>
      <c r="EE535">
        <v>8.62437804878049</v>
      </c>
      <c r="EF535">
        <v>0.406399651567963</v>
      </c>
      <c r="EG535">
        <v>0.0428279277597312</v>
      </c>
      <c r="EH535">
        <v>0</v>
      </c>
      <c r="EI535">
        <v>2</v>
      </c>
      <c r="EJ535">
        <v>3</v>
      </c>
      <c r="EK535" t="s">
        <v>354</v>
      </c>
      <c r="EL535">
        <v>100</v>
      </c>
      <c r="EM535">
        <v>100</v>
      </c>
      <c r="EN535">
        <v>1.546</v>
      </c>
      <c r="EO535">
        <v>0.0197</v>
      </c>
      <c r="EP535">
        <v>0.796380875196005</v>
      </c>
      <c r="EQ535">
        <v>0.00225868272383977</v>
      </c>
      <c r="ER535">
        <v>-9.96746185667655e-07</v>
      </c>
      <c r="ES535">
        <v>2.83711317370827e-10</v>
      </c>
      <c r="ET535">
        <v>-0.071317122073674</v>
      </c>
      <c r="EU535">
        <v>-0.00217948432402501</v>
      </c>
      <c r="EV535">
        <v>0.000453263451741206</v>
      </c>
      <c r="EW535">
        <v>-1.16319206543697e-06</v>
      </c>
      <c r="EX535">
        <v>-2</v>
      </c>
      <c r="EY535">
        <v>2196</v>
      </c>
      <c r="EZ535">
        <v>1</v>
      </c>
      <c r="FA535">
        <v>25</v>
      </c>
      <c r="FB535">
        <v>19.2</v>
      </c>
      <c r="FC535">
        <v>19</v>
      </c>
      <c r="FD535">
        <v>18</v>
      </c>
      <c r="FE535">
        <v>835.758</v>
      </c>
      <c r="FF535">
        <v>438.102</v>
      </c>
      <c r="FG535">
        <v>41.5902</v>
      </c>
      <c r="FH535">
        <v>25.5835</v>
      </c>
      <c r="FI535">
        <v>30.0007</v>
      </c>
      <c r="FJ535">
        <v>25.4928</v>
      </c>
      <c r="FK535">
        <v>25.5094</v>
      </c>
      <c r="FL535">
        <v>25.1566</v>
      </c>
      <c r="FM535">
        <v>44.886</v>
      </c>
      <c r="FN535">
        <v>0</v>
      </c>
      <c r="FO535">
        <v>41.71</v>
      </c>
      <c r="FP535">
        <v>420</v>
      </c>
      <c r="FQ535">
        <v>8.61973</v>
      </c>
      <c r="FR535">
        <v>101.441</v>
      </c>
      <c r="FS535">
        <v>101.864</v>
      </c>
    </row>
    <row r="536" spans="1:175">
      <c r="A536">
        <v>520</v>
      </c>
      <c r="B536">
        <v>1626466228</v>
      </c>
      <c r="C536">
        <v>1038.40000009537</v>
      </c>
      <c r="D536" t="s">
        <v>1334</v>
      </c>
      <c r="E536" t="s">
        <v>1335</v>
      </c>
      <c r="F536">
        <v>1</v>
      </c>
      <c r="G536" t="s">
        <v>291</v>
      </c>
      <c r="H536">
        <v>1626466227</v>
      </c>
      <c r="I536">
        <f>(J536)/1000</f>
        <v>0</v>
      </c>
      <c r="J536">
        <f>1000*CB536*AH536*(BX536-BY536)/(100*BQ536*(1000-AH536*BX536))</f>
        <v>0</v>
      </c>
      <c r="K536">
        <f>CB536*AH536*(BW536-BV536*(1000-AH536*BY536)/(1000-AH536*BX536))/(100*BQ536)</f>
        <v>0</v>
      </c>
      <c r="L536">
        <f>BV536 - IF(AH536&gt;1, K536*BQ536*100.0/(AJ536*CJ536), 0)</f>
        <v>0</v>
      </c>
      <c r="M536">
        <f>((S536-I536/2)*L536-K536)/(S536+I536/2)</f>
        <v>0</v>
      </c>
      <c r="N536">
        <f>M536*(CC536+CD536)/1000.0</f>
        <v>0</v>
      </c>
      <c r="O536">
        <f>(BV536 - IF(AH536&gt;1, K536*BQ536*100.0/(AJ536*CJ536), 0))*(CC536+CD536)/1000.0</f>
        <v>0</v>
      </c>
      <c r="P536">
        <f>2.0/((1/R536-1/Q536)+SIGN(R536)*SQRT((1/R536-1/Q536)*(1/R536-1/Q536) + 4*BR536/((BR536+1)*(BR536+1))*(2*1/R536*1/Q536-1/Q536*1/Q536)))</f>
        <v>0</v>
      </c>
      <c r="Q536">
        <f>IF(LEFT(BS536,1)&lt;&gt;"0",IF(LEFT(BS536,1)="1",3.0,BT536),$D$5+$E$5*(CJ536*CC536/($K$5*1000))+$F$5*(CJ536*CC536/($K$5*1000))*MAX(MIN(BQ536,$J$5),$I$5)*MAX(MIN(BQ536,$J$5),$I$5)+$G$5*MAX(MIN(BQ536,$J$5),$I$5)*(CJ536*CC536/($K$5*1000))+$H$5*(CJ536*CC536/($K$5*1000))*(CJ536*CC536/($K$5*1000)))</f>
        <v>0</v>
      </c>
      <c r="R536">
        <f>I536*(1000-(1000*0.61365*exp(17.502*V536/(240.97+V536))/(CC536+CD536)+BX536)/2)/(1000*0.61365*exp(17.502*V536/(240.97+V536))/(CC536+CD536)-BX536)</f>
        <v>0</v>
      </c>
      <c r="S536">
        <f>1/((BR536+1)/(P536/1.6)+1/(Q536/1.37)) + BR536/((BR536+1)/(P536/1.6) + BR536/(Q536/1.37))</f>
        <v>0</v>
      </c>
      <c r="T536">
        <f>(BM536*BP536)</f>
        <v>0</v>
      </c>
      <c r="U536">
        <f>(CE536+(T536+2*0.95*5.67E-8*(((CE536+$B$7)+273)^4-(CE536+273)^4)-44100*I536)/(1.84*29.3*Q536+8*0.95*5.67E-8*(CE536+273)^3))</f>
        <v>0</v>
      </c>
      <c r="V536">
        <f>($C$7*CF536+$D$7*CG536+$E$7*U536)</f>
        <v>0</v>
      </c>
      <c r="W536">
        <f>0.61365*exp(17.502*V536/(240.97+V536))</f>
        <v>0</v>
      </c>
      <c r="X536">
        <f>(Y536/Z536*100)</f>
        <v>0</v>
      </c>
      <c r="Y536">
        <f>BX536*(CC536+CD536)/1000</f>
        <v>0</v>
      </c>
      <c r="Z536">
        <f>0.61365*exp(17.502*CE536/(240.97+CE536))</f>
        <v>0</v>
      </c>
      <c r="AA536">
        <f>(W536-BX536*(CC536+CD536)/1000)</f>
        <v>0</v>
      </c>
      <c r="AB536">
        <f>(-I536*44100)</f>
        <v>0</v>
      </c>
      <c r="AC536">
        <f>2*29.3*Q536*0.92*(CE536-V536)</f>
        <v>0</v>
      </c>
      <c r="AD536">
        <f>2*0.95*5.67E-8*(((CE536+$B$7)+273)^4-(V536+273)^4)</f>
        <v>0</v>
      </c>
      <c r="AE536">
        <f>T536+AD536+AB536+AC536</f>
        <v>0</v>
      </c>
      <c r="AF536">
        <v>129</v>
      </c>
      <c r="AG536">
        <v>14</v>
      </c>
      <c r="AH536">
        <f>IF(AF536*$H$13&gt;=AJ536,1.0,(AJ536/(AJ536-AF536*$H$13)))</f>
        <v>0</v>
      </c>
      <c r="AI536">
        <f>(AH536-1)*100</f>
        <v>0</v>
      </c>
      <c r="AJ536">
        <f>MAX(0,($B$13+$C$13*CJ536)/(1+$D$13*CJ536)*CC536/(CE536+273)*$E$13)</f>
        <v>0</v>
      </c>
      <c r="AK536" t="s">
        <v>292</v>
      </c>
      <c r="AL536" t="s">
        <v>292</v>
      </c>
      <c r="AM536">
        <v>0</v>
      </c>
      <c r="AN536">
        <v>0</v>
      </c>
      <c r="AO536">
        <f>1-AM536/AN536</f>
        <v>0</v>
      </c>
      <c r="AP536">
        <v>0</v>
      </c>
      <c r="AQ536" t="s">
        <v>292</v>
      </c>
      <c r="AR536" t="s">
        <v>292</v>
      </c>
      <c r="AS536">
        <v>0</v>
      </c>
      <c r="AT536">
        <v>0</v>
      </c>
      <c r="AU536">
        <f>1-AS536/AT536</f>
        <v>0</v>
      </c>
      <c r="AV536">
        <v>0.5</v>
      </c>
      <c r="AW536">
        <f>BN536</f>
        <v>0</v>
      </c>
      <c r="AX536">
        <f>K536</f>
        <v>0</v>
      </c>
      <c r="AY536">
        <f>AU536*AV536*AW536</f>
        <v>0</v>
      </c>
      <c r="AZ536">
        <f>(AX536-AP536)/AW536</f>
        <v>0</v>
      </c>
      <c r="BA536">
        <f>(AN536-AT536)/AT536</f>
        <v>0</v>
      </c>
      <c r="BB536">
        <f>AM536/(AO536+AM536/AT536)</f>
        <v>0</v>
      </c>
      <c r="BC536" t="s">
        <v>292</v>
      </c>
      <c r="BD536">
        <v>0</v>
      </c>
      <c r="BE536">
        <f>IF(BD536&lt;&gt;0, BD536, BB536)</f>
        <v>0</v>
      </c>
      <c r="BF536">
        <f>1-BE536/AT536</f>
        <v>0</v>
      </c>
      <c r="BG536">
        <f>(AT536-AS536)/(AT536-BE536)</f>
        <v>0</v>
      </c>
      <c r="BH536">
        <f>(AN536-AT536)/(AN536-BE536)</f>
        <v>0</v>
      </c>
      <c r="BI536">
        <f>(AT536-AS536)/(AT536-AM536)</f>
        <v>0</v>
      </c>
      <c r="BJ536">
        <f>(AN536-AT536)/(AN536-AM536)</f>
        <v>0</v>
      </c>
      <c r="BK536">
        <f>(BG536*BE536/AS536)</f>
        <v>0</v>
      </c>
      <c r="BL536">
        <f>(1-BK536)</f>
        <v>0</v>
      </c>
      <c r="BM536">
        <f>$B$11*CK536+$C$11*CL536+$F$11*CM536*(1-CP536)</f>
        <v>0</v>
      </c>
      <c r="BN536">
        <f>BM536*BO536</f>
        <v>0</v>
      </c>
      <c r="BO536">
        <f>($B$11*$D$9+$C$11*$D$9+$F$11*((CZ536+CR536)/MAX(CZ536+CR536+DA536, 0.1)*$I$9+DA536/MAX(CZ536+CR536+DA536, 0.1)*$J$9))/($B$11+$C$11+$F$11)</f>
        <v>0</v>
      </c>
      <c r="BP536">
        <f>($B$11*$K$9+$C$11*$K$9+$F$11*((CZ536+CR536)/MAX(CZ536+CR536+DA536, 0.1)*$P$9+DA536/MAX(CZ536+CR536+DA536, 0.1)*$Q$9))/($B$11+$C$11+$F$11)</f>
        <v>0</v>
      </c>
      <c r="BQ536">
        <v>6</v>
      </c>
      <c r="BR536">
        <v>0.5</v>
      </c>
      <c r="BS536" t="s">
        <v>293</v>
      </c>
      <c r="BT536">
        <v>2</v>
      </c>
      <c r="BU536">
        <v>1626466227</v>
      </c>
      <c r="BV536">
        <v>394.282666666667</v>
      </c>
      <c r="BW536">
        <v>419.941333333333</v>
      </c>
      <c r="BX536">
        <v>17.2630666666667</v>
      </c>
      <c r="BY536">
        <v>8.54645</v>
      </c>
      <c r="BZ536">
        <v>392.736</v>
      </c>
      <c r="CA536">
        <v>17.2431666666667</v>
      </c>
      <c r="CB536">
        <v>899.969333333333</v>
      </c>
      <c r="CC536">
        <v>100.748</v>
      </c>
      <c r="CD536">
        <v>0.100258666666667</v>
      </c>
      <c r="CE536">
        <v>32.9826333333333</v>
      </c>
      <c r="CF536">
        <v>30.3330333333333</v>
      </c>
      <c r="CG536">
        <v>999.9</v>
      </c>
      <c r="CH536">
        <v>0</v>
      </c>
      <c r="CI536">
        <v>0</v>
      </c>
      <c r="CJ536">
        <v>9998.96</v>
      </c>
      <c r="CK536">
        <v>0</v>
      </c>
      <c r="CL536">
        <v>0.221023</v>
      </c>
      <c r="CM536">
        <v>1459.99333333333</v>
      </c>
      <c r="CN536">
        <v>0.973</v>
      </c>
      <c r="CO536">
        <v>0.0269999</v>
      </c>
      <c r="CP536">
        <v>0</v>
      </c>
      <c r="CQ536">
        <v>896.094333333333</v>
      </c>
      <c r="CR536">
        <v>4.99999</v>
      </c>
      <c r="CS536">
        <v>13173.2</v>
      </c>
      <c r="CT536">
        <v>12728.3</v>
      </c>
      <c r="CU536">
        <v>40.375</v>
      </c>
      <c r="CV536">
        <v>41.875</v>
      </c>
      <c r="CW536">
        <v>41.25</v>
      </c>
      <c r="CX536">
        <v>41.5</v>
      </c>
      <c r="CY536">
        <v>43.062</v>
      </c>
      <c r="CZ536">
        <v>1415.71333333333</v>
      </c>
      <c r="DA536">
        <v>39.28</v>
      </c>
      <c r="DB536">
        <v>0</v>
      </c>
      <c r="DC536">
        <v>1626466239.2</v>
      </c>
      <c r="DD536">
        <v>0</v>
      </c>
      <c r="DE536">
        <v>895.89912</v>
      </c>
      <c r="DF536">
        <v>1.38546153649397</v>
      </c>
      <c r="DG536">
        <v>21.3692307808561</v>
      </c>
      <c r="DH536">
        <v>13171.04</v>
      </c>
      <c r="DI536">
        <v>15</v>
      </c>
      <c r="DJ536">
        <v>1626465084.6</v>
      </c>
      <c r="DK536" t="s">
        <v>294</v>
      </c>
      <c r="DL536">
        <v>1626465076.6</v>
      </c>
      <c r="DM536">
        <v>1626465084.6</v>
      </c>
      <c r="DN536">
        <v>8</v>
      </c>
      <c r="DO536">
        <v>0.212</v>
      </c>
      <c r="DP536">
        <v>0.013</v>
      </c>
      <c r="DQ536">
        <v>1.588</v>
      </c>
      <c r="DR536">
        <v>-0.074</v>
      </c>
      <c r="DS536">
        <v>420</v>
      </c>
      <c r="DT536">
        <v>3</v>
      </c>
      <c r="DU536">
        <v>0.13</v>
      </c>
      <c r="DV536">
        <v>0.03</v>
      </c>
      <c r="DW536">
        <v>-25.6567292682927</v>
      </c>
      <c r="DX536">
        <v>0.0277296167246737</v>
      </c>
      <c r="DY536">
        <v>0.0403147388402464</v>
      </c>
      <c r="DZ536">
        <v>1</v>
      </c>
      <c r="EA536">
        <v>895.873757575758</v>
      </c>
      <c r="EB536">
        <v>0.420654900530224</v>
      </c>
      <c r="EC536">
        <v>0.219273874731064</v>
      </c>
      <c r="ED536">
        <v>1</v>
      </c>
      <c r="EE536">
        <v>8.63983024390244</v>
      </c>
      <c r="EF536">
        <v>0.393116655052286</v>
      </c>
      <c r="EG536">
        <v>0.0414106958310147</v>
      </c>
      <c r="EH536">
        <v>0</v>
      </c>
      <c r="EI536">
        <v>2</v>
      </c>
      <c r="EJ536">
        <v>3</v>
      </c>
      <c r="EK536" t="s">
        <v>354</v>
      </c>
      <c r="EL536">
        <v>100</v>
      </c>
      <c r="EM536">
        <v>100</v>
      </c>
      <c r="EN536">
        <v>1.547</v>
      </c>
      <c r="EO536">
        <v>0.0201</v>
      </c>
      <c r="EP536">
        <v>0.796380875196005</v>
      </c>
      <c r="EQ536">
        <v>0.00225868272383977</v>
      </c>
      <c r="ER536">
        <v>-9.96746185667655e-07</v>
      </c>
      <c r="ES536">
        <v>2.83711317370827e-10</v>
      </c>
      <c r="ET536">
        <v>-0.071317122073674</v>
      </c>
      <c r="EU536">
        <v>-0.00217948432402501</v>
      </c>
      <c r="EV536">
        <v>0.000453263451741206</v>
      </c>
      <c r="EW536">
        <v>-1.16319206543697e-06</v>
      </c>
      <c r="EX536">
        <v>-2</v>
      </c>
      <c r="EY536">
        <v>2196</v>
      </c>
      <c r="EZ536">
        <v>1</v>
      </c>
      <c r="FA536">
        <v>25</v>
      </c>
      <c r="FB536">
        <v>19.2</v>
      </c>
      <c r="FC536">
        <v>19.1</v>
      </c>
      <c r="FD536">
        <v>18</v>
      </c>
      <c r="FE536">
        <v>835.956</v>
      </c>
      <c r="FF536">
        <v>438.075</v>
      </c>
      <c r="FG536">
        <v>41.6544</v>
      </c>
      <c r="FH536">
        <v>25.587</v>
      </c>
      <c r="FI536">
        <v>30.0006</v>
      </c>
      <c r="FJ536">
        <v>25.495</v>
      </c>
      <c r="FK536">
        <v>25.5116</v>
      </c>
      <c r="FL536">
        <v>25.1567</v>
      </c>
      <c r="FM536">
        <v>44.2113</v>
      </c>
      <c r="FN536">
        <v>0</v>
      </c>
      <c r="FO536">
        <v>41.71</v>
      </c>
      <c r="FP536">
        <v>420</v>
      </c>
      <c r="FQ536">
        <v>8.74204</v>
      </c>
      <c r="FR536">
        <v>101.441</v>
      </c>
      <c r="FS536">
        <v>101.864</v>
      </c>
    </row>
    <row r="537" spans="1:175">
      <c r="A537">
        <v>521</v>
      </c>
      <c r="B537">
        <v>1626466230</v>
      </c>
      <c r="C537">
        <v>1040.40000009537</v>
      </c>
      <c r="D537" t="s">
        <v>1336</v>
      </c>
      <c r="E537" t="s">
        <v>1337</v>
      </c>
      <c r="F537">
        <v>1</v>
      </c>
      <c r="G537" t="s">
        <v>291</v>
      </c>
      <c r="H537">
        <v>1626466229</v>
      </c>
      <c r="I537">
        <f>(J537)/1000</f>
        <v>0</v>
      </c>
      <c r="J537">
        <f>1000*CB537*AH537*(BX537-BY537)/(100*BQ537*(1000-AH537*BX537))</f>
        <v>0</v>
      </c>
      <c r="K537">
        <f>CB537*AH537*(BW537-BV537*(1000-AH537*BY537)/(1000-AH537*BX537))/(100*BQ537)</f>
        <v>0</v>
      </c>
      <c r="L537">
        <f>BV537 - IF(AH537&gt;1, K537*BQ537*100.0/(AJ537*CJ537), 0)</f>
        <v>0</v>
      </c>
      <c r="M537">
        <f>((S537-I537/2)*L537-K537)/(S537+I537/2)</f>
        <v>0</v>
      </c>
      <c r="N537">
        <f>M537*(CC537+CD537)/1000.0</f>
        <v>0</v>
      </c>
      <c r="O537">
        <f>(BV537 - IF(AH537&gt;1, K537*BQ537*100.0/(AJ537*CJ537), 0))*(CC537+CD537)/1000.0</f>
        <v>0</v>
      </c>
      <c r="P537">
        <f>2.0/((1/R537-1/Q537)+SIGN(R537)*SQRT((1/R537-1/Q537)*(1/R537-1/Q537) + 4*BR537/((BR537+1)*(BR537+1))*(2*1/R537*1/Q537-1/Q537*1/Q537)))</f>
        <v>0</v>
      </c>
      <c r="Q537">
        <f>IF(LEFT(BS537,1)&lt;&gt;"0",IF(LEFT(BS537,1)="1",3.0,BT537),$D$5+$E$5*(CJ537*CC537/($K$5*1000))+$F$5*(CJ537*CC537/($K$5*1000))*MAX(MIN(BQ537,$J$5),$I$5)*MAX(MIN(BQ537,$J$5),$I$5)+$G$5*MAX(MIN(BQ537,$J$5),$I$5)*(CJ537*CC537/($K$5*1000))+$H$5*(CJ537*CC537/($K$5*1000))*(CJ537*CC537/($K$5*1000)))</f>
        <v>0</v>
      </c>
      <c r="R537">
        <f>I537*(1000-(1000*0.61365*exp(17.502*V537/(240.97+V537))/(CC537+CD537)+BX537)/2)/(1000*0.61365*exp(17.502*V537/(240.97+V537))/(CC537+CD537)-BX537)</f>
        <v>0</v>
      </c>
      <c r="S537">
        <f>1/((BR537+1)/(P537/1.6)+1/(Q537/1.37)) + BR537/((BR537+1)/(P537/1.6) + BR537/(Q537/1.37))</f>
        <v>0</v>
      </c>
      <c r="T537">
        <f>(BM537*BP537)</f>
        <v>0</v>
      </c>
      <c r="U537">
        <f>(CE537+(T537+2*0.95*5.67E-8*(((CE537+$B$7)+273)^4-(CE537+273)^4)-44100*I537)/(1.84*29.3*Q537+8*0.95*5.67E-8*(CE537+273)^3))</f>
        <v>0</v>
      </c>
      <c r="V537">
        <f>($C$7*CF537+$D$7*CG537+$E$7*U537)</f>
        <v>0</v>
      </c>
      <c r="W537">
        <f>0.61365*exp(17.502*V537/(240.97+V537))</f>
        <v>0</v>
      </c>
      <c r="X537">
        <f>(Y537/Z537*100)</f>
        <v>0</v>
      </c>
      <c r="Y537">
        <f>BX537*(CC537+CD537)/1000</f>
        <v>0</v>
      </c>
      <c r="Z537">
        <f>0.61365*exp(17.502*CE537/(240.97+CE537))</f>
        <v>0</v>
      </c>
      <c r="AA537">
        <f>(W537-BX537*(CC537+CD537)/1000)</f>
        <v>0</v>
      </c>
      <c r="AB537">
        <f>(-I537*44100)</f>
        <v>0</v>
      </c>
      <c r="AC537">
        <f>2*29.3*Q537*0.92*(CE537-V537)</f>
        <v>0</v>
      </c>
      <c r="AD537">
        <f>2*0.95*5.67E-8*(((CE537+$B$7)+273)^4-(V537+273)^4)</f>
        <v>0</v>
      </c>
      <c r="AE537">
        <f>T537+AD537+AB537+AC537</f>
        <v>0</v>
      </c>
      <c r="AF537">
        <v>129</v>
      </c>
      <c r="AG537">
        <v>14</v>
      </c>
      <c r="AH537">
        <f>IF(AF537*$H$13&gt;=AJ537,1.0,(AJ537/(AJ537-AF537*$H$13)))</f>
        <v>0</v>
      </c>
      <c r="AI537">
        <f>(AH537-1)*100</f>
        <v>0</v>
      </c>
      <c r="AJ537">
        <f>MAX(0,($B$13+$C$13*CJ537)/(1+$D$13*CJ537)*CC537/(CE537+273)*$E$13)</f>
        <v>0</v>
      </c>
      <c r="AK537" t="s">
        <v>292</v>
      </c>
      <c r="AL537" t="s">
        <v>292</v>
      </c>
      <c r="AM537">
        <v>0</v>
      </c>
      <c r="AN537">
        <v>0</v>
      </c>
      <c r="AO537">
        <f>1-AM537/AN537</f>
        <v>0</v>
      </c>
      <c r="AP537">
        <v>0</v>
      </c>
      <c r="AQ537" t="s">
        <v>292</v>
      </c>
      <c r="AR537" t="s">
        <v>292</v>
      </c>
      <c r="AS537">
        <v>0</v>
      </c>
      <c r="AT537">
        <v>0</v>
      </c>
      <c r="AU537">
        <f>1-AS537/AT537</f>
        <v>0</v>
      </c>
      <c r="AV537">
        <v>0.5</v>
      </c>
      <c r="AW537">
        <f>BN537</f>
        <v>0</v>
      </c>
      <c r="AX537">
        <f>K537</f>
        <v>0</v>
      </c>
      <c r="AY537">
        <f>AU537*AV537*AW537</f>
        <v>0</v>
      </c>
      <c r="AZ537">
        <f>(AX537-AP537)/AW537</f>
        <v>0</v>
      </c>
      <c r="BA537">
        <f>(AN537-AT537)/AT537</f>
        <v>0</v>
      </c>
      <c r="BB537">
        <f>AM537/(AO537+AM537/AT537)</f>
        <v>0</v>
      </c>
      <c r="BC537" t="s">
        <v>292</v>
      </c>
      <c r="BD537">
        <v>0</v>
      </c>
      <c r="BE537">
        <f>IF(BD537&lt;&gt;0, BD537, BB537)</f>
        <v>0</v>
      </c>
      <c r="BF537">
        <f>1-BE537/AT537</f>
        <v>0</v>
      </c>
      <c r="BG537">
        <f>(AT537-AS537)/(AT537-BE537)</f>
        <v>0</v>
      </c>
      <c r="BH537">
        <f>(AN537-AT537)/(AN537-BE537)</f>
        <v>0</v>
      </c>
      <c r="BI537">
        <f>(AT537-AS537)/(AT537-AM537)</f>
        <v>0</v>
      </c>
      <c r="BJ537">
        <f>(AN537-AT537)/(AN537-AM537)</f>
        <v>0</v>
      </c>
      <c r="BK537">
        <f>(BG537*BE537/AS537)</f>
        <v>0</v>
      </c>
      <c r="BL537">
        <f>(1-BK537)</f>
        <v>0</v>
      </c>
      <c r="BM537">
        <f>$B$11*CK537+$C$11*CL537+$F$11*CM537*(1-CP537)</f>
        <v>0</v>
      </c>
      <c r="BN537">
        <f>BM537*BO537</f>
        <v>0</v>
      </c>
      <c r="BO537">
        <f>($B$11*$D$9+$C$11*$D$9+$F$11*((CZ537+CR537)/MAX(CZ537+CR537+DA537, 0.1)*$I$9+DA537/MAX(CZ537+CR537+DA537, 0.1)*$J$9))/($B$11+$C$11+$F$11)</f>
        <v>0</v>
      </c>
      <c r="BP537">
        <f>($B$11*$K$9+$C$11*$K$9+$F$11*((CZ537+CR537)/MAX(CZ537+CR537+DA537, 0.1)*$P$9+DA537/MAX(CZ537+CR537+DA537, 0.1)*$Q$9))/($B$11+$C$11+$F$11)</f>
        <v>0</v>
      </c>
      <c r="BQ537">
        <v>6</v>
      </c>
      <c r="BR537">
        <v>0.5</v>
      </c>
      <c r="BS537" t="s">
        <v>293</v>
      </c>
      <c r="BT537">
        <v>2</v>
      </c>
      <c r="BU537">
        <v>1626466229</v>
      </c>
      <c r="BV537">
        <v>394.288</v>
      </c>
      <c r="BW537">
        <v>419.972333333333</v>
      </c>
      <c r="BX537">
        <v>17.2943666666667</v>
      </c>
      <c r="BY537">
        <v>8.55169333333333</v>
      </c>
      <c r="BZ537">
        <v>392.741</v>
      </c>
      <c r="CA537">
        <v>17.2740666666667</v>
      </c>
      <c r="CB537">
        <v>900.032</v>
      </c>
      <c r="CC537">
        <v>100.748</v>
      </c>
      <c r="CD537">
        <v>0.0999016</v>
      </c>
      <c r="CE537">
        <v>33.0228</v>
      </c>
      <c r="CF537">
        <v>30.3659333333333</v>
      </c>
      <c r="CG537">
        <v>999.9</v>
      </c>
      <c r="CH537">
        <v>0</v>
      </c>
      <c r="CI537">
        <v>0</v>
      </c>
      <c r="CJ537">
        <v>9996.87333333333</v>
      </c>
      <c r="CK537">
        <v>0</v>
      </c>
      <c r="CL537">
        <v>0.221023</v>
      </c>
      <c r="CM537">
        <v>1459.99333333333</v>
      </c>
      <c r="CN537">
        <v>0.973</v>
      </c>
      <c r="CO537">
        <v>0.0269999</v>
      </c>
      <c r="CP537">
        <v>0</v>
      </c>
      <c r="CQ537">
        <v>896.235333333333</v>
      </c>
      <c r="CR537">
        <v>4.99999</v>
      </c>
      <c r="CS537">
        <v>13173.5333333333</v>
      </c>
      <c r="CT537">
        <v>12728.3</v>
      </c>
      <c r="CU537">
        <v>40.375</v>
      </c>
      <c r="CV537">
        <v>41.875</v>
      </c>
      <c r="CW537">
        <v>41.25</v>
      </c>
      <c r="CX537">
        <v>41.5206666666667</v>
      </c>
      <c r="CY537">
        <v>43.062</v>
      </c>
      <c r="CZ537">
        <v>1415.71333333333</v>
      </c>
      <c r="DA537">
        <v>39.28</v>
      </c>
      <c r="DB537">
        <v>0</v>
      </c>
      <c r="DC537">
        <v>1626466241</v>
      </c>
      <c r="DD537">
        <v>0</v>
      </c>
      <c r="DE537">
        <v>895.928538461538</v>
      </c>
      <c r="DF537">
        <v>1.67309401087721</v>
      </c>
      <c r="DG537">
        <v>21.9418803186739</v>
      </c>
      <c r="DH537">
        <v>13171.4615384615</v>
      </c>
      <c r="DI537">
        <v>15</v>
      </c>
      <c r="DJ537">
        <v>1626465084.6</v>
      </c>
      <c r="DK537" t="s">
        <v>294</v>
      </c>
      <c r="DL537">
        <v>1626465076.6</v>
      </c>
      <c r="DM537">
        <v>1626465084.6</v>
      </c>
      <c r="DN537">
        <v>8</v>
      </c>
      <c r="DO537">
        <v>0.212</v>
      </c>
      <c r="DP537">
        <v>0.013</v>
      </c>
      <c r="DQ537">
        <v>1.588</v>
      </c>
      <c r="DR537">
        <v>-0.074</v>
      </c>
      <c r="DS537">
        <v>420</v>
      </c>
      <c r="DT537">
        <v>3</v>
      </c>
      <c r="DU537">
        <v>0.13</v>
      </c>
      <c r="DV537">
        <v>0.03</v>
      </c>
      <c r="DW537">
        <v>-25.6595634146341</v>
      </c>
      <c r="DX537">
        <v>0.0254592334494868</v>
      </c>
      <c r="DY537">
        <v>0.0405349518323086</v>
      </c>
      <c r="DZ537">
        <v>1</v>
      </c>
      <c r="EA537">
        <v>895.906971428572</v>
      </c>
      <c r="EB537">
        <v>1.06389041095936</v>
      </c>
      <c r="EC537">
        <v>0.238917856261964</v>
      </c>
      <c r="ED537">
        <v>1</v>
      </c>
      <c r="EE537">
        <v>8.65489487804878</v>
      </c>
      <c r="EF537">
        <v>0.421347595818809</v>
      </c>
      <c r="EG537">
        <v>0.0442718500069053</v>
      </c>
      <c r="EH537">
        <v>0</v>
      </c>
      <c r="EI537">
        <v>2</v>
      </c>
      <c r="EJ537">
        <v>3</v>
      </c>
      <c r="EK537" t="s">
        <v>354</v>
      </c>
      <c r="EL537">
        <v>100</v>
      </c>
      <c r="EM537">
        <v>100</v>
      </c>
      <c r="EN537">
        <v>1.547</v>
      </c>
      <c r="EO537">
        <v>0.0205</v>
      </c>
      <c r="EP537">
        <v>0.796380875196005</v>
      </c>
      <c r="EQ537">
        <v>0.00225868272383977</v>
      </c>
      <c r="ER537">
        <v>-9.96746185667655e-07</v>
      </c>
      <c r="ES537">
        <v>2.83711317370827e-10</v>
      </c>
      <c r="ET537">
        <v>-0.071317122073674</v>
      </c>
      <c r="EU537">
        <v>-0.00217948432402501</v>
      </c>
      <c r="EV537">
        <v>0.000453263451741206</v>
      </c>
      <c r="EW537">
        <v>-1.16319206543697e-06</v>
      </c>
      <c r="EX537">
        <v>-2</v>
      </c>
      <c r="EY537">
        <v>2196</v>
      </c>
      <c r="EZ537">
        <v>1</v>
      </c>
      <c r="FA537">
        <v>25</v>
      </c>
      <c r="FB537">
        <v>19.2</v>
      </c>
      <c r="FC537">
        <v>19.1</v>
      </c>
      <c r="FD537">
        <v>18</v>
      </c>
      <c r="FE537">
        <v>835.636</v>
      </c>
      <c r="FF537">
        <v>438.635</v>
      </c>
      <c r="FG537">
        <v>41.7224</v>
      </c>
      <c r="FH537">
        <v>25.5905</v>
      </c>
      <c r="FI537">
        <v>30.0006</v>
      </c>
      <c r="FJ537">
        <v>25.4971</v>
      </c>
      <c r="FK537">
        <v>25.5137</v>
      </c>
      <c r="FL537">
        <v>25.1602</v>
      </c>
      <c r="FM537">
        <v>43.8915</v>
      </c>
      <c r="FN537">
        <v>0</v>
      </c>
      <c r="FO537">
        <v>41.81</v>
      </c>
      <c r="FP537">
        <v>420</v>
      </c>
      <c r="FQ537">
        <v>8.7675</v>
      </c>
      <c r="FR537">
        <v>101.441</v>
      </c>
      <c r="FS537">
        <v>101.864</v>
      </c>
    </row>
    <row r="538" spans="1:175">
      <c r="A538">
        <v>522</v>
      </c>
      <c r="B538">
        <v>1626466232</v>
      </c>
      <c r="C538">
        <v>1042.40000009537</v>
      </c>
      <c r="D538" t="s">
        <v>1338</v>
      </c>
      <c r="E538" t="s">
        <v>1339</v>
      </c>
      <c r="F538">
        <v>1</v>
      </c>
      <c r="G538" t="s">
        <v>291</v>
      </c>
      <c r="H538">
        <v>1626466231</v>
      </c>
      <c r="I538">
        <f>(J538)/1000</f>
        <v>0</v>
      </c>
      <c r="J538">
        <f>1000*CB538*AH538*(BX538-BY538)/(100*BQ538*(1000-AH538*BX538))</f>
        <v>0</v>
      </c>
      <c r="K538">
        <f>CB538*AH538*(BW538-BV538*(1000-AH538*BY538)/(1000-AH538*BX538))/(100*BQ538)</f>
        <v>0</v>
      </c>
      <c r="L538">
        <f>BV538 - IF(AH538&gt;1, K538*BQ538*100.0/(AJ538*CJ538), 0)</f>
        <v>0</v>
      </c>
      <c r="M538">
        <f>((S538-I538/2)*L538-K538)/(S538+I538/2)</f>
        <v>0</v>
      </c>
      <c r="N538">
        <f>M538*(CC538+CD538)/1000.0</f>
        <v>0</v>
      </c>
      <c r="O538">
        <f>(BV538 - IF(AH538&gt;1, K538*BQ538*100.0/(AJ538*CJ538), 0))*(CC538+CD538)/1000.0</f>
        <v>0</v>
      </c>
      <c r="P538">
        <f>2.0/((1/R538-1/Q538)+SIGN(R538)*SQRT((1/R538-1/Q538)*(1/R538-1/Q538) + 4*BR538/((BR538+1)*(BR538+1))*(2*1/R538*1/Q538-1/Q538*1/Q538)))</f>
        <v>0</v>
      </c>
      <c r="Q538">
        <f>IF(LEFT(BS538,1)&lt;&gt;"0",IF(LEFT(BS538,1)="1",3.0,BT538),$D$5+$E$5*(CJ538*CC538/($K$5*1000))+$F$5*(CJ538*CC538/($K$5*1000))*MAX(MIN(BQ538,$J$5),$I$5)*MAX(MIN(BQ538,$J$5),$I$5)+$G$5*MAX(MIN(BQ538,$J$5),$I$5)*(CJ538*CC538/($K$5*1000))+$H$5*(CJ538*CC538/($K$5*1000))*(CJ538*CC538/($K$5*1000)))</f>
        <v>0</v>
      </c>
      <c r="R538">
        <f>I538*(1000-(1000*0.61365*exp(17.502*V538/(240.97+V538))/(CC538+CD538)+BX538)/2)/(1000*0.61365*exp(17.502*V538/(240.97+V538))/(CC538+CD538)-BX538)</f>
        <v>0</v>
      </c>
      <c r="S538">
        <f>1/((BR538+1)/(P538/1.6)+1/(Q538/1.37)) + BR538/((BR538+1)/(P538/1.6) + BR538/(Q538/1.37))</f>
        <v>0</v>
      </c>
      <c r="T538">
        <f>(BM538*BP538)</f>
        <v>0</v>
      </c>
      <c r="U538">
        <f>(CE538+(T538+2*0.95*5.67E-8*(((CE538+$B$7)+273)^4-(CE538+273)^4)-44100*I538)/(1.84*29.3*Q538+8*0.95*5.67E-8*(CE538+273)^3))</f>
        <v>0</v>
      </c>
      <c r="V538">
        <f>($C$7*CF538+$D$7*CG538+$E$7*U538)</f>
        <v>0</v>
      </c>
      <c r="W538">
        <f>0.61365*exp(17.502*V538/(240.97+V538))</f>
        <v>0</v>
      </c>
      <c r="X538">
        <f>(Y538/Z538*100)</f>
        <v>0</v>
      </c>
      <c r="Y538">
        <f>BX538*(CC538+CD538)/1000</f>
        <v>0</v>
      </c>
      <c r="Z538">
        <f>0.61365*exp(17.502*CE538/(240.97+CE538))</f>
        <v>0</v>
      </c>
      <c r="AA538">
        <f>(W538-BX538*(CC538+CD538)/1000)</f>
        <v>0</v>
      </c>
      <c r="AB538">
        <f>(-I538*44100)</f>
        <v>0</v>
      </c>
      <c r="AC538">
        <f>2*29.3*Q538*0.92*(CE538-V538)</f>
        <v>0</v>
      </c>
      <c r="AD538">
        <f>2*0.95*5.67E-8*(((CE538+$B$7)+273)^4-(V538+273)^4)</f>
        <v>0</v>
      </c>
      <c r="AE538">
        <f>T538+AD538+AB538+AC538</f>
        <v>0</v>
      </c>
      <c r="AF538">
        <v>129</v>
      </c>
      <c r="AG538">
        <v>14</v>
      </c>
      <c r="AH538">
        <f>IF(AF538*$H$13&gt;=AJ538,1.0,(AJ538/(AJ538-AF538*$H$13)))</f>
        <v>0</v>
      </c>
      <c r="AI538">
        <f>(AH538-1)*100</f>
        <v>0</v>
      </c>
      <c r="AJ538">
        <f>MAX(0,($B$13+$C$13*CJ538)/(1+$D$13*CJ538)*CC538/(CE538+273)*$E$13)</f>
        <v>0</v>
      </c>
      <c r="AK538" t="s">
        <v>292</v>
      </c>
      <c r="AL538" t="s">
        <v>292</v>
      </c>
      <c r="AM538">
        <v>0</v>
      </c>
      <c r="AN538">
        <v>0</v>
      </c>
      <c r="AO538">
        <f>1-AM538/AN538</f>
        <v>0</v>
      </c>
      <c r="AP538">
        <v>0</v>
      </c>
      <c r="AQ538" t="s">
        <v>292</v>
      </c>
      <c r="AR538" t="s">
        <v>292</v>
      </c>
      <c r="AS538">
        <v>0</v>
      </c>
      <c r="AT538">
        <v>0</v>
      </c>
      <c r="AU538">
        <f>1-AS538/AT538</f>
        <v>0</v>
      </c>
      <c r="AV538">
        <v>0.5</v>
      </c>
      <c r="AW538">
        <f>BN538</f>
        <v>0</v>
      </c>
      <c r="AX538">
        <f>K538</f>
        <v>0</v>
      </c>
      <c r="AY538">
        <f>AU538*AV538*AW538</f>
        <v>0</v>
      </c>
      <c r="AZ538">
        <f>(AX538-AP538)/AW538</f>
        <v>0</v>
      </c>
      <c r="BA538">
        <f>(AN538-AT538)/AT538</f>
        <v>0</v>
      </c>
      <c r="BB538">
        <f>AM538/(AO538+AM538/AT538)</f>
        <v>0</v>
      </c>
      <c r="BC538" t="s">
        <v>292</v>
      </c>
      <c r="BD538">
        <v>0</v>
      </c>
      <c r="BE538">
        <f>IF(BD538&lt;&gt;0, BD538, BB538)</f>
        <v>0</v>
      </c>
      <c r="BF538">
        <f>1-BE538/AT538</f>
        <v>0</v>
      </c>
      <c r="BG538">
        <f>(AT538-AS538)/(AT538-BE538)</f>
        <v>0</v>
      </c>
      <c r="BH538">
        <f>(AN538-AT538)/(AN538-BE538)</f>
        <v>0</v>
      </c>
      <c r="BI538">
        <f>(AT538-AS538)/(AT538-AM538)</f>
        <v>0</v>
      </c>
      <c r="BJ538">
        <f>(AN538-AT538)/(AN538-AM538)</f>
        <v>0</v>
      </c>
      <c r="BK538">
        <f>(BG538*BE538/AS538)</f>
        <v>0</v>
      </c>
      <c r="BL538">
        <f>(1-BK538)</f>
        <v>0</v>
      </c>
      <c r="BM538">
        <f>$B$11*CK538+$C$11*CL538+$F$11*CM538*(1-CP538)</f>
        <v>0</v>
      </c>
      <c r="BN538">
        <f>BM538*BO538</f>
        <v>0</v>
      </c>
      <c r="BO538">
        <f>($B$11*$D$9+$C$11*$D$9+$F$11*((CZ538+CR538)/MAX(CZ538+CR538+DA538, 0.1)*$I$9+DA538/MAX(CZ538+CR538+DA538, 0.1)*$J$9))/($B$11+$C$11+$F$11)</f>
        <v>0</v>
      </c>
      <c r="BP538">
        <f>($B$11*$K$9+$C$11*$K$9+$F$11*((CZ538+CR538)/MAX(CZ538+CR538+DA538, 0.1)*$P$9+DA538/MAX(CZ538+CR538+DA538, 0.1)*$Q$9))/($B$11+$C$11+$F$11)</f>
        <v>0</v>
      </c>
      <c r="BQ538">
        <v>6</v>
      </c>
      <c r="BR538">
        <v>0.5</v>
      </c>
      <c r="BS538" t="s">
        <v>293</v>
      </c>
      <c r="BT538">
        <v>2</v>
      </c>
      <c r="BU538">
        <v>1626466231</v>
      </c>
      <c r="BV538">
        <v>394.288</v>
      </c>
      <c r="BW538">
        <v>419.922</v>
      </c>
      <c r="BX538">
        <v>17.3240666666667</v>
      </c>
      <c r="BY538">
        <v>8.57315666666667</v>
      </c>
      <c r="BZ538">
        <v>392.741333333333</v>
      </c>
      <c r="CA538">
        <v>17.3034333333333</v>
      </c>
      <c r="CB538">
        <v>900.054666666667</v>
      </c>
      <c r="CC538">
        <v>100.747</v>
      </c>
      <c r="CD538">
        <v>0.100022033333333</v>
      </c>
      <c r="CE538">
        <v>33.0625</v>
      </c>
      <c r="CF538">
        <v>30.4111666666667</v>
      </c>
      <c r="CG538">
        <v>999.9</v>
      </c>
      <c r="CH538">
        <v>0</v>
      </c>
      <c r="CI538">
        <v>0</v>
      </c>
      <c r="CJ538">
        <v>9992.09</v>
      </c>
      <c r="CK538">
        <v>0</v>
      </c>
      <c r="CL538">
        <v>0.221023</v>
      </c>
      <c r="CM538">
        <v>1459.98</v>
      </c>
      <c r="CN538">
        <v>0.973</v>
      </c>
      <c r="CO538">
        <v>0.0269999</v>
      </c>
      <c r="CP538">
        <v>0</v>
      </c>
      <c r="CQ538">
        <v>896.013</v>
      </c>
      <c r="CR538">
        <v>4.99999</v>
      </c>
      <c r="CS538">
        <v>13173.9333333333</v>
      </c>
      <c r="CT538">
        <v>12728.1666666667</v>
      </c>
      <c r="CU538">
        <v>40.437</v>
      </c>
      <c r="CV538">
        <v>41.875</v>
      </c>
      <c r="CW538">
        <v>41.25</v>
      </c>
      <c r="CX538">
        <v>41.5206666666667</v>
      </c>
      <c r="CY538">
        <v>43.062</v>
      </c>
      <c r="CZ538">
        <v>1415.7</v>
      </c>
      <c r="DA538">
        <v>39.28</v>
      </c>
      <c r="DB538">
        <v>0</v>
      </c>
      <c r="DC538">
        <v>1626466243.4</v>
      </c>
      <c r="DD538">
        <v>0</v>
      </c>
      <c r="DE538">
        <v>895.972730769231</v>
      </c>
      <c r="DF538">
        <v>1.14704273211441</v>
      </c>
      <c r="DG538">
        <v>17.7435897358579</v>
      </c>
      <c r="DH538">
        <v>13172.2615384615</v>
      </c>
      <c r="DI538">
        <v>15</v>
      </c>
      <c r="DJ538">
        <v>1626465084.6</v>
      </c>
      <c r="DK538" t="s">
        <v>294</v>
      </c>
      <c r="DL538">
        <v>1626465076.6</v>
      </c>
      <c r="DM538">
        <v>1626465084.6</v>
      </c>
      <c r="DN538">
        <v>8</v>
      </c>
      <c r="DO538">
        <v>0.212</v>
      </c>
      <c r="DP538">
        <v>0.013</v>
      </c>
      <c r="DQ538">
        <v>1.588</v>
      </c>
      <c r="DR538">
        <v>-0.074</v>
      </c>
      <c r="DS538">
        <v>420</v>
      </c>
      <c r="DT538">
        <v>3</v>
      </c>
      <c r="DU538">
        <v>0.13</v>
      </c>
      <c r="DV538">
        <v>0.03</v>
      </c>
      <c r="DW538">
        <v>-25.6579512195122</v>
      </c>
      <c r="DX538">
        <v>0.0205777003483934</v>
      </c>
      <c r="DY538">
        <v>0.0406607746615058</v>
      </c>
      <c r="DZ538">
        <v>1</v>
      </c>
      <c r="EA538">
        <v>895.932121212121</v>
      </c>
      <c r="EB538">
        <v>0.942526831742955</v>
      </c>
      <c r="EC538">
        <v>0.234718885061661</v>
      </c>
      <c r="ED538">
        <v>1</v>
      </c>
      <c r="EE538">
        <v>8.6691787804878</v>
      </c>
      <c r="EF538">
        <v>0.476512264808369</v>
      </c>
      <c r="EG538">
        <v>0.0491973964309696</v>
      </c>
      <c r="EH538">
        <v>0</v>
      </c>
      <c r="EI538">
        <v>2</v>
      </c>
      <c r="EJ538">
        <v>3</v>
      </c>
      <c r="EK538" t="s">
        <v>354</v>
      </c>
      <c r="EL538">
        <v>100</v>
      </c>
      <c r="EM538">
        <v>100</v>
      </c>
      <c r="EN538">
        <v>1.547</v>
      </c>
      <c r="EO538">
        <v>0.0209</v>
      </c>
      <c r="EP538">
        <v>0.796380875196005</v>
      </c>
      <c r="EQ538">
        <v>0.00225868272383977</v>
      </c>
      <c r="ER538">
        <v>-9.96746185667655e-07</v>
      </c>
      <c r="ES538">
        <v>2.83711317370827e-10</v>
      </c>
      <c r="ET538">
        <v>-0.071317122073674</v>
      </c>
      <c r="EU538">
        <v>-0.00217948432402501</v>
      </c>
      <c r="EV538">
        <v>0.000453263451741206</v>
      </c>
      <c r="EW538">
        <v>-1.16319206543697e-06</v>
      </c>
      <c r="EX538">
        <v>-2</v>
      </c>
      <c r="EY538">
        <v>2196</v>
      </c>
      <c r="EZ538">
        <v>1</v>
      </c>
      <c r="FA538">
        <v>25</v>
      </c>
      <c r="FB538">
        <v>19.3</v>
      </c>
      <c r="FC538">
        <v>19.1</v>
      </c>
      <c r="FD538">
        <v>18</v>
      </c>
      <c r="FE538">
        <v>835.599</v>
      </c>
      <c r="FF538">
        <v>438.698</v>
      </c>
      <c r="FG538">
        <v>41.7871</v>
      </c>
      <c r="FH538">
        <v>25.5937</v>
      </c>
      <c r="FI538">
        <v>30.0005</v>
      </c>
      <c r="FJ538">
        <v>25.4992</v>
      </c>
      <c r="FK538">
        <v>25.5159</v>
      </c>
      <c r="FL538">
        <v>25.1601</v>
      </c>
      <c r="FM538">
        <v>43.8915</v>
      </c>
      <c r="FN538">
        <v>0</v>
      </c>
      <c r="FO538">
        <v>41.91</v>
      </c>
      <c r="FP538">
        <v>420</v>
      </c>
      <c r="FQ538">
        <v>8.75872</v>
      </c>
      <c r="FR538">
        <v>101.441</v>
      </c>
      <c r="FS538">
        <v>101.864</v>
      </c>
    </row>
    <row r="539" spans="1:175">
      <c r="A539">
        <v>523</v>
      </c>
      <c r="B539">
        <v>1626466234</v>
      </c>
      <c r="C539">
        <v>1044.40000009537</v>
      </c>
      <c r="D539" t="s">
        <v>1340</v>
      </c>
      <c r="E539" t="s">
        <v>1341</v>
      </c>
      <c r="F539">
        <v>1</v>
      </c>
      <c r="G539" t="s">
        <v>291</v>
      </c>
      <c r="H539">
        <v>1626466233</v>
      </c>
      <c r="I539">
        <f>(J539)/1000</f>
        <v>0</v>
      </c>
      <c r="J539">
        <f>1000*CB539*AH539*(BX539-BY539)/(100*BQ539*(1000-AH539*BX539))</f>
        <v>0</v>
      </c>
      <c r="K539">
        <f>CB539*AH539*(BW539-BV539*(1000-AH539*BY539)/(1000-AH539*BX539))/(100*BQ539)</f>
        <v>0</v>
      </c>
      <c r="L539">
        <f>BV539 - IF(AH539&gt;1, K539*BQ539*100.0/(AJ539*CJ539), 0)</f>
        <v>0</v>
      </c>
      <c r="M539">
        <f>((S539-I539/2)*L539-K539)/(S539+I539/2)</f>
        <v>0</v>
      </c>
      <c r="N539">
        <f>M539*(CC539+CD539)/1000.0</f>
        <v>0</v>
      </c>
      <c r="O539">
        <f>(BV539 - IF(AH539&gt;1, K539*BQ539*100.0/(AJ539*CJ539), 0))*(CC539+CD539)/1000.0</f>
        <v>0</v>
      </c>
      <c r="P539">
        <f>2.0/((1/R539-1/Q539)+SIGN(R539)*SQRT((1/R539-1/Q539)*(1/R539-1/Q539) + 4*BR539/((BR539+1)*(BR539+1))*(2*1/R539*1/Q539-1/Q539*1/Q539)))</f>
        <v>0</v>
      </c>
      <c r="Q539">
        <f>IF(LEFT(BS539,1)&lt;&gt;"0",IF(LEFT(BS539,1)="1",3.0,BT539),$D$5+$E$5*(CJ539*CC539/($K$5*1000))+$F$5*(CJ539*CC539/($K$5*1000))*MAX(MIN(BQ539,$J$5),$I$5)*MAX(MIN(BQ539,$J$5),$I$5)+$G$5*MAX(MIN(BQ539,$J$5),$I$5)*(CJ539*CC539/($K$5*1000))+$H$5*(CJ539*CC539/($K$5*1000))*(CJ539*CC539/($K$5*1000)))</f>
        <v>0</v>
      </c>
      <c r="R539">
        <f>I539*(1000-(1000*0.61365*exp(17.502*V539/(240.97+V539))/(CC539+CD539)+BX539)/2)/(1000*0.61365*exp(17.502*V539/(240.97+V539))/(CC539+CD539)-BX539)</f>
        <v>0</v>
      </c>
      <c r="S539">
        <f>1/((BR539+1)/(P539/1.6)+1/(Q539/1.37)) + BR539/((BR539+1)/(P539/1.6) + BR539/(Q539/1.37))</f>
        <v>0</v>
      </c>
      <c r="T539">
        <f>(BM539*BP539)</f>
        <v>0</v>
      </c>
      <c r="U539">
        <f>(CE539+(T539+2*0.95*5.67E-8*(((CE539+$B$7)+273)^4-(CE539+273)^4)-44100*I539)/(1.84*29.3*Q539+8*0.95*5.67E-8*(CE539+273)^3))</f>
        <v>0</v>
      </c>
      <c r="V539">
        <f>($C$7*CF539+$D$7*CG539+$E$7*U539)</f>
        <v>0</v>
      </c>
      <c r="W539">
        <f>0.61365*exp(17.502*V539/(240.97+V539))</f>
        <v>0</v>
      </c>
      <c r="X539">
        <f>(Y539/Z539*100)</f>
        <v>0</v>
      </c>
      <c r="Y539">
        <f>BX539*(CC539+CD539)/1000</f>
        <v>0</v>
      </c>
      <c r="Z539">
        <f>0.61365*exp(17.502*CE539/(240.97+CE539))</f>
        <v>0</v>
      </c>
      <c r="AA539">
        <f>(W539-BX539*(CC539+CD539)/1000)</f>
        <v>0</v>
      </c>
      <c r="AB539">
        <f>(-I539*44100)</f>
        <v>0</v>
      </c>
      <c r="AC539">
        <f>2*29.3*Q539*0.92*(CE539-V539)</f>
        <v>0</v>
      </c>
      <c r="AD539">
        <f>2*0.95*5.67E-8*(((CE539+$B$7)+273)^4-(V539+273)^4)</f>
        <v>0</v>
      </c>
      <c r="AE539">
        <f>T539+AD539+AB539+AC539</f>
        <v>0</v>
      </c>
      <c r="AF539">
        <v>129</v>
      </c>
      <c r="AG539">
        <v>14</v>
      </c>
      <c r="AH539">
        <f>IF(AF539*$H$13&gt;=AJ539,1.0,(AJ539/(AJ539-AF539*$H$13)))</f>
        <v>0</v>
      </c>
      <c r="AI539">
        <f>(AH539-1)*100</f>
        <v>0</v>
      </c>
      <c r="AJ539">
        <f>MAX(0,($B$13+$C$13*CJ539)/(1+$D$13*CJ539)*CC539/(CE539+273)*$E$13)</f>
        <v>0</v>
      </c>
      <c r="AK539" t="s">
        <v>292</v>
      </c>
      <c r="AL539" t="s">
        <v>292</v>
      </c>
      <c r="AM539">
        <v>0</v>
      </c>
      <c r="AN539">
        <v>0</v>
      </c>
      <c r="AO539">
        <f>1-AM539/AN539</f>
        <v>0</v>
      </c>
      <c r="AP539">
        <v>0</v>
      </c>
      <c r="AQ539" t="s">
        <v>292</v>
      </c>
      <c r="AR539" t="s">
        <v>292</v>
      </c>
      <c r="AS539">
        <v>0</v>
      </c>
      <c r="AT539">
        <v>0</v>
      </c>
      <c r="AU539">
        <f>1-AS539/AT539</f>
        <v>0</v>
      </c>
      <c r="AV539">
        <v>0.5</v>
      </c>
      <c r="AW539">
        <f>BN539</f>
        <v>0</v>
      </c>
      <c r="AX539">
        <f>K539</f>
        <v>0</v>
      </c>
      <c r="AY539">
        <f>AU539*AV539*AW539</f>
        <v>0</v>
      </c>
      <c r="AZ539">
        <f>(AX539-AP539)/AW539</f>
        <v>0</v>
      </c>
      <c r="BA539">
        <f>(AN539-AT539)/AT539</f>
        <v>0</v>
      </c>
      <c r="BB539">
        <f>AM539/(AO539+AM539/AT539)</f>
        <v>0</v>
      </c>
      <c r="BC539" t="s">
        <v>292</v>
      </c>
      <c r="BD539">
        <v>0</v>
      </c>
      <c r="BE539">
        <f>IF(BD539&lt;&gt;0, BD539, BB539)</f>
        <v>0</v>
      </c>
      <c r="BF539">
        <f>1-BE539/AT539</f>
        <v>0</v>
      </c>
      <c r="BG539">
        <f>(AT539-AS539)/(AT539-BE539)</f>
        <v>0</v>
      </c>
      <c r="BH539">
        <f>(AN539-AT539)/(AN539-BE539)</f>
        <v>0</v>
      </c>
      <c r="BI539">
        <f>(AT539-AS539)/(AT539-AM539)</f>
        <v>0</v>
      </c>
      <c r="BJ539">
        <f>(AN539-AT539)/(AN539-AM539)</f>
        <v>0</v>
      </c>
      <c r="BK539">
        <f>(BG539*BE539/AS539)</f>
        <v>0</v>
      </c>
      <c r="BL539">
        <f>(1-BK539)</f>
        <v>0</v>
      </c>
      <c r="BM539">
        <f>$B$11*CK539+$C$11*CL539+$F$11*CM539*(1-CP539)</f>
        <v>0</v>
      </c>
      <c r="BN539">
        <f>BM539*BO539</f>
        <v>0</v>
      </c>
      <c r="BO539">
        <f>($B$11*$D$9+$C$11*$D$9+$F$11*((CZ539+CR539)/MAX(CZ539+CR539+DA539, 0.1)*$I$9+DA539/MAX(CZ539+CR539+DA539, 0.1)*$J$9))/($B$11+$C$11+$F$11)</f>
        <v>0</v>
      </c>
      <c r="BP539">
        <f>($B$11*$K$9+$C$11*$K$9+$F$11*((CZ539+CR539)/MAX(CZ539+CR539+DA539, 0.1)*$P$9+DA539/MAX(CZ539+CR539+DA539, 0.1)*$Q$9))/($B$11+$C$11+$F$11)</f>
        <v>0</v>
      </c>
      <c r="BQ539">
        <v>6</v>
      </c>
      <c r="BR539">
        <v>0.5</v>
      </c>
      <c r="BS539" t="s">
        <v>293</v>
      </c>
      <c r="BT539">
        <v>2</v>
      </c>
      <c r="BU539">
        <v>1626466233</v>
      </c>
      <c r="BV539">
        <v>394.272333333333</v>
      </c>
      <c r="BW539">
        <v>419.89</v>
      </c>
      <c r="BX539">
        <v>17.3664666666667</v>
      </c>
      <c r="BY539">
        <v>8.63015666666667</v>
      </c>
      <c r="BZ539">
        <v>392.725333333333</v>
      </c>
      <c r="CA539">
        <v>17.3453</v>
      </c>
      <c r="CB539">
        <v>899.989666666667</v>
      </c>
      <c r="CC539">
        <v>100.746333333333</v>
      </c>
      <c r="CD539">
        <v>0.100038866666667</v>
      </c>
      <c r="CE539">
        <v>33.0997333333333</v>
      </c>
      <c r="CF539">
        <v>30.4415666666667</v>
      </c>
      <c r="CG539">
        <v>999.9</v>
      </c>
      <c r="CH539">
        <v>0</v>
      </c>
      <c r="CI539">
        <v>0</v>
      </c>
      <c r="CJ539">
        <v>10007.5333333333</v>
      </c>
      <c r="CK539">
        <v>0</v>
      </c>
      <c r="CL539">
        <v>0.221023</v>
      </c>
      <c r="CM539">
        <v>1459.98</v>
      </c>
      <c r="CN539">
        <v>0.973</v>
      </c>
      <c r="CO539">
        <v>0.0269999</v>
      </c>
      <c r="CP539">
        <v>0</v>
      </c>
      <c r="CQ539">
        <v>896.020333333333</v>
      </c>
      <c r="CR539">
        <v>4.99999</v>
      </c>
      <c r="CS539">
        <v>13173.9</v>
      </c>
      <c r="CT539">
        <v>12728.1666666667</v>
      </c>
      <c r="CU539">
        <v>40.437</v>
      </c>
      <c r="CV539">
        <v>41.875</v>
      </c>
      <c r="CW539">
        <v>41.25</v>
      </c>
      <c r="CX539">
        <v>41.5206666666667</v>
      </c>
      <c r="CY539">
        <v>43.083</v>
      </c>
      <c r="CZ539">
        <v>1415.7</v>
      </c>
      <c r="DA539">
        <v>39.28</v>
      </c>
      <c r="DB539">
        <v>0</v>
      </c>
      <c r="DC539">
        <v>1626466245.2</v>
      </c>
      <c r="DD539">
        <v>0</v>
      </c>
      <c r="DE539">
        <v>895.97352</v>
      </c>
      <c r="DF539">
        <v>0.822692298983108</v>
      </c>
      <c r="DG539">
        <v>14.2461538437177</v>
      </c>
      <c r="DH539">
        <v>13172.824</v>
      </c>
      <c r="DI539">
        <v>15</v>
      </c>
      <c r="DJ539">
        <v>1626465084.6</v>
      </c>
      <c r="DK539" t="s">
        <v>294</v>
      </c>
      <c r="DL539">
        <v>1626465076.6</v>
      </c>
      <c r="DM539">
        <v>1626465084.6</v>
      </c>
      <c r="DN539">
        <v>8</v>
      </c>
      <c r="DO539">
        <v>0.212</v>
      </c>
      <c r="DP539">
        <v>0.013</v>
      </c>
      <c r="DQ539">
        <v>1.588</v>
      </c>
      <c r="DR539">
        <v>-0.074</v>
      </c>
      <c r="DS539">
        <v>420</v>
      </c>
      <c r="DT539">
        <v>3</v>
      </c>
      <c r="DU539">
        <v>0.13</v>
      </c>
      <c r="DV539">
        <v>0.03</v>
      </c>
      <c r="DW539">
        <v>-25.6504219512195</v>
      </c>
      <c r="DX539">
        <v>0.0119226480835708</v>
      </c>
      <c r="DY539">
        <v>0.0400849190800749</v>
      </c>
      <c r="DZ539">
        <v>1</v>
      </c>
      <c r="EA539">
        <v>895.938696969697</v>
      </c>
      <c r="EB539">
        <v>1.0822231263503</v>
      </c>
      <c r="EC539">
        <v>0.226378937456976</v>
      </c>
      <c r="ED539">
        <v>1</v>
      </c>
      <c r="EE539">
        <v>8.68079170731707</v>
      </c>
      <c r="EF539">
        <v>0.503346271777006</v>
      </c>
      <c r="EG539">
        <v>0.0510600565046281</v>
      </c>
      <c r="EH539">
        <v>0</v>
      </c>
      <c r="EI539">
        <v>2</v>
      </c>
      <c r="EJ539">
        <v>3</v>
      </c>
      <c r="EK539" t="s">
        <v>354</v>
      </c>
      <c r="EL539">
        <v>100</v>
      </c>
      <c r="EM539">
        <v>100</v>
      </c>
      <c r="EN539">
        <v>1.547</v>
      </c>
      <c r="EO539">
        <v>0.0215</v>
      </c>
      <c r="EP539">
        <v>0.796380875196005</v>
      </c>
      <c r="EQ539">
        <v>0.00225868272383977</v>
      </c>
      <c r="ER539">
        <v>-9.96746185667655e-07</v>
      </c>
      <c r="ES539">
        <v>2.83711317370827e-10</v>
      </c>
      <c r="ET539">
        <v>-0.071317122073674</v>
      </c>
      <c r="EU539">
        <v>-0.00217948432402501</v>
      </c>
      <c r="EV539">
        <v>0.000453263451741206</v>
      </c>
      <c r="EW539">
        <v>-1.16319206543697e-06</v>
      </c>
      <c r="EX539">
        <v>-2</v>
      </c>
      <c r="EY539">
        <v>2196</v>
      </c>
      <c r="EZ539">
        <v>1</v>
      </c>
      <c r="FA539">
        <v>25</v>
      </c>
      <c r="FB539">
        <v>19.3</v>
      </c>
      <c r="FC539">
        <v>19.2</v>
      </c>
      <c r="FD539">
        <v>18</v>
      </c>
      <c r="FE539">
        <v>835.89</v>
      </c>
      <c r="FF539">
        <v>438.339</v>
      </c>
      <c r="FG539">
        <v>41.8487</v>
      </c>
      <c r="FH539">
        <v>25.5978</v>
      </c>
      <c r="FI539">
        <v>30.0006</v>
      </c>
      <c r="FJ539">
        <v>25.5014</v>
      </c>
      <c r="FK539">
        <v>25.518</v>
      </c>
      <c r="FL539">
        <v>25.1609</v>
      </c>
      <c r="FM539">
        <v>43.8915</v>
      </c>
      <c r="FN539">
        <v>0</v>
      </c>
      <c r="FO539">
        <v>41.91</v>
      </c>
      <c r="FP539">
        <v>420</v>
      </c>
      <c r="FQ539">
        <v>8.74656</v>
      </c>
      <c r="FR539">
        <v>101.44</v>
      </c>
      <c r="FS539">
        <v>101.864</v>
      </c>
    </row>
    <row r="540" spans="1:175">
      <c r="A540">
        <v>524</v>
      </c>
      <c r="B540">
        <v>1626466236</v>
      </c>
      <c r="C540">
        <v>1046.40000009537</v>
      </c>
      <c r="D540" t="s">
        <v>1342</v>
      </c>
      <c r="E540" t="s">
        <v>1343</v>
      </c>
      <c r="F540">
        <v>1</v>
      </c>
      <c r="G540" t="s">
        <v>291</v>
      </c>
      <c r="H540">
        <v>1626466235</v>
      </c>
      <c r="I540">
        <f>(J540)/1000</f>
        <v>0</v>
      </c>
      <c r="J540">
        <f>1000*CB540*AH540*(BX540-BY540)/(100*BQ540*(1000-AH540*BX540))</f>
        <v>0</v>
      </c>
      <c r="K540">
        <f>CB540*AH540*(BW540-BV540*(1000-AH540*BY540)/(1000-AH540*BX540))/(100*BQ540)</f>
        <v>0</v>
      </c>
      <c r="L540">
        <f>BV540 - IF(AH540&gt;1, K540*BQ540*100.0/(AJ540*CJ540), 0)</f>
        <v>0</v>
      </c>
      <c r="M540">
        <f>((S540-I540/2)*L540-K540)/(S540+I540/2)</f>
        <v>0</v>
      </c>
      <c r="N540">
        <f>M540*(CC540+CD540)/1000.0</f>
        <v>0</v>
      </c>
      <c r="O540">
        <f>(BV540 - IF(AH540&gt;1, K540*BQ540*100.0/(AJ540*CJ540), 0))*(CC540+CD540)/1000.0</f>
        <v>0</v>
      </c>
      <c r="P540">
        <f>2.0/((1/R540-1/Q540)+SIGN(R540)*SQRT((1/R540-1/Q540)*(1/R540-1/Q540) + 4*BR540/((BR540+1)*(BR540+1))*(2*1/R540*1/Q540-1/Q540*1/Q540)))</f>
        <v>0</v>
      </c>
      <c r="Q540">
        <f>IF(LEFT(BS540,1)&lt;&gt;"0",IF(LEFT(BS540,1)="1",3.0,BT540),$D$5+$E$5*(CJ540*CC540/($K$5*1000))+$F$5*(CJ540*CC540/($K$5*1000))*MAX(MIN(BQ540,$J$5),$I$5)*MAX(MIN(BQ540,$J$5),$I$5)+$G$5*MAX(MIN(BQ540,$J$5),$I$5)*(CJ540*CC540/($K$5*1000))+$H$5*(CJ540*CC540/($K$5*1000))*(CJ540*CC540/($K$5*1000)))</f>
        <v>0</v>
      </c>
      <c r="R540">
        <f>I540*(1000-(1000*0.61365*exp(17.502*V540/(240.97+V540))/(CC540+CD540)+BX540)/2)/(1000*0.61365*exp(17.502*V540/(240.97+V540))/(CC540+CD540)-BX540)</f>
        <v>0</v>
      </c>
      <c r="S540">
        <f>1/((BR540+1)/(P540/1.6)+1/(Q540/1.37)) + BR540/((BR540+1)/(P540/1.6) + BR540/(Q540/1.37))</f>
        <v>0</v>
      </c>
      <c r="T540">
        <f>(BM540*BP540)</f>
        <v>0</v>
      </c>
      <c r="U540">
        <f>(CE540+(T540+2*0.95*5.67E-8*(((CE540+$B$7)+273)^4-(CE540+273)^4)-44100*I540)/(1.84*29.3*Q540+8*0.95*5.67E-8*(CE540+273)^3))</f>
        <v>0</v>
      </c>
      <c r="V540">
        <f>($C$7*CF540+$D$7*CG540+$E$7*U540)</f>
        <v>0</v>
      </c>
      <c r="W540">
        <f>0.61365*exp(17.502*V540/(240.97+V540))</f>
        <v>0</v>
      </c>
      <c r="X540">
        <f>(Y540/Z540*100)</f>
        <v>0</v>
      </c>
      <c r="Y540">
        <f>BX540*(CC540+CD540)/1000</f>
        <v>0</v>
      </c>
      <c r="Z540">
        <f>0.61365*exp(17.502*CE540/(240.97+CE540))</f>
        <v>0</v>
      </c>
      <c r="AA540">
        <f>(W540-BX540*(CC540+CD540)/1000)</f>
        <v>0</v>
      </c>
      <c r="AB540">
        <f>(-I540*44100)</f>
        <v>0</v>
      </c>
      <c r="AC540">
        <f>2*29.3*Q540*0.92*(CE540-V540)</f>
        <v>0</v>
      </c>
      <c r="AD540">
        <f>2*0.95*5.67E-8*(((CE540+$B$7)+273)^4-(V540+273)^4)</f>
        <v>0</v>
      </c>
      <c r="AE540">
        <f>T540+AD540+AB540+AC540</f>
        <v>0</v>
      </c>
      <c r="AF540">
        <v>129</v>
      </c>
      <c r="AG540">
        <v>14</v>
      </c>
      <c r="AH540">
        <f>IF(AF540*$H$13&gt;=AJ540,1.0,(AJ540/(AJ540-AF540*$H$13)))</f>
        <v>0</v>
      </c>
      <c r="AI540">
        <f>(AH540-1)*100</f>
        <v>0</v>
      </c>
      <c r="AJ540">
        <f>MAX(0,($B$13+$C$13*CJ540)/(1+$D$13*CJ540)*CC540/(CE540+273)*$E$13)</f>
        <v>0</v>
      </c>
      <c r="AK540" t="s">
        <v>292</v>
      </c>
      <c r="AL540" t="s">
        <v>292</v>
      </c>
      <c r="AM540">
        <v>0</v>
      </c>
      <c r="AN540">
        <v>0</v>
      </c>
      <c r="AO540">
        <f>1-AM540/AN540</f>
        <v>0</v>
      </c>
      <c r="AP540">
        <v>0</v>
      </c>
      <c r="AQ540" t="s">
        <v>292</v>
      </c>
      <c r="AR540" t="s">
        <v>292</v>
      </c>
      <c r="AS540">
        <v>0</v>
      </c>
      <c r="AT540">
        <v>0</v>
      </c>
      <c r="AU540">
        <f>1-AS540/AT540</f>
        <v>0</v>
      </c>
      <c r="AV540">
        <v>0.5</v>
      </c>
      <c r="AW540">
        <f>BN540</f>
        <v>0</v>
      </c>
      <c r="AX540">
        <f>K540</f>
        <v>0</v>
      </c>
      <c r="AY540">
        <f>AU540*AV540*AW540</f>
        <v>0</v>
      </c>
      <c r="AZ540">
        <f>(AX540-AP540)/AW540</f>
        <v>0</v>
      </c>
      <c r="BA540">
        <f>(AN540-AT540)/AT540</f>
        <v>0</v>
      </c>
      <c r="BB540">
        <f>AM540/(AO540+AM540/AT540)</f>
        <v>0</v>
      </c>
      <c r="BC540" t="s">
        <v>292</v>
      </c>
      <c r="BD540">
        <v>0</v>
      </c>
      <c r="BE540">
        <f>IF(BD540&lt;&gt;0, BD540, BB540)</f>
        <v>0</v>
      </c>
      <c r="BF540">
        <f>1-BE540/AT540</f>
        <v>0</v>
      </c>
      <c r="BG540">
        <f>(AT540-AS540)/(AT540-BE540)</f>
        <v>0</v>
      </c>
      <c r="BH540">
        <f>(AN540-AT540)/(AN540-BE540)</f>
        <v>0</v>
      </c>
      <c r="BI540">
        <f>(AT540-AS540)/(AT540-AM540)</f>
        <v>0</v>
      </c>
      <c r="BJ540">
        <f>(AN540-AT540)/(AN540-AM540)</f>
        <v>0</v>
      </c>
      <c r="BK540">
        <f>(BG540*BE540/AS540)</f>
        <v>0</v>
      </c>
      <c r="BL540">
        <f>(1-BK540)</f>
        <v>0</v>
      </c>
      <c r="BM540">
        <f>$B$11*CK540+$C$11*CL540+$F$11*CM540*(1-CP540)</f>
        <v>0</v>
      </c>
      <c r="BN540">
        <f>BM540*BO540</f>
        <v>0</v>
      </c>
      <c r="BO540">
        <f>($B$11*$D$9+$C$11*$D$9+$F$11*((CZ540+CR540)/MAX(CZ540+CR540+DA540, 0.1)*$I$9+DA540/MAX(CZ540+CR540+DA540, 0.1)*$J$9))/($B$11+$C$11+$F$11)</f>
        <v>0</v>
      </c>
      <c r="BP540">
        <f>($B$11*$K$9+$C$11*$K$9+$F$11*((CZ540+CR540)/MAX(CZ540+CR540+DA540, 0.1)*$P$9+DA540/MAX(CZ540+CR540+DA540, 0.1)*$Q$9))/($B$11+$C$11+$F$11)</f>
        <v>0</v>
      </c>
      <c r="BQ540">
        <v>6</v>
      </c>
      <c r="BR540">
        <v>0.5</v>
      </c>
      <c r="BS540" t="s">
        <v>293</v>
      </c>
      <c r="BT540">
        <v>2</v>
      </c>
      <c r="BU540">
        <v>1626466235</v>
      </c>
      <c r="BV540">
        <v>394.279</v>
      </c>
      <c r="BW540">
        <v>419.958666666667</v>
      </c>
      <c r="BX540">
        <v>17.4167666666667</v>
      </c>
      <c r="BY540">
        <v>8.67977</v>
      </c>
      <c r="BZ540">
        <v>392.732</v>
      </c>
      <c r="CA540">
        <v>17.3949666666667</v>
      </c>
      <c r="CB540">
        <v>900.01</v>
      </c>
      <c r="CC540">
        <v>100.746</v>
      </c>
      <c r="CD540">
        <v>0.100462666666667</v>
      </c>
      <c r="CE540">
        <v>33.1363</v>
      </c>
      <c r="CF540">
        <v>30.4640333333333</v>
      </c>
      <c r="CG540">
        <v>999.9</v>
      </c>
      <c r="CH540">
        <v>0</v>
      </c>
      <c r="CI540">
        <v>0</v>
      </c>
      <c r="CJ540">
        <v>9984.58333333333</v>
      </c>
      <c r="CK540">
        <v>0</v>
      </c>
      <c r="CL540">
        <v>0.221023</v>
      </c>
      <c r="CM540">
        <v>1459.97</v>
      </c>
      <c r="CN540">
        <v>0.973</v>
      </c>
      <c r="CO540">
        <v>0.0269999</v>
      </c>
      <c r="CP540">
        <v>0</v>
      </c>
      <c r="CQ540">
        <v>896.218333333333</v>
      </c>
      <c r="CR540">
        <v>4.99999</v>
      </c>
      <c r="CS540">
        <v>13174.0666666667</v>
      </c>
      <c r="CT540">
        <v>12728.1</v>
      </c>
      <c r="CU540">
        <v>40.3956666666667</v>
      </c>
      <c r="CV540">
        <v>41.875</v>
      </c>
      <c r="CW540">
        <v>41.25</v>
      </c>
      <c r="CX540">
        <v>41.5413333333333</v>
      </c>
      <c r="CY540">
        <v>43.125</v>
      </c>
      <c r="CZ540">
        <v>1415.69</v>
      </c>
      <c r="DA540">
        <v>39.28</v>
      </c>
      <c r="DB540">
        <v>0</v>
      </c>
      <c r="DC540">
        <v>1626466247</v>
      </c>
      <c r="DD540">
        <v>0</v>
      </c>
      <c r="DE540">
        <v>895.990269230769</v>
      </c>
      <c r="DF540">
        <v>0.687487174013404</v>
      </c>
      <c r="DG540">
        <v>11.3162393045482</v>
      </c>
      <c r="DH540">
        <v>13173.1692307692</v>
      </c>
      <c r="DI540">
        <v>15</v>
      </c>
      <c r="DJ540">
        <v>1626465084.6</v>
      </c>
      <c r="DK540" t="s">
        <v>294</v>
      </c>
      <c r="DL540">
        <v>1626465076.6</v>
      </c>
      <c r="DM540">
        <v>1626465084.6</v>
      </c>
      <c r="DN540">
        <v>8</v>
      </c>
      <c r="DO540">
        <v>0.212</v>
      </c>
      <c r="DP540">
        <v>0.013</v>
      </c>
      <c r="DQ540">
        <v>1.588</v>
      </c>
      <c r="DR540">
        <v>-0.074</v>
      </c>
      <c r="DS540">
        <v>420</v>
      </c>
      <c r="DT540">
        <v>3</v>
      </c>
      <c r="DU540">
        <v>0.13</v>
      </c>
      <c r="DV540">
        <v>0.03</v>
      </c>
      <c r="DW540">
        <v>-25.6489170731707</v>
      </c>
      <c r="DX540">
        <v>-0.0216710801393919</v>
      </c>
      <c r="DY540">
        <v>0.0401408064524515</v>
      </c>
      <c r="DZ540">
        <v>1</v>
      </c>
      <c r="EA540">
        <v>895.947542857143</v>
      </c>
      <c r="EB540">
        <v>0.925737769082079</v>
      </c>
      <c r="EC540">
        <v>0.237118818058691</v>
      </c>
      <c r="ED540">
        <v>1</v>
      </c>
      <c r="EE540">
        <v>8.69191780487805</v>
      </c>
      <c r="EF540">
        <v>0.465838327526151</v>
      </c>
      <c r="EG540">
        <v>0.0485895629921366</v>
      </c>
      <c r="EH540">
        <v>0</v>
      </c>
      <c r="EI540">
        <v>2</v>
      </c>
      <c r="EJ540">
        <v>3</v>
      </c>
      <c r="EK540" t="s">
        <v>354</v>
      </c>
      <c r="EL540">
        <v>100</v>
      </c>
      <c r="EM540">
        <v>100</v>
      </c>
      <c r="EN540">
        <v>1.547</v>
      </c>
      <c r="EO540">
        <v>0.0221</v>
      </c>
      <c r="EP540">
        <v>0.796380875196005</v>
      </c>
      <c r="EQ540">
        <v>0.00225868272383977</v>
      </c>
      <c r="ER540">
        <v>-9.96746185667655e-07</v>
      </c>
      <c r="ES540">
        <v>2.83711317370827e-10</v>
      </c>
      <c r="ET540">
        <v>-0.071317122073674</v>
      </c>
      <c r="EU540">
        <v>-0.00217948432402501</v>
      </c>
      <c r="EV540">
        <v>0.000453263451741206</v>
      </c>
      <c r="EW540">
        <v>-1.16319206543697e-06</v>
      </c>
      <c r="EX540">
        <v>-2</v>
      </c>
      <c r="EY540">
        <v>2196</v>
      </c>
      <c r="EZ540">
        <v>1</v>
      </c>
      <c r="FA540">
        <v>25</v>
      </c>
      <c r="FB540">
        <v>19.3</v>
      </c>
      <c r="FC540">
        <v>19.2</v>
      </c>
      <c r="FD540">
        <v>18</v>
      </c>
      <c r="FE540">
        <v>835.759</v>
      </c>
      <c r="FF540">
        <v>438.536</v>
      </c>
      <c r="FG540">
        <v>41.915</v>
      </c>
      <c r="FH540">
        <v>25.6013</v>
      </c>
      <c r="FI540">
        <v>30.0008</v>
      </c>
      <c r="FJ540">
        <v>25.5035</v>
      </c>
      <c r="FK540">
        <v>25.52</v>
      </c>
      <c r="FL540">
        <v>25.1594</v>
      </c>
      <c r="FM540">
        <v>43.8915</v>
      </c>
      <c r="FN540">
        <v>0</v>
      </c>
      <c r="FO540">
        <v>42.01</v>
      </c>
      <c r="FP540">
        <v>420</v>
      </c>
      <c r="FQ540">
        <v>8.72589</v>
      </c>
      <c r="FR540">
        <v>101.439</v>
      </c>
      <c r="FS540">
        <v>101.863</v>
      </c>
    </row>
    <row r="541" spans="1:175">
      <c r="A541">
        <v>525</v>
      </c>
      <c r="B541">
        <v>1626466238</v>
      </c>
      <c r="C541">
        <v>1048.40000009537</v>
      </c>
      <c r="D541" t="s">
        <v>1344</v>
      </c>
      <c r="E541" t="s">
        <v>1345</v>
      </c>
      <c r="F541">
        <v>1</v>
      </c>
      <c r="G541" t="s">
        <v>291</v>
      </c>
      <c r="H541">
        <v>1626466237</v>
      </c>
      <c r="I541">
        <f>(J541)/1000</f>
        <v>0</v>
      </c>
      <c r="J541">
        <f>1000*CB541*AH541*(BX541-BY541)/(100*BQ541*(1000-AH541*BX541))</f>
        <v>0</v>
      </c>
      <c r="K541">
        <f>CB541*AH541*(BW541-BV541*(1000-AH541*BY541)/(1000-AH541*BX541))/(100*BQ541)</f>
        <v>0</v>
      </c>
      <c r="L541">
        <f>BV541 - IF(AH541&gt;1, K541*BQ541*100.0/(AJ541*CJ541), 0)</f>
        <v>0</v>
      </c>
      <c r="M541">
        <f>((S541-I541/2)*L541-K541)/(S541+I541/2)</f>
        <v>0</v>
      </c>
      <c r="N541">
        <f>M541*(CC541+CD541)/1000.0</f>
        <v>0</v>
      </c>
      <c r="O541">
        <f>(BV541 - IF(AH541&gt;1, K541*BQ541*100.0/(AJ541*CJ541), 0))*(CC541+CD541)/1000.0</f>
        <v>0</v>
      </c>
      <c r="P541">
        <f>2.0/((1/R541-1/Q541)+SIGN(R541)*SQRT((1/R541-1/Q541)*(1/R541-1/Q541) + 4*BR541/((BR541+1)*(BR541+1))*(2*1/R541*1/Q541-1/Q541*1/Q541)))</f>
        <v>0</v>
      </c>
      <c r="Q541">
        <f>IF(LEFT(BS541,1)&lt;&gt;"0",IF(LEFT(BS541,1)="1",3.0,BT541),$D$5+$E$5*(CJ541*CC541/($K$5*1000))+$F$5*(CJ541*CC541/($K$5*1000))*MAX(MIN(BQ541,$J$5),$I$5)*MAX(MIN(BQ541,$J$5),$I$5)+$G$5*MAX(MIN(BQ541,$J$5),$I$5)*(CJ541*CC541/($K$5*1000))+$H$5*(CJ541*CC541/($K$5*1000))*(CJ541*CC541/($K$5*1000)))</f>
        <v>0</v>
      </c>
      <c r="R541">
        <f>I541*(1000-(1000*0.61365*exp(17.502*V541/(240.97+V541))/(CC541+CD541)+BX541)/2)/(1000*0.61365*exp(17.502*V541/(240.97+V541))/(CC541+CD541)-BX541)</f>
        <v>0</v>
      </c>
      <c r="S541">
        <f>1/((BR541+1)/(P541/1.6)+1/(Q541/1.37)) + BR541/((BR541+1)/(P541/1.6) + BR541/(Q541/1.37))</f>
        <v>0</v>
      </c>
      <c r="T541">
        <f>(BM541*BP541)</f>
        <v>0</v>
      </c>
      <c r="U541">
        <f>(CE541+(T541+2*0.95*5.67E-8*(((CE541+$B$7)+273)^4-(CE541+273)^4)-44100*I541)/(1.84*29.3*Q541+8*0.95*5.67E-8*(CE541+273)^3))</f>
        <v>0</v>
      </c>
      <c r="V541">
        <f>($C$7*CF541+$D$7*CG541+$E$7*U541)</f>
        <v>0</v>
      </c>
      <c r="W541">
        <f>0.61365*exp(17.502*V541/(240.97+V541))</f>
        <v>0</v>
      </c>
      <c r="X541">
        <f>(Y541/Z541*100)</f>
        <v>0</v>
      </c>
      <c r="Y541">
        <f>BX541*(CC541+CD541)/1000</f>
        <v>0</v>
      </c>
      <c r="Z541">
        <f>0.61365*exp(17.502*CE541/(240.97+CE541))</f>
        <v>0</v>
      </c>
      <c r="AA541">
        <f>(W541-BX541*(CC541+CD541)/1000)</f>
        <v>0</v>
      </c>
      <c r="AB541">
        <f>(-I541*44100)</f>
        <v>0</v>
      </c>
      <c r="AC541">
        <f>2*29.3*Q541*0.92*(CE541-V541)</f>
        <v>0</v>
      </c>
      <c r="AD541">
        <f>2*0.95*5.67E-8*(((CE541+$B$7)+273)^4-(V541+273)^4)</f>
        <v>0</v>
      </c>
      <c r="AE541">
        <f>T541+AD541+AB541+AC541</f>
        <v>0</v>
      </c>
      <c r="AF541">
        <v>129</v>
      </c>
      <c r="AG541">
        <v>14</v>
      </c>
      <c r="AH541">
        <f>IF(AF541*$H$13&gt;=AJ541,1.0,(AJ541/(AJ541-AF541*$H$13)))</f>
        <v>0</v>
      </c>
      <c r="AI541">
        <f>(AH541-1)*100</f>
        <v>0</v>
      </c>
      <c r="AJ541">
        <f>MAX(0,($B$13+$C$13*CJ541)/(1+$D$13*CJ541)*CC541/(CE541+273)*$E$13)</f>
        <v>0</v>
      </c>
      <c r="AK541" t="s">
        <v>292</v>
      </c>
      <c r="AL541" t="s">
        <v>292</v>
      </c>
      <c r="AM541">
        <v>0</v>
      </c>
      <c r="AN541">
        <v>0</v>
      </c>
      <c r="AO541">
        <f>1-AM541/AN541</f>
        <v>0</v>
      </c>
      <c r="AP541">
        <v>0</v>
      </c>
      <c r="AQ541" t="s">
        <v>292</v>
      </c>
      <c r="AR541" t="s">
        <v>292</v>
      </c>
      <c r="AS541">
        <v>0</v>
      </c>
      <c r="AT541">
        <v>0</v>
      </c>
      <c r="AU541">
        <f>1-AS541/AT541</f>
        <v>0</v>
      </c>
      <c r="AV541">
        <v>0.5</v>
      </c>
      <c r="AW541">
        <f>BN541</f>
        <v>0</v>
      </c>
      <c r="AX541">
        <f>K541</f>
        <v>0</v>
      </c>
      <c r="AY541">
        <f>AU541*AV541*AW541</f>
        <v>0</v>
      </c>
      <c r="AZ541">
        <f>(AX541-AP541)/AW541</f>
        <v>0</v>
      </c>
      <c r="BA541">
        <f>(AN541-AT541)/AT541</f>
        <v>0</v>
      </c>
      <c r="BB541">
        <f>AM541/(AO541+AM541/AT541)</f>
        <v>0</v>
      </c>
      <c r="BC541" t="s">
        <v>292</v>
      </c>
      <c r="BD541">
        <v>0</v>
      </c>
      <c r="BE541">
        <f>IF(BD541&lt;&gt;0, BD541, BB541)</f>
        <v>0</v>
      </c>
      <c r="BF541">
        <f>1-BE541/AT541</f>
        <v>0</v>
      </c>
      <c r="BG541">
        <f>(AT541-AS541)/(AT541-BE541)</f>
        <v>0</v>
      </c>
      <c r="BH541">
        <f>(AN541-AT541)/(AN541-BE541)</f>
        <v>0</v>
      </c>
      <c r="BI541">
        <f>(AT541-AS541)/(AT541-AM541)</f>
        <v>0</v>
      </c>
      <c r="BJ541">
        <f>(AN541-AT541)/(AN541-AM541)</f>
        <v>0</v>
      </c>
      <c r="BK541">
        <f>(BG541*BE541/AS541)</f>
        <v>0</v>
      </c>
      <c r="BL541">
        <f>(1-BK541)</f>
        <v>0</v>
      </c>
      <c r="BM541">
        <f>$B$11*CK541+$C$11*CL541+$F$11*CM541*(1-CP541)</f>
        <v>0</v>
      </c>
      <c r="BN541">
        <f>BM541*BO541</f>
        <v>0</v>
      </c>
      <c r="BO541">
        <f>($B$11*$D$9+$C$11*$D$9+$F$11*((CZ541+CR541)/MAX(CZ541+CR541+DA541, 0.1)*$I$9+DA541/MAX(CZ541+CR541+DA541, 0.1)*$J$9))/($B$11+$C$11+$F$11)</f>
        <v>0</v>
      </c>
      <c r="BP541">
        <f>($B$11*$K$9+$C$11*$K$9+$F$11*((CZ541+CR541)/MAX(CZ541+CR541+DA541, 0.1)*$P$9+DA541/MAX(CZ541+CR541+DA541, 0.1)*$Q$9))/($B$11+$C$11+$F$11)</f>
        <v>0</v>
      </c>
      <c r="BQ541">
        <v>6</v>
      </c>
      <c r="BR541">
        <v>0.5</v>
      </c>
      <c r="BS541" t="s">
        <v>293</v>
      </c>
      <c r="BT541">
        <v>2</v>
      </c>
      <c r="BU541">
        <v>1626466237</v>
      </c>
      <c r="BV541">
        <v>394.317333333333</v>
      </c>
      <c r="BW541">
        <v>420.019</v>
      </c>
      <c r="BX541">
        <v>17.4625</v>
      </c>
      <c r="BY541">
        <v>8.69488666666667</v>
      </c>
      <c r="BZ541">
        <v>392.770333333333</v>
      </c>
      <c r="CA541">
        <v>17.4401333333333</v>
      </c>
      <c r="CB541">
        <v>900.035</v>
      </c>
      <c r="CC541">
        <v>100.745333333333</v>
      </c>
      <c r="CD541">
        <v>0.100316</v>
      </c>
      <c r="CE541">
        <v>33.1746</v>
      </c>
      <c r="CF541">
        <v>30.5073</v>
      </c>
      <c r="CG541">
        <v>999.9</v>
      </c>
      <c r="CH541">
        <v>0</v>
      </c>
      <c r="CI541">
        <v>0</v>
      </c>
      <c r="CJ541">
        <v>10005.6333333333</v>
      </c>
      <c r="CK541">
        <v>0</v>
      </c>
      <c r="CL541">
        <v>0.221023</v>
      </c>
      <c r="CM541">
        <v>1459.97</v>
      </c>
      <c r="CN541">
        <v>0.973</v>
      </c>
      <c r="CO541">
        <v>0.0269999</v>
      </c>
      <c r="CP541">
        <v>0</v>
      </c>
      <c r="CQ541">
        <v>895.987333333333</v>
      </c>
      <c r="CR541">
        <v>4.99999</v>
      </c>
      <c r="CS541">
        <v>13175.7666666667</v>
      </c>
      <c r="CT541">
        <v>12728.1</v>
      </c>
      <c r="CU541">
        <v>40.437</v>
      </c>
      <c r="CV541">
        <v>41.875</v>
      </c>
      <c r="CW541">
        <v>41.25</v>
      </c>
      <c r="CX541">
        <v>41.5413333333333</v>
      </c>
      <c r="CY541">
        <v>43.125</v>
      </c>
      <c r="CZ541">
        <v>1415.69</v>
      </c>
      <c r="DA541">
        <v>39.28</v>
      </c>
      <c r="DB541">
        <v>0</v>
      </c>
      <c r="DC541">
        <v>1626466249.4</v>
      </c>
      <c r="DD541">
        <v>0</v>
      </c>
      <c r="DE541">
        <v>896.034576923077</v>
      </c>
      <c r="DF541">
        <v>-0.33158974164545</v>
      </c>
      <c r="DG541">
        <v>12.1504273421988</v>
      </c>
      <c r="DH541">
        <v>13173.8076923077</v>
      </c>
      <c r="DI541">
        <v>15</v>
      </c>
      <c r="DJ541">
        <v>1626465084.6</v>
      </c>
      <c r="DK541" t="s">
        <v>294</v>
      </c>
      <c r="DL541">
        <v>1626465076.6</v>
      </c>
      <c r="DM541">
        <v>1626465084.6</v>
      </c>
      <c r="DN541">
        <v>8</v>
      </c>
      <c r="DO541">
        <v>0.212</v>
      </c>
      <c r="DP541">
        <v>0.013</v>
      </c>
      <c r="DQ541">
        <v>1.588</v>
      </c>
      <c r="DR541">
        <v>-0.074</v>
      </c>
      <c r="DS541">
        <v>420</v>
      </c>
      <c r="DT541">
        <v>3</v>
      </c>
      <c r="DU541">
        <v>0.13</v>
      </c>
      <c r="DV541">
        <v>0.03</v>
      </c>
      <c r="DW541">
        <v>-25.6596414634146</v>
      </c>
      <c r="DX541">
        <v>0.00787944250874087</v>
      </c>
      <c r="DY541">
        <v>0.0372445050824148</v>
      </c>
      <c r="DZ541">
        <v>1</v>
      </c>
      <c r="EA541">
        <v>895.962090909091</v>
      </c>
      <c r="EB541">
        <v>0.71395081551612</v>
      </c>
      <c r="EC541">
        <v>0.223845775321935</v>
      </c>
      <c r="ED541">
        <v>1</v>
      </c>
      <c r="EE541">
        <v>8.70653609756098</v>
      </c>
      <c r="EF541">
        <v>0.40048745644599</v>
      </c>
      <c r="EG541">
        <v>0.0424524764354528</v>
      </c>
      <c r="EH541">
        <v>0</v>
      </c>
      <c r="EI541">
        <v>2</v>
      </c>
      <c r="EJ541">
        <v>3</v>
      </c>
      <c r="EK541" t="s">
        <v>354</v>
      </c>
      <c r="EL541">
        <v>100</v>
      </c>
      <c r="EM541">
        <v>100</v>
      </c>
      <c r="EN541">
        <v>1.547</v>
      </c>
      <c r="EO541">
        <v>0.0226</v>
      </c>
      <c r="EP541">
        <v>0.796380875196005</v>
      </c>
      <c r="EQ541">
        <v>0.00225868272383977</v>
      </c>
      <c r="ER541">
        <v>-9.96746185667655e-07</v>
      </c>
      <c r="ES541">
        <v>2.83711317370827e-10</v>
      </c>
      <c r="ET541">
        <v>-0.071317122073674</v>
      </c>
      <c r="EU541">
        <v>-0.00217948432402501</v>
      </c>
      <c r="EV541">
        <v>0.000453263451741206</v>
      </c>
      <c r="EW541">
        <v>-1.16319206543697e-06</v>
      </c>
      <c r="EX541">
        <v>-2</v>
      </c>
      <c r="EY541">
        <v>2196</v>
      </c>
      <c r="EZ541">
        <v>1</v>
      </c>
      <c r="FA541">
        <v>25</v>
      </c>
      <c r="FB541">
        <v>19.4</v>
      </c>
      <c r="FC541">
        <v>19.2</v>
      </c>
      <c r="FD541">
        <v>18</v>
      </c>
      <c r="FE541">
        <v>835.957</v>
      </c>
      <c r="FF541">
        <v>438.594</v>
      </c>
      <c r="FG541">
        <v>41.9815</v>
      </c>
      <c r="FH541">
        <v>25.6045</v>
      </c>
      <c r="FI541">
        <v>30.0008</v>
      </c>
      <c r="FJ541">
        <v>25.5057</v>
      </c>
      <c r="FK541">
        <v>25.5216</v>
      </c>
      <c r="FL541">
        <v>25.1593</v>
      </c>
      <c r="FM541">
        <v>43.5582</v>
      </c>
      <c r="FN541">
        <v>0</v>
      </c>
      <c r="FO541">
        <v>42.11</v>
      </c>
      <c r="FP541">
        <v>420</v>
      </c>
      <c r="FQ541">
        <v>8.845</v>
      </c>
      <c r="FR541">
        <v>101.439</v>
      </c>
      <c r="FS541">
        <v>101.863</v>
      </c>
    </row>
    <row r="542" spans="1:175">
      <c r="A542">
        <v>526</v>
      </c>
      <c r="B542">
        <v>1626466240</v>
      </c>
      <c r="C542">
        <v>1050.40000009537</v>
      </c>
      <c r="D542" t="s">
        <v>1346</v>
      </c>
      <c r="E542" t="s">
        <v>1347</v>
      </c>
      <c r="F542">
        <v>1</v>
      </c>
      <c r="G542" t="s">
        <v>291</v>
      </c>
      <c r="H542">
        <v>1626466239</v>
      </c>
      <c r="I542">
        <f>(J542)/1000</f>
        <v>0</v>
      </c>
      <c r="J542">
        <f>1000*CB542*AH542*(BX542-BY542)/(100*BQ542*(1000-AH542*BX542))</f>
        <v>0</v>
      </c>
      <c r="K542">
        <f>CB542*AH542*(BW542-BV542*(1000-AH542*BY542)/(1000-AH542*BX542))/(100*BQ542)</f>
        <v>0</v>
      </c>
      <c r="L542">
        <f>BV542 - IF(AH542&gt;1, K542*BQ542*100.0/(AJ542*CJ542), 0)</f>
        <v>0</v>
      </c>
      <c r="M542">
        <f>((S542-I542/2)*L542-K542)/(S542+I542/2)</f>
        <v>0</v>
      </c>
      <c r="N542">
        <f>M542*(CC542+CD542)/1000.0</f>
        <v>0</v>
      </c>
      <c r="O542">
        <f>(BV542 - IF(AH542&gt;1, K542*BQ542*100.0/(AJ542*CJ542), 0))*(CC542+CD542)/1000.0</f>
        <v>0</v>
      </c>
      <c r="P542">
        <f>2.0/((1/R542-1/Q542)+SIGN(R542)*SQRT((1/R542-1/Q542)*(1/R542-1/Q542) + 4*BR542/((BR542+1)*(BR542+1))*(2*1/R542*1/Q542-1/Q542*1/Q542)))</f>
        <v>0</v>
      </c>
      <c r="Q542">
        <f>IF(LEFT(BS542,1)&lt;&gt;"0",IF(LEFT(BS542,1)="1",3.0,BT542),$D$5+$E$5*(CJ542*CC542/($K$5*1000))+$F$5*(CJ542*CC542/($K$5*1000))*MAX(MIN(BQ542,$J$5),$I$5)*MAX(MIN(BQ542,$J$5),$I$5)+$G$5*MAX(MIN(BQ542,$J$5),$I$5)*(CJ542*CC542/($K$5*1000))+$H$5*(CJ542*CC542/($K$5*1000))*(CJ542*CC542/($K$5*1000)))</f>
        <v>0</v>
      </c>
      <c r="R542">
        <f>I542*(1000-(1000*0.61365*exp(17.502*V542/(240.97+V542))/(CC542+CD542)+BX542)/2)/(1000*0.61365*exp(17.502*V542/(240.97+V542))/(CC542+CD542)-BX542)</f>
        <v>0</v>
      </c>
      <c r="S542">
        <f>1/((BR542+1)/(P542/1.6)+1/(Q542/1.37)) + BR542/((BR542+1)/(P542/1.6) + BR542/(Q542/1.37))</f>
        <v>0</v>
      </c>
      <c r="T542">
        <f>(BM542*BP542)</f>
        <v>0</v>
      </c>
      <c r="U542">
        <f>(CE542+(T542+2*0.95*5.67E-8*(((CE542+$B$7)+273)^4-(CE542+273)^4)-44100*I542)/(1.84*29.3*Q542+8*0.95*5.67E-8*(CE542+273)^3))</f>
        <v>0</v>
      </c>
      <c r="V542">
        <f>($C$7*CF542+$D$7*CG542+$E$7*U542)</f>
        <v>0</v>
      </c>
      <c r="W542">
        <f>0.61365*exp(17.502*V542/(240.97+V542))</f>
        <v>0</v>
      </c>
      <c r="X542">
        <f>(Y542/Z542*100)</f>
        <v>0</v>
      </c>
      <c r="Y542">
        <f>BX542*(CC542+CD542)/1000</f>
        <v>0</v>
      </c>
      <c r="Z542">
        <f>0.61365*exp(17.502*CE542/(240.97+CE542))</f>
        <v>0</v>
      </c>
      <c r="AA542">
        <f>(W542-BX542*(CC542+CD542)/1000)</f>
        <v>0</v>
      </c>
      <c r="AB542">
        <f>(-I542*44100)</f>
        <v>0</v>
      </c>
      <c r="AC542">
        <f>2*29.3*Q542*0.92*(CE542-V542)</f>
        <v>0</v>
      </c>
      <c r="AD542">
        <f>2*0.95*5.67E-8*(((CE542+$B$7)+273)^4-(V542+273)^4)</f>
        <v>0</v>
      </c>
      <c r="AE542">
        <f>T542+AD542+AB542+AC542</f>
        <v>0</v>
      </c>
      <c r="AF542">
        <v>129</v>
      </c>
      <c r="AG542">
        <v>14</v>
      </c>
      <c r="AH542">
        <f>IF(AF542*$H$13&gt;=AJ542,1.0,(AJ542/(AJ542-AF542*$H$13)))</f>
        <v>0</v>
      </c>
      <c r="AI542">
        <f>(AH542-1)*100</f>
        <v>0</v>
      </c>
      <c r="AJ542">
        <f>MAX(0,($B$13+$C$13*CJ542)/(1+$D$13*CJ542)*CC542/(CE542+273)*$E$13)</f>
        <v>0</v>
      </c>
      <c r="AK542" t="s">
        <v>292</v>
      </c>
      <c r="AL542" t="s">
        <v>292</v>
      </c>
      <c r="AM542">
        <v>0</v>
      </c>
      <c r="AN542">
        <v>0</v>
      </c>
      <c r="AO542">
        <f>1-AM542/AN542</f>
        <v>0</v>
      </c>
      <c r="AP542">
        <v>0</v>
      </c>
      <c r="AQ542" t="s">
        <v>292</v>
      </c>
      <c r="AR542" t="s">
        <v>292</v>
      </c>
      <c r="AS542">
        <v>0</v>
      </c>
      <c r="AT542">
        <v>0</v>
      </c>
      <c r="AU542">
        <f>1-AS542/AT542</f>
        <v>0</v>
      </c>
      <c r="AV542">
        <v>0.5</v>
      </c>
      <c r="AW542">
        <f>BN542</f>
        <v>0</v>
      </c>
      <c r="AX542">
        <f>K542</f>
        <v>0</v>
      </c>
      <c r="AY542">
        <f>AU542*AV542*AW542</f>
        <v>0</v>
      </c>
      <c r="AZ542">
        <f>(AX542-AP542)/AW542</f>
        <v>0</v>
      </c>
      <c r="BA542">
        <f>(AN542-AT542)/AT542</f>
        <v>0</v>
      </c>
      <c r="BB542">
        <f>AM542/(AO542+AM542/AT542)</f>
        <v>0</v>
      </c>
      <c r="BC542" t="s">
        <v>292</v>
      </c>
      <c r="BD542">
        <v>0</v>
      </c>
      <c r="BE542">
        <f>IF(BD542&lt;&gt;0, BD542, BB542)</f>
        <v>0</v>
      </c>
      <c r="BF542">
        <f>1-BE542/AT542</f>
        <v>0</v>
      </c>
      <c r="BG542">
        <f>(AT542-AS542)/(AT542-BE542)</f>
        <v>0</v>
      </c>
      <c r="BH542">
        <f>(AN542-AT542)/(AN542-BE542)</f>
        <v>0</v>
      </c>
      <c r="BI542">
        <f>(AT542-AS542)/(AT542-AM542)</f>
        <v>0</v>
      </c>
      <c r="BJ542">
        <f>(AN542-AT542)/(AN542-AM542)</f>
        <v>0</v>
      </c>
      <c r="BK542">
        <f>(BG542*BE542/AS542)</f>
        <v>0</v>
      </c>
      <c r="BL542">
        <f>(1-BK542)</f>
        <v>0</v>
      </c>
      <c r="BM542">
        <f>$B$11*CK542+$C$11*CL542+$F$11*CM542*(1-CP542)</f>
        <v>0</v>
      </c>
      <c r="BN542">
        <f>BM542*BO542</f>
        <v>0</v>
      </c>
      <c r="BO542">
        <f>($B$11*$D$9+$C$11*$D$9+$F$11*((CZ542+CR542)/MAX(CZ542+CR542+DA542, 0.1)*$I$9+DA542/MAX(CZ542+CR542+DA542, 0.1)*$J$9))/($B$11+$C$11+$F$11)</f>
        <v>0</v>
      </c>
      <c r="BP542">
        <f>($B$11*$K$9+$C$11*$K$9+$F$11*((CZ542+CR542)/MAX(CZ542+CR542+DA542, 0.1)*$P$9+DA542/MAX(CZ542+CR542+DA542, 0.1)*$Q$9))/($B$11+$C$11+$F$11)</f>
        <v>0</v>
      </c>
      <c r="BQ542">
        <v>6</v>
      </c>
      <c r="BR542">
        <v>0.5</v>
      </c>
      <c r="BS542" t="s">
        <v>293</v>
      </c>
      <c r="BT542">
        <v>2</v>
      </c>
      <c r="BU542">
        <v>1626466239</v>
      </c>
      <c r="BV542">
        <v>394.341</v>
      </c>
      <c r="BW542">
        <v>420.021333333333</v>
      </c>
      <c r="BX542">
        <v>17.5034666666667</v>
      </c>
      <c r="BY542">
        <v>8.69924666666667</v>
      </c>
      <c r="BZ542">
        <v>392.794</v>
      </c>
      <c r="CA542">
        <v>17.4805666666667</v>
      </c>
      <c r="CB542">
        <v>900.004</v>
      </c>
      <c r="CC542">
        <v>100.745666666667</v>
      </c>
      <c r="CD542">
        <v>0.0997657</v>
      </c>
      <c r="CE542">
        <v>33.2167</v>
      </c>
      <c r="CF542">
        <v>30.5523</v>
      </c>
      <c r="CG542">
        <v>999.9</v>
      </c>
      <c r="CH542">
        <v>0</v>
      </c>
      <c r="CI542">
        <v>0</v>
      </c>
      <c r="CJ542">
        <v>9980.62</v>
      </c>
      <c r="CK542">
        <v>0</v>
      </c>
      <c r="CL542">
        <v>0.221023</v>
      </c>
      <c r="CM542">
        <v>1459.96666666667</v>
      </c>
      <c r="CN542">
        <v>0.973</v>
      </c>
      <c r="CO542">
        <v>0.0269999</v>
      </c>
      <c r="CP542">
        <v>0</v>
      </c>
      <c r="CQ542">
        <v>896.066</v>
      </c>
      <c r="CR542">
        <v>4.99999</v>
      </c>
      <c r="CS542">
        <v>13175.4666666667</v>
      </c>
      <c r="CT542">
        <v>12728.0333333333</v>
      </c>
      <c r="CU542">
        <v>40.437</v>
      </c>
      <c r="CV542">
        <v>41.875</v>
      </c>
      <c r="CW542">
        <v>41.25</v>
      </c>
      <c r="CX542">
        <v>41.562</v>
      </c>
      <c r="CY542">
        <v>43.125</v>
      </c>
      <c r="CZ542">
        <v>1415.68666666667</v>
      </c>
      <c r="DA542">
        <v>39.28</v>
      </c>
      <c r="DB542">
        <v>0</v>
      </c>
      <c r="DC542">
        <v>1626466251.2</v>
      </c>
      <c r="DD542">
        <v>0</v>
      </c>
      <c r="DE542">
        <v>896.0348</v>
      </c>
      <c r="DF542">
        <v>-0.861615376352119</v>
      </c>
      <c r="DG542">
        <v>12.484615377884</v>
      </c>
      <c r="DH542">
        <v>13174.22</v>
      </c>
      <c r="DI542">
        <v>15</v>
      </c>
      <c r="DJ542">
        <v>1626465084.6</v>
      </c>
      <c r="DK542" t="s">
        <v>294</v>
      </c>
      <c r="DL542">
        <v>1626465076.6</v>
      </c>
      <c r="DM542">
        <v>1626465084.6</v>
      </c>
      <c r="DN542">
        <v>8</v>
      </c>
      <c r="DO542">
        <v>0.212</v>
      </c>
      <c r="DP542">
        <v>0.013</v>
      </c>
      <c r="DQ542">
        <v>1.588</v>
      </c>
      <c r="DR542">
        <v>-0.074</v>
      </c>
      <c r="DS542">
        <v>420</v>
      </c>
      <c r="DT542">
        <v>3</v>
      </c>
      <c r="DU542">
        <v>0.13</v>
      </c>
      <c r="DV542">
        <v>0.03</v>
      </c>
      <c r="DW542">
        <v>-25.6667121951219</v>
      </c>
      <c r="DX542">
        <v>0.0202871080139292</v>
      </c>
      <c r="DY542">
        <v>0.0366913905972767</v>
      </c>
      <c r="DZ542">
        <v>1</v>
      </c>
      <c r="EA542">
        <v>895.989909090909</v>
      </c>
      <c r="EB542">
        <v>0.590382726789</v>
      </c>
      <c r="EC542">
        <v>0.21828496299304</v>
      </c>
      <c r="ED542">
        <v>1</v>
      </c>
      <c r="EE542">
        <v>8.72307170731707</v>
      </c>
      <c r="EF542">
        <v>0.370798118466918</v>
      </c>
      <c r="EG542">
        <v>0.0389655969525112</v>
      </c>
      <c r="EH542">
        <v>0</v>
      </c>
      <c r="EI542">
        <v>2</v>
      </c>
      <c r="EJ542">
        <v>3</v>
      </c>
      <c r="EK542" t="s">
        <v>354</v>
      </c>
      <c r="EL542">
        <v>100</v>
      </c>
      <c r="EM542">
        <v>100</v>
      </c>
      <c r="EN542">
        <v>1.547</v>
      </c>
      <c r="EO542">
        <v>0.0231</v>
      </c>
      <c r="EP542">
        <v>0.796380875196005</v>
      </c>
      <c r="EQ542">
        <v>0.00225868272383977</v>
      </c>
      <c r="ER542">
        <v>-9.96746185667655e-07</v>
      </c>
      <c r="ES542">
        <v>2.83711317370827e-10</v>
      </c>
      <c r="ET542">
        <v>-0.071317122073674</v>
      </c>
      <c r="EU542">
        <v>-0.00217948432402501</v>
      </c>
      <c r="EV542">
        <v>0.000453263451741206</v>
      </c>
      <c r="EW542">
        <v>-1.16319206543697e-06</v>
      </c>
      <c r="EX542">
        <v>-2</v>
      </c>
      <c r="EY542">
        <v>2196</v>
      </c>
      <c r="EZ542">
        <v>1</v>
      </c>
      <c r="FA542">
        <v>25</v>
      </c>
      <c r="FB542">
        <v>19.4</v>
      </c>
      <c r="FC542">
        <v>19.3</v>
      </c>
      <c r="FD542">
        <v>18</v>
      </c>
      <c r="FE542">
        <v>836.131</v>
      </c>
      <c r="FF542">
        <v>438.669</v>
      </c>
      <c r="FG542">
        <v>42.0457</v>
      </c>
      <c r="FH542">
        <v>25.6085</v>
      </c>
      <c r="FI542">
        <v>30.0007</v>
      </c>
      <c r="FJ542">
        <v>25.5078</v>
      </c>
      <c r="FK542">
        <v>25.5233</v>
      </c>
      <c r="FL542">
        <v>25.1612</v>
      </c>
      <c r="FM542">
        <v>43.5582</v>
      </c>
      <c r="FN542">
        <v>0</v>
      </c>
      <c r="FO542">
        <v>42.11</v>
      </c>
      <c r="FP542">
        <v>420</v>
      </c>
      <c r="FQ542">
        <v>8.86379</v>
      </c>
      <c r="FR542">
        <v>101.439</v>
      </c>
      <c r="FS542">
        <v>101.863</v>
      </c>
    </row>
    <row r="543" spans="1:175">
      <c r="A543">
        <v>527</v>
      </c>
      <c r="B543">
        <v>1626466242</v>
      </c>
      <c r="C543">
        <v>1052.40000009537</v>
      </c>
      <c r="D543" t="s">
        <v>1348</v>
      </c>
      <c r="E543" t="s">
        <v>1349</v>
      </c>
      <c r="F543">
        <v>1</v>
      </c>
      <c r="G543" t="s">
        <v>291</v>
      </c>
      <c r="H543">
        <v>1626466241</v>
      </c>
      <c r="I543">
        <f>(J543)/1000</f>
        <v>0</v>
      </c>
      <c r="J543">
        <f>1000*CB543*AH543*(BX543-BY543)/(100*BQ543*(1000-AH543*BX543))</f>
        <v>0</v>
      </c>
      <c r="K543">
        <f>CB543*AH543*(BW543-BV543*(1000-AH543*BY543)/(1000-AH543*BX543))/(100*BQ543)</f>
        <v>0</v>
      </c>
      <c r="L543">
        <f>BV543 - IF(AH543&gt;1, K543*BQ543*100.0/(AJ543*CJ543), 0)</f>
        <v>0</v>
      </c>
      <c r="M543">
        <f>((S543-I543/2)*L543-K543)/(S543+I543/2)</f>
        <v>0</v>
      </c>
      <c r="N543">
        <f>M543*(CC543+CD543)/1000.0</f>
        <v>0</v>
      </c>
      <c r="O543">
        <f>(BV543 - IF(AH543&gt;1, K543*BQ543*100.0/(AJ543*CJ543), 0))*(CC543+CD543)/1000.0</f>
        <v>0</v>
      </c>
      <c r="P543">
        <f>2.0/((1/R543-1/Q543)+SIGN(R543)*SQRT((1/R543-1/Q543)*(1/R543-1/Q543) + 4*BR543/((BR543+1)*(BR543+1))*(2*1/R543*1/Q543-1/Q543*1/Q543)))</f>
        <v>0</v>
      </c>
      <c r="Q543">
        <f>IF(LEFT(BS543,1)&lt;&gt;"0",IF(LEFT(BS543,1)="1",3.0,BT543),$D$5+$E$5*(CJ543*CC543/($K$5*1000))+$F$5*(CJ543*CC543/($K$5*1000))*MAX(MIN(BQ543,$J$5),$I$5)*MAX(MIN(BQ543,$J$5),$I$5)+$G$5*MAX(MIN(BQ543,$J$5),$I$5)*(CJ543*CC543/($K$5*1000))+$H$5*(CJ543*CC543/($K$5*1000))*(CJ543*CC543/($K$5*1000)))</f>
        <v>0</v>
      </c>
      <c r="R543">
        <f>I543*(1000-(1000*0.61365*exp(17.502*V543/(240.97+V543))/(CC543+CD543)+BX543)/2)/(1000*0.61365*exp(17.502*V543/(240.97+V543))/(CC543+CD543)-BX543)</f>
        <v>0</v>
      </c>
      <c r="S543">
        <f>1/((BR543+1)/(P543/1.6)+1/(Q543/1.37)) + BR543/((BR543+1)/(P543/1.6) + BR543/(Q543/1.37))</f>
        <v>0</v>
      </c>
      <c r="T543">
        <f>(BM543*BP543)</f>
        <v>0</v>
      </c>
      <c r="U543">
        <f>(CE543+(T543+2*0.95*5.67E-8*(((CE543+$B$7)+273)^4-(CE543+273)^4)-44100*I543)/(1.84*29.3*Q543+8*0.95*5.67E-8*(CE543+273)^3))</f>
        <v>0</v>
      </c>
      <c r="V543">
        <f>($C$7*CF543+$D$7*CG543+$E$7*U543)</f>
        <v>0</v>
      </c>
      <c r="W543">
        <f>0.61365*exp(17.502*V543/(240.97+V543))</f>
        <v>0</v>
      </c>
      <c r="X543">
        <f>(Y543/Z543*100)</f>
        <v>0</v>
      </c>
      <c r="Y543">
        <f>BX543*(CC543+CD543)/1000</f>
        <v>0</v>
      </c>
      <c r="Z543">
        <f>0.61365*exp(17.502*CE543/(240.97+CE543))</f>
        <v>0</v>
      </c>
      <c r="AA543">
        <f>(W543-BX543*(CC543+CD543)/1000)</f>
        <v>0</v>
      </c>
      <c r="AB543">
        <f>(-I543*44100)</f>
        <v>0</v>
      </c>
      <c r="AC543">
        <f>2*29.3*Q543*0.92*(CE543-V543)</f>
        <v>0</v>
      </c>
      <c r="AD543">
        <f>2*0.95*5.67E-8*(((CE543+$B$7)+273)^4-(V543+273)^4)</f>
        <v>0</v>
      </c>
      <c r="AE543">
        <f>T543+AD543+AB543+AC543</f>
        <v>0</v>
      </c>
      <c r="AF543">
        <v>129</v>
      </c>
      <c r="AG543">
        <v>14</v>
      </c>
      <c r="AH543">
        <f>IF(AF543*$H$13&gt;=AJ543,1.0,(AJ543/(AJ543-AF543*$H$13)))</f>
        <v>0</v>
      </c>
      <c r="AI543">
        <f>(AH543-1)*100</f>
        <v>0</v>
      </c>
      <c r="AJ543">
        <f>MAX(0,($B$13+$C$13*CJ543)/(1+$D$13*CJ543)*CC543/(CE543+273)*$E$13)</f>
        <v>0</v>
      </c>
      <c r="AK543" t="s">
        <v>292</v>
      </c>
      <c r="AL543" t="s">
        <v>292</v>
      </c>
      <c r="AM543">
        <v>0</v>
      </c>
      <c r="AN543">
        <v>0</v>
      </c>
      <c r="AO543">
        <f>1-AM543/AN543</f>
        <v>0</v>
      </c>
      <c r="AP543">
        <v>0</v>
      </c>
      <c r="AQ543" t="s">
        <v>292</v>
      </c>
      <c r="AR543" t="s">
        <v>292</v>
      </c>
      <c r="AS543">
        <v>0</v>
      </c>
      <c r="AT543">
        <v>0</v>
      </c>
      <c r="AU543">
        <f>1-AS543/AT543</f>
        <v>0</v>
      </c>
      <c r="AV543">
        <v>0.5</v>
      </c>
      <c r="AW543">
        <f>BN543</f>
        <v>0</v>
      </c>
      <c r="AX543">
        <f>K543</f>
        <v>0</v>
      </c>
      <c r="AY543">
        <f>AU543*AV543*AW543</f>
        <v>0</v>
      </c>
      <c r="AZ543">
        <f>(AX543-AP543)/AW543</f>
        <v>0</v>
      </c>
      <c r="BA543">
        <f>(AN543-AT543)/AT543</f>
        <v>0</v>
      </c>
      <c r="BB543">
        <f>AM543/(AO543+AM543/AT543)</f>
        <v>0</v>
      </c>
      <c r="BC543" t="s">
        <v>292</v>
      </c>
      <c r="BD543">
        <v>0</v>
      </c>
      <c r="BE543">
        <f>IF(BD543&lt;&gt;0, BD543, BB543)</f>
        <v>0</v>
      </c>
      <c r="BF543">
        <f>1-BE543/AT543</f>
        <v>0</v>
      </c>
      <c r="BG543">
        <f>(AT543-AS543)/(AT543-BE543)</f>
        <v>0</v>
      </c>
      <c r="BH543">
        <f>(AN543-AT543)/(AN543-BE543)</f>
        <v>0</v>
      </c>
      <c r="BI543">
        <f>(AT543-AS543)/(AT543-AM543)</f>
        <v>0</v>
      </c>
      <c r="BJ543">
        <f>(AN543-AT543)/(AN543-AM543)</f>
        <v>0</v>
      </c>
      <c r="BK543">
        <f>(BG543*BE543/AS543)</f>
        <v>0</v>
      </c>
      <c r="BL543">
        <f>(1-BK543)</f>
        <v>0</v>
      </c>
      <c r="BM543">
        <f>$B$11*CK543+$C$11*CL543+$F$11*CM543*(1-CP543)</f>
        <v>0</v>
      </c>
      <c r="BN543">
        <f>BM543*BO543</f>
        <v>0</v>
      </c>
      <c r="BO543">
        <f>($B$11*$D$9+$C$11*$D$9+$F$11*((CZ543+CR543)/MAX(CZ543+CR543+DA543, 0.1)*$I$9+DA543/MAX(CZ543+CR543+DA543, 0.1)*$J$9))/($B$11+$C$11+$F$11)</f>
        <v>0</v>
      </c>
      <c r="BP543">
        <f>($B$11*$K$9+$C$11*$K$9+$F$11*((CZ543+CR543)/MAX(CZ543+CR543+DA543, 0.1)*$P$9+DA543/MAX(CZ543+CR543+DA543, 0.1)*$Q$9))/($B$11+$C$11+$F$11)</f>
        <v>0</v>
      </c>
      <c r="BQ543">
        <v>6</v>
      </c>
      <c r="BR543">
        <v>0.5</v>
      </c>
      <c r="BS543" t="s">
        <v>293</v>
      </c>
      <c r="BT543">
        <v>2</v>
      </c>
      <c r="BU543">
        <v>1626466241</v>
      </c>
      <c r="BV543">
        <v>394.34</v>
      </c>
      <c r="BW543">
        <v>419.961</v>
      </c>
      <c r="BX543">
        <v>17.5331333333333</v>
      </c>
      <c r="BY543">
        <v>8.71287333333333</v>
      </c>
      <c r="BZ543">
        <v>392.793</v>
      </c>
      <c r="CA543">
        <v>17.5099</v>
      </c>
      <c r="CB543">
        <v>900.056666666667</v>
      </c>
      <c r="CC543">
        <v>100.745666666667</v>
      </c>
      <c r="CD543">
        <v>0.100082733333333</v>
      </c>
      <c r="CE543">
        <v>33.2587</v>
      </c>
      <c r="CF543">
        <v>30.5846666666667</v>
      </c>
      <c r="CG543">
        <v>999.9</v>
      </c>
      <c r="CH543">
        <v>0</v>
      </c>
      <c r="CI543">
        <v>0</v>
      </c>
      <c r="CJ543">
        <v>9991.86666666667</v>
      </c>
      <c r="CK543">
        <v>0</v>
      </c>
      <c r="CL543">
        <v>0.221023</v>
      </c>
      <c r="CM543">
        <v>1459.96333333333</v>
      </c>
      <c r="CN543">
        <v>0.973</v>
      </c>
      <c r="CO543">
        <v>0.0269999</v>
      </c>
      <c r="CP543">
        <v>0</v>
      </c>
      <c r="CQ543">
        <v>896.222333333333</v>
      </c>
      <c r="CR543">
        <v>4.99999</v>
      </c>
      <c r="CS543">
        <v>13176.5666666667</v>
      </c>
      <c r="CT543">
        <v>12728.0333333333</v>
      </c>
      <c r="CU543">
        <v>40.437</v>
      </c>
      <c r="CV543">
        <v>41.875</v>
      </c>
      <c r="CW543">
        <v>41.25</v>
      </c>
      <c r="CX543">
        <v>41.562</v>
      </c>
      <c r="CY543">
        <v>43.125</v>
      </c>
      <c r="CZ543">
        <v>1415.68333333333</v>
      </c>
      <c r="DA543">
        <v>39.28</v>
      </c>
      <c r="DB543">
        <v>0</v>
      </c>
      <c r="DC543">
        <v>1626466253</v>
      </c>
      <c r="DD543">
        <v>0</v>
      </c>
      <c r="DE543">
        <v>896.044</v>
      </c>
      <c r="DF543">
        <v>0.01976069007859</v>
      </c>
      <c r="DG543">
        <v>14.5367521125106</v>
      </c>
      <c r="DH543">
        <v>13174.5769230769</v>
      </c>
      <c r="DI543">
        <v>15</v>
      </c>
      <c r="DJ543">
        <v>1626465084.6</v>
      </c>
      <c r="DK543" t="s">
        <v>294</v>
      </c>
      <c r="DL543">
        <v>1626465076.6</v>
      </c>
      <c r="DM543">
        <v>1626465084.6</v>
      </c>
      <c r="DN543">
        <v>8</v>
      </c>
      <c r="DO543">
        <v>0.212</v>
      </c>
      <c r="DP543">
        <v>0.013</v>
      </c>
      <c r="DQ543">
        <v>1.588</v>
      </c>
      <c r="DR543">
        <v>-0.074</v>
      </c>
      <c r="DS543">
        <v>420</v>
      </c>
      <c r="DT543">
        <v>3</v>
      </c>
      <c r="DU543">
        <v>0.13</v>
      </c>
      <c r="DV543">
        <v>0.03</v>
      </c>
      <c r="DW543">
        <v>-25.6587731707317</v>
      </c>
      <c r="DX543">
        <v>-0.0376662020905473</v>
      </c>
      <c r="DY543">
        <v>0.0329352581804042</v>
      </c>
      <c r="DZ543">
        <v>1</v>
      </c>
      <c r="EA543">
        <v>895.993314285714</v>
      </c>
      <c r="EB543">
        <v>0.313925636008077</v>
      </c>
      <c r="EC543">
        <v>0.212951875372094</v>
      </c>
      <c r="ED543">
        <v>1</v>
      </c>
      <c r="EE543">
        <v>8.73916170731708</v>
      </c>
      <c r="EF543">
        <v>0.384011707317079</v>
      </c>
      <c r="EG543">
        <v>0.0405067611280518</v>
      </c>
      <c r="EH543">
        <v>0</v>
      </c>
      <c r="EI543">
        <v>2</v>
      </c>
      <c r="EJ543">
        <v>3</v>
      </c>
      <c r="EK543" t="s">
        <v>354</v>
      </c>
      <c r="EL543">
        <v>100</v>
      </c>
      <c r="EM543">
        <v>100</v>
      </c>
      <c r="EN543">
        <v>1.547</v>
      </c>
      <c r="EO543">
        <v>0.0234</v>
      </c>
      <c r="EP543">
        <v>0.796380875196005</v>
      </c>
      <c r="EQ543">
        <v>0.00225868272383977</v>
      </c>
      <c r="ER543">
        <v>-9.96746185667655e-07</v>
      </c>
      <c r="ES543">
        <v>2.83711317370827e-10</v>
      </c>
      <c r="ET543">
        <v>-0.071317122073674</v>
      </c>
      <c r="EU543">
        <v>-0.00217948432402501</v>
      </c>
      <c r="EV543">
        <v>0.000453263451741206</v>
      </c>
      <c r="EW543">
        <v>-1.16319206543697e-06</v>
      </c>
      <c r="EX543">
        <v>-2</v>
      </c>
      <c r="EY543">
        <v>2196</v>
      </c>
      <c r="EZ543">
        <v>1</v>
      </c>
      <c r="FA543">
        <v>25</v>
      </c>
      <c r="FB543">
        <v>19.4</v>
      </c>
      <c r="FC543">
        <v>19.3</v>
      </c>
      <c r="FD543">
        <v>18</v>
      </c>
      <c r="FE543">
        <v>836.306</v>
      </c>
      <c r="FF543">
        <v>438.792</v>
      </c>
      <c r="FG543">
        <v>42.1115</v>
      </c>
      <c r="FH543">
        <v>25.6126</v>
      </c>
      <c r="FI543">
        <v>30.0006</v>
      </c>
      <c r="FJ543">
        <v>25.51</v>
      </c>
      <c r="FK543">
        <v>25.5255</v>
      </c>
      <c r="FL543">
        <v>25.1607</v>
      </c>
      <c r="FM543">
        <v>43.0074</v>
      </c>
      <c r="FN543">
        <v>0</v>
      </c>
      <c r="FO543">
        <v>42.21</v>
      </c>
      <c r="FP543">
        <v>420</v>
      </c>
      <c r="FQ543">
        <v>8.92732</v>
      </c>
      <c r="FR543">
        <v>101.438</v>
      </c>
      <c r="FS543">
        <v>101.862</v>
      </c>
    </row>
    <row r="544" spans="1:175">
      <c r="A544">
        <v>528</v>
      </c>
      <c r="B544">
        <v>1626466244</v>
      </c>
      <c r="C544">
        <v>1054.40000009537</v>
      </c>
      <c r="D544" t="s">
        <v>1350</v>
      </c>
      <c r="E544" t="s">
        <v>1351</v>
      </c>
      <c r="F544">
        <v>1</v>
      </c>
      <c r="G544" t="s">
        <v>291</v>
      </c>
      <c r="H544">
        <v>1626466243</v>
      </c>
      <c r="I544">
        <f>(J544)/1000</f>
        <v>0</v>
      </c>
      <c r="J544">
        <f>1000*CB544*AH544*(BX544-BY544)/(100*BQ544*(1000-AH544*BX544))</f>
        <v>0</v>
      </c>
      <c r="K544">
        <f>CB544*AH544*(BW544-BV544*(1000-AH544*BY544)/(1000-AH544*BX544))/(100*BQ544)</f>
        <v>0</v>
      </c>
      <c r="L544">
        <f>BV544 - IF(AH544&gt;1, K544*BQ544*100.0/(AJ544*CJ544), 0)</f>
        <v>0</v>
      </c>
      <c r="M544">
        <f>((S544-I544/2)*L544-K544)/(S544+I544/2)</f>
        <v>0</v>
      </c>
      <c r="N544">
        <f>M544*(CC544+CD544)/1000.0</f>
        <v>0</v>
      </c>
      <c r="O544">
        <f>(BV544 - IF(AH544&gt;1, K544*BQ544*100.0/(AJ544*CJ544), 0))*(CC544+CD544)/1000.0</f>
        <v>0</v>
      </c>
      <c r="P544">
        <f>2.0/((1/R544-1/Q544)+SIGN(R544)*SQRT((1/R544-1/Q544)*(1/R544-1/Q544) + 4*BR544/((BR544+1)*(BR544+1))*(2*1/R544*1/Q544-1/Q544*1/Q544)))</f>
        <v>0</v>
      </c>
      <c r="Q544">
        <f>IF(LEFT(BS544,1)&lt;&gt;"0",IF(LEFT(BS544,1)="1",3.0,BT544),$D$5+$E$5*(CJ544*CC544/($K$5*1000))+$F$5*(CJ544*CC544/($K$5*1000))*MAX(MIN(BQ544,$J$5),$I$5)*MAX(MIN(BQ544,$J$5),$I$5)+$G$5*MAX(MIN(BQ544,$J$5),$I$5)*(CJ544*CC544/($K$5*1000))+$H$5*(CJ544*CC544/($K$5*1000))*(CJ544*CC544/($K$5*1000)))</f>
        <v>0</v>
      </c>
      <c r="R544">
        <f>I544*(1000-(1000*0.61365*exp(17.502*V544/(240.97+V544))/(CC544+CD544)+BX544)/2)/(1000*0.61365*exp(17.502*V544/(240.97+V544))/(CC544+CD544)-BX544)</f>
        <v>0</v>
      </c>
      <c r="S544">
        <f>1/((BR544+1)/(P544/1.6)+1/(Q544/1.37)) + BR544/((BR544+1)/(P544/1.6) + BR544/(Q544/1.37))</f>
        <v>0</v>
      </c>
      <c r="T544">
        <f>(BM544*BP544)</f>
        <v>0</v>
      </c>
      <c r="U544">
        <f>(CE544+(T544+2*0.95*5.67E-8*(((CE544+$B$7)+273)^4-(CE544+273)^4)-44100*I544)/(1.84*29.3*Q544+8*0.95*5.67E-8*(CE544+273)^3))</f>
        <v>0</v>
      </c>
      <c r="V544">
        <f>($C$7*CF544+$D$7*CG544+$E$7*U544)</f>
        <v>0</v>
      </c>
      <c r="W544">
        <f>0.61365*exp(17.502*V544/(240.97+V544))</f>
        <v>0</v>
      </c>
      <c r="X544">
        <f>(Y544/Z544*100)</f>
        <v>0</v>
      </c>
      <c r="Y544">
        <f>BX544*(CC544+CD544)/1000</f>
        <v>0</v>
      </c>
      <c r="Z544">
        <f>0.61365*exp(17.502*CE544/(240.97+CE544))</f>
        <v>0</v>
      </c>
      <c r="AA544">
        <f>(W544-BX544*(CC544+CD544)/1000)</f>
        <v>0</v>
      </c>
      <c r="AB544">
        <f>(-I544*44100)</f>
        <v>0</v>
      </c>
      <c r="AC544">
        <f>2*29.3*Q544*0.92*(CE544-V544)</f>
        <v>0</v>
      </c>
      <c r="AD544">
        <f>2*0.95*5.67E-8*(((CE544+$B$7)+273)^4-(V544+273)^4)</f>
        <v>0</v>
      </c>
      <c r="AE544">
        <f>T544+AD544+AB544+AC544</f>
        <v>0</v>
      </c>
      <c r="AF544">
        <v>129</v>
      </c>
      <c r="AG544">
        <v>14</v>
      </c>
      <c r="AH544">
        <f>IF(AF544*$H$13&gt;=AJ544,1.0,(AJ544/(AJ544-AF544*$H$13)))</f>
        <v>0</v>
      </c>
      <c r="AI544">
        <f>(AH544-1)*100</f>
        <v>0</v>
      </c>
      <c r="AJ544">
        <f>MAX(0,($B$13+$C$13*CJ544)/(1+$D$13*CJ544)*CC544/(CE544+273)*$E$13)</f>
        <v>0</v>
      </c>
      <c r="AK544" t="s">
        <v>292</v>
      </c>
      <c r="AL544" t="s">
        <v>292</v>
      </c>
      <c r="AM544">
        <v>0</v>
      </c>
      <c r="AN544">
        <v>0</v>
      </c>
      <c r="AO544">
        <f>1-AM544/AN544</f>
        <v>0</v>
      </c>
      <c r="AP544">
        <v>0</v>
      </c>
      <c r="AQ544" t="s">
        <v>292</v>
      </c>
      <c r="AR544" t="s">
        <v>292</v>
      </c>
      <c r="AS544">
        <v>0</v>
      </c>
      <c r="AT544">
        <v>0</v>
      </c>
      <c r="AU544">
        <f>1-AS544/AT544</f>
        <v>0</v>
      </c>
      <c r="AV544">
        <v>0.5</v>
      </c>
      <c r="AW544">
        <f>BN544</f>
        <v>0</v>
      </c>
      <c r="AX544">
        <f>K544</f>
        <v>0</v>
      </c>
      <c r="AY544">
        <f>AU544*AV544*AW544</f>
        <v>0</v>
      </c>
      <c r="AZ544">
        <f>(AX544-AP544)/AW544</f>
        <v>0</v>
      </c>
      <c r="BA544">
        <f>(AN544-AT544)/AT544</f>
        <v>0</v>
      </c>
      <c r="BB544">
        <f>AM544/(AO544+AM544/AT544)</f>
        <v>0</v>
      </c>
      <c r="BC544" t="s">
        <v>292</v>
      </c>
      <c r="BD544">
        <v>0</v>
      </c>
      <c r="BE544">
        <f>IF(BD544&lt;&gt;0, BD544, BB544)</f>
        <v>0</v>
      </c>
      <c r="BF544">
        <f>1-BE544/AT544</f>
        <v>0</v>
      </c>
      <c r="BG544">
        <f>(AT544-AS544)/(AT544-BE544)</f>
        <v>0</v>
      </c>
      <c r="BH544">
        <f>(AN544-AT544)/(AN544-BE544)</f>
        <v>0</v>
      </c>
      <c r="BI544">
        <f>(AT544-AS544)/(AT544-AM544)</f>
        <v>0</v>
      </c>
      <c r="BJ544">
        <f>(AN544-AT544)/(AN544-AM544)</f>
        <v>0</v>
      </c>
      <c r="BK544">
        <f>(BG544*BE544/AS544)</f>
        <v>0</v>
      </c>
      <c r="BL544">
        <f>(1-BK544)</f>
        <v>0</v>
      </c>
      <c r="BM544">
        <f>$B$11*CK544+$C$11*CL544+$F$11*CM544*(1-CP544)</f>
        <v>0</v>
      </c>
      <c r="BN544">
        <f>BM544*BO544</f>
        <v>0</v>
      </c>
      <c r="BO544">
        <f>($B$11*$D$9+$C$11*$D$9+$F$11*((CZ544+CR544)/MAX(CZ544+CR544+DA544, 0.1)*$I$9+DA544/MAX(CZ544+CR544+DA544, 0.1)*$J$9))/($B$11+$C$11+$F$11)</f>
        <v>0</v>
      </c>
      <c r="BP544">
        <f>($B$11*$K$9+$C$11*$K$9+$F$11*((CZ544+CR544)/MAX(CZ544+CR544+DA544, 0.1)*$P$9+DA544/MAX(CZ544+CR544+DA544, 0.1)*$Q$9))/($B$11+$C$11+$F$11)</f>
        <v>0</v>
      </c>
      <c r="BQ544">
        <v>6</v>
      </c>
      <c r="BR544">
        <v>0.5</v>
      </c>
      <c r="BS544" t="s">
        <v>293</v>
      </c>
      <c r="BT544">
        <v>2</v>
      </c>
      <c r="BU544">
        <v>1626466243</v>
      </c>
      <c r="BV544">
        <v>394.338333333333</v>
      </c>
      <c r="BW544">
        <v>419.943666666667</v>
      </c>
      <c r="BX544">
        <v>17.5680666666667</v>
      </c>
      <c r="BY544">
        <v>8.74491</v>
      </c>
      <c r="BZ544">
        <v>392.791333333333</v>
      </c>
      <c r="CA544">
        <v>17.5444</v>
      </c>
      <c r="CB544">
        <v>900.031666666667</v>
      </c>
      <c r="CC544">
        <v>100.744333333333</v>
      </c>
      <c r="CD544">
        <v>0.0998932333333333</v>
      </c>
      <c r="CE544">
        <v>33.2988</v>
      </c>
      <c r="CF544">
        <v>30.6190333333333</v>
      </c>
      <c r="CG544">
        <v>999.9</v>
      </c>
      <c r="CH544">
        <v>0</v>
      </c>
      <c r="CI544">
        <v>0</v>
      </c>
      <c r="CJ544">
        <v>10015.0333333333</v>
      </c>
      <c r="CK544">
        <v>0</v>
      </c>
      <c r="CL544">
        <v>0.221023</v>
      </c>
      <c r="CM544">
        <v>1460.12666666667</v>
      </c>
      <c r="CN544">
        <v>0.973001666666667</v>
      </c>
      <c r="CO544">
        <v>0.0269983666666667</v>
      </c>
      <c r="CP544">
        <v>0</v>
      </c>
      <c r="CQ544">
        <v>896.123</v>
      </c>
      <c r="CR544">
        <v>4.99999</v>
      </c>
      <c r="CS544">
        <v>13179.0666666667</v>
      </c>
      <c r="CT544">
        <v>12729.4666666667</v>
      </c>
      <c r="CU544">
        <v>40.437</v>
      </c>
      <c r="CV544">
        <v>41.875</v>
      </c>
      <c r="CW544">
        <v>41.25</v>
      </c>
      <c r="CX544">
        <v>41.562</v>
      </c>
      <c r="CY544">
        <v>43.125</v>
      </c>
      <c r="CZ544">
        <v>1415.84333333333</v>
      </c>
      <c r="DA544">
        <v>39.2833333333333</v>
      </c>
      <c r="DB544">
        <v>0</v>
      </c>
      <c r="DC544">
        <v>1626466255.4</v>
      </c>
      <c r="DD544">
        <v>0</v>
      </c>
      <c r="DE544">
        <v>896.025307692307</v>
      </c>
      <c r="DF544">
        <v>0.565196589448769</v>
      </c>
      <c r="DG544">
        <v>19.5658119374557</v>
      </c>
      <c r="DH544">
        <v>13175.4115384615</v>
      </c>
      <c r="DI544">
        <v>15</v>
      </c>
      <c r="DJ544">
        <v>1626465084.6</v>
      </c>
      <c r="DK544" t="s">
        <v>294</v>
      </c>
      <c r="DL544">
        <v>1626465076.6</v>
      </c>
      <c r="DM544">
        <v>1626465084.6</v>
      </c>
      <c r="DN544">
        <v>8</v>
      </c>
      <c r="DO544">
        <v>0.212</v>
      </c>
      <c r="DP544">
        <v>0.013</v>
      </c>
      <c r="DQ544">
        <v>1.588</v>
      </c>
      <c r="DR544">
        <v>-0.074</v>
      </c>
      <c r="DS544">
        <v>420</v>
      </c>
      <c r="DT544">
        <v>3</v>
      </c>
      <c r="DU544">
        <v>0.13</v>
      </c>
      <c r="DV544">
        <v>0.03</v>
      </c>
      <c r="DW544">
        <v>-25.6517341463415</v>
      </c>
      <c r="DX544">
        <v>-0.0442222996515562</v>
      </c>
      <c r="DY544">
        <v>0.031779143411656</v>
      </c>
      <c r="DZ544">
        <v>1</v>
      </c>
      <c r="EA544">
        <v>896.055794117647</v>
      </c>
      <c r="EB544">
        <v>0.191921417102034</v>
      </c>
      <c r="EC544">
        <v>0.20134062145467</v>
      </c>
      <c r="ED544">
        <v>1</v>
      </c>
      <c r="EE544">
        <v>8.75308268292683</v>
      </c>
      <c r="EF544">
        <v>0.402104947735198</v>
      </c>
      <c r="EG544">
        <v>0.0422856052901353</v>
      </c>
      <c r="EH544">
        <v>0</v>
      </c>
      <c r="EI544">
        <v>2</v>
      </c>
      <c r="EJ544">
        <v>3</v>
      </c>
      <c r="EK544" t="s">
        <v>354</v>
      </c>
      <c r="EL544">
        <v>100</v>
      </c>
      <c r="EM544">
        <v>100</v>
      </c>
      <c r="EN544">
        <v>1.547</v>
      </c>
      <c r="EO544">
        <v>0.0239</v>
      </c>
      <c r="EP544">
        <v>0.796380875196005</v>
      </c>
      <c r="EQ544">
        <v>0.00225868272383977</v>
      </c>
      <c r="ER544">
        <v>-9.96746185667655e-07</v>
      </c>
      <c r="ES544">
        <v>2.83711317370827e-10</v>
      </c>
      <c r="ET544">
        <v>-0.071317122073674</v>
      </c>
      <c r="EU544">
        <v>-0.00217948432402501</v>
      </c>
      <c r="EV544">
        <v>0.000453263451741206</v>
      </c>
      <c r="EW544">
        <v>-1.16319206543697e-06</v>
      </c>
      <c r="EX544">
        <v>-2</v>
      </c>
      <c r="EY544">
        <v>2196</v>
      </c>
      <c r="EZ544">
        <v>1</v>
      </c>
      <c r="FA544">
        <v>25</v>
      </c>
      <c r="FB544">
        <v>19.5</v>
      </c>
      <c r="FC544">
        <v>19.3</v>
      </c>
      <c r="FD544">
        <v>18</v>
      </c>
      <c r="FE544">
        <v>836.104</v>
      </c>
      <c r="FF544">
        <v>438.81</v>
      </c>
      <c r="FG544">
        <v>42.1763</v>
      </c>
      <c r="FH544">
        <v>25.6158</v>
      </c>
      <c r="FI544">
        <v>30.0006</v>
      </c>
      <c r="FJ544">
        <v>25.5121</v>
      </c>
      <c r="FK544">
        <v>25.5276</v>
      </c>
      <c r="FL544">
        <v>25.1628</v>
      </c>
      <c r="FM544">
        <v>43.0074</v>
      </c>
      <c r="FN544">
        <v>0</v>
      </c>
      <c r="FO544">
        <v>42.31</v>
      </c>
      <c r="FP544">
        <v>420</v>
      </c>
      <c r="FQ544">
        <v>8.93458</v>
      </c>
      <c r="FR544">
        <v>101.437</v>
      </c>
      <c r="FS544">
        <v>101.861</v>
      </c>
    </row>
    <row r="545" spans="1:175">
      <c r="A545">
        <v>529</v>
      </c>
      <c r="B545">
        <v>1626466246</v>
      </c>
      <c r="C545">
        <v>1056.40000009537</v>
      </c>
      <c r="D545" t="s">
        <v>1352</v>
      </c>
      <c r="E545" t="s">
        <v>1353</v>
      </c>
      <c r="F545">
        <v>1</v>
      </c>
      <c r="G545" t="s">
        <v>291</v>
      </c>
      <c r="H545">
        <v>1626466245</v>
      </c>
      <c r="I545">
        <f>(J545)/1000</f>
        <v>0</v>
      </c>
      <c r="J545">
        <f>1000*CB545*AH545*(BX545-BY545)/(100*BQ545*(1000-AH545*BX545))</f>
        <v>0</v>
      </c>
      <c r="K545">
        <f>CB545*AH545*(BW545-BV545*(1000-AH545*BY545)/(1000-AH545*BX545))/(100*BQ545)</f>
        <v>0</v>
      </c>
      <c r="L545">
        <f>BV545 - IF(AH545&gt;1, K545*BQ545*100.0/(AJ545*CJ545), 0)</f>
        <v>0</v>
      </c>
      <c r="M545">
        <f>((S545-I545/2)*L545-K545)/(S545+I545/2)</f>
        <v>0</v>
      </c>
      <c r="N545">
        <f>M545*(CC545+CD545)/1000.0</f>
        <v>0</v>
      </c>
      <c r="O545">
        <f>(BV545 - IF(AH545&gt;1, K545*BQ545*100.0/(AJ545*CJ545), 0))*(CC545+CD545)/1000.0</f>
        <v>0</v>
      </c>
      <c r="P545">
        <f>2.0/((1/R545-1/Q545)+SIGN(R545)*SQRT((1/R545-1/Q545)*(1/R545-1/Q545) + 4*BR545/((BR545+1)*(BR545+1))*(2*1/R545*1/Q545-1/Q545*1/Q545)))</f>
        <v>0</v>
      </c>
      <c r="Q545">
        <f>IF(LEFT(BS545,1)&lt;&gt;"0",IF(LEFT(BS545,1)="1",3.0,BT545),$D$5+$E$5*(CJ545*CC545/($K$5*1000))+$F$5*(CJ545*CC545/($K$5*1000))*MAX(MIN(BQ545,$J$5),$I$5)*MAX(MIN(BQ545,$J$5),$I$5)+$G$5*MAX(MIN(BQ545,$J$5),$I$5)*(CJ545*CC545/($K$5*1000))+$H$5*(CJ545*CC545/($K$5*1000))*(CJ545*CC545/($K$5*1000)))</f>
        <v>0</v>
      </c>
      <c r="R545">
        <f>I545*(1000-(1000*0.61365*exp(17.502*V545/(240.97+V545))/(CC545+CD545)+BX545)/2)/(1000*0.61365*exp(17.502*V545/(240.97+V545))/(CC545+CD545)-BX545)</f>
        <v>0</v>
      </c>
      <c r="S545">
        <f>1/((BR545+1)/(P545/1.6)+1/(Q545/1.37)) + BR545/((BR545+1)/(P545/1.6) + BR545/(Q545/1.37))</f>
        <v>0</v>
      </c>
      <c r="T545">
        <f>(BM545*BP545)</f>
        <v>0</v>
      </c>
      <c r="U545">
        <f>(CE545+(T545+2*0.95*5.67E-8*(((CE545+$B$7)+273)^4-(CE545+273)^4)-44100*I545)/(1.84*29.3*Q545+8*0.95*5.67E-8*(CE545+273)^3))</f>
        <v>0</v>
      </c>
      <c r="V545">
        <f>($C$7*CF545+$D$7*CG545+$E$7*U545)</f>
        <v>0</v>
      </c>
      <c r="W545">
        <f>0.61365*exp(17.502*V545/(240.97+V545))</f>
        <v>0</v>
      </c>
      <c r="X545">
        <f>(Y545/Z545*100)</f>
        <v>0</v>
      </c>
      <c r="Y545">
        <f>BX545*(CC545+CD545)/1000</f>
        <v>0</v>
      </c>
      <c r="Z545">
        <f>0.61365*exp(17.502*CE545/(240.97+CE545))</f>
        <v>0</v>
      </c>
      <c r="AA545">
        <f>(W545-BX545*(CC545+CD545)/1000)</f>
        <v>0</v>
      </c>
      <c r="AB545">
        <f>(-I545*44100)</f>
        <v>0</v>
      </c>
      <c r="AC545">
        <f>2*29.3*Q545*0.92*(CE545-V545)</f>
        <v>0</v>
      </c>
      <c r="AD545">
        <f>2*0.95*5.67E-8*(((CE545+$B$7)+273)^4-(V545+273)^4)</f>
        <v>0</v>
      </c>
      <c r="AE545">
        <f>T545+AD545+AB545+AC545</f>
        <v>0</v>
      </c>
      <c r="AF545">
        <v>129</v>
      </c>
      <c r="AG545">
        <v>14</v>
      </c>
      <c r="AH545">
        <f>IF(AF545*$H$13&gt;=AJ545,1.0,(AJ545/(AJ545-AF545*$H$13)))</f>
        <v>0</v>
      </c>
      <c r="AI545">
        <f>(AH545-1)*100</f>
        <v>0</v>
      </c>
      <c r="AJ545">
        <f>MAX(0,($B$13+$C$13*CJ545)/(1+$D$13*CJ545)*CC545/(CE545+273)*$E$13)</f>
        <v>0</v>
      </c>
      <c r="AK545" t="s">
        <v>292</v>
      </c>
      <c r="AL545" t="s">
        <v>292</v>
      </c>
      <c r="AM545">
        <v>0</v>
      </c>
      <c r="AN545">
        <v>0</v>
      </c>
      <c r="AO545">
        <f>1-AM545/AN545</f>
        <v>0</v>
      </c>
      <c r="AP545">
        <v>0</v>
      </c>
      <c r="AQ545" t="s">
        <v>292</v>
      </c>
      <c r="AR545" t="s">
        <v>292</v>
      </c>
      <c r="AS545">
        <v>0</v>
      </c>
      <c r="AT545">
        <v>0</v>
      </c>
      <c r="AU545">
        <f>1-AS545/AT545</f>
        <v>0</v>
      </c>
      <c r="AV545">
        <v>0.5</v>
      </c>
      <c r="AW545">
        <f>BN545</f>
        <v>0</v>
      </c>
      <c r="AX545">
        <f>K545</f>
        <v>0</v>
      </c>
      <c r="AY545">
        <f>AU545*AV545*AW545</f>
        <v>0</v>
      </c>
      <c r="AZ545">
        <f>(AX545-AP545)/AW545</f>
        <v>0</v>
      </c>
      <c r="BA545">
        <f>(AN545-AT545)/AT545</f>
        <v>0</v>
      </c>
      <c r="BB545">
        <f>AM545/(AO545+AM545/AT545)</f>
        <v>0</v>
      </c>
      <c r="BC545" t="s">
        <v>292</v>
      </c>
      <c r="BD545">
        <v>0</v>
      </c>
      <c r="BE545">
        <f>IF(BD545&lt;&gt;0, BD545, BB545)</f>
        <v>0</v>
      </c>
      <c r="BF545">
        <f>1-BE545/AT545</f>
        <v>0</v>
      </c>
      <c r="BG545">
        <f>(AT545-AS545)/(AT545-BE545)</f>
        <v>0</v>
      </c>
      <c r="BH545">
        <f>(AN545-AT545)/(AN545-BE545)</f>
        <v>0</v>
      </c>
      <c r="BI545">
        <f>(AT545-AS545)/(AT545-AM545)</f>
        <v>0</v>
      </c>
      <c r="BJ545">
        <f>(AN545-AT545)/(AN545-AM545)</f>
        <v>0</v>
      </c>
      <c r="BK545">
        <f>(BG545*BE545/AS545)</f>
        <v>0</v>
      </c>
      <c r="BL545">
        <f>(1-BK545)</f>
        <v>0</v>
      </c>
      <c r="BM545">
        <f>$B$11*CK545+$C$11*CL545+$F$11*CM545*(1-CP545)</f>
        <v>0</v>
      </c>
      <c r="BN545">
        <f>BM545*BO545</f>
        <v>0</v>
      </c>
      <c r="BO545">
        <f>($B$11*$D$9+$C$11*$D$9+$F$11*((CZ545+CR545)/MAX(CZ545+CR545+DA545, 0.1)*$I$9+DA545/MAX(CZ545+CR545+DA545, 0.1)*$J$9))/($B$11+$C$11+$F$11)</f>
        <v>0</v>
      </c>
      <c r="BP545">
        <f>($B$11*$K$9+$C$11*$K$9+$F$11*((CZ545+CR545)/MAX(CZ545+CR545+DA545, 0.1)*$P$9+DA545/MAX(CZ545+CR545+DA545, 0.1)*$Q$9))/($B$11+$C$11+$F$11)</f>
        <v>0</v>
      </c>
      <c r="BQ545">
        <v>6</v>
      </c>
      <c r="BR545">
        <v>0.5</v>
      </c>
      <c r="BS545" t="s">
        <v>293</v>
      </c>
      <c r="BT545">
        <v>2</v>
      </c>
      <c r="BU545">
        <v>1626466245</v>
      </c>
      <c r="BV545">
        <v>394.328333333333</v>
      </c>
      <c r="BW545">
        <v>419.937333333333</v>
      </c>
      <c r="BX545">
        <v>17.6129</v>
      </c>
      <c r="BY545">
        <v>8.78911333333333</v>
      </c>
      <c r="BZ545">
        <v>392.781333333333</v>
      </c>
      <c r="CA545">
        <v>17.5886666666667</v>
      </c>
      <c r="CB545">
        <v>899.954666666667</v>
      </c>
      <c r="CC545">
        <v>100.744</v>
      </c>
      <c r="CD545">
        <v>0.0995725</v>
      </c>
      <c r="CE545">
        <v>33.3353</v>
      </c>
      <c r="CF545">
        <v>30.6653333333333</v>
      </c>
      <c r="CG545">
        <v>999.9</v>
      </c>
      <c r="CH545">
        <v>0</v>
      </c>
      <c r="CI545">
        <v>0</v>
      </c>
      <c r="CJ545">
        <v>9997.7</v>
      </c>
      <c r="CK545">
        <v>0</v>
      </c>
      <c r="CL545">
        <v>0.221023</v>
      </c>
      <c r="CM545">
        <v>1459.96333333333</v>
      </c>
      <c r="CN545">
        <v>0.973</v>
      </c>
      <c r="CO545">
        <v>0.0269999</v>
      </c>
      <c r="CP545">
        <v>0</v>
      </c>
      <c r="CQ545">
        <v>896.065</v>
      </c>
      <c r="CR545">
        <v>4.99999</v>
      </c>
      <c r="CS545">
        <v>13176.6333333333</v>
      </c>
      <c r="CT545">
        <v>12728</v>
      </c>
      <c r="CU545">
        <v>40.437</v>
      </c>
      <c r="CV545">
        <v>41.875</v>
      </c>
      <c r="CW545">
        <v>41.2706666666667</v>
      </c>
      <c r="CX545">
        <v>41.562</v>
      </c>
      <c r="CY545">
        <v>43.125</v>
      </c>
      <c r="CZ545">
        <v>1415.68333333333</v>
      </c>
      <c r="DA545">
        <v>39.28</v>
      </c>
      <c r="DB545">
        <v>0</v>
      </c>
      <c r="DC545">
        <v>1626466257.2</v>
      </c>
      <c r="DD545">
        <v>0</v>
      </c>
      <c r="DE545">
        <v>896.04108</v>
      </c>
      <c r="DF545">
        <v>0.771461540706232</v>
      </c>
      <c r="DG545">
        <v>18.615384590925</v>
      </c>
      <c r="DH545">
        <v>13175.828</v>
      </c>
      <c r="DI545">
        <v>15</v>
      </c>
      <c r="DJ545">
        <v>1626465084.6</v>
      </c>
      <c r="DK545" t="s">
        <v>294</v>
      </c>
      <c r="DL545">
        <v>1626465076.6</v>
      </c>
      <c r="DM545">
        <v>1626465084.6</v>
      </c>
      <c r="DN545">
        <v>8</v>
      </c>
      <c r="DO545">
        <v>0.212</v>
      </c>
      <c r="DP545">
        <v>0.013</v>
      </c>
      <c r="DQ545">
        <v>1.588</v>
      </c>
      <c r="DR545">
        <v>-0.074</v>
      </c>
      <c r="DS545">
        <v>420</v>
      </c>
      <c r="DT545">
        <v>3</v>
      </c>
      <c r="DU545">
        <v>0.13</v>
      </c>
      <c r="DV545">
        <v>0.03</v>
      </c>
      <c r="DW545">
        <v>-25.6500195121951</v>
      </c>
      <c r="DX545">
        <v>0.0620257839721183</v>
      </c>
      <c r="DY545">
        <v>0.0334426499964708</v>
      </c>
      <c r="DZ545">
        <v>1</v>
      </c>
      <c r="EA545">
        <v>896.050454545455</v>
      </c>
      <c r="EB545">
        <v>-0.245343214058686</v>
      </c>
      <c r="EC545">
        <v>0.195127944181636</v>
      </c>
      <c r="ED545">
        <v>1</v>
      </c>
      <c r="EE545">
        <v>8.76588146341463</v>
      </c>
      <c r="EF545">
        <v>0.395607595818799</v>
      </c>
      <c r="EG545">
        <v>0.0417159794242185</v>
      </c>
      <c r="EH545">
        <v>0</v>
      </c>
      <c r="EI545">
        <v>2</v>
      </c>
      <c r="EJ545">
        <v>3</v>
      </c>
      <c r="EK545" t="s">
        <v>354</v>
      </c>
      <c r="EL545">
        <v>100</v>
      </c>
      <c r="EM545">
        <v>100</v>
      </c>
      <c r="EN545">
        <v>1.547</v>
      </c>
      <c r="EO545">
        <v>0.0246</v>
      </c>
      <c r="EP545">
        <v>0.796380875196005</v>
      </c>
      <c r="EQ545">
        <v>0.00225868272383977</v>
      </c>
      <c r="ER545">
        <v>-9.96746185667655e-07</v>
      </c>
      <c r="ES545">
        <v>2.83711317370827e-10</v>
      </c>
      <c r="ET545">
        <v>-0.071317122073674</v>
      </c>
      <c r="EU545">
        <v>-0.00217948432402501</v>
      </c>
      <c r="EV545">
        <v>0.000453263451741206</v>
      </c>
      <c r="EW545">
        <v>-1.16319206543697e-06</v>
      </c>
      <c r="EX545">
        <v>-2</v>
      </c>
      <c r="EY545">
        <v>2196</v>
      </c>
      <c r="EZ545">
        <v>1</v>
      </c>
      <c r="FA545">
        <v>25</v>
      </c>
      <c r="FB545">
        <v>19.5</v>
      </c>
      <c r="FC545">
        <v>19.4</v>
      </c>
      <c r="FD545">
        <v>18</v>
      </c>
      <c r="FE545">
        <v>835.973</v>
      </c>
      <c r="FF545">
        <v>438.827</v>
      </c>
      <c r="FG545">
        <v>42.2398</v>
      </c>
      <c r="FH545">
        <v>25.6193</v>
      </c>
      <c r="FI545">
        <v>30.0006</v>
      </c>
      <c r="FJ545">
        <v>25.5143</v>
      </c>
      <c r="FK545">
        <v>25.5298</v>
      </c>
      <c r="FL545">
        <v>25.1656</v>
      </c>
      <c r="FM545">
        <v>43.0074</v>
      </c>
      <c r="FN545">
        <v>0</v>
      </c>
      <c r="FO545">
        <v>42.31</v>
      </c>
      <c r="FP545">
        <v>420</v>
      </c>
      <c r="FQ545">
        <v>8.92078</v>
      </c>
      <c r="FR545">
        <v>101.437</v>
      </c>
      <c r="FS545">
        <v>101.861</v>
      </c>
    </row>
    <row r="546" spans="1:175">
      <c r="A546">
        <v>530</v>
      </c>
      <c r="B546">
        <v>1626466248</v>
      </c>
      <c r="C546">
        <v>1058.40000009537</v>
      </c>
      <c r="D546" t="s">
        <v>1354</v>
      </c>
      <c r="E546" t="s">
        <v>1355</v>
      </c>
      <c r="F546">
        <v>1</v>
      </c>
      <c r="G546" t="s">
        <v>291</v>
      </c>
      <c r="H546">
        <v>1626466247</v>
      </c>
      <c r="I546">
        <f>(J546)/1000</f>
        <v>0</v>
      </c>
      <c r="J546">
        <f>1000*CB546*AH546*(BX546-BY546)/(100*BQ546*(1000-AH546*BX546))</f>
        <v>0</v>
      </c>
      <c r="K546">
        <f>CB546*AH546*(BW546-BV546*(1000-AH546*BY546)/(1000-AH546*BX546))/(100*BQ546)</f>
        <v>0</v>
      </c>
      <c r="L546">
        <f>BV546 - IF(AH546&gt;1, K546*BQ546*100.0/(AJ546*CJ546), 0)</f>
        <v>0</v>
      </c>
      <c r="M546">
        <f>((S546-I546/2)*L546-K546)/(S546+I546/2)</f>
        <v>0</v>
      </c>
      <c r="N546">
        <f>M546*(CC546+CD546)/1000.0</f>
        <v>0</v>
      </c>
      <c r="O546">
        <f>(BV546 - IF(AH546&gt;1, K546*BQ546*100.0/(AJ546*CJ546), 0))*(CC546+CD546)/1000.0</f>
        <v>0</v>
      </c>
      <c r="P546">
        <f>2.0/((1/R546-1/Q546)+SIGN(R546)*SQRT((1/R546-1/Q546)*(1/R546-1/Q546) + 4*BR546/((BR546+1)*(BR546+1))*(2*1/R546*1/Q546-1/Q546*1/Q546)))</f>
        <v>0</v>
      </c>
      <c r="Q546">
        <f>IF(LEFT(BS546,1)&lt;&gt;"0",IF(LEFT(BS546,1)="1",3.0,BT546),$D$5+$E$5*(CJ546*CC546/($K$5*1000))+$F$5*(CJ546*CC546/($K$5*1000))*MAX(MIN(BQ546,$J$5),$I$5)*MAX(MIN(BQ546,$J$5),$I$5)+$G$5*MAX(MIN(BQ546,$J$5),$I$5)*(CJ546*CC546/($K$5*1000))+$H$5*(CJ546*CC546/($K$5*1000))*(CJ546*CC546/($K$5*1000)))</f>
        <v>0</v>
      </c>
      <c r="R546">
        <f>I546*(1000-(1000*0.61365*exp(17.502*V546/(240.97+V546))/(CC546+CD546)+BX546)/2)/(1000*0.61365*exp(17.502*V546/(240.97+V546))/(CC546+CD546)-BX546)</f>
        <v>0</v>
      </c>
      <c r="S546">
        <f>1/((BR546+1)/(P546/1.6)+1/(Q546/1.37)) + BR546/((BR546+1)/(P546/1.6) + BR546/(Q546/1.37))</f>
        <v>0</v>
      </c>
      <c r="T546">
        <f>(BM546*BP546)</f>
        <v>0</v>
      </c>
      <c r="U546">
        <f>(CE546+(T546+2*0.95*5.67E-8*(((CE546+$B$7)+273)^4-(CE546+273)^4)-44100*I546)/(1.84*29.3*Q546+8*0.95*5.67E-8*(CE546+273)^3))</f>
        <v>0</v>
      </c>
      <c r="V546">
        <f>($C$7*CF546+$D$7*CG546+$E$7*U546)</f>
        <v>0</v>
      </c>
      <c r="W546">
        <f>0.61365*exp(17.502*V546/(240.97+V546))</f>
        <v>0</v>
      </c>
      <c r="X546">
        <f>(Y546/Z546*100)</f>
        <v>0</v>
      </c>
      <c r="Y546">
        <f>BX546*(CC546+CD546)/1000</f>
        <v>0</v>
      </c>
      <c r="Z546">
        <f>0.61365*exp(17.502*CE546/(240.97+CE546))</f>
        <v>0</v>
      </c>
      <c r="AA546">
        <f>(W546-BX546*(CC546+CD546)/1000)</f>
        <v>0</v>
      </c>
      <c r="AB546">
        <f>(-I546*44100)</f>
        <v>0</v>
      </c>
      <c r="AC546">
        <f>2*29.3*Q546*0.92*(CE546-V546)</f>
        <v>0</v>
      </c>
      <c r="AD546">
        <f>2*0.95*5.67E-8*(((CE546+$B$7)+273)^4-(V546+273)^4)</f>
        <v>0</v>
      </c>
      <c r="AE546">
        <f>T546+AD546+AB546+AC546</f>
        <v>0</v>
      </c>
      <c r="AF546">
        <v>129</v>
      </c>
      <c r="AG546">
        <v>14</v>
      </c>
      <c r="AH546">
        <f>IF(AF546*$H$13&gt;=AJ546,1.0,(AJ546/(AJ546-AF546*$H$13)))</f>
        <v>0</v>
      </c>
      <c r="AI546">
        <f>(AH546-1)*100</f>
        <v>0</v>
      </c>
      <c r="AJ546">
        <f>MAX(0,($B$13+$C$13*CJ546)/(1+$D$13*CJ546)*CC546/(CE546+273)*$E$13)</f>
        <v>0</v>
      </c>
      <c r="AK546" t="s">
        <v>292</v>
      </c>
      <c r="AL546" t="s">
        <v>292</v>
      </c>
      <c r="AM546">
        <v>0</v>
      </c>
      <c r="AN546">
        <v>0</v>
      </c>
      <c r="AO546">
        <f>1-AM546/AN546</f>
        <v>0</v>
      </c>
      <c r="AP546">
        <v>0</v>
      </c>
      <c r="AQ546" t="s">
        <v>292</v>
      </c>
      <c r="AR546" t="s">
        <v>292</v>
      </c>
      <c r="AS546">
        <v>0</v>
      </c>
      <c r="AT546">
        <v>0</v>
      </c>
      <c r="AU546">
        <f>1-AS546/AT546</f>
        <v>0</v>
      </c>
      <c r="AV546">
        <v>0.5</v>
      </c>
      <c r="AW546">
        <f>BN546</f>
        <v>0</v>
      </c>
      <c r="AX546">
        <f>K546</f>
        <v>0</v>
      </c>
      <c r="AY546">
        <f>AU546*AV546*AW546</f>
        <v>0</v>
      </c>
      <c r="AZ546">
        <f>(AX546-AP546)/AW546</f>
        <v>0</v>
      </c>
      <c r="BA546">
        <f>(AN546-AT546)/AT546</f>
        <v>0</v>
      </c>
      <c r="BB546">
        <f>AM546/(AO546+AM546/AT546)</f>
        <v>0</v>
      </c>
      <c r="BC546" t="s">
        <v>292</v>
      </c>
      <c r="BD546">
        <v>0</v>
      </c>
      <c r="BE546">
        <f>IF(BD546&lt;&gt;0, BD546, BB546)</f>
        <v>0</v>
      </c>
      <c r="BF546">
        <f>1-BE546/AT546</f>
        <v>0</v>
      </c>
      <c r="BG546">
        <f>(AT546-AS546)/(AT546-BE546)</f>
        <v>0</v>
      </c>
      <c r="BH546">
        <f>(AN546-AT546)/(AN546-BE546)</f>
        <v>0</v>
      </c>
      <c r="BI546">
        <f>(AT546-AS546)/(AT546-AM546)</f>
        <v>0</v>
      </c>
      <c r="BJ546">
        <f>(AN546-AT546)/(AN546-AM546)</f>
        <v>0</v>
      </c>
      <c r="BK546">
        <f>(BG546*BE546/AS546)</f>
        <v>0</v>
      </c>
      <c r="BL546">
        <f>(1-BK546)</f>
        <v>0</v>
      </c>
      <c r="BM546">
        <f>$B$11*CK546+$C$11*CL546+$F$11*CM546*(1-CP546)</f>
        <v>0</v>
      </c>
      <c r="BN546">
        <f>BM546*BO546</f>
        <v>0</v>
      </c>
      <c r="BO546">
        <f>($B$11*$D$9+$C$11*$D$9+$F$11*((CZ546+CR546)/MAX(CZ546+CR546+DA546, 0.1)*$I$9+DA546/MAX(CZ546+CR546+DA546, 0.1)*$J$9))/($B$11+$C$11+$F$11)</f>
        <v>0</v>
      </c>
      <c r="BP546">
        <f>($B$11*$K$9+$C$11*$K$9+$F$11*((CZ546+CR546)/MAX(CZ546+CR546+DA546, 0.1)*$P$9+DA546/MAX(CZ546+CR546+DA546, 0.1)*$Q$9))/($B$11+$C$11+$F$11)</f>
        <v>0</v>
      </c>
      <c r="BQ546">
        <v>6</v>
      </c>
      <c r="BR546">
        <v>0.5</v>
      </c>
      <c r="BS546" t="s">
        <v>293</v>
      </c>
      <c r="BT546">
        <v>2</v>
      </c>
      <c r="BU546">
        <v>1626466247</v>
      </c>
      <c r="BV546">
        <v>394.306333333333</v>
      </c>
      <c r="BW546">
        <v>419.899666666667</v>
      </c>
      <c r="BX546">
        <v>17.6595</v>
      </c>
      <c r="BY546">
        <v>8.83408666666667</v>
      </c>
      <c r="BZ546">
        <v>392.759333333333</v>
      </c>
      <c r="CA546">
        <v>17.6346666666667</v>
      </c>
      <c r="CB546">
        <v>900.011666666667</v>
      </c>
      <c r="CC546">
        <v>100.744333333333</v>
      </c>
      <c r="CD546">
        <v>0.100242</v>
      </c>
      <c r="CE546">
        <v>33.3756</v>
      </c>
      <c r="CF546">
        <v>30.705</v>
      </c>
      <c r="CG546">
        <v>999.9</v>
      </c>
      <c r="CH546">
        <v>0</v>
      </c>
      <c r="CI546">
        <v>0</v>
      </c>
      <c r="CJ546">
        <v>9998.31666666667</v>
      </c>
      <c r="CK546">
        <v>0</v>
      </c>
      <c r="CL546">
        <v>0.221023</v>
      </c>
      <c r="CM546">
        <v>1459.96</v>
      </c>
      <c r="CN546">
        <v>0.973</v>
      </c>
      <c r="CO546">
        <v>0.0269999</v>
      </c>
      <c r="CP546">
        <v>0</v>
      </c>
      <c r="CQ546">
        <v>896.202666666667</v>
      </c>
      <c r="CR546">
        <v>4.99999</v>
      </c>
      <c r="CS546">
        <v>13177.3666666667</v>
      </c>
      <c r="CT546">
        <v>12728</v>
      </c>
      <c r="CU546">
        <v>40.437</v>
      </c>
      <c r="CV546">
        <v>41.8956666666667</v>
      </c>
      <c r="CW546">
        <v>41.25</v>
      </c>
      <c r="CX546">
        <v>41.562</v>
      </c>
      <c r="CY546">
        <v>43.1456666666667</v>
      </c>
      <c r="CZ546">
        <v>1415.68</v>
      </c>
      <c r="DA546">
        <v>39.28</v>
      </c>
      <c r="DB546">
        <v>0</v>
      </c>
      <c r="DC546">
        <v>1626466259</v>
      </c>
      <c r="DD546">
        <v>0</v>
      </c>
      <c r="DE546">
        <v>896.031076923077</v>
      </c>
      <c r="DF546">
        <v>0.333880345781061</v>
      </c>
      <c r="DG546">
        <v>16.6427349959173</v>
      </c>
      <c r="DH546">
        <v>13176.1692307692</v>
      </c>
      <c r="DI546">
        <v>15</v>
      </c>
      <c r="DJ546">
        <v>1626465084.6</v>
      </c>
      <c r="DK546" t="s">
        <v>294</v>
      </c>
      <c r="DL546">
        <v>1626465076.6</v>
      </c>
      <c r="DM546">
        <v>1626465084.6</v>
      </c>
      <c r="DN546">
        <v>8</v>
      </c>
      <c r="DO546">
        <v>0.212</v>
      </c>
      <c r="DP546">
        <v>0.013</v>
      </c>
      <c r="DQ546">
        <v>1.588</v>
      </c>
      <c r="DR546">
        <v>-0.074</v>
      </c>
      <c r="DS546">
        <v>420</v>
      </c>
      <c r="DT546">
        <v>3</v>
      </c>
      <c r="DU546">
        <v>0.13</v>
      </c>
      <c r="DV546">
        <v>0.03</v>
      </c>
      <c r="DW546">
        <v>-25.6454024390244</v>
      </c>
      <c r="DX546">
        <v>0.19647804878046</v>
      </c>
      <c r="DY546">
        <v>0.0383997680874915</v>
      </c>
      <c r="DZ546">
        <v>1</v>
      </c>
      <c r="EA546">
        <v>896.0588</v>
      </c>
      <c r="EB546">
        <v>0.197120729132457</v>
      </c>
      <c r="EC546">
        <v>0.202241411613522</v>
      </c>
      <c r="ED546">
        <v>1</v>
      </c>
      <c r="EE546">
        <v>8.77772121951219</v>
      </c>
      <c r="EF546">
        <v>0.365859303135902</v>
      </c>
      <c r="EG546">
        <v>0.0391827187016706</v>
      </c>
      <c r="EH546">
        <v>0</v>
      </c>
      <c r="EI546">
        <v>2</v>
      </c>
      <c r="EJ546">
        <v>3</v>
      </c>
      <c r="EK546" t="s">
        <v>354</v>
      </c>
      <c r="EL546">
        <v>100</v>
      </c>
      <c r="EM546">
        <v>100</v>
      </c>
      <c r="EN546">
        <v>1.547</v>
      </c>
      <c r="EO546">
        <v>0.0252</v>
      </c>
      <c r="EP546">
        <v>0.796380875196005</v>
      </c>
      <c r="EQ546">
        <v>0.00225868272383977</v>
      </c>
      <c r="ER546">
        <v>-9.96746185667655e-07</v>
      </c>
      <c r="ES546">
        <v>2.83711317370827e-10</v>
      </c>
      <c r="ET546">
        <v>-0.071317122073674</v>
      </c>
      <c r="EU546">
        <v>-0.00217948432402501</v>
      </c>
      <c r="EV546">
        <v>0.000453263451741206</v>
      </c>
      <c r="EW546">
        <v>-1.16319206543697e-06</v>
      </c>
      <c r="EX546">
        <v>-2</v>
      </c>
      <c r="EY546">
        <v>2196</v>
      </c>
      <c r="EZ546">
        <v>1</v>
      </c>
      <c r="FA546">
        <v>25</v>
      </c>
      <c r="FB546">
        <v>19.5</v>
      </c>
      <c r="FC546">
        <v>19.4</v>
      </c>
      <c r="FD546">
        <v>18</v>
      </c>
      <c r="FE546">
        <v>836.171</v>
      </c>
      <c r="FF546">
        <v>438.785</v>
      </c>
      <c r="FG546">
        <v>42.3046</v>
      </c>
      <c r="FH546">
        <v>25.6236</v>
      </c>
      <c r="FI546">
        <v>30.0008</v>
      </c>
      <c r="FJ546">
        <v>25.5164</v>
      </c>
      <c r="FK546">
        <v>25.5319</v>
      </c>
      <c r="FL546">
        <v>25.1666</v>
      </c>
      <c r="FM546">
        <v>43.0074</v>
      </c>
      <c r="FN546">
        <v>0</v>
      </c>
      <c r="FO546">
        <v>42.42</v>
      </c>
      <c r="FP546">
        <v>420</v>
      </c>
      <c r="FQ546">
        <v>8.89695</v>
      </c>
      <c r="FR546">
        <v>101.437</v>
      </c>
      <c r="FS546">
        <v>101.861</v>
      </c>
    </row>
    <row r="547" spans="1:175">
      <c r="A547">
        <v>531</v>
      </c>
      <c r="B547">
        <v>1626466250</v>
      </c>
      <c r="C547">
        <v>1060.40000009537</v>
      </c>
      <c r="D547" t="s">
        <v>1356</v>
      </c>
      <c r="E547" t="s">
        <v>1357</v>
      </c>
      <c r="F547">
        <v>1</v>
      </c>
      <c r="G547" t="s">
        <v>291</v>
      </c>
      <c r="H547">
        <v>1626466249</v>
      </c>
      <c r="I547">
        <f>(J547)/1000</f>
        <v>0</v>
      </c>
      <c r="J547">
        <f>1000*CB547*AH547*(BX547-BY547)/(100*BQ547*(1000-AH547*BX547))</f>
        <v>0</v>
      </c>
      <c r="K547">
        <f>CB547*AH547*(BW547-BV547*(1000-AH547*BY547)/(1000-AH547*BX547))/(100*BQ547)</f>
        <v>0</v>
      </c>
      <c r="L547">
        <f>BV547 - IF(AH547&gt;1, K547*BQ547*100.0/(AJ547*CJ547), 0)</f>
        <v>0</v>
      </c>
      <c r="M547">
        <f>((S547-I547/2)*L547-K547)/(S547+I547/2)</f>
        <v>0</v>
      </c>
      <c r="N547">
        <f>M547*(CC547+CD547)/1000.0</f>
        <v>0</v>
      </c>
      <c r="O547">
        <f>(BV547 - IF(AH547&gt;1, K547*BQ547*100.0/(AJ547*CJ547), 0))*(CC547+CD547)/1000.0</f>
        <v>0</v>
      </c>
      <c r="P547">
        <f>2.0/((1/R547-1/Q547)+SIGN(R547)*SQRT((1/R547-1/Q547)*(1/R547-1/Q547) + 4*BR547/((BR547+1)*(BR547+1))*(2*1/R547*1/Q547-1/Q547*1/Q547)))</f>
        <v>0</v>
      </c>
      <c r="Q547">
        <f>IF(LEFT(BS547,1)&lt;&gt;"0",IF(LEFT(BS547,1)="1",3.0,BT547),$D$5+$E$5*(CJ547*CC547/($K$5*1000))+$F$5*(CJ547*CC547/($K$5*1000))*MAX(MIN(BQ547,$J$5),$I$5)*MAX(MIN(BQ547,$J$5),$I$5)+$G$5*MAX(MIN(BQ547,$J$5),$I$5)*(CJ547*CC547/($K$5*1000))+$H$5*(CJ547*CC547/($K$5*1000))*(CJ547*CC547/($K$5*1000)))</f>
        <v>0</v>
      </c>
      <c r="R547">
        <f>I547*(1000-(1000*0.61365*exp(17.502*V547/(240.97+V547))/(CC547+CD547)+BX547)/2)/(1000*0.61365*exp(17.502*V547/(240.97+V547))/(CC547+CD547)-BX547)</f>
        <v>0</v>
      </c>
      <c r="S547">
        <f>1/((BR547+1)/(P547/1.6)+1/(Q547/1.37)) + BR547/((BR547+1)/(P547/1.6) + BR547/(Q547/1.37))</f>
        <v>0</v>
      </c>
      <c r="T547">
        <f>(BM547*BP547)</f>
        <v>0</v>
      </c>
      <c r="U547">
        <f>(CE547+(T547+2*0.95*5.67E-8*(((CE547+$B$7)+273)^4-(CE547+273)^4)-44100*I547)/(1.84*29.3*Q547+8*0.95*5.67E-8*(CE547+273)^3))</f>
        <v>0</v>
      </c>
      <c r="V547">
        <f>($C$7*CF547+$D$7*CG547+$E$7*U547)</f>
        <v>0</v>
      </c>
      <c r="W547">
        <f>0.61365*exp(17.502*V547/(240.97+V547))</f>
        <v>0</v>
      </c>
      <c r="X547">
        <f>(Y547/Z547*100)</f>
        <v>0</v>
      </c>
      <c r="Y547">
        <f>BX547*(CC547+CD547)/1000</f>
        <v>0</v>
      </c>
      <c r="Z547">
        <f>0.61365*exp(17.502*CE547/(240.97+CE547))</f>
        <v>0</v>
      </c>
      <c r="AA547">
        <f>(W547-BX547*(CC547+CD547)/1000)</f>
        <v>0</v>
      </c>
      <c r="AB547">
        <f>(-I547*44100)</f>
        <v>0</v>
      </c>
      <c r="AC547">
        <f>2*29.3*Q547*0.92*(CE547-V547)</f>
        <v>0</v>
      </c>
      <c r="AD547">
        <f>2*0.95*5.67E-8*(((CE547+$B$7)+273)^4-(V547+273)^4)</f>
        <v>0</v>
      </c>
      <c r="AE547">
        <f>T547+AD547+AB547+AC547</f>
        <v>0</v>
      </c>
      <c r="AF547">
        <v>129</v>
      </c>
      <c r="AG547">
        <v>14</v>
      </c>
      <c r="AH547">
        <f>IF(AF547*$H$13&gt;=AJ547,1.0,(AJ547/(AJ547-AF547*$H$13)))</f>
        <v>0</v>
      </c>
      <c r="AI547">
        <f>(AH547-1)*100</f>
        <v>0</v>
      </c>
      <c r="AJ547">
        <f>MAX(0,($B$13+$C$13*CJ547)/(1+$D$13*CJ547)*CC547/(CE547+273)*$E$13)</f>
        <v>0</v>
      </c>
      <c r="AK547" t="s">
        <v>292</v>
      </c>
      <c r="AL547" t="s">
        <v>292</v>
      </c>
      <c r="AM547">
        <v>0</v>
      </c>
      <c r="AN547">
        <v>0</v>
      </c>
      <c r="AO547">
        <f>1-AM547/AN547</f>
        <v>0</v>
      </c>
      <c r="AP547">
        <v>0</v>
      </c>
      <c r="AQ547" t="s">
        <v>292</v>
      </c>
      <c r="AR547" t="s">
        <v>292</v>
      </c>
      <c r="AS547">
        <v>0</v>
      </c>
      <c r="AT547">
        <v>0</v>
      </c>
      <c r="AU547">
        <f>1-AS547/AT547</f>
        <v>0</v>
      </c>
      <c r="AV547">
        <v>0.5</v>
      </c>
      <c r="AW547">
        <f>BN547</f>
        <v>0</v>
      </c>
      <c r="AX547">
        <f>K547</f>
        <v>0</v>
      </c>
      <c r="AY547">
        <f>AU547*AV547*AW547</f>
        <v>0</v>
      </c>
      <c r="AZ547">
        <f>(AX547-AP547)/AW547</f>
        <v>0</v>
      </c>
      <c r="BA547">
        <f>(AN547-AT547)/AT547</f>
        <v>0</v>
      </c>
      <c r="BB547">
        <f>AM547/(AO547+AM547/AT547)</f>
        <v>0</v>
      </c>
      <c r="BC547" t="s">
        <v>292</v>
      </c>
      <c r="BD547">
        <v>0</v>
      </c>
      <c r="BE547">
        <f>IF(BD547&lt;&gt;0, BD547, BB547)</f>
        <v>0</v>
      </c>
      <c r="BF547">
        <f>1-BE547/AT547</f>
        <v>0</v>
      </c>
      <c r="BG547">
        <f>(AT547-AS547)/(AT547-BE547)</f>
        <v>0</v>
      </c>
      <c r="BH547">
        <f>(AN547-AT547)/(AN547-BE547)</f>
        <v>0</v>
      </c>
      <c r="BI547">
        <f>(AT547-AS547)/(AT547-AM547)</f>
        <v>0</v>
      </c>
      <c r="BJ547">
        <f>(AN547-AT547)/(AN547-AM547)</f>
        <v>0</v>
      </c>
      <c r="BK547">
        <f>(BG547*BE547/AS547)</f>
        <v>0</v>
      </c>
      <c r="BL547">
        <f>(1-BK547)</f>
        <v>0</v>
      </c>
      <c r="BM547">
        <f>$B$11*CK547+$C$11*CL547+$F$11*CM547*(1-CP547)</f>
        <v>0</v>
      </c>
      <c r="BN547">
        <f>BM547*BO547</f>
        <v>0</v>
      </c>
      <c r="BO547">
        <f>($B$11*$D$9+$C$11*$D$9+$F$11*((CZ547+CR547)/MAX(CZ547+CR547+DA547, 0.1)*$I$9+DA547/MAX(CZ547+CR547+DA547, 0.1)*$J$9))/($B$11+$C$11+$F$11)</f>
        <v>0</v>
      </c>
      <c r="BP547">
        <f>($B$11*$K$9+$C$11*$K$9+$F$11*((CZ547+CR547)/MAX(CZ547+CR547+DA547, 0.1)*$P$9+DA547/MAX(CZ547+CR547+DA547, 0.1)*$Q$9))/($B$11+$C$11+$F$11)</f>
        <v>0</v>
      </c>
      <c r="BQ547">
        <v>6</v>
      </c>
      <c r="BR547">
        <v>0.5</v>
      </c>
      <c r="BS547" t="s">
        <v>293</v>
      </c>
      <c r="BT547">
        <v>2</v>
      </c>
      <c r="BU547">
        <v>1626466249</v>
      </c>
      <c r="BV547">
        <v>394.283333333333</v>
      </c>
      <c r="BW547">
        <v>419.913666666667</v>
      </c>
      <c r="BX547">
        <v>17.7090666666667</v>
      </c>
      <c r="BY547">
        <v>8.85917</v>
      </c>
      <c r="BZ547">
        <v>392.736333333333</v>
      </c>
      <c r="CA547">
        <v>17.6836333333333</v>
      </c>
      <c r="CB547">
        <v>900.014</v>
      </c>
      <c r="CC547">
        <v>100.745666666667</v>
      </c>
      <c r="CD547">
        <v>0.100026866666667</v>
      </c>
      <c r="CE547">
        <v>33.4144666666667</v>
      </c>
      <c r="CF547">
        <v>30.7260333333333</v>
      </c>
      <c r="CG547">
        <v>999.9</v>
      </c>
      <c r="CH547">
        <v>0</v>
      </c>
      <c r="CI547">
        <v>0</v>
      </c>
      <c r="CJ547">
        <v>9998.96</v>
      </c>
      <c r="CK547">
        <v>0</v>
      </c>
      <c r="CL547">
        <v>0.221023</v>
      </c>
      <c r="CM547">
        <v>1460.04</v>
      </c>
      <c r="CN547">
        <v>0.973001666666667</v>
      </c>
      <c r="CO547">
        <v>0.0269983666666667</v>
      </c>
      <c r="CP547">
        <v>0</v>
      </c>
      <c r="CQ547">
        <v>895.896666666667</v>
      </c>
      <c r="CR547">
        <v>4.99999</v>
      </c>
      <c r="CS547">
        <v>13178.2666666667</v>
      </c>
      <c r="CT547">
        <v>12728.7</v>
      </c>
      <c r="CU547">
        <v>40.437</v>
      </c>
      <c r="CV547">
        <v>41.937</v>
      </c>
      <c r="CW547">
        <v>41.2913333333333</v>
      </c>
      <c r="CX547">
        <v>41.562</v>
      </c>
      <c r="CY547">
        <v>43.187</v>
      </c>
      <c r="CZ547">
        <v>1415.76</v>
      </c>
      <c r="DA547">
        <v>39.28</v>
      </c>
      <c r="DB547">
        <v>0</v>
      </c>
      <c r="DC547">
        <v>1626466261.4</v>
      </c>
      <c r="DD547">
        <v>0</v>
      </c>
      <c r="DE547">
        <v>896.036384615385</v>
      </c>
      <c r="DF547">
        <v>-0.570461527675194</v>
      </c>
      <c r="DG547">
        <v>12.9880341238167</v>
      </c>
      <c r="DH547">
        <v>13176.8115384615</v>
      </c>
      <c r="DI547">
        <v>15</v>
      </c>
      <c r="DJ547">
        <v>1626465084.6</v>
      </c>
      <c r="DK547" t="s">
        <v>294</v>
      </c>
      <c r="DL547">
        <v>1626465076.6</v>
      </c>
      <c r="DM547">
        <v>1626465084.6</v>
      </c>
      <c r="DN547">
        <v>8</v>
      </c>
      <c r="DO547">
        <v>0.212</v>
      </c>
      <c r="DP547">
        <v>0.013</v>
      </c>
      <c r="DQ547">
        <v>1.588</v>
      </c>
      <c r="DR547">
        <v>-0.074</v>
      </c>
      <c r="DS547">
        <v>420</v>
      </c>
      <c r="DT547">
        <v>3</v>
      </c>
      <c r="DU547">
        <v>0.13</v>
      </c>
      <c r="DV547">
        <v>0.03</v>
      </c>
      <c r="DW547">
        <v>-25.6400634146341</v>
      </c>
      <c r="DX547">
        <v>0.210190243902479</v>
      </c>
      <c r="DY547">
        <v>0.0390887280620773</v>
      </c>
      <c r="DZ547">
        <v>1</v>
      </c>
      <c r="EA547">
        <v>896.022303030303</v>
      </c>
      <c r="EB547">
        <v>0.270411190943717</v>
      </c>
      <c r="EC547">
        <v>0.220216764403059</v>
      </c>
      <c r="ED547">
        <v>1</v>
      </c>
      <c r="EE547">
        <v>8.78860731707317</v>
      </c>
      <c r="EF547">
        <v>0.362909268292692</v>
      </c>
      <c r="EG547">
        <v>0.0389569703850593</v>
      </c>
      <c r="EH547">
        <v>0</v>
      </c>
      <c r="EI547">
        <v>2</v>
      </c>
      <c r="EJ547">
        <v>3</v>
      </c>
      <c r="EK547" t="s">
        <v>354</v>
      </c>
      <c r="EL547">
        <v>100</v>
      </c>
      <c r="EM547">
        <v>100</v>
      </c>
      <c r="EN547">
        <v>1.546</v>
      </c>
      <c r="EO547">
        <v>0.0257</v>
      </c>
      <c r="EP547">
        <v>0.796380875196005</v>
      </c>
      <c r="EQ547">
        <v>0.00225868272383977</v>
      </c>
      <c r="ER547">
        <v>-9.96746185667655e-07</v>
      </c>
      <c r="ES547">
        <v>2.83711317370827e-10</v>
      </c>
      <c r="ET547">
        <v>-0.071317122073674</v>
      </c>
      <c r="EU547">
        <v>-0.00217948432402501</v>
      </c>
      <c r="EV547">
        <v>0.000453263451741206</v>
      </c>
      <c r="EW547">
        <v>-1.16319206543697e-06</v>
      </c>
      <c r="EX547">
        <v>-2</v>
      </c>
      <c r="EY547">
        <v>2196</v>
      </c>
      <c r="EZ547">
        <v>1</v>
      </c>
      <c r="FA547">
        <v>25</v>
      </c>
      <c r="FB547">
        <v>19.6</v>
      </c>
      <c r="FC547">
        <v>19.4</v>
      </c>
      <c r="FD547">
        <v>18</v>
      </c>
      <c r="FE547">
        <v>836.367</v>
      </c>
      <c r="FF547">
        <v>438.74</v>
      </c>
      <c r="FG547">
        <v>42.3606</v>
      </c>
      <c r="FH547">
        <v>25.6268</v>
      </c>
      <c r="FI547">
        <v>30.0007</v>
      </c>
      <c r="FJ547">
        <v>25.5185</v>
      </c>
      <c r="FK547">
        <v>25.5338</v>
      </c>
      <c r="FL547">
        <v>25.1644</v>
      </c>
      <c r="FM547">
        <v>43.0074</v>
      </c>
      <c r="FN547">
        <v>0</v>
      </c>
      <c r="FO547">
        <v>42.52</v>
      </c>
      <c r="FP547">
        <v>420</v>
      </c>
      <c r="FQ547">
        <v>8.88379</v>
      </c>
      <c r="FR547">
        <v>101.438</v>
      </c>
      <c r="FS547">
        <v>101.86</v>
      </c>
    </row>
    <row r="548" spans="1:175">
      <c r="A548">
        <v>532</v>
      </c>
      <c r="B548">
        <v>1626466252</v>
      </c>
      <c r="C548">
        <v>1062.40000009537</v>
      </c>
      <c r="D548" t="s">
        <v>1358</v>
      </c>
      <c r="E548" t="s">
        <v>1359</v>
      </c>
      <c r="F548">
        <v>1</v>
      </c>
      <c r="G548" t="s">
        <v>291</v>
      </c>
      <c r="H548">
        <v>1626466251</v>
      </c>
      <c r="I548">
        <f>(J548)/1000</f>
        <v>0</v>
      </c>
      <c r="J548">
        <f>1000*CB548*AH548*(BX548-BY548)/(100*BQ548*(1000-AH548*BX548))</f>
        <v>0</v>
      </c>
      <c r="K548">
        <f>CB548*AH548*(BW548-BV548*(1000-AH548*BY548)/(1000-AH548*BX548))/(100*BQ548)</f>
        <v>0</v>
      </c>
      <c r="L548">
        <f>BV548 - IF(AH548&gt;1, K548*BQ548*100.0/(AJ548*CJ548), 0)</f>
        <v>0</v>
      </c>
      <c r="M548">
        <f>((S548-I548/2)*L548-K548)/(S548+I548/2)</f>
        <v>0</v>
      </c>
      <c r="N548">
        <f>M548*(CC548+CD548)/1000.0</f>
        <v>0</v>
      </c>
      <c r="O548">
        <f>(BV548 - IF(AH548&gt;1, K548*BQ548*100.0/(AJ548*CJ548), 0))*(CC548+CD548)/1000.0</f>
        <v>0</v>
      </c>
      <c r="P548">
        <f>2.0/((1/R548-1/Q548)+SIGN(R548)*SQRT((1/R548-1/Q548)*(1/R548-1/Q548) + 4*BR548/((BR548+1)*(BR548+1))*(2*1/R548*1/Q548-1/Q548*1/Q548)))</f>
        <v>0</v>
      </c>
      <c r="Q548">
        <f>IF(LEFT(BS548,1)&lt;&gt;"0",IF(LEFT(BS548,1)="1",3.0,BT548),$D$5+$E$5*(CJ548*CC548/($K$5*1000))+$F$5*(CJ548*CC548/($K$5*1000))*MAX(MIN(BQ548,$J$5),$I$5)*MAX(MIN(BQ548,$J$5),$I$5)+$G$5*MAX(MIN(BQ548,$J$5),$I$5)*(CJ548*CC548/($K$5*1000))+$H$5*(CJ548*CC548/($K$5*1000))*(CJ548*CC548/($K$5*1000)))</f>
        <v>0</v>
      </c>
      <c r="R548">
        <f>I548*(1000-(1000*0.61365*exp(17.502*V548/(240.97+V548))/(CC548+CD548)+BX548)/2)/(1000*0.61365*exp(17.502*V548/(240.97+V548))/(CC548+CD548)-BX548)</f>
        <v>0</v>
      </c>
      <c r="S548">
        <f>1/((BR548+1)/(P548/1.6)+1/(Q548/1.37)) + BR548/((BR548+1)/(P548/1.6) + BR548/(Q548/1.37))</f>
        <v>0</v>
      </c>
      <c r="T548">
        <f>(BM548*BP548)</f>
        <v>0</v>
      </c>
      <c r="U548">
        <f>(CE548+(T548+2*0.95*5.67E-8*(((CE548+$B$7)+273)^4-(CE548+273)^4)-44100*I548)/(1.84*29.3*Q548+8*0.95*5.67E-8*(CE548+273)^3))</f>
        <v>0</v>
      </c>
      <c r="V548">
        <f>($C$7*CF548+$D$7*CG548+$E$7*U548)</f>
        <v>0</v>
      </c>
      <c r="W548">
        <f>0.61365*exp(17.502*V548/(240.97+V548))</f>
        <v>0</v>
      </c>
      <c r="X548">
        <f>(Y548/Z548*100)</f>
        <v>0</v>
      </c>
      <c r="Y548">
        <f>BX548*(CC548+CD548)/1000</f>
        <v>0</v>
      </c>
      <c r="Z548">
        <f>0.61365*exp(17.502*CE548/(240.97+CE548))</f>
        <v>0</v>
      </c>
      <c r="AA548">
        <f>(W548-BX548*(CC548+CD548)/1000)</f>
        <v>0</v>
      </c>
      <c r="AB548">
        <f>(-I548*44100)</f>
        <v>0</v>
      </c>
      <c r="AC548">
        <f>2*29.3*Q548*0.92*(CE548-V548)</f>
        <v>0</v>
      </c>
      <c r="AD548">
        <f>2*0.95*5.67E-8*(((CE548+$B$7)+273)^4-(V548+273)^4)</f>
        <v>0</v>
      </c>
      <c r="AE548">
        <f>T548+AD548+AB548+AC548</f>
        <v>0</v>
      </c>
      <c r="AF548">
        <v>128</v>
      </c>
      <c r="AG548">
        <v>14</v>
      </c>
      <c r="AH548">
        <f>IF(AF548*$H$13&gt;=AJ548,1.0,(AJ548/(AJ548-AF548*$H$13)))</f>
        <v>0</v>
      </c>
      <c r="AI548">
        <f>(AH548-1)*100</f>
        <v>0</v>
      </c>
      <c r="AJ548">
        <f>MAX(0,($B$13+$C$13*CJ548)/(1+$D$13*CJ548)*CC548/(CE548+273)*$E$13)</f>
        <v>0</v>
      </c>
      <c r="AK548" t="s">
        <v>292</v>
      </c>
      <c r="AL548" t="s">
        <v>292</v>
      </c>
      <c r="AM548">
        <v>0</v>
      </c>
      <c r="AN548">
        <v>0</v>
      </c>
      <c r="AO548">
        <f>1-AM548/AN548</f>
        <v>0</v>
      </c>
      <c r="AP548">
        <v>0</v>
      </c>
      <c r="AQ548" t="s">
        <v>292</v>
      </c>
      <c r="AR548" t="s">
        <v>292</v>
      </c>
      <c r="AS548">
        <v>0</v>
      </c>
      <c r="AT548">
        <v>0</v>
      </c>
      <c r="AU548">
        <f>1-AS548/AT548</f>
        <v>0</v>
      </c>
      <c r="AV548">
        <v>0.5</v>
      </c>
      <c r="AW548">
        <f>BN548</f>
        <v>0</v>
      </c>
      <c r="AX548">
        <f>K548</f>
        <v>0</v>
      </c>
      <c r="AY548">
        <f>AU548*AV548*AW548</f>
        <v>0</v>
      </c>
      <c r="AZ548">
        <f>(AX548-AP548)/AW548</f>
        <v>0</v>
      </c>
      <c r="BA548">
        <f>(AN548-AT548)/AT548</f>
        <v>0</v>
      </c>
      <c r="BB548">
        <f>AM548/(AO548+AM548/AT548)</f>
        <v>0</v>
      </c>
      <c r="BC548" t="s">
        <v>292</v>
      </c>
      <c r="BD548">
        <v>0</v>
      </c>
      <c r="BE548">
        <f>IF(BD548&lt;&gt;0, BD548, BB548)</f>
        <v>0</v>
      </c>
      <c r="BF548">
        <f>1-BE548/AT548</f>
        <v>0</v>
      </c>
      <c r="BG548">
        <f>(AT548-AS548)/(AT548-BE548)</f>
        <v>0</v>
      </c>
      <c r="BH548">
        <f>(AN548-AT548)/(AN548-BE548)</f>
        <v>0</v>
      </c>
      <c r="BI548">
        <f>(AT548-AS548)/(AT548-AM548)</f>
        <v>0</v>
      </c>
      <c r="BJ548">
        <f>(AN548-AT548)/(AN548-AM548)</f>
        <v>0</v>
      </c>
      <c r="BK548">
        <f>(BG548*BE548/AS548)</f>
        <v>0</v>
      </c>
      <c r="BL548">
        <f>(1-BK548)</f>
        <v>0</v>
      </c>
      <c r="BM548">
        <f>$B$11*CK548+$C$11*CL548+$F$11*CM548*(1-CP548)</f>
        <v>0</v>
      </c>
      <c r="BN548">
        <f>BM548*BO548</f>
        <v>0</v>
      </c>
      <c r="BO548">
        <f>($B$11*$D$9+$C$11*$D$9+$F$11*((CZ548+CR548)/MAX(CZ548+CR548+DA548, 0.1)*$I$9+DA548/MAX(CZ548+CR548+DA548, 0.1)*$J$9))/($B$11+$C$11+$F$11)</f>
        <v>0</v>
      </c>
      <c r="BP548">
        <f>($B$11*$K$9+$C$11*$K$9+$F$11*((CZ548+CR548)/MAX(CZ548+CR548+DA548, 0.1)*$P$9+DA548/MAX(CZ548+CR548+DA548, 0.1)*$Q$9))/($B$11+$C$11+$F$11)</f>
        <v>0</v>
      </c>
      <c r="BQ548">
        <v>6</v>
      </c>
      <c r="BR548">
        <v>0.5</v>
      </c>
      <c r="BS548" t="s">
        <v>293</v>
      </c>
      <c r="BT548">
        <v>2</v>
      </c>
      <c r="BU548">
        <v>1626466251</v>
      </c>
      <c r="BV548">
        <v>394.301666666667</v>
      </c>
      <c r="BW548">
        <v>419.990333333333</v>
      </c>
      <c r="BX548">
        <v>17.7465333333333</v>
      </c>
      <c r="BY548">
        <v>8.86551</v>
      </c>
      <c r="BZ548">
        <v>392.754666666667</v>
      </c>
      <c r="CA548">
        <v>17.7205333333333</v>
      </c>
      <c r="CB548">
        <v>899.97</v>
      </c>
      <c r="CC548">
        <v>100.745666666667</v>
      </c>
      <c r="CD548">
        <v>0.0998993333333333</v>
      </c>
      <c r="CE548">
        <v>33.4538</v>
      </c>
      <c r="CF548">
        <v>30.7528333333333</v>
      </c>
      <c r="CG548">
        <v>999.9</v>
      </c>
      <c r="CH548">
        <v>0</v>
      </c>
      <c r="CI548">
        <v>0</v>
      </c>
      <c r="CJ548">
        <v>9972.69333333333</v>
      </c>
      <c r="CK548">
        <v>0</v>
      </c>
      <c r="CL548">
        <v>0.221023</v>
      </c>
      <c r="CM548">
        <v>1459.96</v>
      </c>
      <c r="CN548">
        <v>0.973</v>
      </c>
      <c r="CO548">
        <v>0.0269999</v>
      </c>
      <c r="CP548">
        <v>0</v>
      </c>
      <c r="CQ548">
        <v>896.116</v>
      </c>
      <c r="CR548">
        <v>4.99999</v>
      </c>
      <c r="CS548">
        <v>13178</v>
      </c>
      <c r="CT548">
        <v>12728</v>
      </c>
      <c r="CU548">
        <v>40.458</v>
      </c>
      <c r="CV548">
        <v>41.875</v>
      </c>
      <c r="CW548">
        <v>41.312</v>
      </c>
      <c r="CX548">
        <v>41.562</v>
      </c>
      <c r="CY548">
        <v>43.125</v>
      </c>
      <c r="CZ548">
        <v>1415.68</v>
      </c>
      <c r="DA548">
        <v>39.28</v>
      </c>
      <c r="DB548">
        <v>0</v>
      </c>
      <c r="DC548">
        <v>1626466263.2</v>
      </c>
      <c r="DD548">
        <v>0</v>
      </c>
      <c r="DE548">
        <v>896.02356</v>
      </c>
      <c r="DF548">
        <v>-0.774230767030105</v>
      </c>
      <c r="DG548">
        <v>10.1769230182257</v>
      </c>
      <c r="DH548">
        <v>13177.256</v>
      </c>
      <c r="DI548">
        <v>15</v>
      </c>
      <c r="DJ548">
        <v>1626465084.6</v>
      </c>
      <c r="DK548" t="s">
        <v>294</v>
      </c>
      <c r="DL548">
        <v>1626465076.6</v>
      </c>
      <c r="DM548">
        <v>1626465084.6</v>
      </c>
      <c r="DN548">
        <v>8</v>
      </c>
      <c r="DO548">
        <v>0.212</v>
      </c>
      <c r="DP548">
        <v>0.013</v>
      </c>
      <c r="DQ548">
        <v>1.588</v>
      </c>
      <c r="DR548">
        <v>-0.074</v>
      </c>
      <c r="DS548">
        <v>420</v>
      </c>
      <c r="DT548">
        <v>3</v>
      </c>
      <c r="DU548">
        <v>0.13</v>
      </c>
      <c r="DV548">
        <v>0.03</v>
      </c>
      <c r="DW548">
        <v>-25.6408951219512</v>
      </c>
      <c r="DX548">
        <v>0.0962320557491348</v>
      </c>
      <c r="DY548">
        <v>0.039650706334062</v>
      </c>
      <c r="DZ548">
        <v>1</v>
      </c>
      <c r="EA548">
        <v>896.012882352941</v>
      </c>
      <c r="EB548">
        <v>-0.0864276221741641</v>
      </c>
      <c r="EC548">
        <v>0.228565316280117</v>
      </c>
      <c r="ED548">
        <v>1</v>
      </c>
      <c r="EE548">
        <v>8.80035682926829</v>
      </c>
      <c r="EF548">
        <v>0.414599163763078</v>
      </c>
      <c r="EG548">
        <v>0.0432901293565006</v>
      </c>
      <c r="EH548">
        <v>0</v>
      </c>
      <c r="EI548">
        <v>2</v>
      </c>
      <c r="EJ548">
        <v>3</v>
      </c>
      <c r="EK548" t="s">
        <v>354</v>
      </c>
      <c r="EL548">
        <v>100</v>
      </c>
      <c r="EM548">
        <v>100</v>
      </c>
      <c r="EN548">
        <v>1.547</v>
      </c>
      <c r="EO548">
        <v>0.0261</v>
      </c>
      <c r="EP548">
        <v>0.796380875196005</v>
      </c>
      <c r="EQ548">
        <v>0.00225868272383977</v>
      </c>
      <c r="ER548">
        <v>-9.96746185667655e-07</v>
      </c>
      <c r="ES548">
        <v>2.83711317370827e-10</v>
      </c>
      <c r="ET548">
        <v>-0.071317122073674</v>
      </c>
      <c r="EU548">
        <v>-0.00217948432402501</v>
      </c>
      <c r="EV548">
        <v>0.000453263451741206</v>
      </c>
      <c r="EW548">
        <v>-1.16319206543697e-06</v>
      </c>
      <c r="EX548">
        <v>-2</v>
      </c>
      <c r="EY548">
        <v>2196</v>
      </c>
      <c r="EZ548">
        <v>1</v>
      </c>
      <c r="FA548">
        <v>25</v>
      </c>
      <c r="FB548">
        <v>19.6</v>
      </c>
      <c r="FC548">
        <v>19.5</v>
      </c>
      <c r="FD548">
        <v>18</v>
      </c>
      <c r="FE548">
        <v>836.721</v>
      </c>
      <c r="FF548">
        <v>438.925</v>
      </c>
      <c r="FG548">
        <v>42.428</v>
      </c>
      <c r="FH548">
        <v>25.6304</v>
      </c>
      <c r="FI548">
        <v>30.0006</v>
      </c>
      <c r="FJ548">
        <v>25.5215</v>
      </c>
      <c r="FK548">
        <v>25.5362</v>
      </c>
      <c r="FL548">
        <v>25.1647</v>
      </c>
      <c r="FM548">
        <v>42.6736</v>
      </c>
      <c r="FN548">
        <v>0</v>
      </c>
      <c r="FO548">
        <v>42.52</v>
      </c>
      <c r="FP548">
        <v>420</v>
      </c>
      <c r="FQ548">
        <v>9.00948</v>
      </c>
      <c r="FR548">
        <v>101.437</v>
      </c>
      <c r="FS548">
        <v>101.86</v>
      </c>
    </row>
    <row r="549" spans="1:175">
      <c r="A549">
        <v>533</v>
      </c>
      <c r="B549">
        <v>1626466254</v>
      </c>
      <c r="C549">
        <v>1064.40000009537</v>
      </c>
      <c r="D549" t="s">
        <v>1360</v>
      </c>
      <c r="E549" t="s">
        <v>1361</v>
      </c>
      <c r="F549">
        <v>1</v>
      </c>
      <c r="G549" t="s">
        <v>291</v>
      </c>
      <c r="H549">
        <v>1626466253</v>
      </c>
      <c r="I549">
        <f>(J549)/1000</f>
        <v>0</v>
      </c>
      <c r="J549">
        <f>1000*CB549*AH549*(BX549-BY549)/(100*BQ549*(1000-AH549*BX549))</f>
        <v>0</v>
      </c>
      <c r="K549">
        <f>CB549*AH549*(BW549-BV549*(1000-AH549*BY549)/(1000-AH549*BX549))/(100*BQ549)</f>
        <v>0</v>
      </c>
      <c r="L549">
        <f>BV549 - IF(AH549&gt;1, K549*BQ549*100.0/(AJ549*CJ549), 0)</f>
        <v>0</v>
      </c>
      <c r="M549">
        <f>((S549-I549/2)*L549-K549)/(S549+I549/2)</f>
        <v>0</v>
      </c>
      <c r="N549">
        <f>M549*(CC549+CD549)/1000.0</f>
        <v>0</v>
      </c>
      <c r="O549">
        <f>(BV549 - IF(AH549&gt;1, K549*BQ549*100.0/(AJ549*CJ549), 0))*(CC549+CD549)/1000.0</f>
        <v>0</v>
      </c>
      <c r="P549">
        <f>2.0/((1/R549-1/Q549)+SIGN(R549)*SQRT((1/R549-1/Q549)*(1/R549-1/Q549) + 4*BR549/((BR549+1)*(BR549+1))*(2*1/R549*1/Q549-1/Q549*1/Q549)))</f>
        <v>0</v>
      </c>
      <c r="Q549">
        <f>IF(LEFT(BS549,1)&lt;&gt;"0",IF(LEFT(BS549,1)="1",3.0,BT549),$D$5+$E$5*(CJ549*CC549/($K$5*1000))+$F$5*(CJ549*CC549/($K$5*1000))*MAX(MIN(BQ549,$J$5),$I$5)*MAX(MIN(BQ549,$J$5),$I$5)+$G$5*MAX(MIN(BQ549,$J$5),$I$5)*(CJ549*CC549/($K$5*1000))+$H$5*(CJ549*CC549/($K$5*1000))*(CJ549*CC549/($K$5*1000)))</f>
        <v>0</v>
      </c>
      <c r="R549">
        <f>I549*(1000-(1000*0.61365*exp(17.502*V549/(240.97+V549))/(CC549+CD549)+BX549)/2)/(1000*0.61365*exp(17.502*V549/(240.97+V549))/(CC549+CD549)-BX549)</f>
        <v>0</v>
      </c>
      <c r="S549">
        <f>1/((BR549+1)/(P549/1.6)+1/(Q549/1.37)) + BR549/((BR549+1)/(P549/1.6) + BR549/(Q549/1.37))</f>
        <v>0</v>
      </c>
      <c r="T549">
        <f>(BM549*BP549)</f>
        <v>0</v>
      </c>
      <c r="U549">
        <f>(CE549+(T549+2*0.95*5.67E-8*(((CE549+$B$7)+273)^4-(CE549+273)^4)-44100*I549)/(1.84*29.3*Q549+8*0.95*5.67E-8*(CE549+273)^3))</f>
        <v>0</v>
      </c>
      <c r="V549">
        <f>($C$7*CF549+$D$7*CG549+$E$7*U549)</f>
        <v>0</v>
      </c>
      <c r="W549">
        <f>0.61365*exp(17.502*V549/(240.97+V549))</f>
        <v>0</v>
      </c>
      <c r="X549">
        <f>(Y549/Z549*100)</f>
        <v>0</v>
      </c>
      <c r="Y549">
        <f>BX549*(CC549+CD549)/1000</f>
        <v>0</v>
      </c>
      <c r="Z549">
        <f>0.61365*exp(17.502*CE549/(240.97+CE549))</f>
        <v>0</v>
      </c>
      <c r="AA549">
        <f>(W549-BX549*(CC549+CD549)/1000)</f>
        <v>0</v>
      </c>
      <c r="AB549">
        <f>(-I549*44100)</f>
        <v>0</v>
      </c>
      <c r="AC549">
        <f>2*29.3*Q549*0.92*(CE549-V549)</f>
        <v>0</v>
      </c>
      <c r="AD549">
        <f>2*0.95*5.67E-8*(((CE549+$B$7)+273)^4-(V549+273)^4)</f>
        <v>0</v>
      </c>
      <c r="AE549">
        <f>T549+AD549+AB549+AC549</f>
        <v>0</v>
      </c>
      <c r="AF549">
        <v>128</v>
      </c>
      <c r="AG549">
        <v>14</v>
      </c>
      <c r="AH549">
        <f>IF(AF549*$H$13&gt;=AJ549,1.0,(AJ549/(AJ549-AF549*$H$13)))</f>
        <v>0</v>
      </c>
      <c r="AI549">
        <f>(AH549-1)*100</f>
        <v>0</v>
      </c>
      <c r="AJ549">
        <f>MAX(0,($B$13+$C$13*CJ549)/(1+$D$13*CJ549)*CC549/(CE549+273)*$E$13)</f>
        <v>0</v>
      </c>
      <c r="AK549" t="s">
        <v>292</v>
      </c>
      <c r="AL549" t="s">
        <v>292</v>
      </c>
      <c r="AM549">
        <v>0</v>
      </c>
      <c r="AN549">
        <v>0</v>
      </c>
      <c r="AO549">
        <f>1-AM549/AN549</f>
        <v>0</v>
      </c>
      <c r="AP549">
        <v>0</v>
      </c>
      <c r="AQ549" t="s">
        <v>292</v>
      </c>
      <c r="AR549" t="s">
        <v>292</v>
      </c>
      <c r="AS549">
        <v>0</v>
      </c>
      <c r="AT549">
        <v>0</v>
      </c>
      <c r="AU549">
        <f>1-AS549/AT549</f>
        <v>0</v>
      </c>
      <c r="AV549">
        <v>0.5</v>
      </c>
      <c r="AW549">
        <f>BN549</f>
        <v>0</v>
      </c>
      <c r="AX549">
        <f>K549</f>
        <v>0</v>
      </c>
      <c r="AY549">
        <f>AU549*AV549*AW549</f>
        <v>0</v>
      </c>
      <c r="AZ549">
        <f>(AX549-AP549)/AW549</f>
        <v>0</v>
      </c>
      <c r="BA549">
        <f>(AN549-AT549)/AT549</f>
        <v>0</v>
      </c>
      <c r="BB549">
        <f>AM549/(AO549+AM549/AT549)</f>
        <v>0</v>
      </c>
      <c r="BC549" t="s">
        <v>292</v>
      </c>
      <c r="BD549">
        <v>0</v>
      </c>
      <c r="BE549">
        <f>IF(BD549&lt;&gt;0, BD549, BB549)</f>
        <v>0</v>
      </c>
      <c r="BF549">
        <f>1-BE549/AT549</f>
        <v>0</v>
      </c>
      <c r="BG549">
        <f>(AT549-AS549)/(AT549-BE549)</f>
        <v>0</v>
      </c>
      <c r="BH549">
        <f>(AN549-AT549)/(AN549-BE549)</f>
        <v>0</v>
      </c>
      <c r="BI549">
        <f>(AT549-AS549)/(AT549-AM549)</f>
        <v>0</v>
      </c>
      <c r="BJ549">
        <f>(AN549-AT549)/(AN549-AM549)</f>
        <v>0</v>
      </c>
      <c r="BK549">
        <f>(BG549*BE549/AS549)</f>
        <v>0</v>
      </c>
      <c r="BL549">
        <f>(1-BK549)</f>
        <v>0</v>
      </c>
      <c r="BM549">
        <f>$B$11*CK549+$C$11*CL549+$F$11*CM549*(1-CP549)</f>
        <v>0</v>
      </c>
      <c r="BN549">
        <f>BM549*BO549</f>
        <v>0</v>
      </c>
      <c r="BO549">
        <f>($B$11*$D$9+$C$11*$D$9+$F$11*((CZ549+CR549)/MAX(CZ549+CR549+DA549, 0.1)*$I$9+DA549/MAX(CZ549+CR549+DA549, 0.1)*$J$9))/($B$11+$C$11+$F$11)</f>
        <v>0</v>
      </c>
      <c r="BP549">
        <f>($B$11*$K$9+$C$11*$K$9+$F$11*((CZ549+CR549)/MAX(CZ549+CR549+DA549, 0.1)*$P$9+DA549/MAX(CZ549+CR549+DA549, 0.1)*$Q$9))/($B$11+$C$11+$F$11)</f>
        <v>0</v>
      </c>
      <c r="BQ549">
        <v>6</v>
      </c>
      <c r="BR549">
        <v>0.5</v>
      </c>
      <c r="BS549" t="s">
        <v>293</v>
      </c>
      <c r="BT549">
        <v>2</v>
      </c>
      <c r="BU549">
        <v>1626466253</v>
      </c>
      <c r="BV549">
        <v>394.335</v>
      </c>
      <c r="BW549">
        <v>420.008333333333</v>
      </c>
      <c r="BX549">
        <v>17.7762333333333</v>
      </c>
      <c r="BY549">
        <v>8.87001333333333</v>
      </c>
      <c r="BZ549">
        <v>392.788</v>
      </c>
      <c r="CA549">
        <v>17.7499666666667</v>
      </c>
      <c r="CB549">
        <v>900.032666666667</v>
      </c>
      <c r="CC549">
        <v>100.744</v>
      </c>
      <c r="CD549">
        <v>0.100015333333333</v>
      </c>
      <c r="CE549">
        <v>33.4946333333333</v>
      </c>
      <c r="CF549">
        <v>30.7878</v>
      </c>
      <c r="CG549">
        <v>999.9</v>
      </c>
      <c r="CH549">
        <v>0</v>
      </c>
      <c r="CI549">
        <v>0</v>
      </c>
      <c r="CJ549">
        <v>9985.83333333333</v>
      </c>
      <c r="CK549">
        <v>0</v>
      </c>
      <c r="CL549">
        <v>0.221023</v>
      </c>
      <c r="CM549">
        <v>1460.12</v>
      </c>
      <c r="CN549">
        <v>0.973003333333333</v>
      </c>
      <c r="CO549">
        <v>0.0269968333333333</v>
      </c>
      <c r="CP549">
        <v>0</v>
      </c>
      <c r="CQ549">
        <v>896.157333333333</v>
      </c>
      <c r="CR549">
        <v>4.99999</v>
      </c>
      <c r="CS549">
        <v>13180.2666666667</v>
      </c>
      <c r="CT549">
        <v>12729.4</v>
      </c>
      <c r="CU549">
        <v>40.479</v>
      </c>
      <c r="CV549">
        <v>41.875</v>
      </c>
      <c r="CW549">
        <v>41.312</v>
      </c>
      <c r="CX549">
        <v>41.562</v>
      </c>
      <c r="CY549">
        <v>43.187</v>
      </c>
      <c r="CZ549">
        <v>1415.84</v>
      </c>
      <c r="DA549">
        <v>39.28</v>
      </c>
      <c r="DB549">
        <v>0</v>
      </c>
      <c r="DC549">
        <v>1626466265</v>
      </c>
      <c r="DD549">
        <v>0</v>
      </c>
      <c r="DE549">
        <v>896.054692307692</v>
      </c>
      <c r="DF549">
        <v>0.0709059814723986</v>
      </c>
      <c r="DG549">
        <v>10.6666666377137</v>
      </c>
      <c r="DH549">
        <v>13177.6076923077</v>
      </c>
      <c r="DI549">
        <v>15</v>
      </c>
      <c r="DJ549">
        <v>1626465084.6</v>
      </c>
      <c r="DK549" t="s">
        <v>294</v>
      </c>
      <c r="DL549">
        <v>1626465076.6</v>
      </c>
      <c r="DM549">
        <v>1626465084.6</v>
      </c>
      <c r="DN549">
        <v>8</v>
      </c>
      <c r="DO549">
        <v>0.212</v>
      </c>
      <c r="DP549">
        <v>0.013</v>
      </c>
      <c r="DQ549">
        <v>1.588</v>
      </c>
      <c r="DR549">
        <v>-0.074</v>
      </c>
      <c r="DS549">
        <v>420</v>
      </c>
      <c r="DT549">
        <v>3</v>
      </c>
      <c r="DU549">
        <v>0.13</v>
      </c>
      <c r="DV549">
        <v>0.03</v>
      </c>
      <c r="DW549">
        <v>-25.6474024390244</v>
      </c>
      <c r="DX549">
        <v>0.0557665505226513</v>
      </c>
      <c r="DY549">
        <v>0.0416187837974981</v>
      </c>
      <c r="DZ549">
        <v>1</v>
      </c>
      <c r="EA549">
        <v>896.022742857143</v>
      </c>
      <c r="EB549">
        <v>0.0692692251472281</v>
      </c>
      <c r="EC549">
        <v>0.238735160239744</v>
      </c>
      <c r="ED549">
        <v>1</v>
      </c>
      <c r="EE549">
        <v>8.81515341463414</v>
      </c>
      <c r="EF549">
        <v>0.464565574912911</v>
      </c>
      <c r="EG549">
        <v>0.0479499394241462</v>
      </c>
      <c r="EH549">
        <v>0</v>
      </c>
      <c r="EI549">
        <v>2</v>
      </c>
      <c r="EJ549">
        <v>3</v>
      </c>
      <c r="EK549" t="s">
        <v>354</v>
      </c>
      <c r="EL549">
        <v>100</v>
      </c>
      <c r="EM549">
        <v>100</v>
      </c>
      <c r="EN549">
        <v>1.547</v>
      </c>
      <c r="EO549">
        <v>0.0265</v>
      </c>
      <c r="EP549">
        <v>0.796380875196005</v>
      </c>
      <c r="EQ549">
        <v>0.00225868272383977</v>
      </c>
      <c r="ER549">
        <v>-9.96746185667655e-07</v>
      </c>
      <c r="ES549">
        <v>2.83711317370827e-10</v>
      </c>
      <c r="ET549">
        <v>-0.071317122073674</v>
      </c>
      <c r="EU549">
        <v>-0.00217948432402501</v>
      </c>
      <c r="EV549">
        <v>0.000453263451741206</v>
      </c>
      <c r="EW549">
        <v>-1.16319206543697e-06</v>
      </c>
      <c r="EX549">
        <v>-2</v>
      </c>
      <c r="EY549">
        <v>2196</v>
      </c>
      <c r="EZ549">
        <v>1</v>
      </c>
      <c r="FA549">
        <v>25</v>
      </c>
      <c r="FB549">
        <v>19.6</v>
      </c>
      <c r="FC549">
        <v>19.5</v>
      </c>
      <c r="FD549">
        <v>18</v>
      </c>
      <c r="FE549">
        <v>836.665</v>
      </c>
      <c r="FF549">
        <v>439.004</v>
      </c>
      <c r="FG549">
        <v>42.4897</v>
      </c>
      <c r="FH549">
        <v>25.6344</v>
      </c>
      <c r="FI549">
        <v>30.0005</v>
      </c>
      <c r="FJ549">
        <v>25.5239</v>
      </c>
      <c r="FK549">
        <v>25.5383</v>
      </c>
      <c r="FL549">
        <v>25.1679</v>
      </c>
      <c r="FM549">
        <v>42.3972</v>
      </c>
      <c r="FN549">
        <v>0</v>
      </c>
      <c r="FO549">
        <v>42.62</v>
      </c>
      <c r="FP549">
        <v>420</v>
      </c>
      <c r="FQ549">
        <v>9.02217</v>
      </c>
      <c r="FR549">
        <v>101.436</v>
      </c>
      <c r="FS549">
        <v>101.861</v>
      </c>
    </row>
    <row r="550" spans="1:175">
      <c r="A550">
        <v>534</v>
      </c>
      <c r="B550">
        <v>1626466256</v>
      </c>
      <c r="C550">
        <v>1066.40000009537</v>
      </c>
      <c r="D550" t="s">
        <v>1362</v>
      </c>
      <c r="E550" t="s">
        <v>1363</v>
      </c>
      <c r="F550">
        <v>1</v>
      </c>
      <c r="G550" t="s">
        <v>291</v>
      </c>
      <c r="H550">
        <v>1626466255</v>
      </c>
      <c r="I550">
        <f>(J550)/1000</f>
        <v>0</v>
      </c>
      <c r="J550">
        <f>1000*CB550*AH550*(BX550-BY550)/(100*BQ550*(1000-AH550*BX550))</f>
        <v>0</v>
      </c>
      <c r="K550">
        <f>CB550*AH550*(BW550-BV550*(1000-AH550*BY550)/(1000-AH550*BX550))/(100*BQ550)</f>
        <v>0</v>
      </c>
      <c r="L550">
        <f>BV550 - IF(AH550&gt;1, K550*BQ550*100.0/(AJ550*CJ550), 0)</f>
        <v>0</v>
      </c>
      <c r="M550">
        <f>((S550-I550/2)*L550-K550)/(S550+I550/2)</f>
        <v>0</v>
      </c>
      <c r="N550">
        <f>M550*(CC550+CD550)/1000.0</f>
        <v>0</v>
      </c>
      <c r="O550">
        <f>(BV550 - IF(AH550&gt;1, K550*BQ550*100.0/(AJ550*CJ550), 0))*(CC550+CD550)/1000.0</f>
        <v>0</v>
      </c>
      <c r="P550">
        <f>2.0/((1/R550-1/Q550)+SIGN(R550)*SQRT((1/R550-1/Q550)*(1/R550-1/Q550) + 4*BR550/((BR550+1)*(BR550+1))*(2*1/R550*1/Q550-1/Q550*1/Q550)))</f>
        <v>0</v>
      </c>
      <c r="Q550">
        <f>IF(LEFT(BS550,1)&lt;&gt;"0",IF(LEFT(BS550,1)="1",3.0,BT550),$D$5+$E$5*(CJ550*CC550/($K$5*1000))+$F$5*(CJ550*CC550/($K$5*1000))*MAX(MIN(BQ550,$J$5),$I$5)*MAX(MIN(BQ550,$J$5),$I$5)+$G$5*MAX(MIN(BQ550,$J$5),$I$5)*(CJ550*CC550/($K$5*1000))+$H$5*(CJ550*CC550/($K$5*1000))*(CJ550*CC550/($K$5*1000)))</f>
        <v>0</v>
      </c>
      <c r="R550">
        <f>I550*(1000-(1000*0.61365*exp(17.502*V550/(240.97+V550))/(CC550+CD550)+BX550)/2)/(1000*0.61365*exp(17.502*V550/(240.97+V550))/(CC550+CD550)-BX550)</f>
        <v>0</v>
      </c>
      <c r="S550">
        <f>1/((BR550+1)/(P550/1.6)+1/(Q550/1.37)) + BR550/((BR550+1)/(P550/1.6) + BR550/(Q550/1.37))</f>
        <v>0</v>
      </c>
      <c r="T550">
        <f>(BM550*BP550)</f>
        <v>0</v>
      </c>
      <c r="U550">
        <f>(CE550+(T550+2*0.95*5.67E-8*(((CE550+$B$7)+273)^4-(CE550+273)^4)-44100*I550)/(1.84*29.3*Q550+8*0.95*5.67E-8*(CE550+273)^3))</f>
        <v>0</v>
      </c>
      <c r="V550">
        <f>($C$7*CF550+$D$7*CG550+$E$7*U550)</f>
        <v>0</v>
      </c>
      <c r="W550">
        <f>0.61365*exp(17.502*V550/(240.97+V550))</f>
        <v>0</v>
      </c>
      <c r="X550">
        <f>(Y550/Z550*100)</f>
        <v>0</v>
      </c>
      <c r="Y550">
        <f>BX550*(CC550+CD550)/1000</f>
        <v>0</v>
      </c>
      <c r="Z550">
        <f>0.61365*exp(17.502*CE550/(240.97+CE550))</f>
        <v>0</v>
      </c>
      <c r="AA550">
        <f>(W550-BX550*(CC550+CD550)/1000)</f>
        <v>0</v>
      </c>
      <c r="AB550">
        <f>(-I550*44100)</f>
        <v>0</v>
      </c>
      <c r="AC550">
        <f>2*29.3*Q550*0.92*(CE550-V550)</f>
        <v>0</v>
      </c>
      <c r="AD550">
        <f>2*0.95*5.67E-8*(((CE550+$B$7)+273)^4-(V550+273)^4)</f>
        <v>0</v>
      </c>
      <c r="AE550">
        <f>T550+AD550+AB550+AC550</f>
        <v>0</v>
      </c>
      <c r="AF550">
        <v>129</v>
      </c>
      <c r="AG550">
        <v>14</v>
      </c>
      <c r="AH550">
        <f>IF(AF550*$H$13&gt;=AJ550,1.0,(AJ550/(AJ550-AF550*$H$13)))</f>
        <v>0</v>
      </c>
      <c r="AI550">
        <f>(AH550-1)*100</f>
        <v>0</v>
      </c>
      <c r="AJ550">
        <f>MAX(0,($B$13+$C$13*CJ550)/(1+$D$13*CJ550)*CC550/(CE550+273)*$E$13)</f>
        <v>0</v>
      </c>
      <c r="AK550" t="s">
        <v>292</v>
      </c>
      <c r="AL550" t="s">
        <v>292</v>
      </c>
      <c r="AM550">
        <v>0</v>
      </c>
      <c r="AN550">
        <v>0</v>
      </c>
      <c r="AO550">
        <f>1-AM550/AN550</f>
        <v>0</v>
      </c>
      <c r="AP550">
        <v>0</v>
      </c>
      <c r="AQ550" t="s">
        <v>292</v>
      </c>
      <c r="AR550" t="s">
        <v>292</v>
      </c>
      <c r="AS550">
        <v>0</v>
      </c>
      <c r="AT550">
        <v>0</v>
      </c>
      <c r="AU550">
        <f>1-AS550/AT550</f>
        <v>0</v>
      </c>
      <c r="AV550">
        <v>0.5</v>
      </c>
      <c r="AW550">
        <f>BN550</f>
        <v>0</v>
      </c>
      <c r="AX550">
        <f>K550</f>
        <v>0</v>
      </c>
      <c r="AY550">
        <f>AU550*AV550*AW550</f>
        <v>0</v>
      </c>
      <c r="AZ550">
        <f>(AX550-AP550)/AW550</f>
        <v>0</v>
      </c>
      <c r="BA550">
        <f>(AN550-AT550)/AT550</f>
        <v>0</v>
      </c>
      <c r="BB550">
        <f>AM550/(AO550+AM550/AT550)</f>
        <v>0</v>
      </c>
      <c r="BC550" t="s">
        <v>292</v>
      </c>
      <c r="BD550">
        <v>0</v>
      </c>
      <c r="BE550">
        <f>IF(BD550&lt;&gt;0, BD550, BB550)</f>
        <v>0</v>
      </c>
      <c r="BF550">
        <f>1-BE550/AT550</f>
        <v>0</v>
      </c>
      <c r="BG550">
        <f>(AT550-AS550)/(AT550-BE550)</f>
        <v>0</v>
      </c>
      <c r="BH550">
        <f>(AN550-AT550)/(AN550-BE550)</f>
        <v>0</v>
      </c>
      <c r="BI550">
        <f>(AT550-AS550)/(AT550-AM550)</f>
        <v>0</v>
      </c>
      <c r="BJ550">
        <f>(AN550-AT550)/(AN550-AM550)</f>
        <v>0</v>
      </c>
      <c r="BK550">
        <f>(BG550*BE550/AS550)</f>
        <v>0</v>
      </c>
      <c r="BL550">
        <f>(1-BK550)</f>
        <v>0</v>
      </c>
      <c r="BM550">
        <f>$B$11*CK550+$C$11*CL550+$F$11*CM550*(1-CP550)</f>
        <v>0</v>
      </c>
      <c r="BN550">
        <f>BM550*BO550</f>
        <v>0</v>
      </c>
      <c r="BO550">
        <f>($B$11*$D$9+$C$11*$D$9+$F$11*((CZ550+CR550)/MAX(CZ550+CR550+DA550, 0.1)*$I$9+DA550/MAX(CZ550+CR550+DA550, 0.1)*$J$9))/($B$11+$C$11+$F$11)</f>
        <v>0</v>
      </c>
      <c r="BP550">
        <f>($B$11*$K$9+$C$11*$K$9+$F$11*((CZ550+CR550)/MAX(CZ550+CR550+DA550, 0.1)*$P$9+DA550/MAX(CZ550+CR550+DA550, 0.1)*$Q$9))/($B$11+$C$11+$F$11)</f>
        <v>0</v>
      </c>
      <c r="BQ550">
        <v>6</v>
      </c>
      <c r="BR550">
        <v>0.5</v>
      </c>
      <c r="BS550" t="s">
        <v>293</v>
      </c>
      <c r="BT550">
        <v>2</v>
      </c>
      <c r="BU550">
        <v>1626466255</v>
      </c>
      <c r="BV550">
        <v>394.333666666667</v>
      </c>
      <c r="BW550">
        <v>419.962</v>
      </c>
      <c r="BX550">
        <v>17.8059666666667</v>
      </c>
      <c r="BY550">
        <v>8.88271333333333</v>
      </c>
      <c r="BZ550">
        <v>392.786666666667</v>
      </c>
      <c r="CA550">
        <v>17.7793333333333</v>
      </c>
      <c r="CB550">
        <v>900.021333333333</v>
      </c>
      <c r="CC550">
        <v>100.744666666667</v>
      </c>
      <c r="CD550">
        <v>0.0998181333333333</v>
      </c>
      <c r="CE550">
        <v>33.5295666666667</v>
      </c>
      <c r="CF550">
        <v>30.8222666666667</v>
      </c>
      <c r="CG550">
        <v>999.9</v>
      </c>
      <c r="CH550">
        <v>0</v>
      </c>
      <c r="CI550">
        <v>0</v>
      </c>
      <c r="CJ550">
        <v>10013.14</v>
      </c>
      <c r="CK550">
        <v>0</v>
      </c>
      <c r="CL550">
        <v>0.221023</v>
      </c>
      <c r="CM550">
        <v>1459.95333333333</v>
      </c>
      <c r="CN550">
        <v>0.973</v>
      </c>
      <c r="CO550">
        <v>0.0269999</v>
      </c>
      <c r="CP550">
        <v>0</v>
      </c>
      <c r="CQ550">
        <v>896.098333333333</v>
      </c>
      <c r="CR550">
        <v>4.99999</v>
      </c>
      <c r="CS550">
        <v>13177.9</v>
      </c>
      <c r="CT550">
        <v>12727.9333333333</v>
      </c>
      <c r="CU550">
        <v>40.5</v>
      </c>
      <c r="CV550">
        <v>41.937</v>
      </c>
      <c r="CW550">
        <v>41.312</v>
      </c>
      <c r="CX550">
        <v>41.562</v>
      </c>
      <c r="CY550">
        <v>43.187</v>
      </c>
      <c r="CZ550">
        <v>1415.67333333333</v>
      </c>
      <c r="DA550">
        <v>39.28</v>
      </c>
      <c r="DB550">
        <v>0</v>
      </c>
      <c r="DC550">
        <v>1626466267.4</v>
      </c>
      <c r="DD550">
        <v>0</v>
      </c>
      <c r="DE550">
        <v>896.066576923077</v>
      </c>
      <c r="DF550">
        <v>-0.263623934910834</v>
      </c>
      <c r="DG550">
        <v>3.46666663902011</v>
      </c>
      <c r="DH550">
        <v>13177.9461538462</v>
      </c>
      <c r="DI550">
        <v>15</v>
      </c>
      <c r="DJ550">
        <v>1626465084.6</v>
      </c>
      <c r="DK550" t="s">
        <v>294</v>
      </c>
      <c r="DL550">
        <v>1626465076.6</v>
      </c>
      <c r="DM550">
        <v>1626465084.6</v>
      </c>
      <c r="DN550">
        <v>8</v>
      </c>
      <c r="DO550">
        <v>0.212</v>
      </c>
      <c r="DP550">
        <v>0.013</v>
      </c>
      <c r="DQ550">
        <v>1.588</v>
      </c>
      <c r="DR550">
        <v>-0.074</v>
      </c>
      <c r="DS550">
        <v>420</v>
      </c>
      <c r="DT550">
        <v>3</v>
      </c>
      <c r="DU550">
        <v>0.13</v>
      </c>
      <c r="DV550">
        <v>0.03</v>
      </c>
      <c r="DW550">
        <v>-25.6471317073171</v>
      </c>
      <c r="DX550">
        <v>0.10344878048783</v>
      </c>
      <c r="DY550">
        <v>0.0414409803009605</v>
      </c>
      <c r="DZ550">
        <v>1</v>
      </c>
      <c r="EA550">
        <v>896.052272727273</v>
      </c>
      <c r="EB550">
        <v>0.347703946252632</v>
      </c>
      <c r="EC550">
        <v>0.243025285219868</v>
      </c>
      <c r="ED550">
        <v>1</v>
      </c>
      <c r="EE550">
        <v>8.83324463414634</v>
      </c>
      <c r="EF550">
        <v>0.468557142857147</v>
      </c>
      <c r="EG550">
        <v>0.0483351250908599</v>
      </c>
      <c r="EH550">
        <v>0</v>
      </c>
      <c r="EI550">
        <v>2</v>
      </c>
      <c r="EJ550">
        <v>3</v>
      </c>
      <c r="EK550" t="s">
        <v>354</v>
      </c>
      <c r="EL550">
        <v>100</v>
      </c>
      <c r="EM550">
        <v>100</v>
      </c>
      <c r="EN550">
        <v>1.547</v>
      </c>
      <c r="EO550">
        <v>0.0268</v>
      </c>
      <c r="EP550">
        <v>0.796380875196005</v>
      </c>
      <c r="EQ550">
        <v>0.00225868272383977</v>
      </c>
      <c r="ER550">
        <v>-9.96746185667655e-07</v>
      </c>
      <c r="ES550">
        <v>2.83711317370827e-10</v>
      </c>
      <c r="ET550">
        <v>-0.071317122073674</v>
      </c>
      <c r="EU550">
        <v>-0.00217948432402501</v>
      </c>
      <c r="EV550">
        <v>0.000453263451741206</v>
      </c>
      <c r="EW550">
        <v>-1.16319206543697e-06</v>
      </c>
      <c r="EX550">
        <v>-2</v>
      </c>
      <c r="EY550">
        <v>2196</v>
      </c>
      <c r="EZ550">
        <v>1</v>
      </c>
      <c r="FA550">
        <v>25</v>
      </c>
      <c r="FB550">
        <v>19.7</v>
      </c>
      <c r="FC550">
        <v>19.5</v>
      </c>
      <c r="FD550">
        <v>18</v>
      </c>
      <c r="FE550">
        <v>836.484</v>
      </c>
      <c r="FF550">
        <v>438.975</v>
      </c>
      <c r="FG550">
        <v>42.5537</v>
      </c>
      <c r="FH550">
        <v>25.6383</v>
      </c>
      <c r="FI550">
        <v>30.0006</v>
      </c>
      <c r="FJ550">
        <v>25.526</v>
      </c>
      <c r="FK550">
        <v>25.5404</v>
      </c>
      <c r="FL550">
        <v>25.1676</v>
      </c>
      <c r="FM550">
        <v>42.0665</v>
      </c>
      <c r="FN550">
        <v>0</v>
      </c>
      <c r="FO550">
        <v>42.72</v>
      </c>
      <c r="FP550">
        <v>420</v>
      </c>
      <c r="FQ550">
        <v>9.0963</v>
      </c>
      <c r="FR550">
        <v>101.436</v>
      </c>
      <c r="FS550">
        <v>101.859</v>
      </c>
    </row>
    <row r="551" spans="1:175">
      <c r="A551">
        <v>535</v>
      </c>
      <c r="B551">
        <v>1626466258</v>
      </c>
      <c r="C551">
        <v>1068.40000009537</v>
      </c>
      <c r="D551" t="s">
        <v>1364</v>
      </c>
      <c r="E551" t="s">
        <v>1365</v>
      </c>
      <c r="F551">
        <v>1</v>
      </c>
      <c r="G551" t="s">
        <v>291</v>
      </c>
      <c r="H551">
        <v>1626466257</v>
      </c>
      <c r="I551">
        <f>(J551)/1000</f>
        <v>0</v>
      </c>
      <c r="J551">
        <f>1000*CB551*AH551*(BX551-BY551)/(100*BQ551*(1000-AH551*BX551))</f>
        <v>0</v>
      </c>
      <c r="K551">
        <f>CB551*AH551*(BW551-BV551*(1000-AH551*BY551)/(1000-AH551*BX551))/(100*BQ551)</f>
        <v>0</v>
      </c>
      <c r="L551">
        <f>BV551 - IF(AH551&gt;1, K551*BQ551*100.0/(AJ551*CJ551), 0)</f>
        <v>0</v>
      </c>
      <c r="M551">
        <f>((S551-I551/2)*L551-K551)/(S551+I551/2)</f>
        <v>0</v>
      </c>
      <c r="N551">
        <f>M551*(CC551+CD551)/1000.0</f>
        <v>0</v>
      </c>
      <c r="O551">
        <f>(BV551 - IF(AH551&gt;1, K551*BQ551*100.0/(AJ551*CJ551), 0))*(CC551+CD551)/1000.0</f>
        <v>0</v>
      </c>
      <c r="P551">
        <f>2.0/((1/R551-1/Q551)+SIGN(R551)*SQRT((1/R551-1/Q551)*(1/R551-1/Q551) + 4*BR551/((BR551+1)*(BR551+1))*(2*1/R551*1/Q551-1/Q551*1/Q551)))</f>
        <v>0</v>
      </c>
      <c r="Q551">
        <f>IF(LEFT(BS551,1)&lt;&gt;"0",IF(LEFT(BS551,1)="1",3.0,BT551),$D$5+$E$5*(CJ551*CC551/($K$5*1000))+$F$5*(CJ551*CC551/($K$5*1000))*MAX(MIN(BQ551,$J$5),$I$5)*MAX(MIN(BQ551,$J$5),$I$5)+$G$5*MAX(MIN(BQ551,$J$5),$I$5)*(CJ551*CC551/($K$5*1000))+$H$5*(CJ551*CC551/($K$5*1000))*(CJ551*CC551/($K$5*1000)))</f>
        <v>0</v>
      </c>
      <c r="R551">
        <f>I551*(1000-(1000*0.61365*exp(17.502*V551/(240.97+V551))/(CC551+CD551)+BX551)/2)/(1000*0.61365*exp(17.502*V551/(240.97+V551))/(CC551+CD551)-BX551)</f>
        <v>0</v>
      </c>
      <c r="S551">
        <f>1/((BR551+1)/(P551/1.6)+1/(Q551/1.37)) + BR551/((BR551+1)/(P551/1.6) + BR551/(Q551/1.37))</f>
        <v>0</v>
      </c>
      <c r="T551">
        <f>(BM551*BP551)</f>
        <v>0</v>
      </c>
      <c r="U551">
        <f>(CE551+(T551+2*0.95*5.67E-8*(((CE551+$B$7)+273)^4-(CE551+273)^4)-44100*I551)/(1.84*29.3*Q551+8*0.95*5.67E-8*(CE551+273)^3))</f>
        <v>0</v>
      </c>
      <c r="V551">
        <f>($C$7*CF551+$D$7*CG551+$E$7*U551)</f>
        <v>0</v>
      </c>
      <c r="W551">
        <f>0.61365*exp(17.502*V551/(240.97+V551))</f>
        <v>0</v>
      </c>
      <c r="X551">
        <f>(Y551/Z551*100)</f>
        <v>0</v>
      </c>
      <c r="Y551">
        <f>BX551*(CC551+CD551)/1000</f>
        <v>0</v>
      </c>
      <c r="Z551">
        <f>0.61365*exp(17.502*CE551/(240.97+CE551))</f>
        <v>0</v>
      </c>
      <c r="AA551">
        <f>(W551-BX551*(CC551+CD551)/1000)</f>
        <v>0</v>
      </c>
      <c r="AB551">
        <f>(-I551*44100)</f>
        <v>0</v>
      </c>
      <c r="AC551">
        <f>2*29.3*Q551*0.92*(CE551-V551)</f>
        <v>0</v>
      </c>
      <c r="AD551">
        <f>2*0.95*5.67E-8*(((CE551+$B$7)+273)^4-(V551+273)^4)</f>
        <v>0</v>
      </c>
      <c r="AE551">
        <f>T551+AD551+AB551+AC551</f>
        <v>0</v>
      </c>
      <c r="AF551">
        <v>129</v>
      </c>
      <c r="AG551">
        <v>14</v>
      </c>
      <c r="AH551">
        <f>IF(AF551*$H$13&gt;=AJ551,1.0,(AJ551/(AJ551-AF551*$H$13)))</f>
        <v>0</v>
      </c>
      <c r="AI551">
        <f>(AH551-1)*100</f>
        <v>0</v>
      </c>
      <c r="AJ551">
        <f>MAX(0,($B$13+$C$13*CJ551)/(1+$D$13*CJ551)*CC551/(CE551+273)*$E$13)</f>
        <v>0</v>
      </c>
      <c r="AK551" t="s">
        <v>292</v>
      </c>
      <c r="AL551" t="s">
        <v>292</v>
      </c>
      <c r="AM551">
        <v>0</v>
      </c>
      <c r="AN551">
        <v>0</v>
      </c>
      <c r="AO551">
        <f>1-AM551/AN551</f>
        <v>0</v>
      </c>
      <c r="AP551">
        <v>0</v>
      </c>
      <c r="AQ551" t="s">
        <v>292</v>
      </c>
      <c r="AR551" t="s">
        <v>292</v>
      </c>
      <c r="AS551">
        <v>0</v>
      </c>
      <c r="AT551">
        <v>0</v>
      </c>
      <c r="AU551">
        <f>1-AS551/AT551</f>
        <v>0</v>
      </c>
      <c r="AV551">
        <v>0.5</v>
      </c>
      <c r="AW551">
        <f>BN551</f>
        <v>0</v>
      </c>
      <c r="AX551">
        <f>K551</f>
        <v>0</v>
      </c>
      <c r="AY551">
        <f>AU551*AV551*AW551</f>
        <v>0</v>
      </c>
      <c r="AZ551">
        <f>(AX551-AP551)/AW551</f>
        <v>0</v>
      </c>
      <c r="BA551">
        <f>(AN551-AT551)/AT551</f>
        <v>0</v>
      </c>
      <c r="BB551">
        <f>AM551/(AO551+AM551/AT551)</f>
        <v>0</v>
      </c>
      <c r="BC551" t="s">
        <v>292</v>
      </c>
      <c r="BD551">
        <v>0</v>
      </c>
      <c r="BE551">
        <f>IF(BD551&lt;&gt;0, BD551, BB551)</f>
        <v>0</v>
      </c>
      <c r="BF551">
        <f>1-BE551/AT551</f>
        <v>0</v>
      </c>
      <c r="BG551">
        <f>(AT551-AS551)/(AT551-BE551)</f>
        <v>0</v>
      </c>
      <c r="BH551">
        <f>(AN551-AT551)/(AN551-BE551)</f>
        <v>0</v>
      </c>
      <c r="BI551">
        <f>(AT551-AS551)/(AT551-AM551)</f>
        <v>0</v>
      </c>
      <c r="BJ551">
        <f>(AN551-AT551)/(AN551-AM551)</f>
        <v>0</v>
      </c>
      <c r="BK551">
        <f>(BG551*BE551/AS551)</f>
        <v>0</v>
      </c>
      <c r="BL551">
        <f>(1-BK551)</f>
        <v>0</v>
      </c>
      <c r="BM551">
        <f>$B$11*CK551+$C$11*CL551+$F$11*CM551*(1-CP551)</f>
        <v>0</v>
      </c>
      <c r="BN551">
        <f>BM551*BO551</f>
        <v>0</v>
      </c>
      <c r="BO551">
        <f>($B$11*$D$9+$C$11*$D$9+$F$11*((CZ551+CR551)/MAX(CZ551+CR551+DA551, 0.1)*$I$9+DA551/MAX(CZ551+CR551+DA551, 0.1)*$J$9))/($B$11+$C$11+$F$11)</f>
        <v>0</v>
      </c>
      <c r="BP551">
        <f>($B$11*$K$9+$C$11*$K$9+$F$11*((CZ551+CR551)/MAX(CZ551+CR551+DA551, 0.1)*$P$9+DA551/MAX(CZ551+CR551+DA551, 0.1)*$Q$9))/($B$11+$C$11+$F$11)</f>
        <v>0</v>
      </c>
      <c r="BQ551">
        <v>6</v>
      </c>
      <c r="BR551">
        <v>0.5</v>
      </c>
      <c r="BS551" t="s">
        <v>293</v>
      </c>
      <c r="BT551">
        <v>2</v>
      </c>
      <c r="BU551">
        <v>1626466257</v>
      </c>
      <c r="BV551">
        <v>394.335333333333</v>
      </c>
      <c r="BW551">
        <v>419.928666666667</v>
      </c>
      <c r="BX551">
        <v>17.8374666666667</v>
      </c>
      <c r="BY551">
        <v>8.91741666666667</v>
      </c>
      <c r="BZ551">
        <v>392.788666666667</v>
      </c>
      <c r="CA551">
        <v>17.8104</v>
      </c>
      <c r="CB551">
        <v>899.980666666667</v>
      </c>
      <c r="CC551">
        <v>100.746</v>
      </c>
      <c r="CD551">
        <v>0.100029333333333</v>
      </c>
      <c r="CE551">
        <v>33.5645666666667</v>
      </c>
      <c r="CF551">
        <v>30.8525</v>
      </c>
      <c r="CG551">
        <v>999.9</v>
      </c>
      <c r="CH551">
        <v>0</v>
      </c>
      <c r="CI551">
        <v>0</v>
      </c>
      <c r="CJ551">
        <v>9961.04</v>
      </c>
      <c r="CK551">
        <v>0</v>
      </c>
      <c r="CL551">
        <v>0.221023</v>
      </c>
      <c r="CM551">
        <v>1460.11666666667</v>
      </c>
      <c r="CN551">
        <v>0.973001666666667</v>
      </c>
      <c r="CO551">
        <v>0.0269983666666667</v>
      </c>
      <c r="CP551">
        <v>0</v>
      </c>
      <c r="CQ551">
        <v>896.117666666667</v>
      </c>
      <c r="CR551">
        <v>4.99999</v>
      </c>
      <c r="CS551">
        <v>13179.8</v>
      </c>
      <c r="CT551">
        <v>12729.3666666667</v>
      </c>
      <c r="CU551">
        <v>40.5</v>
      </c>
      <c r="CV551">
        <v>41.9163333333333</v>
      </c>
      <c r="CW551">
        <v>41.312</v>
      </c>
      <c r="CX551">
        <v>41.583</v>
      </c>
      <c r="CY551">
        <v>43.187</v>
      </c>
      <c r="CZ551">
        <v>1415.83333333333</v>
      </c>
      <c r="DA551">
        <v>39.2833333333333</v>
      </c>
      <c r="DB551">
        <v>0</v>
      </c>
      <c r="DC551">
        <v>1626466269.2</v>
      </c>
      <c r="DD551">
        <v>0</v>
      </c>
      <c r="DE551">
        <v>896.05276</v>
      </c>
      <c r="DF551">
        <v>0.993923072903198</v>
      </c>
      <c r="DG551">
        <v>9.88461533877199</v>
      </c>
      <c r="DH551">
        <v>13178.076</v>
      </c>
      <c r="DI551">
        <v>15</v>
      </c>
      <c r="DJ551">
        <v>1626465084.6</v>
      </c>
      <c r="DK551" t="s">
        <v>294</v>
      </c>
      <c r="DL551">
        <v>1626465076.6</v>
      </c>
      <c r="DM551">
        <v>1626465084.6</v>
      </c>
      <c r="DN551">
        <v>8</v>
      </c>
      <c r="DO551">
        <v>0.212</v>
      </c>
      <c r="DP551">
        <v>0.013</v>
      </c>
      <c r="DQ551">
        <v>1.588</v>
      </c>
      <c r="DR551">
        <v>-0.074</v>
      </c>
      <c r="DS551">
        <v>420</v>
      </c>
      <c r="DT551">
        <v>3</v>
      </c>
      <c r="DU551">
        <v>0.13</v>
      </c>
      <c r="DV551">
        <v>0.03</v>
      </c>
      <c r="DW551">
        <v>-25.6378975609756</v>
      </c>
      <c r="DX551">
        <v>0.0920655052264266</v>
      </c>
      <c r="DY551">
        <v>0.0406892775940339</v>
      </c>
      <c r="DZ551">
        <v>1</v>
      </c>
      <c r="EA551">
        <v>896.063878787879</v>
      </c>
      <c r="EB551">
        <v>0.158813193588953</v>
      </c>
      <c r="EC551">
        <v>0.245037505796591</v>
      </c>
      <c r="ED551">
        <v>1</v>
      </c>
      <c r="EE551">
        <v>8.85038097560976</v>
      </c>
      <c r="EF551">
        <v>0.443629965156768</v>
      </c>
      <c r="EG551">
        <v>0.0457172059089502</v>
      </c>
      <c r="EH551">
        <v>0</v>
      </c>
      <c r="EI551">
        <v>2</v>
      </c>
      <c r="EJ551">
        <v>3</v>
      </c>
      <c r="EK551" t="s">
        <v>354</v>
      </c>
      <c r="EL551">
        <v>100</v>
      </c>
      <c r="EM551">
        <v>100</v>
      </c>
      <c r="EN551">
        <v>1.547</v>
      </c>
      <c r="EO551">
        <v>0.0273</v>
      </c>
      <c r="EP551">
        <v>0.796380875196005</v>
      </c>
      <c r="EQ551">
        <v>0.00225868272383977</v>
      </c>
      <c r="ER551">
        <v>-9.96746185667655e-07</v>
      </c>
      <c r="ES551">
        <v>2.83711317370827e-10</v>
      </c>
      <c r="ET551">
        <v>-0.071317122073674</v>
      </c>
      <c r="EU551">
        <v>-0.00217948432402501</v>
      </c>
      <c r="EV551">
        <v>0.000453263451741206</v>
      </c>
      <c r="EW551">
        <v>-1.16319206543697e-06</v>
      </c>
      <c r="EX551">
        <v>-2</v>
      </c>
      <c r="EY551">
        <v>2196</v>
      </c>
      <c r="EZ551">
        <v>1</v>
      </c>
      <c r="FA551">
        <v>25</v>
      </c>
      <c r="FB551">
        <v>19.7</v>
      </c>
      <c r="FC551">
        <v>19.6</v>
      </c>
      <c r="FD551">
        <v>18</v>
      </c>
      <c r="FE551">
        <v>836.401</v>
      </c>
      <c r="FF551">
        <v>439.114</v>
      </c>
      <c r="FG551">
        <v>42.6092</v>
      </c>
      <c r="FH551">
        <v>25.6417</v>
      </c>
      <c r="FI551">
        <v>30.0006</v>
      </c>
      <c r="FJ551">
        <v>25.5282</v>
      </c>
      <c r="FK551">
        <v>25.5426</v>
      </c>
      <c r="FL551">
        <v>25.1686</v>
      </c>
      <c r="FM551">
        <v>42.0665</v>
      </c>
      <c r="FN551">
        <v>0</v>
      </c>
      <c r="FO551">
        <v>42.72</v>
      </c>
      <c r="FP551">
        <v>420</v>
      </c>
      <c r="FQ551">
        <v>9.0944</v>
      </c>
      <c r="FR551">
        <v>101.434</v>
      </c>
      <c r="FS551">
        <v>101.858</v>
      </c>
    </row>
    <row r="552" spans="1:175">
      <c r="A552">
        <v>536</v>
      </c>
      <c r="B552">
        <v>1626466260</v>
      </c>
      <c r="C552">
        <v>1070.40000009537</v>
      </c>
      <c r="D552" t="s">
        <v>1366</v>
      </c>
      <c r="E552" t="s">
        <v>1367</v>
      </c>
      <c r="F552">
        <v>1</v>
      </c>
      <c r="G552" t="s">
        <v>291</v>
      </c>
      <c r="H552">
        <v>1626466259</v>
      </c>
      <c r="I552">
        <f>(J552)/1000</f>
        <v>0</v>
      </c>
      <c r="J552">
        <f>1000*CB552*AH552*(BX552-BY552)/(100*BQ552*(1000-AH552*BX552))</f>
        <v>0</v>
      </c>
      <c r="K552">
        <f>CB552*AH552*(BW552-BV552*(1000-AH552*BY552)/(1000-AH552*BX552))/(100*BQ552)</f>
        <v>0</v>
      </c>
      <c r="L552">
        <f>BV552 - IF(AH552&gt;1, K552*BQ552*100.0/(AJ552*CJ552), 0)</f>
        <v>0</v>
      </c>
      <c r="M552">
        <f>((S552-I552/2)*L552-K552)/(S552+I552/2)</f>
        <v>0</v>
      </c>
      <c r="N552">
        <f>M552*(CC552+CD552)/1000.0</f>
        <v>0</v>
      </c>
      <c r="O552">
        <f>(BV552 - IF(AH552&gt;1, K552*BQ552*100.0/(AJ552*CJ552), 0))*(CC552+CD552)/1000.0</f>
        <v>0</v>
      </c>
      <c r="P552">
        <f>2.0/((1/R552-1/Q552)+SIGN(R552)*SQRT((1/R552-1/Q552)*(1/R552-1/Q552) + 4*BR552/((BR552+1)*(BR552+1))*(2*1/R552*1/Q552-1/Q552*1/Q552)))</f>
        <v>0</v>
      </c>
      <c r="Q552">
        <f>IF(LEFT(BS552,1)&lt;&gt;"0",IF(LEFT(BS552,1)="1",3.0,BT552),$D$5+$E$5*(CJ552*CC552/($K$5*1000))+$F$5*(CJ552*CC552/($K$5*1000))*MAX(MIN(BQ552,$J$5),$I$5)*MAX(MIN(BQ552,$J$5),$I$5)+$G$5*MAX(MIN(BQ552,$J$5),$I$5)*(CJ552*CC552/($K$5*1000))+$H$5*(CJ552*CC552/($K$5*1000))*(CJ552*CC552/($K$5*1000)))</f>
        <v>0</v>
      </c>
      <c r="R552">
        <f>I552*(1000-(1000*0.61365*exp(17.502*V552/(240.97+V552))/(CC552+CD552)+BX552)/2)/(1000*0.61365*exp(17.502*V552/(240.97+V552))/(CC552+CD552)-BX552)</f>
        <v>0</v>
      </c>
      <c r="S552">
        <f>1/((BR552+1)/(P552/1.6)+1/(Q552/1.37)) + BR552/((BR552+1)/(P552/1.6) + BR552/(Q552/1.37))</f>
        <v>0</v>
      </c>
      <c r="T552">
        <f>(BM552*BP552)</f>
        <v>0</v>
      </c>
      <c r="U552">
        <f>(CE552+(T552+2*0.95*5.67E-8*(((CE552+$B$7)+273)^4-(CE552+273)^4)-44100*I552)/(1.84*29.3*Q552+8*0.95*5.67E-8*(CE552+273)^3))</f>
        <v>0</v>
      </c>
      <c r="V552">
        <f>($C$7*CF552+$D$7*CG552+$E$7*U552)</f>
        <v>0</v>
      </c>
      <c r="W552">
        <f>0.61365*exp(17.502*V552/(240.97+V552))</f>
        <v>0</v>
      </c>
      <c r="X552">
        <f>(Y552/Z552*100)</f>
        <v>0</v>
      </c>
      <c r="Y552">
        <f>BX552*(CC552+CD552)/1000</f>
        <v>0</v>
      </c>
      <c r="Z552">
        <f>0.61365*exp(17.502*CE552/(240.97+CE552))</f>
        <v>0</v>
      </c>
      <c r="AA552">
        <f>(W552-BX552*(CC552+CD552)/1000)</f>
        <v>0</v>
      </c>
      <c r="AB552">
        <f>(-I552*44100)</f>
        <v>0</v>
      </c>
      <c r="AC552">
        <f>2*29.3*Q552*0.92*(CE552-V552)</f>
        <v>0</v>
      </c>
      <c r="AD552">
        <f>2*0.95*5.67E-8*(((CE552+$B$7)+273)^4-(V552+273)^4)</f>
        <v>0</v>
      </c>
      <c r="AE552">
        <f>T552+AD552+AB552+AC552</f>
        <v>0</v>
      </c>
      <c r="AF552">
        <v>128</v>
      </c>
      <c r="AG552">
        <v>14</v>
      </c>
      <c r="AH552">
        <f>IF(AF552*$H$13&gt;=AJ552,1.0,(AJ552/(AJ552-AF552*$H$13)))</f>
        <v>0</v>
      </c>
      <c r="AI552">
        <f>(AH552-1)*100</f>
        <v>0</v>
      </c>
      <c r="AJ552">
        <f>MAX(0,($B$13+$C$13*CJ552)/(1+$D$13*CJ552)*CC552/(CE552+273)*$E$13)</f>
        <v>0</v>
      </c>
      <c r="AK552" t="s">
        <v>292</v>
      </c>
      <c r="AL552" t="s">
        <v>292</v>
      </c>
      <c r="AM552">
        <v>0</v>
      </c>
      <c r="AN552">
        <v>0</v>
      </c>
      <c r="AO552">
        <f>1-AM552/AN552</f>
        <v>0</v>
      </c>
      <c r="AP552">
        <v>0</v>
      </c>
      <c r="AQ552" t="s">
        <v>292</v>
      </c>
      <c r="AR552" t="s">
        <v>292</v>
      </c>
      <c r="AS552">
        <v>0</v>
      </c>
      <c r="AT552">
        <v>0</v>
      </c>
      <c r="AU552">
        <f>1-AS552/AT552</f>
        <v>0</v>
      </c>
      <c r="AV552">
        <v>0.5</v>
      </c>
      <c r="AW552">
        <f>BN552</f>
        <v>0</v>
      </c>
      <c r="AX552">
        <f>K552</f>
        <v>0</v>
      </c>
      <c r="AY552">
        <f>AU552*AV552*AW552</f>
        <v>0</v>
      </c>
      <c r="AZ552">
        <f>(AX552-AP552)/AW552</f>
        <v>0</v>
      </c>
      <c r="BA552">
        <f>(AN552-AT552)/AT552</f>
        <v>0</v>
      </c>
      <c r="BB552">
        <f>AM552/(AO552+AM552/AT552)</f>
        <v>0</v>
      </c>
      <c r="BC552" t="s">
        <v>292</v>
      </c>
      <c r="BD552">
        <v>0</v>
      </c>
      <c r="BE552">
        <f>IF(BD552&lt;&gt;0, BD552, BB552)</f>
        <v>0</v>
      </c>
      <c r="BF552">
        <f>1-BE552/AT552</f>
        <v>0</v>
      </c>
      <c r="BG552">
        <f>(AT552-AS552)/(AT552-BE552)</f>
        <v>0</v>
      </c>
      <c r="BH552">
        <f>(AN552-AT552)/(AN552-BE552)</f>
        <v>0</v>
      </c>
      <c r="BI552">
        <f>(AT552-AS552)/(AT552-AM552)</f>
        <v>0</v>
      </c>
      <c r="BJ552">
        <f>(AN552-AT552)/(AN552-AM552)</f>
        <v>0</v>
      </c>
      <c r="BK552">
        <f>(BG552*BE552/AS552)</f>
        <v>0</v>
      </c>
      <c r="BL552">
        <f>(1-BK552)</f>
        <v>0</v>
      </c>
      <c r="BM552">
        <f>$B$11*CK552+$C$11*CL552+$F$11*CM552*(1-CP552)</f>
        <v>0</v>
      </c>
      <c r="BN552">
        <f>BM552*BO552</f>
        <v>0</v>
      </c>
      <c r="BO552">
        <f>($B$11*$D$9+$C$11*$D$9+$F$11*((CZ552+CR552)/MAX(CZ552+CR552+DA552, 0.1)*$I$9+DA552/MAX(CZ552+CR552+DA552, 0.1)*$J$9))/($B$11+$C$11+$F$11)</f>
        <v>0</v>
      </c>
      <c r="BP552">
        <f>($B$11*$K$9+$C$11*$K$9+$F$11*((CZ552+CR552)/MAX(CZ552+CR552+DA552, 0.1)*$P$9+DA552/MAX(CZ552+CR552+DA552, 0.1)*$Q$9))/($B$11+$C$11+$F$11)</f>
        <v>0</v>
      </c>
      <c r="BQ552">
        <v>6</v>
      </c>
      <c r="BR552">
        <v>0.5</v>
      </c>
      <c r="BS552" t="s">
        <v>293</v>
      </c>
      <c r="BT552">
        <v>2</v>
      </c>
      <c r="BU552">
        <v>1626466259</v>
      </c>
      <c r="BV552">
        <v>394.329666666667</v>
      </c>
      <c r="BW552">
        <v>419.923333333333</v>
      </c>
      <c r="BX552">
        <v>17.8821666666667</v>
      </c>
      <c r="BY552">
        <v>8.97572333333333</v>
      </c>
      <c r="BZ552">
        <v>392.782666666667</v>
      </c>
      <c r="CA552">
        <v>17.8545333333333</v>
      </c>
      <c r="CB552">
        <v>900.051333333333</v>
      </c>
      <c r="CC552">
        <v>100.745</v>
      </c>
      <c r="CD552">
        <v>0.100345333333333</v>
      </c>
      <c r="CE552">
        <v>33.6027333333333</v>
      </c>
      <c r="CF552">
        <v>30.8835333333333</v>
      </c>
      <c r="CG552">
        <v>999.9</v>
      </c>
      <c r="CH552">
        <v>0</v>
      </c>
      <c r="CI552">
        <v>0</v>
      </c>
      <c r="CJ552">
        <v>9975</v>
      </c>
      <c r="CK552">
        <v>0</v>
      </c>
      <c r="CL552">
        <v>0.221023</v>
      </c>
      <c r="CM552">
        <v>1459.94666666667</v>
      </c>
      <c r="CN552">
        <v>0.973</v>
      </c>
      <c r="CO552">
        <v>0.0269999</v>
      </c>
      <c r="CP552">
        <v>0</v>
      </c>
      <c r="CQ552">
        <v>896.123</v>
      </c>
      <c r="CR552">
        <v>4.99999</v>
      </c>
      <c r="CS552">
        <v>13177.9</v>
      </c>
      <c r="CT552">
        <v>12727.9</v>
      </c>
      <c r="CU552">
        <v>40.5</v>
      </c>
      <c r="CV552">
        <v>41.875</v>
      </c>
      <c r="CW552">
        <v>41.312</v>
      </c>
      <c r="CX552">
        <v>41.604</v>
      </c>
      <c r="CY552">
        <v>43.187</v>
      </c>
      <c r="CZ552">
        <v>1415.66666666667</v>
      </c>
      <c r="DA552">
        <v>39.28</v>
      </c>
      <c r="DB552">
        <v>0</v>
      </c>
      <c r="DC552">
        <v>1626466271</v>
      </c>
      <c r="DD552">
        <v>0</v>
      </c>
      <c r="DE552">
        <v>896.072807692308</v>
      </c>
      <c r="DF552">
        <v>0.782256406308924</v>
      </c>
      <c r="DG552">
        <v>6.17435892991678</v>
      </c>
      <c r="DH552">
        <v>13178.1461538462</v>
      </c>
      <c r="DI552">
        <v>15</v>
      </c>
      <c r="DJ552">
        <v>1626465084.6</v>
      </c>
      <c r="DK552" t="s">
        <v>294</v>
      </c>
      <c r="DL552">
        <v>1626465076.6</v>
      </c>
      <c r="DM552">
        <v>1626465084.6</v>
      </c>
      <c r="DN552">
        <v>8</v>
      </c>
      <c r="DO552">
        <v>0.212</v>
      </c>
      <c r="DP552">
        <v>0.013</v>
      </c>
      <c r="DQ552">
        <v>1.588</v>
      </c>
      <c r="DR552">
        <v>-0.074</v>
      </c>
      <c r="DS552">
        <v>420</v>
      </c>
      <c r="DT552">
        <v>3</v>
      </c>
      <c r="DU552">
        <v>0.13</v>
      </c>
      <c r="DV552">
        <v>0.03</v>
      </c>
      <c r="DW552">
        <v>-25.6277658536585</v>
      </c>
      <c r="DX552">
        <v>0.0271881533100669</v>
      </c>
      <c r="DY552">
        <v>0.0357039289342847</v>
      </c>
      <c r="DZ552">
        <v>1</v>
      </c>
      <c r="EA552">
        <v>896.066171428571</v>
      </c>
      <c r="EB552">
        <v>0.154654740286382</v>
      </c>
      <c r="EC552">
        <v>0.24082922054723</v>
      </c>
      <c r="ED552">
        <v>1</v>
      </c>
      <c r="EE552">
        <v>8.86312487804878</v>
      </c>
      <c r="EF552">
        <v>0.408149895470377</v>
      </c>
      <c r="EG552">
        <v>0.0427617682060398</v>
      </c>
      <c r="EH552">
        <v>0</v>
      </c>
      <c r="EI552">
        <v>2</v>
      </c>
      <c r="EJ552">
        <v>3</v>
      </c>
      <c r="EK552" t="s">
        <v>354</v>
      </c>
      <c r="EL552">
        <v>100</v>
      </c>
      <c r="EM552">
        <v>100</v>
      </c>
      <c r="EN552">
        <v>1.546</v>
      </c>
      <c r="EO552">
        <v>0.028</v>
      </c>
      <c r="EP552">
        <v>0.796380875196005</v>
      </c>
      <c r="EQ552">
        <v>0.00225868272383977</v>
      </c>
      <c r="ER552">
        <v>-9.96746185667655e-07</v>
      </c>
      <c r="ES552">
        <v>2.83711317370827e-10</v>
      </c>
      <c r="ET552">
        <v>-0.071317122073674</v>
      </c>
      <c r="EU552">
        <v>-0.00217948432402501</v>
      </c>
      <c r="EV552">
        <v>0.000453263451741206</v>
      </c>
      <c r="EW552">
        <v>-1.16319206543697e-06</v>
      </c>
      <c r="EX552">
        <v>-2</v>
      </c>
      <c r="EY552">
        <v>2196</v>
      </c>
      <c r="EZ552">
        <v>1</v>
      </c>
      <c r="FA552">
        <v>25</v>
      </c>
      <c r="FB552">
        <v>19.7</v>
      </c>
      <c r="FC552">
        <v>19.6</v>
      </c>
      <c r="FD552">
        <v>18</v>
      </c>
      <c r="FE552">
        <v>836.647</v>
      </c>
      <c r="FF552">
        <v>439.207</v>
      </c>
      <c r="FG552">
        <v>42.6673</v>
      </c>
      <c r="FH552">
        <v>25.6452</v>
      </c>
      <c r="FI552">
        <v>30.0007</v>
      </c>
      <c r="FJ552">
        <v>25.5304</v>
      </c>
      <c r="FK552">
        <v>25.5447</v>
      </c>
      <c r="FL552">
        <v>25.1696</v>
      </c>
      <c r="FM552">
        <v>42.0665</v>
      </c>
      <c r="FN552">
        <v>0</v>
      </c>
      <c r="FO552">
        <v>42.82</v>
      </c>
      <c r="FP552">
        <v>420</v>
      </c>
      <c r="FQ552">
        <v>9.07411</v>
      </c>
      <c r="FR552">
        <v>101.435</v>
      </c>
      <c r="FS552">
        <v>101.857</v>
      </c>
    </row>
    <row r="553" spans="1:175">
      <c r="A553">
        <v>537</v>
      </c>
      <c r="B553">
        <v>1626466262</v>
      </c>
      <c r="C553">
        <v>1072.40000009537</v>
      </c>
      <c r="D553" t="s">
        <v>1368</v>
      </c>
      <c r="E553" t="s">
        <v>1369</v>
      </c>
      <c r="F553">
        <v>1</v>
      </c>
      <c r="G553" t="s">
        <v>291</v>
      </c>
      <c r="H553">
        <v>1626466261</v>
      </c>
      <c r="I553">
        <f>(J553)/1000</f>
        <v>0</v>
      </c>
      <c r="J553">
        <f>1000*CB553*AH553*(BX553-BY553)/(100*BQ553*(1000-AH553*BX553))</f>
        <v>0</v>
      </c>
      <c r="K553">
        <f>CB553*AH553*(BW553-BV553*(1000-AH553*BY553)/(1000-AH553*BX553))/(100*BQ553)</f>
        <v>0</v>
      </c>
      <c r="L553">
        <f>BV553 - IF(AH553&gt;1, K553*BQ553*100.0/(AJ553*CJ553), 0)</f>
        <v>0</v>
      </c>
      <c r="M553">
        <f>((S553-I553/2)*L553-K553)/(S553+I553/2)</f>
        <v>0</v>
      </c>
      <c r="N553">
        <f>M553*(CC553+CD553)/1000.0</f>
        <v>0</v>
      </c>
      <c r="O553">
        <f>(BV553 - IF(AH553&gt;1, K553*BQ553*100.0/(AJ553*CJ553), 0))*(CC553+CD553)/1000.0</f>
        <v>0</v>
      </c>
      <c r="P553">
        <f>2.0/((1/R553-1/Q553)+SIGN(R553)*SQRT((1/R553-1/Q553)*(1/R553-1/Q553) + 4*BR553/((BR553+1)*(BR553+1))*(2*1/R553*1/Q553-1/Q553*1/Q553)))</f>
        <v>0</v>
      </c>
      <c r="Q553">
        <f>IF(LEFT(BS553,1)&lt;&gt;"0",IF(LEFT(BS553,1)="1",3.0,BT553),$D$5+$E$5*(CJ553*CC553/($K$5*1000))+$F$5*(CJ553*CC553/($K$5*1000))*MAX(MIN(BQ553,$J$5),$I$5)*MAX(MIN(BQ553,$J$5),$I$5)+$G$5*MAX(MIN(BQ553,$J$5),$I$5)*(CJ553*CC553/($K$5*1000))+$H$5*(CJ553*CC553/($K$5*1000))*(CJ553*CC553/($K$5*1000)))</f>
        <v>0</v>
      </c>
      <c r="R553">
        <f>I553*(1000-(1000*0.61365*exp(17.502*V553/(240.97+V553))/(CC553+CD553)+BX553)/2)/(1000*0.61365*exp(17.502*V553/(240.97+V553))/(CC553+CD553)-BX553)</f>
        <v>0</v>
      </c>
      <c r="S553">
        <f>1/((BR553+1)/(P553/1.6)+1/(Q553/1.37)) + BR553/((BR553+1)/(P553/1.6) + BR553/(Q553/1.37))</f>
        <v>0</v>
      </c>
      <c r="T553">
        <f>(BM553*BP553)</f>
        <v>0</v>
      </c>
      <c r="U553">
        <f>(CE553+(T553+2*0.95*5.67E-8*(((CE553+$B$7)+273)^4-(CE553+273)^4)-44100*I553)/(1.84*29.3*Q553+8*0.95*5.67E-8*(CE553+273)^3))</f>
        <v>0</v>
      </c>
      <c r="V553">
        <f>($C$7*CF553+$D$7*CG553+$E$7*U553)</f>
        <v>0</v>
      </c>
      <c r="W553">
        <f>0.61365*exp(17.502*V553/(240.97+V553))</f>
        <v>0</v>
      </c>
      <c r="X553">
        <f>(Y553/Z553*100)</f>
        <v>0</v>
      </c>
      <c r="Y553">
        <f>BX553*(CC553+CD553)/1000</f>
        <v>0</v>
      </c>
      <c r="Z553">
        <f>0.61365*exp(17.502*CE553/(240.97+CE553))</f>
        <v>0</v>
      </c>
      <c r="AA553">
        <f>(W553-BX553*(CC553+CD553)/1000)</f>
        <v>0</v>
      </c>
      <c r="AB553">
        <f>(-I553*44100)</f>
        <v>0</v>
      </c>
      <c r="AC553">
        <f>2*29.3*Q553*0.92*(CE553-V553)</f>
        <v>0</v>
      </c>
      <c r="AD553">
        <f>2*0.95*5.67E-8*(((CE553+$B$7)+273)^4-(V553+273)^4)</f>
        <v>0</v>
      </c>
      <c r="AE553">
        <f>T553+AD553+AB553+AC553</f>
        <v>0</v>
      </c>
      <c r="AF553">
        <v>128</v>
      </c>
      <c r="AG553">
        <v>14</v>
      </c>
      <c r="AH553">
        <f>IF(AF553*$H$13&gt;=AJ553,1.0,(AJ553/(AJ553-AF553*$H$13)))</f>
        <v>0</v>
      </c>
      <c r="AI553">
        <f>(AH553-1)*100</f>
        <v>0</v>
      </c>
      <c r="AJ553">
        <f>MAX(0,($B$13+$C$13*CJ553)/(1+$D$13*CJ553)*CC553/(CE553+273)*$E$13)</f>
        <v>0</v>
      </c>
      <c r="AK553" t="s">
        <v>292</v>
      </c>
      <c r="AL553" t="s">
        <v>292</v>
      </c>
      <c r="AM553">
        <v>0</v>
      </c>
      <c r="AN553">
        <v>0</v>
      </c>
      <c r="AO553">
        <f>1-AM553/AN553</f>
        <v>0</v>
      </c>
      <c r="AP553">
        <v>0</v>
      </c>
      <c r="AQ553" t="s">
        <v>292</v>
      </c>
      <c r="AR553" t="s">
        <v>292</v>
      </c>
      <c r="AS553">
        <v>0</v>
      </c>
      <c r="AT553">
        <v>0</v>
      </c>
      <c r="AU553">
        <f>1-AS553/AT553</f>
        <v>0</v>
      </c>
      <c r="AV553">
        <v>0.5</v>
      </c>
      <c r="AW553">
        <f>BN553</f>
        <v>0</v>
      </c>
      <c r="AX553">
        <f>K553</f>
        <v>0</v>
      </c>
      <c r="AY553">
        <f>AU553*AV553*AW553</f>
        <v>0</v>
      </c>
      <c r="AZ553">
        <f>(AX553-AP553)/AW553</f>
        <v>0</v>
      </c>
      <c r="BA553">
        <f>(AN553-AT553)/AT553</f>
        <v>0</v>
      </c>
      <c r="BB553">
        <f>AM553/(AO553+AM553/AT553)</f>
        <v>0</v>
      </c>
      <c r="BC553" t="s">
        <v>292</v>
      </c>
      <c r="BD553">
        <v>0</v>
      </c>
      <c r="BE553">
        <f>IF(BD553&lt;&gt;0, BD553, BB553)</f>
        <v>0</v>
      </c>
      <c r="BF553">
        <f>1-BE553/AT553</f>
        <v>0</v>
      </c>
      <c r="BG553">
        <f>(AT553-AS553)/(AT553-BE553)</f>
        <v>0</v>
      </c>
      <c r="BH553">
        <f>(AN553-AT553)/(AN553-BE553)</f>
        <v>0</v>
      </c>
      <c r="BI553">
        <f>(AT553-AS553)/(AT553-AM553)</f>
        <v>0</v>
      </c>
      <c r="BJ553">
        <f>(AN553-AT553)/(AN553-AM553)</f>
        <v>0</v>
      </c>
      <c r="BK553">
        <f>(BG553*BE553/AS553)</f>
        <v>0</v>
      </c>
      <c r="BL553">
        <f>(1-BK553)</f>
        <v>0</v>
      </c>
      <c r="BM553">
        <f>$B$11*CK553+$C$11*CL553+$F$11*CM553*(1-CP553)</f>
        <v>0</v>
      </c>
      <c r="BN553">
        <f>BM553*BO553</f>
        <v>0</v>
      </c>
      <c r="BO553">
        <f>($B$11*$D$9+$C$11*$D$9+$F$11*((CZ553+CR553)/MAX(CZ553+CR553+DA553, 0.1)*$I$9+DA553/MAX(CZ553+CR553+DA553, 0.1)*$J$9))/($B$11+$C$11+$F$11)</f>
        <v>0</v>
      </c>
      <c r="BP553">
        <f>($B$11*$K$9+$C$11*$K$9+$F$11*((CZ553+CR553)/MAX(CZ553+CR553+DA553, 0.1)*$P$9+DA553/MAX(CZ553+CR553+DA553, 0.1)*$Q$9))/($B$11+$C$11+$F$11)</f>
        <v>0</v>
      </c>
      <c r="BQ553">
        <v>6</v>
      </c>
      <c r="BR553">
        <v>0.5</v>
      </c>
      <c r="BS553" t="s">
        <v>293</v>
      </c>
      <c r="BT553">
        <v>2</v>
      </c>
      <c r="BU553">
        <v>1626466261</v>
      </c>
      <c r="BV553">
        <v>394.329</v>
      </c>
      <c r="BW553">
        <v>419.941</v>
      </c>
      <c r="BX553">
        <v>17.9330666666667</v>
      </c>
      <c r="BY553">
        <v>9.02640666666667</v>
      </c>
      <c r="BZ553">
        <v>392.782</v>
      </c>
      <c r="CA553">
        <v>17.9047333333333</v>
      </c>
      <c r="CB553">
        <v>900.023666666667</v>
      </c>
      <c r="CC553">
        <v>100.744</v>
      </c>
      <c r="CD553">
        <v>0.100673333333333</v>
      </c>
      <c r="CE553">
        <v>33.6426333333333</v>
      </c>
      <c r="CF553">
        <v>30.9194666666667</v>
      </c>
      <c r="CG553">
        <v>999.9</v>
      </c>
      <c r="CH553">
        <v>0</v>
      </c>
      <c r="CI553">
        <v>0</v>
      </c>
      <c r="CJ553">
        <v>9957.5</v>
      </c>
      <c r="CK553">
        <v>0</v>
      </c>
      <c r="CL553">
        <v>0.221023</v>
      </c>
      <c r="CM553">
        <v>1460.03</v>
      </c>
      <c r="CN553">
        <v>0.973001666666667</v>
      </c>
      <c r="CO553">
        <v>0.0269983666666667</v>
      </c>
      <c r="CP553">
        <v>0</v>
      </c>
      <c r="CQ553">
        <v>896.153333333333</v>
      </c>
      <c r="CR553">
        <v>4.99999</v>
      </c>
      <c r="CS553">
        <v>13179.2333333333</v>
      </c>
      <c r="CT553">
        <v>12728.6333333333</v>
      </c>
      <c r="CU553">
        <v>40.5</v>
      </c>
      <c r="CV553">
        <v>41.875</v>
      </c>
      <c r="CW553">
        <v>41.312</v>
      </c>
      <c r="CX553">
        <v>41.583</v>
      </c>
      <c r="CY553">
        <v>43.187</v>
      </c>
      <c r="CZ553">
        <v>1415.75</v>
      </c>
      <c r="DA553">
        <v>39.28</v>
      </c>
      <c r="DB553">
        <v>0</v>
      </c>
      <c r="DC553">
        <v>1626466273.4</v>
      </c>
      <c r="DD553">
        <v>0</v>
      </c>
      <c r="DE553">
        <v>896.076423076923</v>
      </c>
      <c r="DF553">
        <v>0.940341878689757</v>
      </c>
      <c r="DG553">
        <v>3.69572647011717</v>
      </c>
      <c r="DH553">
        <v>13178.4576923077</v>
      </c>
      <c r="DI553">
        <v>15</v>
      </c>
      <c r="DJ553">
        <v>1626465084.6</v>
      </c>
      <c r="DK553" t="s">
        <v>294</v>
      </c>
      <c r="DL553">
        <v>1626465076.6</v>
      </c>
      <c r="DM553">
        <v>1626465084.6</v>
      </c>
      <c r="DN553">
        <v>8</v>
      </c>
      <c r="DO553">
        <v>0.212</v>
      </c>
      <c r="DP553">
        <v>0.013</v>
      </c>
      <c r="DQ553">
        <v>1.588</v>
      </c>
      <c r="DR553">
        <v>-0.074</v>
      </c>
      <c r="DS553">
        <v>420</v>
      </c>
      <c r="DT553">
        <v>3</v>
      </c>
      <c r="DU553">
        <v>0.13</v>
      </c>
      <c r="DV553">
        <v>0.03</v>
      </c>
      <c r="DW553">
        <v>-25.6230024390244</v>
      </c>
      <c r="DX553">
        <v>0.00315470383268929</v>
      </c>
      <c r="DY553">
        <v>0.0342892608360885</v>
      </c>
      <c r="DZ553">
        <v>1</v>
      </c>
      <c r="EA553">
        <v>896.088382352941</v>
      </c>
      <c r="EB553">
        <v>0.150191948614656</v>
      </c>
      <c r="EC553">
        <v>0.242909207767</v>
      </c>
      <c r="ED553">
        <v>1</v>
      </c>
      <c r="EE553">
        <v>8.87201243902439</v>
      </c>
      <c r="EF553">
        <v>0.379246202090583</v>
      </c>
      <c r="EG553">
        <v>0.0409609311644161</v>
      </c>
      <c r="EH553">
        <v>0</v>
      </c>
      <c r="EI553">
        <v>2</v>
      </c>
      <c r="EJ553">
        <v>3</v>
      </c>
      <c r="EK553" t="s">
        <v>354</v>
      </c>
      <c r="EL553">
        <v>100</v>
      </c>
      <c r="EM553">
        <v>100</v>
      </c>
      <c r="EN553">
        <v>1.547</v>
      </c>
      <c r="EO553">
        <v>0.0286</v>
      </c>
      <c r="EP553">
        <v>0.796380875196005</v>
      </c>
      <c r="EQ553">
        <v>0.00225868272383977</v>
      </c>
      <c r="ER553">
        <v>-9.96746185667655e-07</v>
      </c>
      <c r="ES553">
        <v>2.83711317370827e-10</v>
      </c>
      <c r="ET553">
        <v>-0.071317122073674</v>
      </c>
      <c r="EU553">
        <v>-0.00217948432402501</v>
      </c>
      <c r="EV553">
        <v>0.000453263451741206</v>
      </c>
      <c r="EW553">
        <v>-1.16319206543697e-06</v>
      </c>
      <c r="EX553">
        <v>-2</v>
      </c>
      <c r="EY553">
        <v>2196</v>
      </c>
      <c r="EZ553">
        <v>1</v>
      </c>
      <c r="FA553">
        <v>25</v>
      </c>
      <c r="FB553">
        <v>19.8</v>
      </c>
      <c r="FC553">
        <v>19.6</v>
      </c>
      <c r="FD553">
        <v>18</v>
      </c>
      <c r="FE553">
        <v>836.774</v>
      </c>
      <c r="FF553">
        <v>439.134</v>
      </c>
      <c r="FG553">
        <v>42.7231</v>
      </c>
      <c r="FH553">
        <v>25.6493</v>
      </c>
      <c r="FI553">
        <v>30.0007</v>
      </c>
      <c r="FJ553">
        <v>25.5325</v>
      </c>
      <c r="FK553">
        <v>25.5469</v>
      </c>
      <c r="FL553">
        <v>25.1695</v>
      </c>
      <c r="FM553">
        <v>42.0665</v>
      </c>
      <c r="FN553">
        <v>0</v>
      </c>
      <c r="FO553">
        <v>42.92</v>
      </c>
      <c r="FP553">
        <v>420</v>
      </c>
      <c r="FQ553">
        <v>9.0596</v>
      </c>
      <c r="FR553">
        <v>101.436</v>
      </c>
      <c r="FS553">
        <v>101.857</v>
      </c>
    </row>
    <row r="554" spans="1:175">
      <c r="A554">
        <v>538</v>
      </c>
      <c r="B554">
        <v>1626466264</v>
      </c>
      <c r="C554">
        <v>1074.40000009537</v>
      </c>
      <c r="D554" t="s">
        <v>1370</v>
      </c>
      <c r="E554" t="s">
        <v>1371</v>
      </c>
      <c r="F554">
        <v>1</v>
      </c>
      <c r="G554" t="s">
        <v>291</v>
      </c>
      <c r="H554">
        <v>1626466263</v>
      </c>
      <c r="I554">
        <f>(J554)/1000</f>
        <v>0</v>
      </c>
      <c r="J554">
        <f>1000*CB554*AH554*(BX554-BY554)/(100*BQ554*(1000-AH554*BX554))</f>
        <v>0</v>
      </c>
      <c r="K554">
        <f>CB554*AH554*(BW554-BV554*(1000-AH554*BY554)/(1000-AH554*BX554))/(100*BQ554)</f>
        <v>0</v>
      </c>
      <c r="L554">
        <f>BV554 - IF(AH554&gt;1, K554*BQ554*100.0/(AJ554*CJ554), 0)</f>
        <v>0</v>
      </c>
      <c r="M554">
        <f>((S554-I554/2)*L554-K554)/(S554+I554/2)</f>
        <v>0</v>
      </c>
      <c r="N554">
        <f>M554*(CC554+CD554)/1000.0</f>
        <v>0</v>
      </c>
      <c r="O554">
        <f>(BV554 - IF(AH554&gt;1, K554*BQ554*100.0/(AJ554*CJ554), 0))*(CC554+CD554)/1000.0</f>
        <v>0</v>
      </c>
      <c r="P554">
        <f>2.0/((1/R554-1/Q554)+SIGN(R554)*SQRT((1/R554-1/Q554)*(1/R554-1/Q554) + 4*BR554/((BR554+1)*(BR554+1))*(2*1/R554*1/Q554-1/Q554*1/Q554)))</f>
        <v>0</v>
      </c>
      <c r="Q554">
        <f>IF(LEFT(BS554,1)&lt;&gt;"0",IF(LEFT(BS554,1)="1",3.0,BT554),$D$5+$E$5*(CJ554*CC554/($K$5*1000))+$F$5*(CJ554*CC554/($K$5*1000))*MAX(MIN(BQ554,$J$5),$I$5)*MAX(MIN(BQ554,$J$5),$I$5)+$G$5*MAX(MIN(BQ554,$J$5),$I$5)*(CJ554*CC554/($K$5*1000))+$H$5*(CJ554*CC554/($K$5*1000))*(CJ554*CC554/($K$5*1000)))</f>
        <v>0</v>
      </c>
      <c r="R554">
        <f>I554*(1000-(1000*0.61365*exp(17.502*V554/(240.97+V554))/(CC554+CD554)+BX554)/2)/(1000*0.61365*exp(17.502*V554/(240.97+V554))/(CC554+CD554)-BX554)</f>
        <v>0</v>
      </c>
      <c r="S554">
        <f>1/((BR554+1)/(P554/1.6)+1/(Q554/1.37)) + BR554/((BR554+1)/(P554/1.6) + BR554/(Q554/1.37))</f>
        <v>0</v>
      </c>
      <c r="T554">
        <f>(BM554*BP554)</f>
        <v>0</v>
      </c>
      <c r="U554">
        <f>(CE554+(T554+2*0.95*5.67E-8*(((CE554+$B$7)+273)^4-(CE554+273)^4)-44100*I554)/(1.84*29.3*Q554+8*0.95*5.67E-8*(CE554+273)^3))</f>
        <v>0</v>
      </c>
      <c r="V554">
        <f>($C$7*CF554+$D$7*CG554+$E$7*U554)</f>
        <v>0</v>
      </c>
      <c r="W554">
        <f>0.61365*exp(17.502*V554/(240.97+V554))</f>
        <v>0</v>
      </c>
      <c r="X554">
        <f>(Y554/Z554*100)</f>
        <v>0</v>
      </c>
      <c r="Y554">
        <f>BX554*(CC554+CD554)/1000</f>
        <v>0</v>
      </c>
      <c r="Z554">
        <f>0.61365*exp(17.502*CE554/(240.97+CE554))</f>
        <v>0</v>
      </c>
      <c r="AA554">
        <f>(W554-BX554*(CC554+CD554)/1000)</f>
        <v>0</v>
      </c>
      <c r="AB554">
        <f>(-I554*44100)</f>
        <v>0</v>
      </c>
      <c r="AC554">
        <f>2*29.3*Q554*0.92*(CE554-V554)</f>
        <v>0</v>
      </c>
      <c r="AD554">
        <f>2*0.95*5.67E-8*(((CE554+$B$7)+273)^4-(V554+273)^4)</f>
        <v>0</v>
      </c>
      <c r="AE554">
        <f>T554+AD554+AB554+AC554</f>
        <v>0</v>
      </c>
      <c r="AF554">
        <v>128</v>
      </c>
      <c r="AG554">
        <v>14</v>
      </c>
      <c r="AH554">
        <f>IF(AF554*$H$13&gt;=AJ554,1.0,(AJ554/(AJ554-AF554*$H$13)))</f>
        <v>0</v>
      </c>
      <c r="AI554">
        <f>(AH554-1)*100</f>
        <v>0</v>
      </c>
      <c r="AJ554">
        <f>MAX(0,($B$13+$C$13*CJ554)/(1+$D$13*CJ554)*CC554/(CE554+273)*$E$13)</f>
        <v>0</v>
      </c>
      <c r="AK554" t="s">
        <v>292</v>
      </c>
      <c r="AL554" t="s">
        <v>292</v>
      </c>
      <c r="AM554">
        <v>0</v>
      </c>
      <c r="AN554">
        <v>0</v>
      </c>
      <c r="AO554">
        <f>1-AM554/AN554</f>
        <v>0</v>
      </c>
      <c r="AP554">
        <v>0</v>
      </c>
      <c r="AQ554" t="s">
        <v>292</v>
      </c>
      <c r="AR554" t="s">
        <v>292</v>
      </c>
      <c r="AS554">
        <v>0</v>
      </c>
      <c r="AT554">
        <v>0</v>
      </c>
      <c r="AU554">
        <f>1-AS554/AT554</f>
        <v>0</v>
      </c>
      <c r="AV554">
        <v>0.5</v>
      </c>
      <c r="AW554">
        <f>BN554</f>
        <v>0</v>
      </c>
      <c r="AX554">
        <f>K554</f>
        <v>0</v>
      </c>
      <c r="AY554">
        <f>AU554*AV554*AW554</f>
        <v>0</v>
      </c>
      <c r="AZ554">
        <f>(AX554-AP554)/AW554</f>
        <v>0</v>
      </c>
      <c r="BA554">
        <f>(AN554-AT554)/AT554</f>
        <v>0</v>
      </c>
      <c r="BB554">
        <f>AM554/(AO554+AM554/AT554)</f>
        <v>0</v>
      </c>
      <c r="BC554" t="s">
        <v>292</v>
      </c>
      <c r="BD554">
        <v>0</v>
      </c>
      <c r="BE554">
        <f>IF(BD554&lt;&gt;0, BD554, BB554)</f>
        <v>0</v>
      </c>
      <c r="BF554">
        <f>1-BE554/AT554</f>
        <v>0</v>
      </c>
      <c r="BG554">
        <f>(AT554-AS554)/(AT554-BE554)</f>
        <v>0</v>
      </c>
      <c r="BH554">
        <f>(AN554-AT554)/(AN554-BE554)</f>
        <v>0</v>
      </c>
      <c r="BI554">
        <f>(AT554-AS554)/(AT554-AM554)</f>
        <v>0</v>
      </c>
      <c r="BJ554">
        <f>(AN554-AT554)/(AN554-AM554)</f>
        <v>0</v>
      </c>
      <c r="BK554">
        <f>(BG554*BE554/AS554)</f>
        <v>0</v>
      </c>
      <c r="BL554">
        <f>(1-BK554)</f>
        <v>0</v>
      </c>
      <c r="BM554">
        <f>$B$11*CK554+$C$11*CL554+$F$11*CM554*(1-CP554)</f>
        <v>0</v>
      </c>
      <c r="BN554">
        <f>BM554*BO554</f>
        <v>0</v>
      </c>
      <c r="BO554">
        <f>($B$11*$D$9+$C$11*$D$9+$F$11*((CZ554+CR554)/MAX(CZ554+CR554+DA554, 0.1)*$I$9+DA554/MAX(CZ554+CR554+DA554, 0.1)*$J$9))/($B$11+$C$11+$F$11)</f>
        <v>0</v>
      </c>
      <c r="BP554">
        <f>($B$11*$K$9+$C$11*$K$9+$F$11*((CZ554+CR554)/MAX(CZ554+CR554+DA554, 0.1)*$P$9+DA554/MAX(CZ554+CR554+DA554, 0.1)*$Q$9))/($B$11+$C$11+$F$11)</f>
        <v>0</v>
      </c>
      <c r="BQ554">
        <v>6</v>
      </c>
      <c r="BR554">
        <v>0.5</v>
      </c>
      <c r="BS554" t="s">
        <v>293</v>
      </c>
      <c r="BT554">
        <v>2</v>
      </c>
      <c r="BU554">
        <v>1626466263</v>
      </c>
      <c r="BV554">
        <v>394.34</v>
      </c>
      <c r="BW554">
        <v>419.969</v>
      </c>
      <c r="BX554">
        <v>17.9779333333333</v>
      </c>
      <c r="BY554">
        <v>9.04664</v>
      </c>
      <c r="BZ554">
        <v>392.793</v>
      </c>
      <c r="CA554">
        <v>17.9490333333333</v>
      </c>
      <c r="CB554">
        <v>899.950666666667</v>
      </c>
      <c r="CC554">
        <v>100.744</v>
      </c>
      <c r="CD554">
        <v>0.10047</v>
      </c>
      <c r="CE554">
        <v>33.6800333333333</v>
      </c>
      <c r="CF554">
        <v>30.9506333333333</v>
      </c>
      <c r="CG554">
        <v>999.9</v>
      </c>
      <c r="CH554">
        <v>0</v>
      </c>
      <c r="CI554">
        <v>0</v>
      </c>
      <c r="CJ554">
        <v>9955.21</v>
      </c>
      <c r="CK554">
        <v>0</v>
      </c>
      <c r="CL554">
        <v>0.221023</v>
      </c>
      <c r="CM554">
        <v>1459.93666666667</v>
      </c>
      <c r="CN554">
        <v>0.973</v>
      </c>
      <c r="CO554">
        <v>0.0269999</v>
      </c>
      <c r="CP554">
        <v>0</v>
      </c>
      <c r="CQ554">
        <v>896.083</v>
      </c>
      <c r="CR554">
        <v>4.99999</v>
      </c>
      <c r="CS554">
        <v>13178.3666666667</v>
      </c>
      <c r="CT554">
        <v>12727.8</v>
      </c>
      <c r="CU554">
        <v>40.5</v>
      </c>
      <c r="CV554">
        <v>41.8956666666667</v>
      </c>
      <c r="CW554">
        <v>41.312</v>
      </c>
      <c r="CX554">
        <v>41.583</v>
      </c>
      <c r="CY554">
        <v>43.25</v>
      </c>
      <c r="CZ554">
        <v>1415.65666666667</v>
      </c>
      <c r="DA554">
        <v>39.28</v>
      </c>
      <c r="DB554">
        <v>0</v>
      </c>
      <c r="DC554">
        <v>1626466275.2</v>
      </c>
      <c r="DD554">
        <v>0</v>
      </c>
      <c r="DE554">
        <v>896.09012</v>
      </c>
      <c r="DF554">
        <v>0.433999987596907</v>
      </c>
      <c r="DG554">
        <v>5.27692311545041</v>
      </c>
      <c r="DH554">
        <v>13178.652</v>
      </c>
      <c r="DI554">
        <v>15</v>
      </c>
      <c r="DJ554">
        <v>1626465084.6</v>
      </c>
      <c r="DK554" t="s">
        <v>294</v>
      </c>
      <c r="DL554">
        <v>1626465076.6</v>
      </c>
      <c r="DM554">
        <v>1626465084.6</v>
      </c>
      <c r="DN554">
        <v>8</v>
      </c>
      <c r="DO554">
        <v>0.212</v>
      </c>
      <c r="DP554">
        <v>0.013</v>
      </c>
      <c r="DQ554">
        <v>1.588</v>
      </c>
      <c r="DR554">
        <v>-0.074</v>
      </c>
      <c r="DS554">
        <v>420</v>
      </c>
      <c r="DT554">
        <v>3</v>
      </c>
      <c r="DU554">
        <v>0.13</v>
      </c>
      <c r="DV554">
        <v>0.03</v>
      </c>
      <c r="DW554">
        <v>-25.6231878048781</v>
      </c>
      <c r="DX554">
        <v>0.00192334494761864</v>
      </c>
      <c r="DY554">
        <v>0.0342124295992536</v>
      </c>
      <c r="DZ554">
        <v>1</v>
      </c>
      <c r="EA554">
        <v>896.065818181818</v>
      </c>
      <c r="EB554">
        <v>0.604500929942707</v>
      </c>
      <c r="EC554">
        <v>0.228999597001822</v>
      </c>
      <c r="ED554">
        <v>1</v>
      </c>
      <c r="EE554">
        <v>8.88155975609756</v>
      </c>
      <c r="EF554">
        <v>0.360357700348443</v>
      </c>
      <c r="EG554">
        <v>0.0396929425740195</v>
      </c>
      <c r="EH554">
        <v>0</v>
      </c>
      <c r="EI554">
        <v>2</v>
      </c>
      <c r="EJ554">
        <v>3</v>
      </c>
      <c r="EK554" t="s">
        <v>354</v>
      </c>
      <c r="EL554">
        <v>100</v>
      </c>
      <c r="EM554">
        <v>100</v>
      </c>
      <c r="EN554">
        <v>1.547</v>
      </c>
      <c r="EO554">
        <v>0.0291</v>
      </c>
      <c r="EP554">
        <v>0.796380875196005</v>
      </c>
      <c r="EQ554">
        <v>0.00225868272383977</v>
      </c>
      <c r="ER554">
        <v>-9.96746185667655e-07</v>
      </c>
      <c r="ES554">
        <v>2.83711317370827e-10</v>
      </c>
      <c r="ET554">
        <v>-0.071317122073674</v>
      </c>
      <c r="EU554">
        <v>-0.00217948432402501</v>
      </c>
      <c r="EV554">
        <v>0.000453263451741206</v>
      </c>
      <c r="EW554">
        <v>-1.16319206543697e-06</v>
      </c>
      <c r="EX554">
        <v>-2</v>
      </c>
      <c r="EY554">
        <v>2196</v>
      </c>
      <c r="EZ554">
        <v>1</v>
      </c>
      <c r="FA554">
        <v>25</v>
      </c>
      <c r="FB554">
        <v>19.8</v>
      </c>
      <c r="FC554">
        <v>19.7</v>
      </c>
      <c r="FD554">
        <v>18</v>
      </c>
      <c r="FE554">
        <v>836.737</v>
      </c>
      <c r="FF554">
        <v>439.152</v>
      </c>
      <c r="FG554">
        <v>42.7789</v>
      </c>
      <c r="FH554">
        <v>25.6525</v>
      </c>
      <c r="FI554">
        <v>30.0006</v>
      </c>
      <c r="FJ554">
        <v>25.5347</v>
      </c>
      <c r="FK554">
        <v>25.549</v>
      </c>
      <c r="FL554">
        <v>25.1707</v>
      </c>
      <c r="FM554">
        <v>42.0665</v>
      </c>
      <c r="FN554">
        <v>0</v>
      </c>
      <c r="FO554">
        <v>42.92</v>
      </c>
      <c r="FP554">
        <v>420</v>
      </c>
      <c r="FQ554">
        <v>9.16351</v>
      </c>
      <c r="FR554">
        <v>101.436</v>
      </c>
      <c r="FS554">
        <v>101.856</v>
      </c>
    </row>
    <row r="555" spans="1:175">
      <c r="A555">
        <v>539</v>
      </c>
      <c r="B555">
        <v>1626466266</v>
      </c>
      <c r="C555">
        <v>1076.40000009537</v>
      </c>
      <c r="D555" t="s">
        <v>1372</v>
      </c>
      <c r="E555" t="s">
        <v>1373</v>
      </c>
      <c r="F555">
        <v>1</v>
      </c>
      <c r="G555" t="s">
        <v>291</v>
      </c>
      <c r="H555">
        <v>1626466265</v>
      </c>
      <c r="I555">
        <f>(J555)/1000</f>
        <v>0</v>
      </c>
      <c r="J555">
        <f>1000*CB555*AH555*(BX555-BY555)/(100*BQ555*(1000-AH555*BX555))</f>
        <v>0</v>
      </c>
      <c r="K555">
        <f>CB555*AH555*(BW555-BV555*(1000-AH555*BY555)/(1000-AH555*BX555))/(100*BQ555)</f>
        <v>0</v>
      </c>
      <c r="L555">
        <f>BV555 - IF(AH555&gt;1, K555*BQ555*100.0/(AJ555*CJ555), 0)</f>
        <v>0</v>
      </c>
      <c r="M555">
        <f>((S555-I555/2)*L555-K555)/(S555+I555/2)</f>
        <v>0</v>
      </c>
      <c r="N555">
        <f>M555*(CC555+CD555)/1000.0</f>
        <v>0</v>
      </c>
      <c r="O555">
        <f>(BV555 - IF(AH555&gt;1, K555*BQ555*100.0/(AJ555*CJ555), 0))*(CC555+CD555)/1000.0</f>
        <v>0</v>
      </c>
      <c r="P555">
        <f>2.0/((1/R555-1/Q555)+SIGN(R555)*SQRT((1/R555-1/Q555)*(1/R555-1/Q555) + 4*BR555/((BR555+1)*(BR555+1))*(2*1/R555*1/Q555-1/Q555*1/Q555)))</f>
        <v>0</v>
      </c>
      <c r="Q555">
        <f>IF(LEFT(BS555,1)&lt;&gt;"0",IF(LEFT(BS555,1)="1",3.0,BT555),$D$5+$E$5*(CJ555*CC555/($K$5*1000))+$F$5*(CJ555*CC555/($K$5*1000))*MAX(MIN(BQ555,$J$5),$I$5)*MAX(MIN(BQ555,$J$5),$I$5)+$G$5*MAX(MIN(BQ555,$J$5),$I$5)*(CJ555*CC555/($K$5*1000))+$H$5*(CJ555*CC555/($K$5*1000))*(CJ555*CC555/($K$5*1000)))</f>
        <v>0</v>
      </c>
      <c r="R555">
        <f>I555*(1000-(1000*0.61365*exp(17.502*V555/(240.97+V555))/(CC555+CD555)+BX555)/2)/(1000*0.61365*exp(17.502*V555/(240.97+V555))/(CC555+CD555)-BX555)</f>
        <v>0</v>
      </c>
      <c r="S555">
        <f>1/((BR555+1)/(P555/1.6)+1/(Q555/1.37)) + BR555/((BR555+1)/(P555/1.6) + BR555/(Q555/1.37))</f>
        <v>0</v>
      </c>
      <c r="T555">
        <f>(BM555*BP555)</f>
        <v>0</v>
      </c>
      <c r="U555">
        <f>(CE555+(T555+2*0.95*5.67E-8*(((CE555+$B$7)+273)^4-(CE555+273)^4)-44100*I555)/(1.84*29.3*Q555+8*0.95*5.67E-8*(CE555+273)^3))</f>
        <v>0</v>
      </c>
      <c r="V555">
        <f>($C$7*CF555+$D$7*CG555+$E$7*U555)</f>
        <v>0</v>
      </c>
      <c r="W555">
        <f>0.61365*exp(17.502*V555/(240.97+V555))</f>
        <v>0</v>
      </c>
      <c r="X555">
        <f>(Y555/Z555*100)</f>
        <v>0</v>
      </c>
      <c r="Y555">
        <f>BX555*(CC555+CD555)/1000</f>
        <v>0</v>
      </c>
      <c r="Z555">
        <f>0.61365*exp(17.502*CE555/(240.97+CE555))</f>
        <v>0</v>
      </c>
      <c r="AA555">
        <f>(W555-BX555*(CC555+CD555)/1000)</f>
        <v>0</v>
      </c>
      <c r="AB555">
        <f>(-I555*44100)</f>
        <v>0</v>
      </c>
      <c r="AC555">
        <f>2*29.3*Q555*0.92*(CE555-V555)</f>
        <v>0</v>
      </c>
      <c r="AD555">
        <f>2*0.95*5.67E-8*(((CE555+$B$7)+273)^4-(V555+273)^4)</f>
        <v>0</v>
      </c>
      <c r="AE555">
        <f>T555+AD555+AB555+AC555</f>
        <v>0</v>
      </c>
      <c r="AF555">
        <v>128</v>
      </c>
      <c r="AG555">
        <v>14</v>
      </c>
      <c r="AH555">
        <f>IF(AF555*$H$13&gt;=AJ555,1.0,(AJ555/(AJ555-AF555*$H$13)))</f>
        <v>0</v>
      </c>
      <c r="AI555">
        <f>(AH555-1)*100</f>
        <v>0</v>
      </c>
      <c r="AJ555">
        <f>MAX(0,($B$13+$C$13*CJ555)/(1+$D$13*CJ555)*CC555/(CE555+273)*$E$13)</f>
        <v>0</v>
      </c>
      <c r="AK555" t="s">
        <v>292</v>
      </c>
      <c r="AL555" t="s">
        <v>292</v>
      </c>
      <c r="AM555">
        <v>0</v>
      </c>
      <c r="AN555">
        <v>0</v>
      </c>
      <c r="AO555">
        <f>1-AM555/AN555</f>
        <v>0</v>
      </c>
      <c r="AP555">
        <v>0</v>
      </c>
      <c r="AQ555" t="s">
        <v>292</v>
      </c>
      <c r="AR555" t="s">
        <v>292</v>
      </c>
      <c r="AS555">
        <v>0</v>
      </c>
      <c r="AT555">
        <v>0</v>
      </c>
      <c r="AU555">
        <f>1-AS555/AT555</f>
        <v>0</v>
      </c>
      <c r="AV555">
        <v>0.5</v>
      </c>
      <c r="AW555">
        <f>BN555</f>
        <v>0</v>
      </c>
      <c r="AX555">
        <f>K555</f>
        <v>0</v>
      </c>
      <c r="AY555">
        <f>AU555*AV555*AW555</f>
        <v>0</v>
      </c>
      <c r="AZ555">
        <f>(AX555-AP555)/AW555</f>
        <v>0</v>
      </c>
      <c r="BA555">
        <f>(AN555-AT555)/AT555</f>
        <v>0</v>
      </c>
      <c r="BB555">
        <f>AM555/(AO555+AM555/AT555)</f>
        <v>0</v>
      </c>
      <c r="BC555" t="s">
        <v>292</v>
      </c>
      <c r="BD555">
        <v>0</v>
      </c>
      <c r="BE555">
        <f>IF(BD555&lt;&gt;0, BD555, BB555)</f>
        <v>0</v>
      </c>
      <c r="BF555">
        <f>1-BE555/AT555</f>
        <v>0</v>
      </c>
      <c r="BG555">
        <f>(AT555-AS555)/(AT555-BE555)</f>
        <v>0</v>
      </c>
      <c r="BH555">
        <f>(AN555-AT555)/(AN555-BE555)</f>
        <v>0</v>
      </c>
      <c r="BI555">
        <f>(AT555-AS555)/(AT555-AM555)</f>
        <v>0</v>
      </c>
      <c r="BJ555">
        <f>(AN555-AT555)/(AN555-AM555)</f>
        <v>0</v>
      </c>
      <c r="BK555">
        <f>(BG555*BE555/AS555)</f>
        <v>0</v>
      </c>
      <c r="BL555">
        <f>(1-BK555)</f>
        <v>0</v>
      </c>
      <c r="BM555">
        <f>$B$11*CK555+$C$11*CL555+$F$11*CM555*(1-CP555)</f>
        <v>0</v>
      </c>
      <c r="BN555">
        <f>BM555*BO555</f>
        <v>0</v>
      </c>
      <c r="BO555">
        <f>($B$11*$D$9+$C$11*$D$9+$F$11*((CZ555+CR555)/MAX(CZ555+CR555+DA555, 0.1)*$I$9+DA555/MAX(CZ555+CR555+DA555, 0.1)*$J$9))/($B$11+$C$11+$F$11)</f>
        <v>0</v>
      </c>
      <c r="BP555">
        <f>($B$11*$K$9+$C$11*$K$9+$F$11*((CZ555+CR555)/MAX(CZ555+CR555+DA555, 0.1)*$P$9+DA555/MAX(CZ555+CR555+DA555, 0.1)*$Q$9))/($B$11+$C$11+$F$11)</f>
        <v>0</v>
      </c>
      <c r="BQ555">
        <v>6</v>
      </c>
      <c r="BR555">
        <v>0.5</v>
      </c>
      <c r="BS555" t="s">
        <v>293</v>
      </c>
      <c r="BT555">
        <v>2</v>
      </c>
      <c r="BU555">
        <v>1626466265</v>
      </c>
      <c r="BV555">
        <v>394.350333333333</v>
      </c>
      <c r="BW555">
        <v>419.975666666667</v>
      </c>
      <c r="BX555">
        <v>18.0175</v>
      </c>
      <c r="BY555">
        <v>9.05234666666667</v>
      </c>
      <c r="BZ555">
        <v>392.803333333333</v>
      </c>
      <c r="CA555">
        <v>17.9881333333333</v>
      </c>
      <c r="CB555">
        <v>899.991333333333</v>
      </c>
      <c r="CC555">
        <v>100.744666666667</v>
      </c>
      <c r="CD555">
        <v>0.0995960666666667</v>
      </c>
      <c r="CE555">
        <v>33.7182666666667</v>
      </c>
      <c r="CF555">
        <v>30.9845333333333</v>
      </c>
      <c r="CG555">
        <v>999.9</v>
      </c>
      <c r="CH555">
        <v>0</v>
      </c>
      <c r="CI555">
        <v>0</v>
      </c>
      <c r="CJ555">
        <v>10046.8666666667</v>
      </c>
      <c r="CK555">
        <v>0</v>
      </c>
      <c r="CL555">
        <v>0.221023</v>
      </c>
      <c r="CM555">
        <v>1460.02333333333</v>
      </c>
      <c r="CN555">
        <v>0.973001666666667</v>
      </c>
      <c r="CO555">
        <v>0.0269983666666667</v>
      </c>
      <c r="CP555">
        <v>0</v>
      </c>
      <c r="CQ555">
        <v>896.066666666667</v>
      </c>
      <c r="CR555">
        <v>4.99999</v>
      </c>
      <c r="CS555">
        <v>13179.7333333333</v>
      </c>
      <c r="CT555">
        <v>12728.5333333333</v>
      </c>
      <c r="CU555">
        <v>40.5</v>
      </c>
      <c r="CV555">
        <v>41.937</v>
      </c>
      <c r="CW555">
        <v>41.312</v>
      </c>
      <c r="CX555">
        <v>41.604</v>
      </c>
      <c r="CY555">
        <v>43.187</v>
      </c>
      <c r="CZ555">
        <v>1415.74333333333</v>
      </c>
      <c r="DA555">
        <v>39.28</v>
      </c>
      <c r="DB555">
        <v>0</v>
      </c>
      <c r="DC555">
        <v>1626466277</v>
      </c>
      <c r="DD555">
        <v>0</v>
      </c>
      <c r="DE555">
        <v>896.117653846154</v>
      </c>
      <c r="DF555">
        <v>0.0156922944521995</v>
      </c>
      <c r="DG555">
        <v>4.57435898477958</v>
      </c>
      <c r="DH555">
        <v>13178.8461538462</v>
      </c>
      <c r="DI555">
        <v>15</v>
      </c>
      <c r="DJ555">
        <v>1626465084.6</v>
      </c>
      <c r="DK555" t="s">
        <v>294</v>
      </c>
      <c r="DL555">
        <v>1626465076.6</v>
      </c>
      <c r="DM555">
        <v>1626465084.6</v>
      </c>
      <c r="DN555">
        <v>8</v>
      </c>
      <c r="DO555">
        <v>0.212</v>
      </c>
      <c r="DP555">
        <v>0.013</v>
      </c>
      <c r="DQ555">
        <v>1.588</v>
      </c>
      <c r="DR555">
        <v>-0.074</v>
      </c>
      <c r="DS555">
        <v>420</v>
      </c>
      <c r="DT555">
        <v>3</v>
      </c>
      <c r="DU555">
        <v>0.13</v>
      </c>
      <c r="DV555">
        <v>0.03</v>
      </c>
      <c r="DW555">
        <v>-25.6246097560976</v>
      </c>
      <c r="DX555">
        <v>0.0304243902438847</v>
      </c>
      <c r="DY555">
        <v>0.0338508911499806</v>
      </c>
      <c r="DZ555">
        <v>1</v>
      </c>
      <c r="EA555">
        <v>896.074828571428</v>
      </c>
      <c r="EB555">
        <v>0.319270533726772</v>
      </c>
      <c r="EC555">
        <v>0.223602770966001</v>
      </c>
      <c r="ED555">
        <v>1</v>
      </c>
      <c r="EE555">
        <v>8.89412585365854</v>
      </c>
      <c r="EF555">
        <v>0.359870174216024</v>
      </c>
      <c r="EG555">
        <v>0.0396855980497201</v>
      </c>
      <c r="EH555">
        <v>0</v>
      </c>
      <c r="EI555">
        <v>2</v>
      </c>
      <c r="EJ555">
        <v>3</v>
      </c>
      <c r="EK555" t="s">
        <v>354</v>
      </c>
      <c r="EL555">
        <v>100</v>
      </c>
      <c r="EM555">
        <v>100</v>
      </c>
      <c r="EN555">
        <v>1.547</v>
      </c>
      <c r="EO555">
        <v>0.0296</v>
      </c>
      <c r="EP555">
        <v>0.796380875196005</v>
      </c>
      <c r="EQ555">
        <v>0.00225868272383977</v>
      </c>
      <c r="ER555">
        <v>-9.96746185667655e-07</v>
      </c>
      <c r="ES555">
        <v>2.83711317370827e-10</v>
      </c>
      <c r="ET555">
        <v>-0.071317122073674</v>
      </c>
      <c r="EU555">
        <v>-0.00217948432402501</v>
      </c>
      <c r="EV555">
        <v>0.000453263451741206</v>
      </c>
      <c r="EW555">
        <v>-1.16319206543697e-06</v>
      </c>
      <c r="EX555">
        <v>-2</v>
      </c>
      <c r="EY555">
        <v>2196</v>
      </c>
      <c r="EZ555">
        <v>1</v>
      </c>
      <c r="FA555">
        <v>25</v>
      </c>
      <c r="FB555">
        <v>19.8</v>
      </c>
      <c r="FC555">
        <v>19.7</v>
      </c>
      <c r="FD555">
        <v>18</v>
      </c>
      <c r="FE555">
        <v>836.794</v>
      </c>
      <c r="FF555">
        <v>439.23</v>
      </c>
      <c r="FG555">
        <v>42.8336</v>
      </c>
      <c r="FH555">
        <v>25.656</v>
      </c>
      <c r="FI555">
        <v>30.0005</v>
      </c>
      <c r="FJ555">
        <v>25.5368</v>
      </c>
      <c r="FK555">
        <v>25.5512</v>
      </c>
      <c r="FL555">
        <v>25.1712</v>
      </c>
      <c r="FM555">
        <v>41.7469</v>
      </c>
      <c r="FN555">
        <v>0</v>
      </c>
      <c r="FO555">
        <v>43.03</v>
      </c>
      <c r="FP555">
        <v>420</v>
      </c>
      <c r="FQ555">
        <v>9.17761</v>
      </c>
      <c r="FR555">
        <v>101.436</v>
      </c>
      <c r="FS555">
        <v>101.855</v>
      </c>
    </row>
    <row r="556" spans="1:175">
      <c r="A556">
        <v>540</v>
      </c>
      <c r="B556">
        <v>1626466268</v>
      </c>
      <c r="C556">
        <v>1078.40000009537</v>
      </c>
      <c r="D556" t="s">
        <v>1374</v>
      </c>
      <c r="E556" t="s">
        <v>1375</v>
      </c>
      <c r="F556">
        <v>1</v>
      </c>
      <c r="G556" t="s">
        <v>291</v>
      </c>
      <c r="H556">
        <v>1626466267</v>
      </c>
      <c r="I556">
        <f>(J556)/1000</f>
        <v>0</v>
      </c>
      <c r="J556">
        <f>1000*CB556*AH556*(BX556-BY556)/(100*BQ556*(1000-AH556*BX556))</f>
        <v>0</v>
      </c>
      <c r="K556">
        <f>CB556*AH556*(BW556-BV556*(1000-AH556*BY556)/(1000-AH556*BX556))/(100*BQ556)</f>
        <v>0</v>
      </c>
      <c r="L556">
        <f>BV556 - IF(AH556&gt;1, K556*BQ556*100.0/(AJ556*CJ556), 0)</f>
        <v>0</v>
      </c>
      <c r="M556">
        <f>((S556-I556/2)*L556-K556)/(S556+I556/2)</f>
        <v>0</v>
      </c>
      <c r="N556">
        <f>M556*(CC556+CD556)/1000.0</f>
        <v>0</v>
      </c>
      <c r="O556">
        <f>(BV556 - IF(AH556&gt;1, K556*BQ556*100.0/(AJ556*CJ556), 0))*(CC556+CD556)/1000.0</f>
        <v>0</v>
      </c>
      <c r="P556">
        <f>2.0/((1/R556-1/Q556)+SIGN(R556)*SQRT((1/R556-1/Q556)*(1/R556-1/Q556) + 4*BR556/((BR556+1)*(BR556+1))*(2*1/R556*1/Q556-1/Q556*1/Q556)))</f>
        <v>0</v>
      </c>
      <c r="Q556">
        <f>IF(LEFT(BS556,1)&lt;&gt;"0",IF(LEFT(BS556,1)="1",3.0,BT556),$D$5+$E$5*(CJ556*CC556/($K$5*1000))+$F$5*(CJ556*CC556/($K$5*1000))*MAX(MIN(BQ556,$J$5),$I$5)*MAX(MIN(BQ556,$J$5),$I$5)+$G$5*MAX(MIN(BQ556,$J$5),$I$5)*(CJ556*CC556/($K$5*1000))+$H$5*(CJ556*CC556/($K$5*1000))*(CJ556*CC556/($K$5*1000)))</f>
        <v>0</v>
      </c>
      <c r="R556">
        <f>I556*(1000-(1000*0.61365*exp(17.502*V556/(240.97+V556))/(CC556+CD556)+BX556)/2)/(1000*0.61365*exp(17.502*V556/(240.97+V556))/(CC556+CD556)-BX556)</f>
        <v>0</v>
      </c>
      <c r="S556">
        <f>1/((BR556+1)/(P556/1.6)+1/(Q556/1.37)) + BR556/((BR556+1)/(P556/1.6) + BR556/(Q556/1.37))</f>
        <v>0</v>
      </c>
      <c r="T556">
        <f>(BM556*BP556)</f>
        <v>0</v>
      </c>
      <c r="U556">
        <f>(CE556+(T556+2*0.95*5.67E-8*(((CE556+$B$7)+273)^4-(CE556+273)^4)-44100*I556)/(1.84*29.3*Q556+8*0.95*5.67E-8*(CE556+273)^3))</f>
        <v>0</v>
      </c>
      <c r="V556">
        <f>($C$7*CF556+$D$7*CG556+$E$7*U556)</f>
        <v>0</v>
      </c>
      <c r="W556">
        <f>0.61365*exp(17.502*V556/(240.97+V556))</f>
        <v>0</v>
      </c>
      <c r="X556">
        <f>(Y556/Z556*100)</f>
        <v>0</v>
      </c>
      <c r="Y556">
        <f>BX556*(CC556+CD556)/1000</f>
        <v>0</v>
      </c>
      <c r="Z556">
        <f>0.61365*exp(17.502*CE556/(240.97+CE556))</f>
        <v>0</v>
      </c>
      <c r="AA556">
        <f>(W556-BX556*(CC556+CD556)/1000)</f>
        <v>0</v>
      </c>
      <c r="AB556">
        <f>(-I556*44100)</f>
        <v>0</v>
      </c>
      <c r="AC556">
        <f>2*29.3*Q556*0.92*(CE556-V556)</f>
        <v>0</v>
      </c>
      <c r="AD556">
        <f>2*0.95*5.67E-8*(((CE556+$B$7)+273)^4-(V556+273)^4)</f>
        <v>0</v>
      </c>
      <c r="AE556">
        <f>T556+AD556+AB556+AC556</f>
        <v>0</v>
      </c>
      <c r="AF556">
        <v>128</v>
      </c>
      <c r="AG556">
        <v>14</v>
      </c>
      <c r="AH556">
        <f>IF(AF556*$H$13&gt;=AJ556,1.0,(AJ556/(AJ556-AF556*$H$13)))</f>
        <v>0</v>
      </c>
      <c r="AI556">
        <f>(AH556-1)*100</f>
        <v>0</v>
      </c>
      <c r="AJ556">
        <f>MAX(0,($B$13+$C$13*CJ556)/(1+$D$13*CJ556)*CC556/(CE556+273)*$E$13)</f>
        <v>0</v>
      </c>
      <c r="AK556" t="s">
        <v>292</v>
      </c>
      <c r="AL556" t="s">
        <v>292</v>
      </c>
      <c r="AM556">
        <v>0</v>
      </c>
      <c r="AN556">
        <v>0</v>
      </c>
      <c r="AO556">
        <f>1-AM556/AN556</f>
        <v>0</v>
      </c>
      <c r="AP556">
        <v>0</v>
      </c>
      <c r="AQ556" t="s">
        <v>292</v>
      </c>
      <c r="AR556" t="s">
        <v>292</v>
      </c>
      <c r="AS556">
        <v>0</v>
      </c>
      <c r="AT556">
        <v>0</v>
      </c>
      <c r="AU556">
        <f>1-AS556/AT556</f>
        <v>0</v>
      </c>
      <c r="AV556">
        <v>0.5</v>
      </c>
      <c r="AW556">
        <f>BN556</f>
        <v>0</v>
      </c>
      <c r="AX556">
        <f>K556</f>
        <v>0</v>
      </c>
      <c r="AY556">
        <f>AU556*AV556*AW556</f>
        <v>0</v>
      </c>
      <c r="AZ556">
        <f>(AX556-AP556)/AW556</f>
        <v>0</v>
      </c>
      <c r="BA556">
        <f>(AN556-AT556)/AT556</f>
        <v>0</v>
      </c>
      <c r="BB556">
        <f>AM556/(AO556+AM556/AT556)</f>
        <v>0</v>
      </c>
      <c r="BC556" t="s">
        <v>292</v>
      </c>
      <c r="BD556">
        <v>0</v>
      </c>
      <c r="BE556">
        <f>IF(BD556&lt;&gt;0, BD556, BB556)</f>
        <v>0</v>
      </c>
      <c r="BF556">
        <f>1-BE556/AT556</f>
        <v>0</v>
      </c>
      <c r="BG556">
        <f>(AT556-AS556)/(AT556-BE556)</f>
        <v>0</v>
      </c>
      <c r="BH556">
        <f>(AN556-AT556)/(AN556-BE556)</f>
        <v>0</v>
      </c>
      <c r="BI556">
        <f>(AT556-AS556)/(AT556-AM556)</f>
        <v>0</v>
      </c>
      <c r="BJ556">
        <f>(AN556-AT556)/(AN556-AM556)</f>
        <v>0</v>
      </c>
      <c r="BK556">
        <f>(BG556*BE556/AS556)</f>
        <v>0</v>
      </c>
      <c r="BL556">
        <f>(1-BK556)</f>
        <v>0</v>
      </c>
      <c r="BM556">
        <f>$B$11*CK556+$C$11*CL556+$F$11*CM556*(1-CP556)</f>
        <v>0</v>
      </c>
      <c r="BN556">
        <f>BM556*BO556</f>
        <v>0</v>
      </c>
      <c r="BO556">
        <f>($B$11*$D$9+$C$11*$D$9+$F$11*((CZ556+CR556)/MAX(CZ556+CR556+DA556, 0.1)*$I$9+DA556/MAX(CZ556+CR556+DA556, 0.1)*$J$9))/($B$11+$C$11+$F$11)</f>
        <v>0</v>
      </c>
      <c r="BP556">
        <f>($B$11*$K$9+$C$11*$K$9+$F$11*((CZ556+CR556)/MAX(CZ556+CR556+DA556, 0.1)*$P$9+DA556/MAX(CZ556+CR556+DA556, 0.1)*$Q$9))/($B$11+$C$11+$F$11)</f>
        <v>0</v>
      </c>
      <c r="BQ556">
        <v>6</v>
      </c>
      <c r="BR556">
        <v>0.5</v>
      </c>
      <c r="BS556" t="s">
        <v>293</v>
      </c>
      <c r="BT556">
        <v>2</v>
      </c>
      <c r="BU556">
        <v>1626466267</v>
      </c>
      <c r="BV556">
        <v>394.355666666667</v>
      </c>
      <c r="BW556">
        <v>419.984</v>
      </c>
      <c r="BX556">
        <v>18.0551333333333</v>
      </c>
      <c r="BY556">
        <v>9.05602666666667</v>
      </c>
      <c r="BZ556">
        <v>392.808666666667</v>
      </c>
      <c r="CA556">
        <v>18.0253</v>
      </c>
      <c r="CB556">
        <v>900.061333333333</v>
      </c>
      <c r="CC556">
        <v>100.745</v>
      </c>
      <c r="CD556">
        <v>0.0996003666666667</v>
      </c>
      <c r="CE556">
        <v>33.7565333333333</v>
      </c>
      <c r="CF556">
        <v>31.0174</v>
      </c>
      <c r="CG556">
        <v>999.9</v>
      </c>
      <c r="CH556">
        <v>0</v>
      </c>
      <c r="CI556">
        <v>0</v>
      </c>
      <c r="CJ556">
        <v>10025.4</v>
      </c>
      <c r="CK556">
        <v>0</v>
      </c>
      <c r="CL556">
        <v>0.221023</v>
      </c>
      <c r="CM556">
        <v>1460.02333333333</v>
      </c>
      <c r="CN556">
        <v>0.973001666666667</v>
      </c>
      <c r="CO556">
        <v>0.0269983666666667</v>
      </c>
      <c r="CP556">
        <v>0</v>
      </c>
      <c r="CQ556">
        <v>896.133</v>
      </c>
      <c r="CR556">
        <v>4.99999</v>
      </c>
      <c r="CS556">
        <v>13179.8666666667</v>
      </c>
      <c r="CT556">
        <v>12728.5333333333</v>
      </c>
      <c r="CU556">
        <v>40.5</v>
      </c>
      <c r="CV556">
        <v>41.937</v>
      </c>
      <c r="CW556">
        <v>41.312</v>
      </c>
      <c r="CX556">
        <v>41.604</v>
      </c>
      <c r="CY556">
        <v>43.25</v>
      </c>
      <c r="CZ556">
        <v>1415.74333333333</v>
      </c>
      <c r="DA556">
        <v>39.28</v>
      </c>
      <c r="DB556">
        <v>0</v>
      </c>
      <c r="DC556">
        <v>1626466279.4</v>
      </c>
      <c r="DD556">
        <v>0</v>
      </c>
      <c r="DE556">
        <v>896.114615384615</v>
      </c>
      <c r="DF556">
        <v>-0.430564111502263</v>
      </c>
      <c r="DG556">
        <v>3.96923076201652</v>
      </c>
      <c r="DH556">
        <v>13179.0653846154</v>
      </c>
      <c r="DI556">
        <v>15</v>
      </c>
      <c r="DJ556">
        <v>1626465084.6</v>
      </c>
      <c r="DK556" t="s">
        <v>294</v>
      </c>
      <c r="DL556">
        <v>1626465076.6</v>
      </c>
      <c r="DM556">
        <v>1626465084.6</v>
      </c>
      <c r="DN556">
        <v>8</v>
      </c>
      <c r="DO556">
        <v>0.212</v>
      </c>
      <c r="DP556">
        <v>0.013</v>
      </c>
      <c r="DQ556">
        <v>1.588</v>
      </c>
      <c r="DR556">
        <v>-0.074</v>
      </c>
      <c r="DS556">
        <v>420</v>
      </c>
      <c r="DT556">
        <v>3</v>
      </c>
      <c r="DU556">
        <v>0.13</v>
      </c>
      <c r="DV556">
        <v>0.03</v>
      </c>
      <c r="DW556">
        <v>-25.6276341463415</v>
      </c>
      <c r="DX556">
        <v>0.102564459930362</v>
      </c>
      <c r="DY556">
        <v>0.0314758413727882</v>
      </c>
      <c r="DZ556">
        <v>1</v>
      </c>
      <c r="EA556">
        <v>896.081242424242</v>
      </c>
      <c r="EB556">
        <v>0.802553054120153</v>
      </c>
      <c r="EC556">
        <v>0.225527265072523</v>
      </c>
      <c r="ED556">
        <v>1</v>
      </c>
      <c r="EE556">
        <v>8.91002</v>
      </c>
      <c r="EF556">
        <v>0.3711547735192</v>
      </c>
      <c r="EG556">
        <v>0.0409915806346478</v>
      </c>
      <c r="EH556">
        <v>0</v>
      </c>
      <c r="EI556">
        <v>2</v>
      </c>
      <c r="EJ556">
        <v>3</v>
      </c>
      <c r="EK556" t="s">
        <v>354</v>
      </c>
      <c r="EL556">
        <v>100</v>
      </c>
      <c r="EM556">
        <v>100</v>
      </c>
      <c r="EN556">
        <v>1.547</v>
      </c>
      <c r="EO556">
        <v>0.0301</v>
      </c>
      <c r="EP556">
        <v>0.796380875196005</v>
      </c>
      <c r="EQ556">
        <v>0.00225868272383977</v>
      </c>
      <c r="ER556">
        <v>-9.96746185667655e-07</v>
      </c>
      <c r="ES556">
        <v>2.83711317370827e-10</v>
      </c>
      <c r="ET556">
        <v>-0.071317122073674</v>
      </c>
      <c r="EU556">
        <v>-0.00217948432402501</v>
      </c>
      <c r="EV556">
        <v>0.000453263451741206</v>
      </c>
      <c r="EW556">
        <v>-1.16319206543697e-06</v>
      </c>
      <c r="EX556">
        <v>-2</v>
      </c>
      <c r="EY556">
        <v>2196</v>
      </c>
      <c r="EZ556">
        <v>1</v>
      </c>
      <c r="FA556">
        <v>25</v>
      </c>
      <c r="FB556">
        <v>19.9</v>
      </c>
      <c r="FC556">
        <v>19.7</v>
      </c>
      <c r="FD556">
        <v>18</v>
      </c>
      <c r="FE556">
        <v>836.946</v>
      </c>
      <c r="FF556">
        <v>439.157</v>
      </c>
      <c r="FG556">
        <v>42.8874</v>
      </c>
      <c r="FH556">
        <v>25.66</v>
      </c>
      <c r="FI556">
        <v>30.0005</v>
      </c>
      <c r="FJ556">
        <v>25.539</v>
      </c>
      <c r="FK556">
        <v>25.5533</v>
      </c>
      <c r="FL556">
        <v>25.17</v>
      </c>
      <c r="FM556">
        <v>41.7469</v>
      </c>
      <c r="FN556">
        <v>0</v>
      </c>
      <c r="FO556">
        <v>43.03</v>
      </c>
      <c r="FP556">
        <v>420</v>
      </c>
      <c r="FQ556">
        <v>9.1801</v>
      </c>
      <c r="FR556">
        <v>101.436</v>
      </c>
      <c r="FS556">
        <v>101.856</v>
      </c>
    </row>
    <row r="557" spans="1:175">
      <c r="A557">
        <v>541</v>
      </c>
      <c r="B557">
        <v>1626466270</v>
      </c>
      <c r="C557">
        <v>1080.40000009537</v>
      </c>
      <c r="D557" t="s">
        <v>1376</v>
      </c>
      <c r="E557" t="s">
        <v>1377</v>
      </c>
      <c r="F557">
        <v>1</v>
      </c>
      <c r="G557" t="s">
        <v>291</v>
      </c>
      <c r="H557">
        <v>1626466269</v>
      </c>
      <c r="I557">
        <f>(J557)/1000</f>
        <v>0</v>
      </c>
      <c r="J557">
        <f>1000*CB557*AH557*(BX557-BY557)/(100*BQ557*(1000-AH557*BX557))</f>
        <v>0</v>
      </c>
      <c r="K557">
        <f>CB557*AH557*(BW557-BV557*(1000-AH557*BY557)/(1000-AH557*BX557))/(100*BQ557)</f>
        <v>0</v>
      </c>
      <c r="L557">
        <f>BV557 - IF(AH557&gt;1, K557*BQ557*100.0/(AJ557*CJ557), 0)</f>
        <v>0</v>
      </c>
      <c r="M557">
        <f>((S557-I557/2)*L557-K557)/(S557+I557/2)</f>
        <v>0</v>
      </c>
      <c r="N557">
        <f>M557*(CC557+CD557)/1000.0</f>
        <v>0</v>
      </c>
      <c r="O557">
        <f>(BV557 - IF(AH557&gt;1, K557*BQ557*100.0/(AJ557*CJ557), 0))*(CC557+CD557)/1000.0</f>
        <v>0</v>
      </c>
      <c r="P557">
        <f>2.0/((1/R557-1/Q557)+SIGN(R557)*SQRT((1/R557-1/Q557)*(1/R557-1/Q557) + 4*BR557/((BR557+1)*(BR557+1))*(2*1/R557*1/Q557-1/Q557*1/Q557)))</f>
        <v>0</v>
      </c>
      <c r="Q557">
        <f>IF(LEFT(BS557,1)&lt;&gt;"0",IF(LEFT(BS557,1)="1",3.0,BT557),$D$5+$E$5*(CJ557*CC557/($K$5*1000))+$F$5*(CJ557*CC557/($K$5*1000))*MAX(MIN(BQ557,$J$5),$I$5)*MAX(MIN(BQ557,$J$5),$I$5)+$G$5*MAX(MIN(BQ557,$J$5),$I$5)*(CJ557*CC557/($K$5*1000))+$H$5*(CJ557*CC557/($K$5*1000))*(CJ557*CC557/($K$5*1000)))</f>
        <v>0</v>
      </c>
      <c r="R557">
        <f>I557*(1000-(1000*0.61365*exp(17.502*V557/(240.97+V557))/(CC557+CD557)+BX557)/2)/(1000*0.61365*exp(17.502*V557/(240.97+V557))/(CC557+CD557)-BX557)</f>
        <v>0</v>
      </c>
      <c r="S557">
        <f>1/((BR557+1)/(P557/1.6)+1/(Q557/1.37)) + BR557/((BR557+1)/(P557/1.6) + BR557/(Q557/1.37))</f>
        <v>0</v>
      </c>
      <c r="T557">
        <f>(BM557*BP557)</f>
        <v>0</v>
      </c>
      <c r="U557">
        <f>(CE557+(T557+2*0.95*5.67E-8*(((CE557+$B$7)+273)^4-(CE557+273)^4)-44100*I557)/(1.84*29.3*Q557+8*0.95*5.67E-8*(CE557+273)^3))</f>
        <v>0</v>
      </c>
      <c r="V557">
        <f>($C$7*CF557+$D$7*CG557+$E$7*U557)</f>
        <v>0</v>
      </c>
      <c r="W557">
        <f>0.61365*exp(17.502*V557/(240.97+V557))</f>
        <v>0</v>
      </c>
      <c r="X557">
        <f>(Y557/Z557*100)</f>
        <v>0</v>
      </c>
      <c r="Y557">
        <f>BX557*(CC557+CD557)/1000</f>
        <v>0</v>
      </c>
      <c r="Z557">
        <f>0.61365*exp(17.502*CE557/(240.97+CE557))</f>
        <v>0</v>
      </c>
      <c r="AA557">
        <f>(W557-BX557*(CC557+CD557)/1000)</f>
        <v>0</v>
      </c>
      <c r="AB557">
        <f>(-I557*44100)</f>
        <v>0</v>
      </c>
      <c r="AC557">
        <f>2*29.3*Q557*0.92*(CE557-V557)</f>
        <v>0</v>
      </c>
      <c r="AD557">
        <f>2*0.95*5.67E-8*(((CE557+$B$7)+273)^4-(V557+273)^4)</f>
        <v>0</v>
      </c>
      <c r="AE557">
        <f>T557+AD557+AB557+AC557</f>
        <v>0</v>
      </c>
      <c r="AF557">
        <v>128</v>
      </c>
      <c r="AG557">
        <v>14</v>
      </c>
      <c r="AH557">
        <f>IF(AF557*$H$13&gt;=AJ557,1.0,(AJ557/(AJ557-AF557*$H$13)))</f>
        <v>0</v>
      </c>
      <c r="AI557">
        <f>(AH557-1)*100</f>
        <v>0</v>
      </c>
      <c r="AJ557">
        <f>MAX(0,($B$13+$C$13*CJ557)/(1+$D$13*CJ557)*CC557/(CE557+273)*$E$13)</f>
        <v>0</v>
      </c>
      <c r="AK557" t="s">
        <v>292</v>
      </c>
      <c r="AL557" t="s">
        <v>292</v>
      </c>
      <c r="AM557">
        <v>0</v>
      </c>
      <c r="AN557">
        <v>0</v>
      </c>
      <c r="AO557">
        <f>1-AM557/AN557</f>
        <v>0</v>
      </c>
      <c r="AP557">
        <v>0</v>
      </c>
      <c r="AQ557" t="s">
        <v>292</v>
      </c>
      <c r="AR557" t="s">
        <v>292</v>
      </c>
      <c r="AS557">
        <v>0</v>
      </c>
      <c r="AT557">
        <v>0</v>
      </c>
      <c r="AU557">
        <f>1-AS557/AT557</f>
        <v>0</v>
      </c>
      <c r="AV557">
        <v>0.5</v>
      </c>
      <c r="AW557">
        <f>BN557</f>
        <v>0</v>
      </c>
      <c r="AX557">
        <f>K557</f>
        <v>0</v>
      </c>
      <c r="AY557">
        <f>AU557*AV557*AW557</f>
        <v>0</v>
      </c>
      <c r="AZ557">
        <f>(AX557-AP557)/AW557</f>
        <v>0</v>
      </c>
      <c r="BA557">
        <f>(AN557-AT557)/AT557</f>
        <v>0</v>
      </c>
      <c r="BB557">
        <f>AM557/(AO557+AM557/AT557)</f>
        <v>0</v>
      </c>
      <c r="BC557" t="s">
        <v>292</v>
      </c>
      <c r="BD557">
        <v>0</v>
      </c>
      <c r="BE557">
        <f>IF(BD557&lt;&gt;0, BD557, BB557)</f>
        <v>0</v>
      </c>
      <c r="BF557">
        <f>1-BE557/AT557</f>
        <v>0</v>
      </c>
      <c r="BG557">
        <f>(AT557-AS557)/(AT557-BE557)</f>
        <v>0</v>
      </c>
      <c r="BH557">
        <f>(AN557-AT557)/(AN557-BE557)</f>
        <v>0</v>
      </c>
      <c r="BI557">
        <f>(AT557-AS557)/(AT557-AM557)</f>
        <v>0</v>
      </c>
      <c r="BJ557">
        <f>(AN557-AT557)/(AN557-AM557)</f>
        <v>0</v>
      </c>
      <c r="BK557">
        <f>(BG557*BE557/AS557)</f>
        <v>0</v>
      </c>
      <c r="BL557">
        <f>(1-BK557)</f>
        <v>0</v>
      </c>
      <c r="BM557">
        <f>$B$11*CK557+$C$11*CL557+$F$11*CM557*(1-CP557)</f>
        <v>0</v>
      </c>
      <c r="BN557">
        <f>BM557*BO557</f>
        <v>0</v>
      </c>
      <c r="BO557">
        <f>($B$11*$D$9+$C$11*$D$9+$F$11*((CZ557+CR557)/MAX(CZ557+CR557+DA557, 0.1)*$I$9+DA557/MAX(CZ557+CR557+DA557, 0.1)*$J$9))/($B$11+$C$11+$F$11)</f>
        <v>0</v>
      </c>
      <c r="BP557">
        <f>($B$11*$K$9+$C$11*$K$9+$F$11*((CZ557+CR557)/MAX(CZ557+CR557+DA557, 0.1)*$P$9+DA557/MAX(CZ557+CR557+DA557, 0.1)*$Q$9))/($B$11+$C$11+$F$11)</f>
        <v>0</v>
      </c>
      <c r="BQ557">
        <v>6</v>
      </c>
      <c r="BR557">
        <v>0.5</v>
      </c>
      <c r="BS557" t="s">
        <v>293</v>
      </c>
      <c r="BT557">
        <v>2</v>
      </c>
      <c r="BU557">
        <v>1626466269</v>
      </c>
      <c r="BV557">
        <v>394.366333333333</v>
      </c>
      <c r="BW557">
        <v>419.986666666667</v>
      </c>
      <c r="BX557">
        <v>18.0867666666667</v>
      </c>
      <c r="BY557">
        <v>9.06497</v>
      </c>
      <c r="BZ557">
        <v>392.819333333333</v>
      </c>
      <c r="CA557">
        <v>18.0565666666667</v>
      </c>
      <c r="CB557">
        <v>900.025666666667</v>
      </c>
      <c r="CC557">
        <v>100.744666666667</v>
      </c>
      <c r="CD557">
        <v>0.100006133333333</v>
      </c>
      <c r="CE557">
        <v>33.7922333333333</v>
      </c>
      <c r="CF557">
        <v>31.0526</v>
      </c>
      <c r="CG557">
        <v>999.9</v>
      </c>
      <c r="CH557">
        <v>0</v>
      </c>
      <c r="CI557">
        <v>0</v>
      </c>
      <c r="CJ557">
        <v>9991.25</v>
      </c>
      <c r="CK557">
        <v>0</v>
      </c>
      <c r="CL557">
        <v>0.221023</v>
      </c>
      <c r="CM557">
        <v>1459.93333333333</v>
      </c>
      <c r="CN557">
        <v>0.973</v>
      </c>
      <c r="CO557">
        <v>0.0269999</v>
      </c>
      <c r="CP557">
        <v>0</v>
      </c>
      <c r="CQ557">
        <v>895.923</v>
      </c>
      <c r="CR557">
        <v>4.99999</v>
      </c>
      <c r="CS557">
        <v>13178.3666666667</v>
      </c>
      <c r="CT557">
        <v>12727.8</v>
      </c>
      <c r="CU557">
        <v>40.5</v>
      </c>
      <c r="CV557">
        <v>41.937</v>
      </c>
      <c r="CW557">
        <v>41.312</v>
      </c>
      <c r="CX557">
        <v>41.625</v>
      </c>
      <c r="CY557">
        <v>43.25</v>
      </c>
      <c r="CZ557">
        <v>1415.65333333333</v>
      </c>
      <c r="DA557">
        <v>39.28</v>
      </c>
      <c r="DB557">
        <v>0</v>
      </c>
      <c r="DC557">
        <v>1626466281.2</v>
      </c>
      <c r="DD557">
        <v>0</v>
      </c>
      <c r="DE557">
        <v>896.09188</v>
      </c>
      <c r="DF557">
        <v>-0.16700000225046</v>
      </c>
      <c r="DG557">
        <v>2.20769227163845</v>
      </c>
      <c r="DH557">
        <v>13179.008</v>
      </c>
      <c r="DI557">
        <v>15</v>
      </c>
      <c r="DJ557">
        <v>1626465084.6</v>
      </c>
      <c r="DK557" t="s">
        <v>294</v>
      </c>
      <c r="DL557">
        <v>1626465076.6</v>
      </c>
      <c r="DM557">
        <v>1626465084.6</v>
      </c>
      <c r="DN557">
        <v>8</v>
      </c>
      <c r="DO557">
        <v>0.212</v>
      </c>
      <c r="DP557">
        <v>0.013</v>
      </c>
      <c r="DQ557">
        <v>1.588</v>
      </c>
      <c r="DR557">
        <v>-0.074</v>
      </c>
      <c r="DS557">
        <v>420</v>
      </c>
      <c r="DT557">
        <v>3</v>
      </c>
      <c r="DU557">
        <v>0.13</v>
      </c>
      <c r="DV557">
        <v>0.03</v>
      </c>
      <c r="DW557">
        <v>-25.6305317073171</v>
      </c>
      <c r="DX557">
        <v>0.140958188153244</v>
      </c>
      <c r="DY557">
        <v>0.0304840977258347</v>
      </c>
      <c r="DZ557">
        <v>1</v>
      </c>
      <c r="EA557">
        <v>896.092909090909</v>
      </c>
      <c r="EB557">
        <v>0.209742489268666</v>
      </c>
      <c r="EC557">
        <v>0.199369667860509</v>
      </c>
      <c r="ED557">
        <v>1</v>
      </c>
      <c r="EE557">
        <v>8.92788536585366</v>
      </c>
      <c r="EF557">
        <v>0.386018466898964</v>
      </c>
      <c r="EG557">
        <v>0.0428374783536031</v>
      </c>
      <c r="EH557">
        <v>0</v>
      </c>
      <c r="EI557">
        <v>2</v>
      </c>
      <c r="EJ557">
        <v>3</v>
      </c>
      <c r="EK557" t="s">
        <v>354</v>
      </c>
      <c r="EL557">
        <v>100</v>
      </c>
      <c r="EM557">
        <v>100</v>
      </c>
      <c r="EN557">
        <v>1.547</v>
      </c>
      <c r="EO557">
        <v>0.0305</v>
      </c>
      <c r="EP557">
        <v>0.796380875196005</v>
      </c>
      <c r="EQ557">
        <v>0.00225868272383977</v>
      </c>
      <c r="ER557">
        <v>-9.96746185667655e-07</v>
      </c>
      <c r="ES557">
        <v>2.83711317370827e-10</v>
      </c>
      <c r="ET557">
        <v>-0.071317122073674</v>
      </c>
      <c r="EU557">
        <v>-0.00217948432402501</v>
      </c>
      <c r="EV557">
        <v>0.000453263451741206</v>
      </c>
      <c r="EW557">
        <v>-1.16319206543697e-06</v>
      </c>
      <c r="EX557">
        <v>-2</v>
      </c>
      <c r="EY557">
        <v>2196</v>
      </c>
      <c r="EZ557">
        <v>1</v>
      </c>
      <c r="FA557">
        <v>25</v>
      </c>
      <c r="FB557">
        <v>19.9</v>
      </c>
      <c r="FC557">
        <v>19.8</v>
      </c>
      <c r="FD557">
        <v>18</v>
      </c>
      <c r="FE557">
        <v>837.175</v>
      </c>
      <c r="FF557">
        <v>439.216</v>
      </c>
      <c r="FG557">
        <v>42.9404</v>
      </c>
      <c r="FH557">
        <v>25.6633</v>
      </c>
      <c r="FI557">
        <v>30.0007</v>
      </c>
      <c r="FJ557">
        <v>25.5417</v>
      </c>
      <c r="FK557">
        <v>25.5549</v>
      </c>
      <c r="FL557">
        <v>25.1718</v>
      </c>
      <c r="FM557">
        <v>41.7469</v>
      </c>
      <c r="FN557">
        <v>0</v>
      </c>
      <c r="FO557">
        <v>43.13</v>
      </c>
      <c r="FP557">
        <v>420</v>
      </c>
      <c r="FQ557">
        <v>9.17941</v>
      </c>
      <c r="FR557">
        <v>101.434</v>
      </c>
      <c r="FS557">
        <v>101.856</v>
      </c>
    </row>
    <row r="558" spans="1:175">
      <c r="A558">
        <v>542</v>
      </c>
      <c r="B558">
        <v>1626466272</v>
      </c>
      <c r="C558">
        <v>1082.40000009537</v>
      </c>
      <c r="D558" t="s">
        <v>1378</v>
      </c>
      <c r="E558" t="s">
        <v>1379</v>
      </c>
      <c r="F558">
        <v>1</v>
      </c>
      <c r="G558" t="s">
        <v>291</v>
      </c>
      <c r="H558">
        <v>1626466271</v>
      </c>
      <c r="I558">
        <f>(J558)/1000</f>
        <v>0</v>
      </c>
      <c r="J558">
        <f>1000*CB558*AH558*(BX558-BY558)/(100*BQ558*(1000-AH558*BX558))</f>
        <v>0</v>
      </c>
      <c r="K558">
        <f>CB558*AH558*(BW558-BV558*(1000-AH558*BY558)/(1000-AH558*BX558))/(100*BQ558)</f>
        <v>0</v>
      </c>
      <c r="L558">
        <f>BV558 - IF(AH558&gt;1, K558*BQ558*100.0/(AJ558*CJ558), 0)</f>
        <v>0</v>
      </c>
      <c r="M558">
        <f>((S558-I558/2)*L558-K558)/(S558+I558/2)</f>
        <v>0</v>
      </c>
      <c r="N558">
        <f>M558*(CC558+CD558)/1000.0</f>
        <v>0</v>
      </c>
      <c r="O558">
        <f>(BV558 - IF(AH558&gt;1, K558*BQ558*100.0/(AJ558*CJ558), 0))*(CC558+CD558)/1000.0</f>
        <v>0</v>
      </c>
      <c r="P558">
        <f>2.0/((1/R558-1/Q558)+SIGN(R558)*SQRT((1/R558-1/Q558)*(1/R558-1/Q558) + 4*BR558/((BR558+1)*(BR558+1))*(2*1/R558*1/Q558-1/Q558*1/Q558)))</f>
        <v>0</v>
      </c>
      <c r="Q558">
        <f>IF(LEFT(BS558,1)&lt;&gt;"0",IF(LEFT(BS558,1)="1",3.0,BT558),$D$5+$E$5*(CJ558*CC558/($K$5*1000))+$F$5*(CJ558*CC558/($K$5*1000))*MAX(MIN(BQ558,$J$5),$I$5)*MAX(MIN(BQ558,$J$5),$I$5)+$G$5*MAX(MIN(BQ558,$J$5),$I$5)*(CJ558*CC558/($K$5*1000))+$H$5*(CJ558*CC558/($K$5*1000))*(CJ558*CC558/($K$5*1000)))</f>
        <v>0</v>
      </c>
      <c r="R558">
        <f>I558*(1000-(1000*0.61365*exp(17.502*V558/(240.97+V558))/(CC558+CD558)+BX558)/2)/(1000*0.61365*exp(17.502*V558/(240.97+V558))/(CC558+CD558)-BX558)</f>
        <v>0</v>
      </c>
      <c r="S558">
        <f>1/((BR558+1)/(P558/1.6)+1/(Q558/1.37)) + BR558/((BR558+1)/(P558/1.6) + BR558/(Q558/1.37))</f>
        <v>0</v>
      </c>
      <c r="T558">
        <f>(BM558*BP558)</f>
        <v>0</v>
      </c>
      <c r="U558">
        <f>(CE558+(T558+2*0.95*5.67E-8*(((CE558+$B$7)+273)^4-(CE558+273)^4)-44100*I558)/(1.84*29.3*Q558+8*0.95*5.67E-8*(CE558+273)^3))</f>
        <v>0</v>
      </c>
      <c r="V558">
        <f>($C$7*CF558+$D$7*CG558+$E$7*U558)</f>
        <v>0</v>
      </c>
      <c r="W558">
        <f>0.61365*exp(17.502*V558/(240.97+V558))</f>
        <v>0</v>
      </c>
      <c r="X558">
        <f>(Y558/Z558*100)</f>
        <v>0</v>
      </c>
      <c r="Y558">
        <f>BX558*(CC558+CD558)/1000</f>
        <v>0</v>
      </c>
      <c r="Z558">
        <f>0.61365*exp(17.502*CE558/(240.97+CE558))</f>
        <v>0</v>
      </c>
      <c r="AA558">
        <f>(W558-BX558*(CC558+CD558)/1000)</f>
        <v>0</v>
      </c>
      <c r="AB558">
        <f>(-I558*44100)</f>
        <v>0</v>
      </c>
      <c r="AC558">
        <f>2*29.3*Q558*0.92*(CE558-V558)</f>
        <v>0</v>
      </c>
      <c r="AD558">
        <f>2*0.95*5.67E-8*(((CE558+$B$7)+273)^4-(V558+273)^4)</f>
        <v>0</v>
      </c>
      <c r="AE558">
        <f>T558+AD558+AB558+AC558</f>
        <v>0</v>
      </c>
      <c r="AF558">
        <v>128</v>
      </c>
      <c r="AG558">
        <v>14</v>
      </c>
      <c r="AH558">
        <f>IF(AF558*$H$13&gt;=AJ558,1.0,(AJ558/(AJ558-AF558*$H$13)))</f>
        <v>0</v>
      </c>
      <c r="AI558">
        <f>(AH558-1)*100</f>
        <v>0</v>
      </c>
      <c r="AJ558">
        <f>MAX(0,($B$13+$C$13*CJ558)/(1+$D$13*CJ558)*CC558/(CE558+273)*$E$13)</f>
        <v>0</v>
      </c>
      <c r="AK558" t="s">
        <v>292</v>
      </c>
      <c r="AL558" t="s">
        <v>292</v>
      </c>
      <c r="AM558">
        <v>0</v>
      </c>
      <c r="AN558">
        <v>0</v>
      </c>
      <c r="AO558">
        <f>1-AM558/AN558</f>
        <v>0</v>
      </c>
      <c r="AP558">
        <v>0</v>
      </c>
      <c r="AQ558" t="s">
        <v>292</v>
      </c>
      <c r="AR558" t="s">
        <v>292</v>
      </c>
      <c r="AS558">
        <v>0</v>
      </c>
      <c r="AT558">
        <v>0</v>
      </c>
      <c r="AU558">
        <f>1-AS558/AT558</f>
        <v>0</v>
      </c>
      <c r="AV558">
        <v>0.5</v>
      </c>
      <c r="AW558">
        <f>BN558</f>
        <v>0</v>
      </c>
      <c r="AX558">
        <f>K558</f>
        <v>0</v>
      </c>
      <c r="AY558">
        <f>AU558*AV558*AW558</f>
        <v>0</v>
      </c>
      <c r="AZ558">
        <f>(AX558-AP558)/AW558</f>
        <v>0</v>
      </c>
      <c r="BA558">
        <f>(AN558-AT558)/AT558</f>
        <v>0</v>
      </c>
      <c r="BB558">
        <f>AM558/(AO558+AM558/AT558)</f>
        <v>0</v>
      </c>
      <c r="BC558" t="s">
        <v>292</v>
      </c>
      <c r="BD558">
        <v>0</v>
      </c>
      <c r="BE558">
        <f>IF(BD558&lt;&gt;0, BD558, BB558)</f>
        <v>0</v>
      </c>
      <c r="BF558">
        <f>1-BE558/AT558</f>
        <v>0</v>
      </c>
      <c r="BG558">
        <f>(AT558-AS558)/(AT558-BE558)</f>
        <v>0</v>
      </c>
      <c r="BH558">
        <f>(AN558-AT558)/(AN558-BE558)</f>
        <v>0</v>
      </c>
      <c r="BI558">
        <f>(AT558-AS558)/(AT558-AM558)</f>
        <v>0</v>
      </c>
      <c r="BJ558">
        <f>(AN558-AT558)/(AN558-AM558)</f>
        <v>0</v>
      </c>
      <c r="BK558">
        <f>(BG558*BE558/AS558)</f>
        <v>0</v>
      </c>
      <c r="BL558">
        <f>(1-BK558)</f>
        <v>0</v>
      </c>
      <c r="BM558">
        <f>$B$11*CK558+$C$11*CL558+$F$11*CM558*(1-CP558)</f>
        <v>0</v>
      </c>
      <c r="BN558">
        <f>BM558*BO558</f>
        <v>0</v>
      </c>
      <c r="BO558">
        <f>($B$11*$D$9+$C$11*$D$9+$F$11*((CZ558+CR558)/MAX(CZ558+CR558+DA558, 0.1)*$I$9+DA558/MAX(CZ558+CR558+DA558, 0.1)*$J$9))/($B$11+$C$11+$F$11)</f>
        <v>0</v>
      </c>
      <c r="BP558">
        <f>($B$11*$K$9+$C$11*$K$9+$F$11*((CZ558+CR558)/MAX(CZ558+CR558+DA558, 0.1)*$P$9+DA558/MAX(CZ558+CR558+DA558, 0.1)*$Q$9))/($B$11+$C$11+$F$11)</f>
        <v>0</v>
      </c>
      <c r="BQ558">
        <v>6</v>
      </c>
      <c r="BR558">
        <v>0.5</v>
      </c>
      <c r="BS558" t="s">
        <v>293</v>
      </c>
      <c r="BT558">
        <v>2</v>
      </c>
      <c r="BU558">
        <v>1626466271</v>
      </c>
      <c r="BV558">
        <v>394.353333333333</v>
      </c>
      <c r="BW558">
        <v>419.962666666667</v>
      </c>
      <c r="BX558">
        <v>18.1146</v>
      </c>
      <c r="BY558">
        <v>9.08211333333333</v>
      </c>
      <c r="BZ558">
        <v>392.806</v>
      </c>
      <c r="CA558">
        <v>18.084</v>
      </c>
      <c r="CB558">
        <v>900.022</v>
      </c>
      <c r="CC558">
        <v>100.745333333333</v>
      </c>
      <c r="CD558">
        <v>0.100347333333333</v>
      </c>
      <c r="CE558">
        <v>33.8274666666667</v>
      </c>
      <c r="CF558">
        <v>31.0964333333333</v>
      </c>
      <c r="CG558">
        <v>999.9</v>
      </c>
      <c r="CH558">
        <v>0</v>
      </c>
      <c r="CI558">
        <v>0</v>
      </c>
      <c r="CJ558">
        <v>9990.41666666667</v>
      </c>
      <c r="CK558">
        <v>0</v>
      </c>
      <c r="CL558">
        <v>0.221023</v>
      </c>
      <c r="CM558">
        <v>1460.01333333333</v>
      </c>
      <c r="CN558">
        <v>0.973001666666667</v>
      </c>
      <c r="CO558">
        <v>0.0269983666666667</v>
      </c>
      <c r="CP558">
        <v>0</v>
      </c>
      <c r="CQ558">
        <v>896.048</v>
      </c>
      <c r="CR558">
        <v>4.99999</v>
      </c>
      <c r="CS558">
        <v>13178.6666666667</v>
      </c>
      <c r="CT558">
        <v>12728.4666666667</v>
      </c>
      <c r="CU558">
        <v>40.5</v>
      </c>
      <c r="CV558">
        <v>41.937</v>
      </c>
      <c r="CW558">
        <v>41.312</v>
      </c>
      <c r="CX558">
        <v>41.625</v>
      </c>
      <c r="CY558">
        <v>43.25</v>
      </c>
      <c r="CZ558">
        <v>1415.73333333333</v>
      </c>
      <c r="DA558">
        <v>39.28</v>
      </c>
      <c r="DB558">
        <v>0</v>
      </c>
      <c r="DC558">
        <v>1626466283</v>
      </c>
      <c r="DD558">
        <v>0</v>
      </c>
      <c r="DE558">
        <v>896.100230769231</v>
      </c>
      <c r="DF558">
        <v>-0.621264964067691</v>
      </c>
      <c r="DG558">
        <v>-1.3641026098142</v>
      </c>
      <c r="DH558">
        <v>13179.0576923077</v>
      </c>
      <c r="DI558">
        <v>15</v>
      </c>
      <c r="DJ558">
        <v>1626465084.6</v>
      </c>
      <c r="DK558" t="s">
        <v>294</v>
      </c>
      <c r="DL558">
        <v>1626465076.6</v>
      </c>
      <c r="DM558">
        <v>1626465084.6</v>
      </c>
      <c r="DN558">
        <v>8</v>
      </c>
      <c r="DO558">
        <v>0.212</v>
      </c>
      <c r="DP558">
        <v>0.013</v>
      </c>
      <c r="DQ558">
        <v>1.588</v>
      </c>
      <c r="DR558">
        <v>-0.074</v>
      </c>
      <c r="DS558">
        <v>420</v>
      </c>
      <c r="DT558">
        <v>3</v>
      </c>
      <c r="DU558">
        <v>0.13</v>
      </c>
      <c r="DV558">
        <v>0.03</v>
      </c>
      <c r="DW558">
        <v>-25.6260048780488</v>
      </c>
      <c r="DX558">
        <v>0.111926132404133</v>
      </c>
      <c r="DY558">
        <v>0.0282021098606982</v>
      </c>
      <c r="DZ558">
        <v>1</v>
      </c>
      <c r="EA558">
        <v>896.1032</v>
      </c>
      <c r="EB558">
        <v>-0.189610723669018</v>
      </c>
      <c r="EC558">
        <v>0.213737997156729</v>
      </c>
      <c r="ED558">
        <v>1</v>
      </c>
      <c r="EE558">
        <v>8.94418658536585</v>
      </c>
      <c r="EF558">
        <v>0.418027108013932</v>
      </c>
      <c r="EG558">
        <v>0.0462419529510867</v>
      </c>
      <c r="EH558">
        <v>0</v>
      </c>
      <c r="EI558">
        <v>2</v>
      </c>
      <c r="EJ558">
        <v>3</v>
      </c>
      <c r="EK558" t="s">
        <v>354</v>
      </c>
      <c r="EL558">
        <v>100</v>
      </c>
      <c r="EM558">
        <v>100</v>
      </c>
      <c r="EN558">
        <v>1.547</v>
      </c>
      <c r="EO558">
        <v>0.0308</v>
      </c>
      <c r="EP558">
        <v>0.796380875196005</v>
      </c>
      <c r="EQ558">
        <v>0.00225868272383977</v>
      </c>
      <c r="ER558">
        <v>-9.96746185667655e-07</v>
      </c>
      <c r="ES558">
        <v>2.83711317370827e-10</v>
      </c>
      <c r="ET558">
        <v>-0.071317122073674</v>
      </c>
      <c r="EU558">
        <v>-0.00217948432402501</v>
      </c>
      <c r="EV558">
        <v>0.000453263451741206</v>
      </c>
      <c r="EW558">
        <v>-1.16319206543697e-06</v>
      </c>
      <c r="EX558">
        <v>-2</v>
      </c>
      <c r="EY558">
        <v>2196</v>
      </c>
      <c r="EZ558">
        <v>1</v>
      </c>
      <c r="FA558">
        <v>25</v>
      </c>
      <c r="FB558">
        <v>19.9</v>
      </c>
      <c r="FC558">
        <v>19.8</v>
      </c>
      <c r="FD558">
        <v>18</v>
      </c>
      <c r="FE558">
        <v>836.981</v>
      </c>
      <c r="FF558">
        <v>439.4</v>
      </c>
      <c r="FG558">
        <v>42.9928</v>
      </c>
      <c r="FH558">
        <v>25.6668</v>
      </c>
      <c r="FI558">
        <v>30.0007</v>
      </c>
      <c r="FJ558">
        <v>25.5443</v>
      </c>
      <c r="FK558">
        <v>25.5571</v>
      </c>
      <c r="FL558">
        <v>25.1722</v>
      </c>
      <c r="FM558">
        <v>41.7469</v>
      </c>
      <c r="FN558">
        <v>0</v>
      </c>
      <c r="FO558">
        <v>43.23</v>
      </c>
      <c r="FP558">
        <v>420</v>
      </c>
      <c r="FQ558">
        <v>9.16677</v>
      </c>
      <c r="FR558">
        <v>101.433</v>
      </c>
      <c r="FS558">
        <v>101.855</v>
      </c>
    </row>
    <row r="559" spans="1:175">
      <c r="A559">
        <v>543</v>
      </c>
      <c r="B559">
        <v>1626466274</v>
      </c>
      <c r="C559">
        <v>1084.40000009537</v>
      </c>
      <c r="D559" t="s">
        <v>1380</v>
      </c>
      <c r="E559" t="s">
        <v>1381</v>
      </c>
      <c r="F559">
        <v>1</v>
      </c>
      <c r="G559" t="s">
        <v>291</v>
      </c>
      <c r="H559">
        <v>1626466273</v>
      </c>
      <c r="I559">
        <f>(J559)/1000</f>
        <v>0</v>
      </c>
      <c r="J559">
        <f>1000*CB559*AH559*(BX559-BY559)/(100*BQ559*(1000-AH559*BX559))</f>
        <v>0</v>
      </c>
      <c r="K559">
        <f>CB559*AH559*(BW559-BV559*(1000-AH559*BY559)/(1000-AH559*BX559))/(100*BQ559)</f>
        <v>0</v>
      </c>
      <c r="L559">
        <f>BV559 - IF(AH559&gt;1, K559*BQ559*100.0/(AJ559*CJ559), 0)</f>
        <v>0</v>
      </c>
      <c r="M559">
        <f>((S559-I559/2)*L559-K559)/(S559+I559/2)</f>
        <v>0</v>
      </c>
      <c r="N559">
        <f>M559*(CC559+CD559)/1000.0</f>
        <v>0</v>
      </c>
      <c r="O559">
        <f>(BV559 - IF(AH559&gt;1, K559*BQ559*100.0/(AJ559*CJ559), 0))*(CC559+CD559)/1000.0</f>
        <v>0</v>
      </c>
      <c r="P559">
        <f>2.0/((1/R559-1/Q559)+SIGN(R559)*SQRT((1/R559-1/Q559)*(1/R559-1/Q559) + 4*BR559/((BR559+1)*(BR559+1))*(2*1/R559*1/Q559-1/Q559*1/Q559)))</f>
        <v>0</v>
      </c>
      <c r="Q559">
        <f>IF(LEFT(BS559,1)&lt;&gt;"0",IF(LEFT(BS559,1)="1",3.0,BT559),$D$5+$E$5*(CJ559*CC559/($K$5*1000))+$F$5*(CJ559*CC559/($K$5*1000))*MAX(MIN(BQ559,$J$5),$I$5)*MAX(MIN(BQ559,$J$5),$I$5)+$G$5*MAX(MIN(BQ559,$J$5),$I$5)*(CJ559*CC559/($K$5*1000))+$H$5*(CJ559*CC559/($K$5*1000))*(CJ559*CC559/($K$5*1000)))</f>
        <v>0</v>
      </c>
      <c r="R559">
        <f>I559*(1000-(1000*0.61365*exp(17.502*V559/(240.97+V559))/(CC559+CD559)+BX559)/2)/(1000*0.61365*exp(17.502*V559/(240.97+V559))/(CC559+CD559)-BX559)</f>
        <v>0</v>
      </c>
      <c r="S559">
        <f>1/((BR559+1)/(P559/1.6)+1/(Q559/1.37)) + BR559/((BR559+1)/(P559/1.6) + BR559/(Q559/1.37))</f>
        <v>0</v>
      </c>
      <c r="T559">
        <f>(BM559*BP559)</f>
        <v>0</v>
      </c>
      <c r="U559">
        <f>(CE559+(T559+2*0.95*5.67E-8*(((CE559+$B$7)+273)^4-(CE559+273)^4)-44100*I559)/(1.84*29.3*Q559+8*0.95*5.67E-8*(CE559+273)^3))</f>
        <v>0</v>
      </c>
      <c r="V559">
        <f>($C$7*CF559+$D$7*CG559+$E$7*U559)</f>
        <v>0</v>
      </c>
      <c r="W559">
        <f>0.61365*exp(17.502*V559/(240.97+V559))</f>
        <v>0</v>
      </c>
      <c r="X559">
        <f>(Y559/Z559*100)</f>
        <v>0</v>
      </c>
      <c r="Y559">
        <f>BX559*(CC559+CD559)/1000</f>
        <v>0</v>
      </c>
      <c r="Z559">
        <f>0.61365*exp(17.502*CE559/(240.97+CE559))</f>
        <v>0</v>
      </c>
      <c r="AA559">
        <f>(W559-BX559*(CC559+CD559)/1000)</f>
        <v>0</v>
      </c>
      <c r="AB559">
        <f>(-I559*44100)</f>
        <v>0</v>
      </c>
      <c r="AC559">
        <f>2*29.3*Q559*0.92*(CE559-V559)</f>
        <v>0</v>
      </c>
      <c r="AD559">
        <f>2*0.95*5.67E-8*(((CE559+$B$7)+273)^4-(V559+273)^4)</f>
        <v>0</v>
      </c>
      <c r="AE559">
        <f>T559+AD559+AB559+AC559</f>
        <v>0</v>
      </c>
      <c r="AF559">
        <v>128</v>
      </c>
      <c r="AG559">
        <v>14</v>
      </c>
      <c r="AH559">
        <f>IF(AF559*$H$13&gt;=AJ559,1.0,(AJ559/(AJ559-AF559*$H$13)))</f>
        <v>0</v>
      </c>
      <c r="AI559">
        <f>(AH559-1)*100</f>
        <v>0</v>
      </c>
      <c r="AJ559">
        <f>MAX(0,($B$13+$C$13*CJ559)/(1+$D$13*CJ559)*CC559/(CE559+273)*$E$13)</f>
        <v>0</v>
      </c>
      <c r="AK559" t="s">
        <v>292</v>
      </c>
      <c r="AL559" t="s">
        <v>292</v>
      </c>
      <c r="AM559">
        <v>0</v>
      </c>
      <c r="AN559">
        <v>0</v>
      </c>
      <c r="AO559">
        <f>1-AM559/AN559</f>
        <v>0</v>
      </c>
      <c r="AP559">
        <v>0</v>
      </c>
      <c r="AQ559" t="s">
        <v>292</v>
      </c>
      <c r="AR559" t="s">
        <v>292</v>
      </c>
      <c r="AS559">
        <v>0</v>
      </c>
      <c r="AT559">
        <v>0</v>
      </c>
      <c r="AU559">
        <f>1-AS559/AT559</f>
        <v>0</v>
      </c>
      <c r="AV559">
        <v>0.5</v>
      </c>
      <c r="AW559">
        <f>BN559</f>
        <v>0</v>
      </c>
      <c r="AX559">
        <f>K559</f>
        <v>0</v>
      </c>
      <c r="AY559">
        <f>AU559*AV559*AW559</f>
        <v>0</v>
      </c>
      <c r="AZ559">
        <f>(AX559-AP559)/AW559</f>
        <v>0</v>
      </c>
      <c r="BA559">
        <f>(AN559-AT559)/AT559</f>
        <v>0</v>
      </c>
      <c r="BB559">
        <f>AM559/(AO559+AM559/AT559)</f>
        <v>0</v>
      </c>
      <c r="BC559" t="s">
        <v>292</v>
      </c>
      <c r="BD559">
        <v>0</v>
      </c>
      <c r="BE559">
        <f>IF(BD559&lt;&gt;0, BD559, BB559)</f>
        <v>0</v>
      </c>
      <c r="BF559">
        <f>1-BE559/AT559</f>
        <v>0</v>
      </c>
      <c r="BG559">
        <f>(AT559-AS559)/(AT559-BE559)</f>
        <v>0</v>
      </c>
      <c r="BH559">
        <f>(AN559-AT559)/(AN559-BE559)</f>
        <v>0</v>
      </c>
      <c r="BI559">
        <f>(AT559-AS559)/(AT559-AM559)</f>
        <v>0</v>
      </c>
      <c r="BJ559">
        <f>(AN559-AT559)/(AN559-AM559)</f>
        <v>0</v>
      </c>
      <c r="BK559">
        <f>(BG559*BE559/AS559)</f>
        <v>0</v>
      </c>
      <c r="BL559">
        <f>(1-BK559)</f>
        <v>0</v>
      </c>
      <c r="BM559">
        <f>$B$11*CK559+$C$11*CL559+$F$11*CM559*(1-CP559)</f>
        <v>0</v>
      </c>
      <c r="BN559">
        <f>BM559*BO559</f>
        <v>0</v>
      </c>
      <c r="BO559">
        <f>($B$11*$D$9+$C$11*$D$9+$F$11*((CZ559+CR559)/MAX(CZ559+CR559+DA559, 0.1)*$I$9+DA559/MAX(CZ559+CR559+DA559, 0.1)*$J$9))/($B$11+$C$11+$F$11)</f>
        <v>0</v>
      </c>
      <c r="BP559">
        <f>($B$11*$K$9+$C$11*$K$9+$F$11*((CZ559+CR559)/MAX(CZ559+CR559+DA559, 0.1)*$P$9+DA559/MAX(CZ559+CR559+DA559, 0.1)*$Q$9))/($B$11+$C$11+$F$11)</f>
        <v>0</v>
      </c>
      <c r="BQ559">
        <v>6</v>
      </c>
      <c r="BR559">
        <v>0.5</v>
      </c>
      <c r="BS559" t="s">
        <v>293</v>
      </c>
      <c r="BT559">
        <v>2</v>
      </c>
      <c r="BU559">
        <v>1626466273</v>
      </c>
      <c r="BV559">
        <v>394.321333333333</v>
      </c>
      <c r="BW559">
        <v>419.945666666667</v>
      </c>
      <c r="BX559">
        <v>18.1464</v>
      </c>
      <c r="BY559">
        <v>9.09373</v>
      </c>
      <c r="BZ559">
        <v>392.774333333333</v>
      </c>
      <c r="CA559">
        <v>18.1154</v>
      </c>
      <c r="CB559">
        <v>900.022</v>
      </c>
      <c r="CC559">
        <v>100.745</v>
      </c>
      <c r="CD559">
        <v>0.100389333333333</v>
      </c>
      <c r="CE559">
        <v>33.8684</v>
      </c>
      <c r="CF559">
        <v>31.1306333333333</v>
      </c>
      <c r="CG559">
        <v>999.9</v>
      </c>
      <c r="CH559">
        <v>0</v>
      </c>
      <c r="CI559">
        <v>0</v>
      </c>
      <c r="CJ559">
        <v>9979.37333333333</v>
      </c>
      <c r="CK559">
        <v>0</v>
      </c>
      <c r="CL559">
        <v>0.221023</v>
      </c>
      <c r="CM559">
        <v>1460.00333333333</v>
      </c>
      <c r="CN559">
        <v>0.973</v>
      </c>
      <c r="CO559">
        <v>0.0269999</v>
      </c>
      <c r="CP559">
        <v>0</v>
      </c>
      <c r="CQ559">
        <v>895.847</v>
      </c>
      <c r="CR559">
        <v>4.99999</v>
      </c>
      <c r="CS559">
        <v>13178.3</v>
      </c>
      <c r="CT559">
        <v>12728.4</v>
      </c>
      <c r="CU559">
        <v>40.562</v>
      </c>
      <c r="CV559">
        <v>41.937</v>
      </c>
      <c r="CW559">
        <v>41.333</v>
      </c>
      <c r="CX559">
        <v>41.625</v>
      </c>
      <c r="CY559">
        <v>43.25</v>
      </c>
      <c r="CZ559">
        <v>1415.72</v>
      </c>
      <c r="DA559">
        <v>39.2833333333333</v>
      </c>
      <c r="DB559">
        <v>0</v>
      </c>
      <c r="DC559">
        <v>1626466285.4</v>
      </c>
      <c r="DD559">
        <v>0</v>
      </c>
      <c r="DE559">
        <v>896.064192307692</v>
      </c>
      <c r="DF559">
        <v>-0.856444452184105</v>
      </c>
      <c r="DG559">
        <v>-0.235897435151069</v>
      </c>
      <c r="DH559">
        <v>13179.0346153846</v>
      </c>
      <c r="DI559">
        <v>15</v>
      </c>
      <c r="DJ559">
        <v>1626465084.6</v>
      </c>
      <c r="DK559" t="s">
        <v>294</v>
      </c>
      <c r="DL559">
        <v>1626465076.6</v>
      </c>
      <c r="DM559">
        <v>1626465084.6</v>
      </c>
      <c r="DN559">
        <v>8</v>
      </c>
      <c r="DO559">
        <v>0.212</v>
      </c>
      <c r="DP559">
        <v>0.013</v>
      </c>
      <c r="DQ559">
        <v>1.588</v>
      </c>
      <c r="DR559">
        <v>-0.074</v>
      </c>
      <c r="DS559">
        <v>420</v>
      </c>
      <c r="DT559">
        <v>3</v>
      </c>
      <c r="DU559">
        <v>0.13</v>
      </c>
      <c r="DV559">
        <v>0.03</v>
      </c>
      <c r="DW559">
        <v>-25.6182975609756</v>
      </c>
      <c r="DX559">
        <v>-0.0013505226480699</v>
      </c>
      <c r="DY559">
        <v>0.0171298269010787</v>
      </c>
      <c r="DZ559">
        <v>1</v>
      </c>
      <c r="EA559">
        <v>896.079823529412</v>
      </c>
      <c r="EB559">
        <v>-0.727439719284259</v>
      </c>
      <c r="EC559">
        <v>0.217108331672601</v>
      </c>
      <c r="ED559">
        <v>1</v>
      </c>
      <c r="EE559">
        <v>8.95902951219512</v>
      </c>
      <c r="EF559">
        <v>0.472320627177682</v>
      </c>
      <c r="EG559">
        <v>0.0510672070783828</v>
      </c>
      <c r="EH559">
        <v>0</v>
      </c>
      <c r="EI559">
        <v>2</v>
      </c>
      <c r="EJ559">
        <v>3</v>
      </c>
      <c r="EK559" t="s">
        <v>354</v>
      </c>
      <c r="EL559">
        <v>100</v>
      </c>
      <c r="EM559">
        <v>100</v>
      </c>
      <c r="EN559">
        <v>1.547</v>
      </c>
      <c r="EO559">
        <v>0.0312</v>
      </c>
      <c r="EP559">
        <v>0.796380875196005</v>
      </c>
      <c r="EQ559">
        <v>0.00225868272383977</v>
      </c>
      <c r="ER559">
        <v>-9.96746185667655e-07</v>
      </c>
      <c r="ES559">
        <v>2.83711317370827e-10</v>
      </c>
      <c r="ET559">
        <v>-0.071317122073674</v>
      </c>
      <c r="EU559">
        <v>-0.00217948432402501</v>
      </c>
      <c r="EV559">
        <v>0.000453263451741206</v>
      </c>
      <c r="EW559">
        <v>-1.16319206543697e-06</v>
      </c>
      <c r="EX559">
        <v>-2</v>
      </c>
      <c r="EY559">
        <v>2196</v>
      </c>
      <c r="EZ559">
        <v>1</v>
      </c>
      <c r="FA559">
        <v>25</v>
      </c>
      <c r="FB559">
        <v>20</v>
      </c>
      <c r="FC559">
        <v>19.8</v>
      </c>
      <c r="FD559">
        <v>18</v>
      </c>
      <c r="FE559">
        <v>837.204</v>
      </c>
      <c r="FF559">
        <v>439.584</v>
      </c>
      <c r="FG559">
        <v>43.0452</v>
      </c>
      <c r="FH559">
        <v>25.6709</v>
      </c>
      <c r="FI559">
        <v>30.0006</v>
      </c>
      <c r="FJ559">
        <v>25.5465</v>
      </c>
      <c r="FK559">
        <v>25.5593</v>
      </c>
      <c r="FL559">
        <v>25.1728</v>
      </c>
      <c r="FM559">
        <v>41.1082</v>
      </c>
      <c r="FN559">
        <v>0</v>
      </c>
      <c r="FO559">
        <v>43.23</v>
      </c>
      <c r="FP559">
        <v>420</v>
      </c>
      <c r="FQ559">
        <v>9.29892</v>
      </c>
      <c r="FR559">
        <v>101.433</v>
      </c>
      <c r="FS559">
        <v>101.855</v>
      </c>
    </row>
    <row r="560" spans="1:175">
      <c r="A560">
        <v>544</v>
      </c>
      <c r="B560">
        <v>1626466276</v>
      </c>
      <c r="C560">
        <v>1086.40000009537</v>
      </c>
      <c r="D560" t="s">
        <v>1382</v>
      </c>
      <c r="E560" t="s">
        <v>1383</v>
      </c>
      <c r="F560">
        <v>1</v>
      </c>
      <c r="G560" t="s">
        <v>291</v>
      </c>
      <c r="H560">
        <v>1626466275</v>
      </c>
      <c r="I560">
        <f>(J560)/1000</f>
        <v>0</v>
      </c>
      <c r="J560">
        <f>1000*CB560*AH560*(BX560-BY560)/(100*BQ560*(1000-AH560*BX560))</f>
        <v>0</v>
      </c>
      <c r="K560">
        <f>CB560*AH560*(BW560-BV560*(1000-AH560*BY560)/(1000-AH560*BX560))/(100*BQ560)</f>
        <v>0</v>
      </c>
      <c r="L560">
        <f>BV560 - IF(AH560&gt;1, K560*BQ560*100.0/(AJ560*CJ560), 0)</f>
        <v>0</v>
      </c>
      <c r="M560">
        <f>((S560-I560/2)*L560-K560)/(S560+I560/2)</f>
        <v>0</v>
      </c>
      <c r="N560">
        <f>M560*(CC560+CD560)/1000.0</f>
        <v>0</v>
      </c>
      <c r="O560">
        <f>(BV560 - IF(AH560&gt;1, K560*BQ560*100.0/(AJ560*CJ560), 0))*(CC560+CD560)/1000.0</f>
        <v>0</v>
      </c>
      <c r="P560">
        <f>2.0/((1/R560-1/Q560)+SIGN(R560)*SQRT((1/R560-1/Q560)*(1/R560-1/Q560) + 4*BR560/((BR560+1)*(BR560+1))*(2*1/R560*1/Q560-1/Q560*1/Q560)))</f>
        <v>0</v>
      </c>
      <c r="Q560">
        <f>IF(LEFT(BS560,1)&lt;&gt;"0",IF(LEFT(BS560,1)="1",3.0,BT560),$D$5+$E$5*(CJ560*CC560/($K$5*1000))+$F$5*(CJ560*CC560/($K$5*1000))*MAX(MIN(BQ560,$J$5),$I$5)*MAX(MIN(BQ560,$J$5),$I$5)+$G$5*MAX(MIN(BQ560,$J$5),$I$5)*(CJ560*CC560/($K$5*1000))+$H$5*(CJ560*CC560/($K$5*1000))*(CJ560*CC560/($K$5*1000)))</f>
        <v>0</v>
      </c>
      <c r="R560">
        <f>I560*(1000-(1000*0.61365*exp(17.502*V560/(240.97+V560))/(CC560+CD560)+BX560)/2)/(1000*0.61365*exp(17.502*V560/(240.97+V560))/(CC560+CD560)-BX560)</f>
        <v>0</v>
      </c>
      <c r="S560">
        <f>1/((BR560+1)/(P560/1.6)+1/(Q560/1.37)) + BR560/((BR560+1)/(P560/1.6) + BR560/(Q560/1.37))</f>
        <v>0</v>
      </c>
      <c r="T560">
        <f>(BM560*BP560)</f>
        <v>0</v>
      </c>
      <c r="U560">
        <f>(CE560+(T560+2*0.95*5.67E-8*(((CE560+$B$7)+273)^4-(CE560+273)^4)-44100*I560)/(1.84*29.3*Q560+8*0.95*5.67E-8*(CE560+273)^3))</f>
        <v>0</v>
      </c>
      <c r="V560">
        <f>($C$7*CF560+$D$7*CG560+$E$7*U560)</f>
        <v>0</v>
      </c>
      <c r="W560">
        <f>0.61365*exp(17.502*V560/(240.97+V560))</f>
        <v>0</v>
      </c>
      <c r="X560">
        <f>(Y560/Z560*100)</f>
        <v>0</v>
      </c>
      <c r="Y560">
        <f>BX560*(CC560+CD560)/1000</f>
        <v>0</v>
      </c>
      <c r="Z560">
        <f>0.61365*exp(17.502*CE560/(240.97+CE560))</f>
        <v>0</v>
      </c>
      <c r="AA560">
        <f>(W560-BX560*(CC560+CD560)/1000)</f>
        <v>0</v>
      </c>
      <c r="AB560">
        <f>(-I560*44100)</f>
        <v>0</v>
      </c>
      <c r="AC560">
        <f>2*29.3*Q560*0.92*(CE560-V560)</f>
        <v>0</v>
      </c>
      <c r="AD560">
        <f>2*0.95*5.67E-8*(((CE560+$B$7)+273)^4-(V560+273)^4)</f>
        <v>0</v>
      </c>
      <c r="AE560">
        <f>T560+AD560+AB560+AC560</f>
        <v>0</v>
      </c>
      <c r="AF560">
        <v>128</v>
      </c>
      <c r="AG560">
        <v>14</v>
      </c>
      <c r="AH560">
        <f>IF(AF560*$H$13&gt;=AJ560,1.0,(AJ560/(AJ560-AF560*$H$13)))</f>
        <v>0</v>
      </c>
      <c r="AI560">
        <f>(AH560-1)*100</f>
        <v>0</v>
      </c>
      <c r="AJ560">
        <f>MAX(0,($B$13+$C$13*CJ560)/(1+$D$13*CJ560)*CC560/(CE560+273)*$E$13)</f>
        <v>0</v>
      </c>
      <c r="AK560" t="s">
        <v>292</v>
      </c>
      <c r="AL560" t="s">
        <v>292</v>
      </c>
      <c r="AM560">
        <v>0</v>
      </c>
      <c r="AN560">
        <v>0</v>
      </c>
      <c r="AO560">
        <f>1-AM560/AN560</f>
        <v>0</v>
      </c>
      <c r="AP560">
        <v>0</v>
      </c>
      <c r="AQ560" t="s">
        <v>292</v>
      </c>
      <c r="AR560" t="s">
        <v>292</v>
      </c>
      <c r="AS560">
        <v>0</v>
      </c>
      <c r="AT560">
        <v>0</v>
      </c>
      <c r="AU560">
        <f>1-AS560/AT560</f>
        <v>0</v>
      </c>
      <c r="AV560">
        <v>0.5</v>
      </c>
      <c r="AW560">
        <f>BN560</f>
        <v>0</v>
      </c>
      <c r="AX560">
        <f>K560</f>
        <v>0</v>
      </c>
      <c r="AY560">
        <f>AU560*AV560*AW560</f>
        <v>0</v>
      </c>
      <c r="AZ560">
        <f>(AX560-AP560)/AW560</f>
        <v>0</v>
      </c>
      <c r="BA560">
        <f>(AN560-AT560)/AT560</f>
        <v>0</v>
      </c>
      <c r="BB560">
        <f>AM560/(AO560+AM560/AT560)</f>
        <v>0</v>
      </c>
      <c r="BC560" t="s">
        <v>292</v>
      </c>
      <c r="BD560">
        <v>0</v>
      </c>
      <c r="BE560">
        <f>IF(BD560&lt;&gt;0, BD560, BB560)</f>
        <v>0</v>
      </c>
      <c r="BF560">
        <f>1-BE560/AT560</f>
        <v>0</v>
      </c>
      <c r="BG560">
        <f>(AT560-AS560)/(AT560-BE560)</f>
        <v>0</v>
      </c>
      <c r="BH560">
        <f>(AN560-AT560)/(AN560-BE560)</f>
        <v>0</v>
      </c>
      <c r="BI560">
        <f>(AT560-AS560)/(AT560-AM560)</f>
        <v>0</v>
      </c>
      <c r="BJ560">
        <f>(AN560-AT560)/(AN560-AM560)</f>
        <v>0</v>
      </c>
      <c r="BK560">
        <f>(BG560*BE560/AS560)</f>
        <v>0</v>
      </c>
      <c r="BL560">
        <f>(1-BK560)</f>
        <v>0</v>
      </c>
      <c r="BM560">
        <f>$B$11*CK560+$C$11*CL560+$F$11*CM560*(1-CP560)</f>
        <v>0</v>
      </c>
      <c r="BN560">
        <f>BM560*BO560</f>
        <v>0</v>
      </c>
      <c r="BO560">
        <f>($B$11*$D$9+$C$11*$D$9+$F$11*((CZ560+CR560)/MAX(CZ560+CR560+DA560, 0.1)*$I$9+DA560/MAX(CZ560+CR560+DA560, 0.1)*$J$9))/($B$11+$C$11+$F$11)</f>
        <v>0</v>
      </c>
      <c r="BP560">
        <f>($B$11*$K$9+$C$11*$K$9+$F$11*((CZ560+CR560)/MAX(CZ560+CR560+DA560, 0.1)*$P$9+DA560/MAX(CZ560+CR560+DA560, 0.1)*$Q$9))/($B$11+$C$11+$F$11)</f>
        <v>0</v>
      </c>
      <c r="BQ560">
        <v>6</v>
      </c>
      <c r="BR560">
        <v>0.5</v>
      </c>
      <c r="BS560" t="s">
        <v>293</v>
      </c>
      <c r="BT560">
        <v>2</v>
      </c>
      <c r="BU560">
        <v>1626466275</v>
      </c>
      <c r="BV560">
        <v>394.339</v>
      </c>
      <c r="BW560">
        <v>419.962666666667</v>
      </c>
      <c r="BX560">
        <v>18.1747666666667</v>
      </c>
      <c r="BY560">
        <v>9.09847666666667</v>
      </c>
      <c r="BZ560">
        <v>392.792</v>
      </c>
      <c r="CA560">
        <v>18.1433666666667</v>
      </c>
      <c r="CB560">
        <v>899.986666666667</v>
      </c>
      <c r="CC560">
        <v>100.745</v>
      </c>
      <c r="CD560">
        <v>0.100017666666667</v>
      </c>
      <c r="CE560">
        <v>33.9061666666667</v>
      </c>
      <c r="CF560">
        <v>31.1574333333333</v>
      </c>
      <c r="CG560">
        <v>999.9</v>
      </c>
      <c r="CH560">
        <v>0</v>
      </c>
      <c r="CI560">
        <v>0</v>
      </c>
      <c r="CJ560">
        <v>9977.08333333333</v>
      </c>
      <c r="CK560">
        <v>0</v>
      </c>
      <c r="CL560">
        <v>0.221023</v>
      </c>
      <c r="CM560">
        <v>1460.00333333333</v>
      </c>
      <c r="CN560">
        <v>0.973001666666667</v>
      </c>
      <c r="CO560">
        <v>0.0269983666666667</v>
      </c>
      <c r="CP560">
        <v>0</v>
      </c>
      <c r="CQ560">
        <v>896.061333333333</v>
      </c>
      <c r="CR560">
        <v>4.99999</v>
      </c>
      <c r="CS560">
        <v>13179.4</v>
      </c>
      <c r="CT560">
        <v>12728.3666666667</v>
      </c>
      <c r="CU560">
        <v>40.5206666666667</v>
      </c>
      <c r="CV560">
        <v>41.937</v>
      </c>
      <c r="CW560">
        <v>41.333</v>
      </c>
      <c r="CX560">
        <v>41.625</v>
      </c>
      <c r="CY560">
        <v>43.25</v>
      </c>
      <c r="CZ560">
        <v>1415.72333333333</v>
      </c>
      <c r="DA560">
        <v>39.28</v>
      </c>
      <c r="DB560">
        <v>0</v>
      </c>
      <c r="DC560">
        <v>1626466287.2</v>
      </c>
      <c r="DD560">
        <v>0</v>
      </c>
      <c r="DE560">
        <v>896.04356</v>
      </c>
      <c r="DF560">
        <v>-0.583923085317965</v>
      </c>
      <c r="DG560">
        <v>-0.0769230708308503</v>
      </c>
      <c r="DH560">
        <v>13179.076</v>
      </c>
      <c r="DI560">
        <v>15</v>
      </c>
      <c r="DJ560">
        <v>1626465084.6</v>
      </c>
      <c r="DK560" t="s">
        <v>294</v>
      </c>
      <c r="DL560">
        <v>1626465076.6</v>
      </c>
      <c r="DM560">
        <v>1626465084.6</v>
      </c>
      <c r="DN560">
        <v>8</v>
      </c>
      <c r="DO560">
        <v>0.212</v>
      </c>
      <c r="DP560">
        <v>0.013</v>
      </c>
      <c r="DQ560">
        <v>1.588</v>
      </c>
      <c r="DR560">
        <v>-0.074</v>
      </c>
      <c r="DS560">
        <v>420</v>
      </c>
      <c r="DT560">
        <v>3</v>
      </c>
      <c r="DU560">
        <v>0.13</v>
      </c>
      <c r="DV560">
        <v>0.03</v>
      </c>
      <c r="DW560">
        <v>-25.6166170731707</v>
      </c>
      <c r="DX560">
        <v>-0.0613149825784401</v>
      </c>
      <c r="DY560">
        <v>0.0138248786425941</v>
      </c>
      <c r="DZ560">
        <v>1</v>
      </c>
      <c r="EA560">
        <v>896.060454545455</v>
      </c>
      <c r="EB560">
        <v>-0.525317472579957</v>
      </c>
      <c r="EC560">
        <v>0.208472815015653</v>
      </c>
      <c r="ED560">
        <v>1</v>
      </c>
      <c r="EE560">
        <v>8.97414780487805</v>
      </c>
      <c r="EF560">
        <v>0.555563414634152</v>
      </c>
      <c r="EG560">
        <v>0.0578138603734346</v>
      </c>
      <c r="EH560">
        <v>0</v>
      </c>
      <c r="EI560">
        <v>2</v>
      </c>
      <c r="EJ560">
        <v>3</v>
      </c>
      <c r="EK560" t="s">
        <v>354</v>
      </c>
      <c r="EL560">
        <v>100</v>
      </c>
      <c r="EM560">
        <v>100</v>
      </c>
      <c r="EN560">
        <v>1.547</v>
      </c>
      <c r="EO560">
        <v>0.0316</v>
      </c>
      <c r="EP560">
        <v>0.796380875196005</v>
      </c>
      <c r="EQ560">
        <v>0.00225868272383977</v>
      </c>
      <c r="ER560">
        <v>-9.96746185667655e-07</v>
      </c>
      <c r="ES560">
        <v>2.83711317370827e-10</v>
      </c>
      <c r="ET560">
        <v>-0.071317122073674</v>
      </c>
      <c r="EU560">
        <v>-0.00217948432402501</v>
      </c>
      <c r="EV560">
        <v>0.000453263451741206</v>
      </c>
      <c r="EW560">
        <v>-1.16319206543697e-06</v>
      </c>
      <c r="EX560">
        <v>-2</v>
      </c>
      <c r="EY560">
        <v>2196</v>
      </c>
      <c r="EZ560">
        <v>1</v>
      </c>
      <c r="FA560">
        <v>25</v>
      </c>
      <c r="FB560">
        <v>20</v>
      </c>
      <c r="FC560">
        <v>19.9</v>
      </c>
      <c r="FD560">
        <v>18</v>
      </c>
      <c r="FE560">
        <v>837.355</v>
      </c>
      <c r="FF560">
        <v>439.673</v>
      </c>
      <c r="FG560">
        <v>43.0972</v>
      </c>
      <c r="FH560">
        <v>25.6741</v>
      </c>
      <c r="FI560">
        <v>30.0006</v>
      </c>
      <c r="FJ560">
        <v>25.5486</v>
      </c>
      <c r="FK560">
        <v>25.5609</v>
      </c>
      <c r="FL560">
        <v>25.1753</v>
      </c>
      <c r="FM560">
        <v>40.7412</v>
      </c>
      <c r="FN560">
        <v>0</v>
      </c>
      <c r="FO560">
        <v>43.33</v>
      </c>
      <c r="FP560">
        <v>420</v>
      </c>
      <c r="FQ560">
        <v>9.32272</v>
      </c>
      <c r="FR560">
        <v>101.432</v>
      </c>
      <c r="FS560">
        <v>101.855</v>
      </c>
    </row>
    <row r="561" spans="1:175">
      <c r="A561">
        <v>545</v>
      </c>
      <c r="B561">
        <v>1626466278</v>
      </c>
      <c r="C561">
        <v>1088.40000009537</v>
      </c>
      <c r="D561" t="s">
        <v>1384</v>
      </c>
      <c r="E561" t="s">
        <v>1385</v>
      </c>
      <c r="F561">
        <v>1</v>
      </c>
      <c r="G561" t="s">
        <v>291</v>
      </c>
      <c r="H561">
        <v>1626466277</v>
      </c>
      <c r="I561">
        <f>(J561)/1000</f>
        <v>0</v>
      </c>
      <c r="J561">
        <f>1000*CB561*AH561*(BX561-BY561)/(100*BQ561*(1000-AH561*BX561))</f>
        <v>0</v>
      </c>
      <c r="K561">
        <f>CB561*AH561*(BW561-BV561*(1000-AH561*BY561)/(1000-AH561*BX561))/(100*BQ561)</f>
        <v>0</v>
      </c>
      <c r="L561">
        <f>BV561 - IF(AH561&gt;1, K561*BQ561*100.0/(AJ561*CJ561), 0)</f>
        <v>0</v>
      </c>
      <c r="M561">
        <f>((S561-I561/2)*L561-K561)/(S561+I561/2)</f>
        <v>0</v>
      </c>
      <c r="N561">
        <f>M561*(CC561+CD561)/1000.0</f>
        <v>0</v>
      </c>
      <c r="O561">
        <f>(BV561 - IF(AH561&gt;1, K561*BQ561*100.0/(AJ561*CJ561), 0))*(CC561+CD561)/1000.0</f>
        <v>0</v>
      </c>
      <c r="P561">
        <f>2.0/((1/R561-1/Q561)+SIGN(R561)*SQRT((1/R561-1/Q561)*(1/R561-1/Q561) + 4*BR561/((BR561+1)*(BR561+1))*(2*1/R561*1/Q561-1/Q561*1/Q561)))</f>
        <v>0</v>
      </c>
      <c r="Q561">
        <f>IF(LEFT(BS561,1)&lt;&gt;"0",IF(LEFT(BS561,1)="1",3.0,BT561),$D$5+$E$5*(CJ561*CC561/($K$5*1000))+$F$5*(CJ561*CC561/($K$5*1000))*MAX(MIN(BQ561,$J$5),$I$5)*MAX(MIN(BQ561,$J$5),$I$5)+$G$5*MAX(MIN(BQ561,$J$5),$I$5)*(CJ561*CC561/($K$5*1000))+$H$5*(CJ561*CC561/($K$5*1000))*(CJ561*CC561/($K$5*1000)))</f>
        <v>0</v>
      </c>
      <c r="R561">
        <f>I561*(1000-(1000*0.61365*exp(17.502*V561/(240.97+V561))/(CC561+CD561)+BX561)/2)/(1000*0.61365*exp(17.502*V561/(240.97+V561))/(CC561+CD561)-BX561)</f>
        <v>0</v>
      </c>
      <c r="S561">
        <f>1/((BR561+1)/(P561/1.6)+1/(Q561/1.37)) + BR561/((BR561+1)/(P561/1.6) + BR561/(Q561/1.37))</f>
        <v>0</v>
      </c>
      <c r="T561">
        <f>(BM561*BP561)</f>
        <v>0</v>
      </c>
      <c r="U561">
        <f>(CE561+(T561+2*0.95*5.67E-8*(((CE561+$B$7)+273)^4-(CE561+273)^4)-44100*I561)/(1.84*29.3*Q561+8*0.95*5.67E-8*(CE561+273)^3))</f>
        <v>0</v>
      </c>
      <c r="V561">
        <f>($C$7*CF561+$D$7*CG561+$E$7*U561)</f>
        <v>0</v>
      </c>
      <c r="W561">
        <f>0.61365*exp(17.502*V561/(240.97+V561))</f>
        <v>0</v>
      </c>
      <c r="X561">
        <f>(Y561/Z561*100)</f>
        <v>0</v>
      </c>
      <c r="Y561">
        <f>BX561*(CC561+CD561)/1000</f>
        <v>0</v>
      </c>
      <c r="Z561">
        <f>0.61365*exp(17.502*CE561/(240.97+CE561))</f>
        <v>0</v>
      </c>
      <c r="AA561">
        <f>(W561-BX561*(CC561+CD561)/1000)</f>
        <v>0</v>
      </c>
      <c r="AB561">
        <f>(-I561*44100)</f>
        <v>0</v>
      </c>
      <c r="AC561">
        <f>2*29.3*Q561*0.92*(CE561-V561)</f>
        <v>0</v>
      </c>
      <c r="AD561">
        <f>2*0.95*5.67E-8*(((CE561+$B$7)+273)^4-(V561+273)^4)</f>
        <v>0</v>
      </c>
      <c r="AE561">
        <f>T561+AD561+AB561+AC561</f>
        <v>0</v>
      </c>
      <c r="AF561">
        <v>128</v>
      </c>
      <c r="AG561">
        <v>14</v>
      </c>
      <c r="AH561">
        <f>IF(AF561*$H$13&gt;=AJ561,1.0,(AJ561/(AJ561-AF561*$H$13)))</f>
        <v>0</v>
      </c>
      <c r="AI561">
        <f>(AH561-1)*100</f>
        <v>0</v>
      </c>
      <c r="AJ561">
        <f>MAX(0,($B$13+$C$13*CJ561)/(1+$D$13*CJ561)*CC561/(CE561+273)*$E$13)</f>
        <v>0</v>
      </c>
      <c r="AK561" t="s">
        <v>292</v>
      </c>
      <c r="AL561" t="s">
        <v>292</v>
      </c>
      <c r="AM561">
        <v>0</v>
      </c>
      <c r="AN561">
        <v>0</v>
      </c>
      <c r="AO561">
        <f>1-AM561/AN561</f>
        <v>0</v>
      </c>
      <c r="AP561">
        <v>0</v>
      </c>
      <c r="AQ561" t="s">
        <v>292</v>
      </c>
      <c r="AR561" t="s">
        <v>292</v>
      </c>
      <c r="AS561">
        <v>0</v>
      </c>
      <c r="AT561">
        <v>0</v>
      </c>
      <c r="AU561">
        <f>1-AS561/AT561</f>
        <v>0</v>
      </c>
      <c r="AV561">
        <v>0.5</v>
      </c>
      <c r="AW561">
        <f>BN561</f>
        <v>0</v>
      </c>
      <c r="AX561">
        <f>K561</f>
        <v>0</v>
      </c>
      <c r="AY561">
        <f>AU561*AV561*AW561</f>
        <v>0</v>
      </c>
      <c r="AZ561">
        <f>(AX561-AP561)/AW561</f>
        <v>0</v>
      </c>
      <c r="BA561">
        <f>(AN561-AT561)/AT561</f>
        <v>0</v>
      </c>
      <c r="BB561">
        <f>AM561/(AO561+AM561/AT561)</f>
        <v>0</v>
      </c>
      <c r="BC561" t="s">
        <v>292</v>
      </c>
      <c r="BD561">
        <v>0</v>
      </c>
      <c r="BE561">
        <f>IF(BD561&lt;&gt;0, BD561, BB561)</f>
        <v>0</v>
      </c>
      <c r="BF561">
        <f>1-BE561/AT561</f>
        <v>0</v>
      </c>
      <c r="BG561">
        <f>(AT561-AS561)/(AT561-BE561)</f>
        <v>0</v>
      </c>
      <c r="BH561">
        <f>(AN561-AT561)/(AN561-BE561)</f>
        <v>0</v>
      </c>
      <c r="BI561">
        <f>(AT561-AS561)/(AT561-AM561)</f>
        <v>0</v>
      </c>
      <c r="BJ561">
        <f>(AN561-AT561)/(AN561-AM561)</f>
        <v>0</v>
      </c>
      <c r="BK561">
        <f>(BG561*BE561/AS561)</f>
        <v>0</v>
      </c>
      <c r="BL561">
        <f>(1-BK561)</f>
        <v>0</v>
      </c>
      <c r="BM561">
        <f>$B$11*CK561+$C$11*CL561+$F$11*CM561*(1-CP561)</f>
        <v>0</v>
      </c>
      <c r="BN561">
        <f>BM561*BO561</f>
        <v>0</v>
      </c>
      <c r="BO561">
        <f>($B$11*$D$9+$C$11*$D$9+$F$11*((CZ561+CR561)/MAX(CZ561+CR561+DA561, 0.1)*$I$9+DA561/MAX(CZ561+CR561+DA561, 0.1)*$J$9))/($B$11+$C$11+$F$11)</f>
        <v>0</v>
      </c>
      <c r="BP561">
        <f>($B$11*$K$9+$C$11*$K$9+$F$11*((CZ561+CR561)/MAX(CZ561+CR561+DA561, 0.1)*$P$9+DA561/MAX(CZ561+CR561+DA561, 0.1)*$Q$9))/($B$11+$C$11+$F$11)</f>
        <v>0</v>
      </c>
      <c r="BQ561">
        <v>6</v>
      </c>
      <c r="BR561">
        <v>0.5</v>
      </c>
      <c r="BS561" t="s">
        <v>293</v>
      </c>
      <c r="BT561">
        <v>2</v>
      </c>
      <c r="BU561">
        <v>1626466277</v>
      </c>
      <c r="BV561">
        <v>394.329</v>
      </c>
      <c r="BW561">
        <v>419.910333333333</v>
      </c>
      <c r="BX561">
        <v>18.2014333333333</v>
      </c>
      <c r="BY561">
        <v>9.13839</v>
      </c>
      <c r="BZ561">
        <v>392.782</v>
      </c>
      <c r="CA561">
        <v>18.1697333333333</v>
      </c>
      <c r="CB561">
        <v>899.998333333333</v>
      </c>
      <c r="CC561">
        <v>100.746333333333</v>
      </c>
      <c r="CD561">
        <v>0.0998603333333333</v>
      </c>
      <c r="CE561">
        <v>33.9454666666667</v>
      </c>
      <c r="CF561">
        <v>31.1941666666667</v>
      </c>
      <c r="CG561">
        <v>999.9</v>
      </c>
      <c r="CH561">
        <v>0</v>
      </c>
      <c r="CI561">
        <v>0</v>
      </c>
      <c r="CJ561">
        <v>10007.0933333333</v>
      </c>
      <c r="CK561">
        <v>0</v>
      </c>
      <c r="CL561">
        <v>0.221023</v>
      </c>
      <c r="CM561">
        <v>1459.99666666667</v>
      </c>
      <c r="CN561">
        <v>0.973001666666667</v>
      </c>
      <c r="CO561">
        <v>0.0269983666666667</v>
      </c>
      <c r="CP561">
        <v>0</v>
      </c>
      <c r="CQ561">
        <v>896.038333333333</v>
      </c>
      <c r="CR561">
        <v>4.99999</v>
      </c>
      <c r="CS561">
        <v>13178.6666666667</v>
      </c>
      <c r="CT561">
        <v>12728.3333333333</v>
      </c>
      <c r="CU561">
        <v>40.562</v>
      </c>
      <c r="CV561">
        <v>41.937</v>
      </c>
      <c r="CW561">
        <v>41.375</v>
      </c>
      <c r="CX561">
        <v>41.625</v>
      </c>
      <c r="CY561">
        <v>43.25</v>
      </c>
      <c r="CZ561">
        <v>1415.71666666667</v>
      </c>
      <c r="DA561">
        <v>39.28</v>
      </c>
      <c r="DB561">
        <v>0</v>
      </c>
      <c r="DC561">
        <v>1626466289</v>
      </c>
      <c r="DD561">
        <v>0</v>
      </c>
      <c r="DE561">
        <v>896.038230769231</v>
      </c>
      <c r="DF561">
        <v>-0.402188038774194</v>
      </c>
      <c r="DG561">
        <v>-3.04273504804317</v>
      </c>
      <c r="DH561">
        <v>13179.1</v>
      </c>
      <c r="DI561">
        <v>15</v>
      </c>
      <c r="DJ561">
        <v>1626465084.6</v>
      </c>
      <c r="DK561" t="s">
        <v>294</v>
      </c>
      <c r="DL561">
        <v>1626465076.6</v>
      </c>
      <c r="DM561">
        <v>1626465084.6</v>
      </c>
      <c r="DN561">
        <v>8</v>
      </c>
      <c r="DO561">
        <v>0.212</v>
      </c>
      <c r="DP561">
        <v>0.013</v>
      </c>
      <c r="DQ561">
        <v>1.588</v>
      </c>
      <c r="DR561">
        <v>-0.074</v>
      </c>
      <c r="DS561">
        <v>420</v>
      </c>
      <c r="DT561">
        <v>3</v>
      </c>
      <c r="DU561">
        <v>0.13</v>
      </c>
      <c r="DV561">
        <v>0.03</v>
      </c>
      <c r="DW561">
        <v>-25.6149975609756</v>
      </c>
      <c r="DX561">
        <v>-0.0123742160279215</v>
      </c>
      <c r="DY561">
        <v>0.0148828840603425</v>
      </c>
      <c r="DZ561">
        <v>1</v>
      </c>
      <c r="EA561">
        <v>896.069057142857</v>
      </c>
      <c r="EB561">
        <v>-0.591619902228968</v>
      </c>
      <c r="EC561">
        <v>0.20043694310996</v>
      </c>
      <c r="ED561">
        <v>1</v>
      </c>
      <c r="EE561">
        <v>8.98870926829268</v>
      </c>
      <c r="EF561">
        <v>0.613138536585371</v>
      </c>
      <c r="EG561">
        <v>0.0619605129326673</v>
      </c>
      <c r="EH561">
        <v>0</v>
      </c>
      <c r="EI561">
        <v>2</v>
      </c>
      <c r="EJ561">
        <v>3</v>
      </c>
      <c r="EK561" t="s">
        <v>354</v>
      </c>
      <c r="EL561">
        <v>100</v>
      </c>
      <c r="EM561">
        <v>100</v>
      </c>
      <c r="EN561">
        <v>1.547</v>
      </c>
      <c r="EO561">
        <v>0.032</v>
      </c>
      <c r="EP561">
        <v>0.796380875196005</v>
      </c>
      <c r="EQ561">
        <v>0.00225868272383977</v>
      </c>
      <c r="ER561">
        <v>-9.96746185667655e-07</v>
      </c>
      <c r="ES561">
        <v>2.83711317370827e-10</v>
      </c>
      <c r="ET561">
        <v>-0.071317122073674</v>
      </c>
      <c r="EU561">
        <v>-0.00217948432402501</v>
      </c>
      <c r="EV561">
        <v>0.000453263451741206</v>
      </c>
      <c r="EW561">
        <v>-1.16319206543697e-06</v>
      </c>
      <c r="EX561">
        <v>-2</v>
      </c>
      <c r="EY561">
        <v>2196</v>
      </c>
      <c r="EZ561">
        <v>1</v>
      </c>
      <c r="FA561">
        <v>25</v>
      </c>
      <c r="FB561">
        <v>20</v>
      </c>
      <c r="FC561">
        <v>19.9</v>
      </c>
      <c r="FD561">
        <v>18</v>
      </c>
      <c r="FE561">
        <v>837.388</v>
      </c>
      <c r="FF561">
        <v>439.725</v>
      </c>
      <c r="FG561">
        <v>43.1478</v>
      </c>
      <c r="FH561">
        <v>25.6776</v>
      </c>
      <c r="FI561">
        <v>30.0006</v>
      </c>
      <c r="FJ561">
        <v>25.5508</v>
      </c>
      <c r="FK561">
        <v>25.5635</v>
      </c>
      <c r="FL561">
        <v>25.1772</v>
      </c>
      <c r="FM561">
        <v>40.7412</v>
      </c>
      <c r="FN561">
        <v>0</v>
      </c>
      <c r="FO561">
        <v>43.43</v>
      </c>
      <c r="FP561">
        <v>420</v>
      </c>
      <c r="FQ561">
        <v>9.3121</v>
      </c>
      <c r="FR561">
        <v>101.43</v>
      </c>
      <c r="FS561">
        <v>101.854</v>
      </c>
    </row>
    <row r="562" spans="1:175">
      <c r="A562">
        <v>546</v>
      </c>
      <c r="B562">
        <v>1626466280</v>
      </c>
      <c r="C562">
        <v>1090.40000009537</v>
      </c>
      <c r="D562" t="s">
        <v>1386</v>
      </c>
      <c r="E562" t="s">
        <v>1387</v>
      </c>
      <c r="F562">
        <v>1</v>
      </c>
      <c r="G562" t="s">
        <v>291</v>
      </c>
      <c r="H562">
        <v>1626466279</v>
      </c>
      <c r="I562">
        <f>(J562)/1000</f>
        <v>0</v>
      </c>
      <c r="J562">
        <f>1000*CB562*AH562*(BX562-BY562)/(100*BQ562*(1000-AH562*BX562))</f>
        <v>0</v>
      </c>
      <c r="K562">
        <f>CB562*AH562*(BW562-BV562*(1000-AH562*BY562)/(1000-AH562*BX562))/(100*BQ562)</f>
        <v>0</v>
      </c>
      <c r="L562">
        <f>BV562 - IF(AH562&gt;1, K562*BQ562*100.0/(AJ562*CJ562), 0)</f>
        <v>0</v>
      </c>
      <c r="M562">
        <f>((S562-I562/2)*L562-K562)/(S562+I562/2)</f>
        <v>0</v>
      </c>
      <c r="N562">
        <f>M562*(CC562+CD562)/1000.0</f>
        <v>0</v>
      </c>
      <c r="O562">
        <f>(BV562 - IF(AH562&gt;1, K562*BQ562*100.0/(AJ562*CJ562), 0))*(CC562+CD562)/1000.0</f>
        <v>0</v>
      </c>
      <c r="P562">
        <f>2.0/((1/R562-1/Q562)+SIGN(R562)*SQRT((1/R562-1/Q562)*(1/R562-1/Q562) + 4*BR562/((BR562+1)*(BR562+1))*(2*1/R562*1/Q562-1/Q562*1/Q562)))</f>
        <v>0</v>
      </c>
      <c r="Q562">
        <f>IF(LEFT(BS562,1)&lt;&gt;"0",IF(LEFT(BS562,1)="1",3.0,BT562),$D$5+$E$5*(CJ562*CC562/($K$5*1000))+$F$5*(CJ562*CC562/($K$5*1000))*MAX(MIN(BQ562,$J$5),$I$5)*MAX(MIN(BQ562,$J$5),$I$5)+$G$5*MAX(MIN(BQ562,$J$5),$I$5)*(CJ562*CC562/($K$5*1000))+$H$5*(CJ562*CC562/($K$5*1000))*(CJ562*CC562/($K$5*1000)))</f>
        <v>0</v>
      </c>
      <c r="R562">
        <f>I562*(1000-(1000*0.61365*exp(17.502*V562/(240.97+V562))/(CC562+CD562)+BX562)/2)/(1000*0.61365*exp(17.502*V562/(240.97+V562))/(CC562+CD562)-BX562)</f>
        <v>0</v>
      </c>
      <c r="S562">
        <f>1/((BR562+1)/(P562/1.6)+1/(Q562/1.37)) + BR562/((BR562+1)/(P562/1.6) + BR562/(Q562/1.37))</f>
        <v>0</v>
      </c>
      <c r="T562">
        <f>(BM562*BP562)</f>
        <v>0</v>
      </c>
      <c r="U562">
        <f>(CE562+(T562+2*0.95*5.67E-8*(((CE562+$B$7)+273)^4-(CE562+273)^4)-44100*I562)/(1.84*29.3*Q562+8*0.95*5.67E-8*(CE562+273)^3))</f>
        <v>0</v>
      </c>
      <c r="V562">
        <f>($C$7*CF562+$D$7*CG562+$E$7*U562)</f>
        <v>0</v>
      </c>
      <c r="W562">
        <f>0.61365*exp(17.502*V562/(240.97+V562))</f>
        <v>0</v>
      </c>
      <c r="X562">
        <f>(Y562/Z562*100)</f>
        <v>0</v>
      </c>
      <c r="Y562">
        <f>BX562*(CC562+CD562)/1000</f>
        <v>0</v>
      </c>
      <c r="Z562">
        <f>0.61365*exp(17.502*CE562/(240.97+CE562))</f>
        <v>0</v>
      </c>
      <c r="AA562">
        <f>(W562-BX562*(CC562+CD562)/1000)</f>
        <v>0</v>
      </c>
      <c r="AB562">
        <f>(-I562*44100)</f>
        <v>0</v>
      </c>
      <c r="AC562">
        <f>2*29.3*Q562*0.92*(CE562-V562)</f>
        <v>0</v>
      </c>
      <c r="AD562">
        <f>2*0.95*5.67E-8*(((CE562+$B$7)+273)^4-(V562+273)^4)</f>
        <v>0</v>
      </c>
      <c r="AE562">
        <f>T562+AD562+AB562+AC562</f>
        <v>0</v>
      </c>
      <c r="AF562">
        <v>128</v>
      </c>
      <c r="AG562">
        <v>14</v>
      </c>
      <c r="AH562">
        <f>IF(AF562*$H$13&gt;=AJ562,1.0,(AJ562/(AJ562-AF562*$H$13)))</f>
        <v>0</v>
      </c>
      <c r="AI562">
        <f>(AH562-1)*100</f>
        <v>0</v>
      </c>
      <c r="AJ562">
        <f>MAX(0,($B$13+$C$13*CJ562)/(1+$D$13*CJ562)*CC562/(CE562+273)*$E$13)</f>
        <v>0</v>
      </c>
      <c r="AK562" t="s">
        <v>292</v>
      </c>
      <c r="AL562" t="s">
        <v>292</v>
      </c>
      <c r="AM562">
        <v>0</v>
      </c>
      <c r="AN562">
        <v>0</v>
      </c>
      <c r="AO562">
        <f>1-AM562/AN562</f>
        <v>0</v>
      </c>
      <c r="AP562">
        <v>0</v>
      </c>
      <c r="AQ562" t="s">
        <v>292</v>
      </c>
      <c r="AR562" t="s">
        <v>292</v>
      </c>
      <c r="AS562">
        <v>0</v>
      </c>
      <c r="AT562">
        <v>0</v>
      </c>
      <c r="AU562">
        <f>1-AS562/AT562</f>
        <v>0</v>
      </c>
      <c r="AV562">
        <v>0.5</v>
      </c>
      <c r="AW562">
        <f>BN562</f>
        <v>0</v>
      </c>
      <c r="AX562">
        <f>K562</f>
        <v>0</v>
      </c>
      <c r="AY562">
        <f>AU562*AV562*AW562</f>
        <v>0</v>
      </c>
      <c r="AZ562">
        <f>(AX562-AP562)/AW562</f>
        <v>0</v>
      </c>
      <c r="BA562">
        <f>(AN562-AT562)/AT562</f>
        <v>0</v>
      </c>
      <c r="BB562">
        <f>AM562/(AO562+AM562/AT562)</f>
        <v>0</v>
      </c>
      <c r="BC562" t="s">
        <v>292</v>
      </c>
      <c r="BD562">
        <v>0</v>
      </c>
      <c r="BE562">
        <f>IF(BD562&lt;&gt;0, BD562, BB562)</f>
        <v>0</v>
      </c>
      <c r="BF562">
        <f>1-BE562/AT562</f>
        <v>0</v>
      </c>
      <c r="BG562">
        <f>(AT562-AS562)/(AT562-BE562)</f>
        <v>0</v>
      </c>
      <c r="BH562">
        <f>(AN562-AT562)/(AN562-BE562)</f>
        <v>0</v>
      </c>
      <c r="BI562">
        <f>(AT562-AS562)/(AT562-AM562)</f>
        <v>0</v>
      </c>
      <c r="BJ562">
        <f>(AN562-AT562)/(AN562-AM562)</f>
        <v>0</v>
      </c>
      <c r="BK562">
        <f>(BG562*BE562/AS562)</f>
        <v>0</v>
      </c>
      <c r="BL562">
        <f>(1-BK562)</f>
        <v>0</v>
      </c>
      <c r="BM562">
        <f>$B$11*CK562+$C$11*CL562+$F$11*CM562*(1-CP562)</f>
        <v>0</v>
      </c>
      <c r="BN562">
        <f>BM562*BO562</f>
        <v>0</v>
      </c>
      <c r="BO562">
        <f>($B$11*$D$9+$C$11*$D$9+$F$11*((CZ562+CR562)/MAX(CZ562+CR562+DA562, 0.1)*$I$9+DA562/MAX(CZ562+CR562+DA562, 0.1)*$J$9))/($B$11+$C$11+$F$11)</f>
        <v>0</v>
      </c>
      <c r="BP562">
        <f>($B$11*$K$9+$C$11*$K$9+$F$11*((CZ562+CR562)/MAX(CZ562+CR562+DA562, 0.1)*$P$9+DA562/MAX(CZ562+CR562+DA562, 0.1)*$Q$9))/($B$11+$C$11+$F$11)</f>
        <v>0</v>
      </c>
      <c r="BQ562">
        <v>6</v>
      </c>
      <c r="BR562">
        <v>0.5</v>
      </c>
      <c r="BS562" t="s">
        <v>293</v>
      </c>
      <c r="BT562">
        <v>2</v>
      </c>
      <c r="BU562">
        <v>1626466279</v>
      </c>
      <c r="BV562">
        <v>394.279333333333</v>
      </c>
      <c r="BW562">
        <v>419.89</v>
      </c>
      <c r="BX562">
        <v>18.2470666666667</v>
      </c>
      <c r="BY562">
        <v>9.21526333333333</v>
      </c>
      <c r="BZ562">
        <v>392.732333333333</v>
      </c>
      <c r="CA562">
        <v>18.2147666666667</v>
      </c>
      <c r="CB562">
        <v>900.004333333333</v>
      </c>
      <c r="CC562">
        <v>100.746333333333</v>
      </c>
      <c r="CD562">
        <v>0.0996750333333333</v>
      </c>
      <c r="CE562">
        <v>33.9857333333333</v>
      </c>
      <c r="CF562">
        <v>31.2243666666667</v>
      </c>
      <c r="CG562">
        <v>999.9</v>
      </c>
      <c r="CH562">
        <v>0</v>
      </c>
      <c r="CI562">
        <v>0</v>
      </c>
      <c r="CJ562">
        <v>10037.2666666667</v>
      </c>
      <c r="CK562">
        <v>0</v>
      </c>
      <c r="CL562">
        <v>0.221023</v>
      </c>
      <c r="CM562">
        <v>1460.07666666667</v>
      </c>
      <c r="CN562">
        <v>0.973001666666667</v>
      </c>
      <c r="CO562">
        <v>0.0269983666666667</v>
      </c>
      <c r="CP562">
        <v>0</v>
      </c>
      <c r="CQ562">
        <v>896.174333333333</v>
      </c>
      <c r="CR562">
        <v>4.99999</v>
      </c>
      <c r="CS562">
        <v>13178.7333333333</v>
      </c>
      <c r="CT562">
        <v>12729.0666666667</v>
      </c>
      <c r="CU562">
        <v>40.562</v>
      </c>
      <c r="CV562">
        <v>41.937</v>
      </c>
      <c r="CW562">
        <v>41.375</v>
      </c>
      <c r="CX562">
        <v>41.625</v>
      </c>
      <c r="CY562">
        <v>43.25</v>
      </c>
      <c r="CZ562">
        <v>1415.79333333333</v>
      </c>
      <c r="DA562">
        <v>39.2833333333333</v>
      </c>
      <c r="DB562">
        <v>0</v>
      </c>
      <c r="DC562">
        <v>1626466291.4</v>
      </c>
      <c r="DD562">
        <v>0</v>
      </c>
      <c r="DE562">
        <v>896.048423076923</v>
      </c>
      <c r="DF562">
        <v>-0.0408547052743347</v>
      </c>
      <c r="DG562">
        <v>-2.38632482129035</v>
      </c>
      <c r="DH562">
        <v>13178.8153846154</v>
      </c>
      <c r="DI562">
        <v>15</v>
      </c>
      <c r="DJ562">
        <v>1626465084.6</v>
      </c>
      <c r="DK562" t="s">
        <v>294</v>
      </c>
      <c r="DL562">
        <v>1626465076.6</v>
      </c>
      <c r="DM562">
        <v>1626465084.6</v>
      </c>
      <c r="DN562">
        <v>8</v>
      </c>
      <c r="DO562">
        <v>0.212</v>
      </c>
      <c r="DP562">
        <v>0.013</v>
      </c>
      <c r="DQ562">
        <v>1.588</v>
      </c>
      <c r="DR562">
        <v>-0.074</v>
      </c>
      <c r="DS562">
        <v>420</v>
      </c>
      <c r="DT562">
        <v>3</v>
      </c>
      <c r="DU562">
        <v>0.13</v>
      </c>
      <c r="DV562">
        <v>0.03</v>
      </c>
      <c r="DW562">
        <v>-25.6141341463415</v>
      </c>
      <c r="DX562">
        <v>0.0515414634146632</v>
      </c>
      <c r="DY562">
        <v>0.0160481684960042</v>
      </c>
      <c r="DZ562">
        <v>1</v>
      </c>
      <c r="EA562">
        <v>896.064970588235</v>
      </c>
      <c r="EB562">
        <v>-0.338504066665504</v>
      </c>
      <c r="EC562">
        <v>0.195670714586299</v>
      </c>
      <c r="ED562">
        <v>1</v>
      </c>
      <c r="EE562">
        <v>9.00101975609756</v>
      </c>
      <c r="EF562">
        <v>0.55805163763066</v>
      </c>
      <c r="EG562">
        <v>0.0587618379765263</v>
      </c>
      <c r="EH562">
        <v>0</v>
      </c>
      <c r="EI562">
        <v>2</v>
      </c>
      <c r="EJ562">
        <v>3</v>
      </c>
      <c r="EK562" t="s">
        <v>354</v>
      </c>
      <c r="EL562">
        <v>100</v>
      </c>
      <c r="EM562">
        <v>100</v>
      </c>
      <c r="EN562">
        <v>1.547</v>
      </c>
      <c r="EO562">
        <v>0.0327</v>
      </c>
      <c r="EP562">
        <v>0.796380875196005</v>
      </c>
      <c r="EQ562">
        <v>0.00225868272383977</v>
      </c>
      <c r="ER562">
        <v>-9.96746185667655e-07</v>
      </c>
      <c r="ES562">
        <v>2.83711317370827e-10</v>
      </c>
      <c r="ET562">
        <v>-0.071317122073674</v>
      </c>
      <c r="EU562">
        <v>-0.00217948432402501</v>
      </c>
      <c r="EV562">
        <v>0.000453263451741206</v>
      </c>
      <c r="EW562">
        <v>-1.16319206543697e-06</v>
      </c>
      <c r="EX562">
        <v>-2</v>
      </c>
      <c r="EY562">
        <v>2196</v>
      </c>
      <c r="EZ562">
        <v>1</v>
      </c>
      <c r="FA562">
        <v>25</v>
      </c>
      <c r="FB562">
        <v>20.1</v>
      </c>
      <c r="FC562">
        <v>19.9</v>
      </c>
      <c r="FD562">
        <v>18</v>
      </c>
      <c r="FE562">
        <v>837.566</v>
      </c>
      <c r="FF562">
        <v>439.505</v>
      </c>
      <c r="FG562">
        <v>43.1976</v>
      </c>
      <c r="FH562">
        <v>25.682</v>
      </c>
      <c r="FI562">
        <v>30.0006</v>
      </c>
      <c r="FJ562">
        <v>25.5532</v>
      </c>
      <c r="FK562">
        <v>25.5662</v>
      </c>
      <c r="FL562">
        <v>25.1769</v>
      </c>
      <c r="FM562">
        <v>40.7412</v>
      </c>
      <c r="FN562">
        <v>0</v>
      </c>
      <c r="FO562">
        <v>43.43</v>
      </c>
      <c r="FP562">
        <v>420</v>
      </c>
      <c r="FQ562">
        <v>9.28084</v>
      </c>
      <c r="FR562">
        <v>101.43</v>
      </c>
      <c r="FS562">
        <v>101.853</v>
      </c>
    </row>
    <row r="563" spans="1:175">
      <c r="A563">
        <v>547</v>
      </c>
      <c r="B563">
        <v>1626466282</v>
      </c>
      <c r="C563">
        <v>1092.40000009537</v>
      </c>
      <c r="D563" t="s">
        <v>1388</v>
      </c>
      <c r="E563" t="s">
        <v>1389</v>
      </c>
      <c r="F563">
        <v>1</v>
      </c>
      <c r="G563" t="s">
        <v>291</v>
      </c>
      <c r="H563">
        <v>1626466281</v>
      </c>
      <c r="I563">
        <f>(J563)/1000</f>
        <v>0</v>
      </c>
      <c r="J563">
        <f>1000*CB563*AH563*(BX563-BY563)/(100*BQ563*(1000-AH563*BX563))</f>
        <v>0</v>
      </c>
      <c r="K563">
        <f>CB563*AH563*(BW563-BV563*(1000-AH563*BY563)/(1000-AH563*BX563))/(100*BQ563)</f>
        <v>0</v>
      </c>
      <c r="L563">
        <f>BV563 - IF(AH563&gt;1, K563*BQ563*100.0/(AJ563*CJ563), 0)</f>
        <v>0</v>
      </c>
      <c r="M563">
        <f>((S563-I563/2)*L563-K563)/(S563+I563/2)</f>
        <v>0</v>
      </c>
      <c r="N563">
        <f>M563*(CC563+CD563)/1000.0</f>
        <v>0</v>
      </c>
      <c r="O563">
        <f>(BV563 - IF(AH563&gt;1, K563*BQ563*100.0/(AJ563*CJ563), 0))*(CC563+CD563)/1000.0</f>
        <v>0</v>
      </c>
      <c r="P563">
        <f>2.0/((1/R563-1/Q563)+SIGN(R563)*SQRT((1/R563-1/Q563)*(1/R563-1/Q563) + 4*BR563/((BR563+1)*(BR563+1))*(2*1/R563*1/Q563-1/Q563*1/Q563)))</f>
        <v>0</v>
      </c>
      <c r="Q563">
        <f>IF(LEFT(BS563,1)&lt;&gt;"0",IF(LEFT(BS563,1)="1",3.0,BT563),$D$5+$E$5*(CJ563*CC563/($K$5*1000))+$F$5*(CJ563*CC563/($K$5*1000))*MAX(MIN(BQ563,$J$5),$I$5)*MAX(MIN(BQ563,$J$5),$I$5)+$G$5*MAX(MIN(BQ563,$J$5),$I$5)*(CJ563*CC563/($K$5*1000))+$H$5*(CJ563*CC563/($K$5*1000))*(CJ563*CC563/($K$5*1000)))</f>
        <v>0</v>
      </c>
      <c r="R563">
        <f>I563*(1000-(1000*0.61365*exp(17.502*V563/(240.97+V563))/(CC563+CD563)+BX563)/2)/(1000*0.61365*exp(17.502*V563/(240.97+V563))/(CC563+CD563)-BX563)</f>
        <v>0</v>
      </c>
      <c r="S563">
        <f>1/((BR563+1)/(P563/1.6)+1/(Q563/1.37)) + BR563/((BR563+1)/(P563/1.6) + BR563/(Q563/1.37))</f>
        <v>0</v>
      </c>
      <c r="T563">
        <f>(BM563*BP563)</f>
        <v>0</v>
      </c>
      <c r="U563">
        <f>(CE563+(T563+2*0.95*5.67E-8*(((CE563+$B$7)+273)^4-(CE563+273)^4)-44100*I563)/(1.84*29.3*Q563+8*0.95*5.67E-8*(CE563+273)^3))</f>
        <v>0</v>
      </c>
      <c r="V563">
        <f>($C$7*CF563+$D$7*CG563+$E$7*U563)</f>
        <v>0</v>
      </c>
      <c r="W563">
        <f>0.61365*exp(17.502*V563/(240.97+V563))</f>
        <v>0</v>
      </c>
      <c r="X563">
        <f>(Y563/Z563*100)</f>
        <v>0</v>
      </c>
      <c r="Y563">
        <f>BX563*(CC563+CD563)/1000</f>
        <v>0</v>
      </c>
      <c r="Z563">
        <f>0.61365*exp(17.502*CE563/(240.97+CE563))</f>
        <v>0</v>
      </c>
      <c r="AA563">
        <f>(W563-BX563*(CC563+CD563)/1000)</f>
        <v>0</v>
      </c>
      <c r="AB563">
        <f>(-I563*44100)</f>
        <v>0</v>
      </c>
      <c r="AC563">
        <f>2*29.3*Q563*0.92*(CE563-V563)</f>
        <v>0</v>
      </c>
      <c r="AD563">
        <f>2*0.95*5.67E-8*(((CE563+$B$7)+273)^4-(V563+273)^4)</f>
        <v>0</v>
      </c>
      <c r="AE563">
        <f>T563+AD563+AB563+AC563</f>
        <v>0</v>
      </c>
      <c r="AF563">
        <v>128</v>
      </c>
      <c r="AG563">
        <v>14</v>
      </c>
      <c r="AH563">
        <f>IF(AF563*$H$13&gt;=AJ563,1.0,(AJ563/(AJ563-AF563*$H$13)))</f>
        <v>0</v>
      </c>
      <c r="AI563">
        <f>(AH563-1)*100</f>
        <v>0</v>
      </c>
      <c r="AJ563">
        <f>MAX(0,($B$13+$C$13*CJ563)/(1+$D$13*CJ563)*CC563/(CE563+273)*$E$13)</f>
        <v>0</v>
      </c>
      <c r="AK563" t="s">
        <v>292</v>
      </c>
      <c r="AL563" t="s">
        <v>292</v>
      </c>
      <c r="AM563">
        <v>0</v>
      </c>
      <c r="AN563">
        <v>0</v>
      </c>
      <c r="AO563">
        <f>1-AM563/AN563</f>
        <v>0</v>
      </c>
      <c r="AP563">
        <v>0</v>
      </c>
      <c r="AQ563" t="s">
        <v>292</v>
      </c>
      <c r="AR563" t="s">
        <v>292</v>
      </c>
      <c r="AS563">
        <v>0</v>
      </c>
      <c r="AT563">
        <v>0</v>
      </c>
      <c r="AU563">
        <f>1-AS563/AT563</f>
        <v>0</v>
      </c>
      <c r="AV563">
        <v>0.5</v>
      </c>
      <c r="AW563">
        <f>BN563</f>
        <v>0</v>
      </c>
      <c r="AX563">
        <f>K563</f>
        <v>0</v>
      </c>
      <c r="AY563">
        <f>AU563*AV563*AW563</f>
        <v>0</v>
      </c>
      <c r="AZ563">
        <f>(AX563-AP563)/AW563</f>
        <v>0</v>
      </c>
      <c r="BA563">
        <f>(AN563-AT563)/AT563</f>
        <v>0</v>
      </c>
      <c r="BB563">
        <f>AM563/(AO563+AM563/AT563)</f>
        <v>0</v>
      </c>
      <c r="BC563" t="s">
        <v>292</v>
      </c>
      <c r="BD563">
        <v>0</v>
      </c>
      <c r="BE563">
        <f>IF(BD563&lt;&gt;0, BD563, BB563)</f>
        <v>0</v>
      </c>
      <c r="BF563">
        <f>1-BE563/AT563</f>
        <v>0</v>
      </c>
      <c r="BG563">
        <f>(AT563-AS563)/(AT563-BE563)</f>
        <v>0</v>
      </c>
      <c r="BH563">
        <f>(AN563-AT563)/(AN563-BE563)</f>
        <v>0</v>
      </c>
      <c r="BI563">
        <f>(AT563-AS563)/(AT563-AM563)</f>
        <v>0</v>
      </c>
      <c r="BJ563">
        <f>(AN563-AT563)/(AN563-AM563)</f>
        <v>0</v>
      </c>
      <c r="BK563">
        <f>(BG563*BE563/AS563)</f>
        <v>0</v>
      </c>
      <c r="BL563">
        <f>(1-BK563)</f>
        <v>0</v>
      </c>
      <c r="BM563">
        <f>$B$11*CK563+$C$11*CL563+$F$11*CM563*(1-CP563)</f>
        <v>0</v>
      </c>
      <c r="BN563">
        <f>BM563*BO563</f>
        <v>0</v>
      </c>
      <c r="BO563">
        <f>($B$11*$D$9+$C$11*$D$9+$F$11*((CZ563+CR563)/MAX(CZ563+CR563+DA563, 0.1)*$I$9+DA563/MAX(CZ563+CR563+DA563, 0.1)*$J$9))/($B$11+$C$11+$F$11)</f>
        <v>0</v>
      </c>
      <c r="BP563">
        <f>($B$11*$K$9+$C$11*$K$9+$F$11*((CZ563+CR563)/MAX(CZ563+CR563+DA563, 0.1)*$P$9+DA563/MAX(CZ563+CR563+DA563, 0.1)*$Q$9))/($B$11+$C$11+$F$11)</f>
        <v>0</v>
      </c>
      <c r="BQ563">
        <v>6</v>
      </c>
      <c r="BR563">
        <v>0.5</v>
      </c>
      <c r="BS563" t="s">
        <v>293</v>
      </c>
      <c r="BT563">
        <v>2</v>
      </c>
      <c r="BU563">
        <v>1626466281</v>
      </c>
      <c r="BV563">
        <v>394.305333333333</v>
      </c>
      <c r="BW563">
        <v>419.972666666667</v>
      </c>
      <c r="BX563">
        <v>18.304</v>
      </c>
      <c r="BY563">
        <v>9.26499666666667</v>
      </c>
      <c r="BZ563">
        <v>392.758333333333</v>
      </c>
      <c r="CA563">
        <v>18.2709</v>
      </c>
      <c r="CB563">
        <v>900.018333333333</v>
      </c>
      <c r="CC563">
        <v>100.745333333333</v>
      </c>
      <c r="CD563">
        <v>0.100321333333333</v>
      </c>
      <c r="CE563">
        <v>34.0248333333333</v>
      </c>
      <c r="CF563">
        <v>31.2524333333333</v>
      </c>
      <c r="CG563">
        <v>999.9</v>
      </c>
      <c r="CH563">
        <v>0</v>
      </c>
      <c r="CI563">
        <v>0</v>
      </c>
      <c r="CJ563">
        <v>9993.34</v>
      </c>
      <c r="CK563">
        <v>0</v>
      </c>
      <c r="CL563">
        <v>0.221023</v>
      </c>
      <c r="CM563">
        <v>1460.06666666667</v>
      </c>
      <c r="CN563">
        <v>0.973001666666667</v>
      </c>
      <c r="CO563">
        <v>0.0269983666666667</v>
      </c>
      <c r="CP563">
        <v>0</v>
      </c>
      <c r="CQ563">
        <v>895.912333333333</v>
      </c>
      <c r="CR563">
        <v>4.99999</v>
      </c>
      <c r="CS563">
        <v>13178.4333333333</v>
      </c>
      <c r="CT563">
        <v>12728.9666666667</v>
      </c>
      <c r="CU563">
        <v>40.562</v>
      </c>
      <c r="CV563">
        <v>41.937</v>
      </c>
      <c r="CW563">
        <v>41.375</v>
      </c>
      <c r="CX563">
        <v>41.625</v>
      </c>
      <c r="CY563">
        <v>43.312</v>
      </c>
      <c r="CZ563">
        <v>1415.78333333333</v>
      </c>
      <c r="DA563">
        <v>39.2833333333333</v>
      </c>
      <c r="DB563">
        <v>0</v>
      </c>
      <c r="DC563">
        <v>1626466293.2</v>
      </c>
      <c r="DD563">
        <v>0</v>
      </c>
      <c r="DE563">
        <v>896.00532</v>
      </c>
      <c r="DF563">
        <v>0.11092306986887</v>
      </c>
      <c r="DG563">
        <v>-5.07692312885587</v>
      </c>
      <c r="DH563">
        <v>13178.752</v>
      </c>
      <c r="DI563">
        <v>15</v>
      </c>
      <c r="DJ563">
        <v>1626465084.6</v>
      </c>
      <c r="DK563" t="s">
        <v>294</v>
      </c>
      <c r="DL563">
        <v>1626465076.6</v>
      </c>
      <c r="DM563">
        <v>1626465084.6</v>
      </c>
      <c r="DN563">
        <v>8</v>
      </c>
      <c r="DO563">
        <v>0.212</v>
      </c>
      <c r="DP563">
        <v>0.013</v>
      </c>
      <c r="DQ563">
        <v>1.588</v>
      </c>
      <c r="DR563">
        <v>-0.074</v>
      </c>
      <c r="DS563">
        <v>420</v>
      </c>
      <c r="DT563">
        <v>3</v>
      </c>
      <c r="DU563">
        <v>0.13</v>
      </c>
      <c r="DV563">
        <v>0.03</v>
      </c>
      <c r="DW563">
        <v>-25.6189780487805</v>
      </c>
      <c r="DX563">
        <v>0.0149832752612625</v>
      </c>
      <c r="DY563">
        <v>0.0192650386261204</v>
      </c>
      <c r="DZ563">
        <v>1</v>
      </c>
      <c r="EA563">
        <v>896.046212121212</v>
      </c>
      <c r="EB563">
        <v>-0.239683082180335</v>
      </c>
      <c r="EC563">
        <v>0.19587762994707</v>
      </c>
      <c r="ED563">
        <v>1</v>
      </c>
      <c r="EE563">
        <v>9.01339414634146</v>
      </c>
      <c r="EF563">
        <v>0.424889477351919</v>
      </c>
      <c r="EG563">
        <v>0.0499056534250726</v>
      </c>
      <c r="EH563">
        <v>0</v>
      </c>
      <c r="EI563">
        <v>2</v>
      </c>
      <c r="EJ563">
        <v>3</v>
      </c>
      <c r="EK563" t="s">
        <v>354</v>
      </c>
      <c r="EL563">
        <v>100</v>
      </c>
      <c r="EM563">
        <v>100</v>
      </c>
      <c r="EN563">
        <v>1.547</v>
      </c>
      <c r="EO563">
        <v>0.0334</v>
      </c>
      <c r="EP563">
        <v>0.796380875196005</v>
      </c>
      <c r="EQ563">
        <v>0.00225868272383977</v>
      </c>
      <c r="ER563">
        <v>-9.96746185667655e-07</v>
      </c>
      <c r="ES563">
        <v>2.83711317370827e-10</v>
      </c>
      <c r="ET563">
        <v>-0.071317122073674</v>
      </c>
      <c r="EU563">
        <v>-0.00217948432402501</v>
      </c>
      <c r="EV563">
        <v>0.000453263451741206</v>
      </c>
      <c r="EW563">
        <v>-1.16319206543697e-06</v>
      </c>
      <c r="EX563">
        <v>-2</v>
      </c>
      <c r="EY563">
        <v>2196</v>
      </c>
      <c r="EZ563">
        <v>1</v>
      </c>
      <c r="FA563">
        <v>25</v>
      </c>
      <c r="FB563">
        <v>20.1</v>
      </c>
      <c r="FC563">
        <v>20</v>
      </c>
      <c r="FD563">
        <v>18</v>
      </c>
      <c r="FE563">
        <v>837.466</v>
      </c>
      <c r="FF563">
        <v>439.508</v>
      </c>
      <c r="FG563">
        <v>43.2471</v>
      </c>
      <c r="FH563">
        <v>25.6855</v>
      </c>
      <c r="FI563">
        <v>30.0007</v>
      </c>
      <c r="FJ563">
        <v>25.5559</v>
      </c>
      <c r="FK563">
        <v>25.5684</v>
      </c>
      <c r="FL563">
        <v>25.1772</v>
      </c>
      <c r="FM563">
        <v>40.7412</v>
      </c>
      <c r="FN563">
        <v>0</v>
      </c>
      <c r="FO563">
        <v>43.53</v>
      </c>
      <c r="FP563">
        <v>420</v>
      </c>
      <c r="FQ563">
        <v>9.39099</v>
      </c>
      <c r="FR563">
        <v>101.431</v>
      </c>
      <c r="FS563">
        <v>101.853</v>
      </c>
    </row>
    <row r="564" spans="1:175">
      <c r="A564">
        <v>548</v>
      </c>
      <c r="B564">
        <v>1626466284</v>
      </c>
      <c r="C564">
        <v>1094.40000009537</v>
      </c>
      <c r="D564" t="s">
        <v>1390</v>
      </c>
      <c r="E564" t="s">
        <v>1391</v>
      </c>
      <c r="F564">
        <v>1</v>
      </c>
      <c r="G564" t="s">
        <v>291</v>
      </c>
      <c r="H564">
        <v>1626466283</v>
      </c>
      <c r="I564">
        <f>(J564)/1000</f>
        <v>0</v>
      </c>
      <c r="J564">
        <f>1000*CB564*AH564*(BX564-BY564)/(100*BQ564*(1000-AH564*BX564))</f>
        <v>0</v>
      </c>
      <c r="K564">
        <f>CB564*AH564*(BW564-BV564*(1000-AH564*BY564)/(1000-AH564*BX564))/(100*BQ564)</f>
        <v>0</v>
      </c>
      <c r="L564">
        <f>BV564 - IF(AH564&gt;1, K564*BQ564*100.0/(AJ564*CJ564), 0)</f>
        <v>0</v>
      </c>
      <c r="M564">
        <f>((S564-I564/2)*L564-K564)/(S564+I564/2)</f>
        <v>0</v>
      </c>
      <c r="N564">
        <f>M564*(CC564+CD564)/1000.0</f>
        <v>0</v>
      </c>
      <c r="O564">
        <f>(BV564 - IF(AH564&gt;1, K564*BQ564*100.0/(AJ564*CJ564), 0))*(CC564+CD564)/1000.0</f>
        <v>0</v>
      </c>
      <c r="P564">
        <f>2.0/((1/R564-1/Q564)+SIGN(R564)*SQRT((1/R564-1/Q564)*(1/R564-1/Q564) + 4*BR564/((BR564+1)*(BR564+1))*(2*1/R564*1/Q564-1/Q564*1/Q564)))</f>
        <v>0</v>
      </c>
      <c r="Q564">
        <f>IF(LEFT(BS564,1)&lt;&gt;"0",IF(LEFT(BS564,1)="1",3.0,BT564),$D$5+$E$5*(CJ564*CC564/($K$5*1000))+$F$5*(CJ564*CC564/($K$5*1000))*MAX(MIN(BQ564,$J$5),$I$5)*MAX(MIN(BQ564,$J$5),$I$5)+$G$5*MAX(MIN(BQ564,$J$5),$I$5)*(CJ564*CC564/($K$5*1000))+$H$5*(CJ564*CC564/($K$5*1000))*(CJ564*CC564/($K$5*1000)))</f>
        <v>0</v>
      </c>
      <c r="R564">
        <f>I564*(1000-(1000*0.61365*exp(17.502*V564/(240.97+V564))/(CC564+CD564)+BX564)/2)/(1000*0.61365*exp(17.502*V564/(240.97+V564))/(CC564+CD564)-BX564)</f>
        <v>0</v>
      </c>
      <c r="S564">
        <f>1/((BR564+1)/(P564/1.6)+1/(Q564/1.37)) + BR564/((BR564+1)/(P564/1.6) + BR564/(Q564/1.37))</f>
        <v>0</v>
      </c>
      <c r="T564">
        <f>(BM564*BP564)</f>
        <v>0</v>
      </c>
      <c r="U564">
        <f>(CE564+(T564+2*0.95*5.67E-8*(((CE564+$B$7)+273)^4-(CE564+273)^4)-44100*I564)/(1.84*29.3*Q564+8*0.95*5.67E-8*(CE564+273)^3))</f>
        <v>0</v>
      </c>
      <c r="V564">
        <f>($C$7*CF564+$D$7*CG564+$E$7*U564)</f>
        <v>0</v>
      </c>
      <c r="W564">
        <f>0.61365*exp(17.502*V564/(240.97+V564))</f>
        <v>0</v>
      </c>
      <c r="X564">
        <f>(Y564/Z564*100)</f>
        <v>0</v>
      </c>
      <c r="Y564">
        <f>BX564*(CC564+CD564)/1000</f>
        <v>0</v>
      </c>
      <c r="Z564">
        <f>0.61365*exp(17.502*CE564/(240.97+CE564))</f>
        <v>0</v>
      </c>
      <c r="AA564">
        <f>(W564-BX564*(CC564+CD564)/1000)</f>
        <v>0</v>
      </c>
      <c r="AB564">
        <f>(-I564*44100)</f>
        <v>0</v>
      </c>
      <c r="AC564">
        <f>2*29.3*Q564*0.92*(CE564-V564)</f>
        <v>0</v>
      </c>
      <c r="AD564">
        <f>2*0.95*5.67E-8*(((CE564+$B$7)+273)^4-(V564+273)^4)</f>
        <v>0</v>
      </c>
      <c r="AE564">
        <f>T564+AD564+AB564+AC564</f>
        <v>0</v>
      </c>
      <c r="AF564">
        <v>127</v>
      </c>
      <c r="AG564">
        <v>14</v>
      </c>
      <c r="AH564">
        <f>IF(AF564*$H$13&gt;=AJ564,1.0,(AJ564/(AJ564-AF564*$H$13)))</f>
        <v>0</v>
      </c>
      <c r="AI564">
        <f>(AH564-1)*100</f>
        <v>0</v>
      </c>
      <c r="AJ564">
        <f>MAX(0,($B$13+$C$13*CJ564)/(1+$D$13*CJ564)*CC564/(CE564+273)*$E$13)</f>
        <v>0</v>
      </c>
      <c r="AK564" t="s">
        <v>292</v>
      </c>
      <c r="AL564" t="s">
        <v>292</v>
      </c>
      <c r="AM564">
        <v>0</v>
      </c>
      <c r="AN564">
        <v>0</v>
      </c>
      <c r="AO564">
        <f>1-AM564/AN564</f>
        <v>0</v>
      </c>
      <c r="AP564">
        <v>0</v>
      </c>
      <c r="AQ564" t="s">
        <v>292</v>
      </c>
      <c r="AR564" t="s">
        <v>292</v>
      </c>
      <c r="AS564">
        <v>0</v>
      </c>
      <c r="AT564">
        <v>0</v>
      </c>
      <c r="AU564">
        <f>1-AS564/AT564</f>
        <v>0</v>
      </c>
      <c r="AV564">
        <v>0.5</v>
      </c>
      <c r="AW564">
        <f>BN564</f>
        <v>0</v>
      </c>
      <c r="AX564">
        <f>K564</f>
        <v>0</v>
      </c>
      <c r="AY564">
        <f>AU564*AV564*AW564</f>
        <v>0</v>
      </c>
      <c r="AZ564">
        <f>(AX564-AP564)/AW564</f>
        <v>0</v>
      </c>
      <c r="BA564">
        <f>(AN564-AT564)/AT564</f>
        <v>0</v>
      </c>
      <c r="BB564">
        <f>AM564/(AO564+AM564/AT564)</f>
        <v>0</v>
      </c>
      <c r="BC564" t="s">
        <v>292</v>
      </c>
      <c r="BD564">
        <v>0</v>
      </c>
      <c r="BE564">
        <f>IF(BD564&lt;&gt;0, BD564, BB564)</f>
        <v>0</v>
      </c>
      <c r="BF564">
        <f>1-BE564/AT564</f>
        <v>0</v>
      </c>
      <c r="BG564">
        <f>(AT564-AS564)/(AT564-BE564)</f>
        <v>0</v>
      </c>
      <c r="BH564">
        <f>(AN564-AT564)/(AN564-BE564)</f>
        <v>0</v>
      </c>
      <c r="BI564">
        <f>(AT564-AS564)/(AT564-AM564)</f>
        <v>0</v>
      </c>
      <c r="BJ564">
        <f>(AN564-AT564)/(AN564-AM564)</f>
        <v>0</v>
      </c>
      <c r="BK564">
        <f>(BG564*BE564/AS564)</f>
        <v>0</v>
      </c>
      <c r="BL564">
        <f>(1-BK564)</f>
        <v>0</v>
      </c>
      <c r="BM564">
        <f>$B$11*CK564+$C$11*CL564+$F$11*CM564*(1-CP564)</f>
        <v>0</v>
      </c>
      <c r="BN564">
        <f>BM564*BO564</f>
        <v>0</v>
      </c>
      <c r="BO564">
        <f>($B$11*$D$9+$C$11*$D$9+$F$11*((CZ564+CR564)/MAX(CZ564+CR564+DA564, 0.1)*$I$9+DA564/MAX(CZ564+CR564+DA564, 0.1)*$J$9))/($B$11+$C$11+$F$11)</f>
        <v>0</v>
      </c>
      <c r="BP564">
        <f>($B$11*$K$9+$C$11*$K$9+$F$11*((CZ564+CR564)/MAX(CZ564+CR564+DA564, 0.1)*$P$9+DA564/MAX(CZ564+CR564+DA564, 0.1)*$Q$9))/($B$11+$C$11+$F$11)</f>
        <v>0</v>
      </c>
      <c r="BQ564">
        <v>6</v>
      </c>
      <c r="BR564">
        <v>0.5</v>
      </c>
      <c r="BS564" t="s">
        <v>293</v>
      </c>
      <c r="BT564">
        <v>2</v>
      </c>
      <c r="BU564">
        <v>1626466283</v>
      </c>
      <c r="BV564">
        <v>394.348333333333</v>
      </c>
      <c r="BW564">
        <v>419.983666666667</v>
      </c>
      <c r="BX564">
        <v>18.3527666666667</v>
      </c>
      <c r="BY564">
        <v>9.27873666666667</v>
      </c>
      <c r="BZ564">
        <v>392.801333333333</v>
      </c>
      <c r="CA564">
        <v>18.3190333333333</v>
      </c>
      <c r="CB564">
        <v>899.986333333333</v>
      </c>
      <c r="CC564">
        <v>100.745666666667</v>
      </c>
      <c r="CD564">
        <v>0.100546666666667</v>
      </c>
      <c r="CE564">
        <v>34.0604333333333</v>
      </c>
      <c r="CF564">
        <v>31.2867333333333</v>
      </c>
      <c r="CG564">
        <v>999.9</v>
      </c>
      <c r="CH564">
        <v>0</v>
      </c>
      <c r="CI564">
        <v>0</v>
      </c>
      <c r="CJ564">
        <v>9941.25</v>
      </c>
      <c r="CK564">
        <v>0</v>
      </c>
      <c r="CL564">
        <v>0.221023</v>
      </c>
      <c r="CM564">
        <v>1459.98666666667</v>
      </c>
      <c r="CN564">
        <v>0.973001666666667</v>
      </c>
      <c r="CO564">
        <v>0.0269983666666667</v>
      </c>
      <c r="CP564">
        <v>0</v>
      </c>
      <c r="CQ564">
        <v>895.761333333333</v>
      </c>
      <c r="CR564">
        <v>4.99999</v>
      </c>
      <c r="CS564">
        <v>13177.4666666667</v>
      </c>
      <c r="CT564">
        <v>12728.2333333333</v>
      </c>
      <c r="CU564">
        <v>40.562</v>
      </c>
      <c r="CV564">
        <v>41.937</v>
      </c>
      <c r="CW564">
        <v>41.375</v>
      </c>
      <c r="CX564">
        <v>41.625</v>
      </c>
      <c r="CY564">
        <v>43.312</v>
      </c>
      <c r="CZ564">
        <v>1415.70666666667</v>
      </c>
      <c r="DA564">
        <v>39.28</v>
      </c>
      <c r="DB564">
        <v>0</v>
      </c>
      <c r="DC564">
        <v>1626466295</v>
      </c>
      <c r="DD564">
        <v>0</v>
      </c>
      <c r="DE564">
        <v>895.985615384615</v>
      </c>
      <c r="DF564">
        <v>-0.706666674933029</v>
      </c>
      <c r="DG564">
        <v>-4.8136752478185</v>
      </c>
      <c r="DH564">
        <v>13178.4923076923</v>
      </c>
      <c r="DI564">
        <v>15</v>
      </c>
      <c r="DJ564">
        <v>1626465084.6</v>
      </c>
      <c r="DK564" t="s">
        <v>294</v>
      </c>
      <c r="DL564">
        <v>1626465076.6</v>
      </c>
      <c r="DM564">
        <v>1626465084.6</v>
      </c>
      <c r="DN564">
        <v>8</v>
      </c>
      <c r="DO564">
        <v>0.212</v>
      </c>
      <c r="DP564">
        <v>0.013</v>
      </c>
      <c r="DQ564">
        <v>1.588</v>
      </c>
      <c r="DR564">
        <v>-0.074</v>
      </c>
      <c r="DS564">
        <v>420</v>
      </c>
      <c r="DT564">
        <v>3</v>
      </c>
      <c r="DU564">
        <v>0.13</v>
      </c>
      <c r="DV564">
        <v>0.03</v>
      </c>
      <c r="DW564">
        <v>-25.6225414634146</v>
      </c>
      <c r="DX564">
        <v>-0.0398174216028266</v>
      </c>
      <c r="DY564">
        <v>0.0229739510560702</v>
      </c>
      <c r="DZ564">
        <v>1</v>
      </c>
      <c r="EA564">
        <v>896.020428571429</v>
      </c>
      <c r="EB564">
        <v>-0.492588979345936</v>
      </c>
      <c r="EC564">
        <v>0.208481624502261</v>
      </c>
      <c r="ED564">
        <v>1</v>
      </c>
      <c r="EE564">
        <v>9.02771829268293</v>
      </c>
      <c r="EF564">
        <v>0.310374146341477</v>
      </c>
      <c r="EG564">
        <v>0.0391985097341436</v>
      </c>
      <c r="EH564">
        <v>0</v>
      </c>
      <c r="EI564">
        <v>2</v>
      </c>
      <c r="EJ564">
        <v>3</v>
      </c>
      <c r="EK564" t="s">
        <v>354</v>
      </c>
      <c r="EL564">
        <v>100</v>
      </c>
      <c r="EM564">
        <v>100</v>
      </c>
      <c r="EN564">
        <v>1.547</v>
      </c>
      <c r="EO564">
        <v>0.034</v>
      </c>
      <c r="EP564">
        <v>0.796380875196005</v>
      </c>
      <c r="EQ564">
        <v>0.00225868272383977</v>
      </c>
      <c r="ER564">
        <v>-9.96746185667655e-07</v>
      </c>
      <c r="ES564">
        <v>2.83711317370827e-10</v>
      </c>
      <c r="ET564">
        <v>-0.071317122073674</v>
      </c>
      <c r="EU564">
        <v>-0.00217948432402501</v>
      </c>
      <c r="EV564">
        <v>0.000453263451741206</v>
      </c>
      <c r="EW564">
        <v>-1.16319206543697e-06</v>
      </c>
      <c r="EX564">
        <v>-2</v>
      </c>
      <c r="EY564">
        <v>2196</v>
      </c>
      <c r="EZ564">
        <v>1</v>
      </c>
      <c r="FA564">
        <v>25</v>
      </c>
      <c r="FB564">
        <v>20.1</v>
      </c>
      <c r="FC564">
        <v>20</v>
      </c>
      <c r="FD564">
        <v>18</v>
      </c>
      <c r="FE564">
        <v>837.741</v>
      </c>
      <c r="FF564">
        <v>439.571</v>
      </c>
      <c r="FG564">
        <v>43.2962</v>
      </c>
      <c r="FH564">
        <v>25.6887</v>
      </c>
      <c r="FI564">
        <v>30.0006</v>
      </c>
      <c r="FJ564">
        <v>25.5583</v>
      </c>
      <c r="FK564">
        <v>25.5705</v>
      </c>
      <c r="FL564">
        <v>25.1763</v>
      </c>
      <c r="FM564">
        <v>40.7412</v>
      </c>
      <c r="FN564">
        <v>0</v>
      </c>
      <c r="FO564">
        <v>43.64</v>
      </c>
      <c r="FP564">
        <v>420</v>
      </c>
      <c r="FQ564">
        <v>9.40175</v>
      </c>
      <c r="FR564">
        <v>101.431</v>
      </c>
      <c r="FS564">
        <v>101.853</v>
      </c>
    </row>
    <row r="565" spans="1:175">
      <c r="A565">
        <v>549</v>
      </c>
      <c r="B565">
        <v>1626466286</v>
      </c>
      <c r="C565">
        <v>1096.40000009537</v>
      </c>
      <c r="D565" t="s">
        <v>1392</v>
      </c>
      <c r="E565" t="s">
        <v>1393</v>
      </c>
      <c r="F565">
        <v>1</v>
      </c>
      <c r="G565" t="s">
        <v>291</v>
      </c>
      <c r="H565">
        <v>1626466285</v>
      </c>
      <c r="I565">
        <f>(J565)/1000</f>
        <v>0</v>
      </c>
      <c r="J565">
        <f>1000*CB565*AH565*(BX565-BY565)/(100*BQ565*(1000-AH565*BX565))</f>
        <v>0</v>
      </c>
      <c r="K565">
        <f>CB565*AH565*(BW565-BV565*(1000-AH565*BY565)/(1000-AH565*BX565))/(100*BQ565)</f>
        <v>0</v>
      </c>
      <c r="L565">
        <f>BV565 - IF(AH565&gt;1, K565*BQ565*100.0/(AJ565*CJ565), 0)</f>
        <v>0</v>
      </c>
      <c r="M565">
        <f>((S565-I565/2)*L565-K565)/(S565+I565/2)</f>
        <v>0</v>
      </c>
      <c r="N565">
        <f>M565*(CC565+CD565)/1000.0</f>
        <v>0</v>
      </c>
      <c r="O565">
        <f>(BV565 - IF(AH565&gt;1, K565*BQ565*100.0/(AJ565*CJ565), 0))*(CC565+CD565)/1000.0</f>
        <v>0</v>
      </c>
      <c r="P565">
        <f>2.0/((1/R565-1/Q565)+SIGN(R565)*SQRT((1/R565-1/Q565)*(1/R565-1/Q565) + 4*BR565/((BR565+1)*(BR565+1))*(2*1/R565*1/Q565-1/Q565*1/Q565)))</f>
        <v>0</v>
      </c>
      <c r="Q565">
        <f>IF(LEFT(BS565,1)&lt;&gt;"0",IF(LEFT(BS565,1)="1",3.0,BT565),$D$5+$E$5*(CJ565*CC565/($K$5*1000))+$F$5*(CJ565*CC565/($K$5*1000))*MAX(MIN(BQ565,$J$5),$I$5)*MAX(MIN(BQ565,$J$5),$I$5)+$G$5*MAX(MIN(BQ565,$J$5),$I$5)*(CJ565*CC565/($K$5*1000))+$H$5*(CJ565*CC565/($K$5*1000))*(CJ565*CC565/($K$5*1000)))</f>
        <v>0</v>
      </c>
      <c r="R565">
        <f>I565*(1000-(1000*0.61365*exp(17.502*V565/(240.97+V565))/(CC565+CD565)+BX565)/2)/(1000*0.61365*exp(17.502*V565/(240.97+V565))/(CC565+CD565)-BX565)</f>
        <v>0</v>
      </c>
      <c r="S565">
        <f>1/((BR565+1)/(P565/1.6)+1/(Q565/1.37)) + BR565/((BR565+1)/(P565/1.6) + BR565/(Q565/1.37))</f>
        <v>0</v>
      </c>
      <c r="T565">
        <f>(BM565*BP565)</f>
        <v>0</v>
      </c>
      <c r="U565">
        <f>(CE565+(T565+2*0.95*5.67E-8*(((CE565+$B$7)+273)^4-(CE565+273)^4)-44100*I565)/(1.84*29.3*Q565+8*0.95*5.67E-8*(CE565+273)^3))</f>
        <v>0</v>
      </c>
      <c r="V565">
        <f>($C$7*CF565+$D$7*CG565+$E$7*U565)</f>
        <v>0</v>
      </c>
      <c r="W565">
        <f>0.61365*exp(17.502*V565/(240.97+V565))</f>
        <v>0</v>
      </c>
      <c r="X565">
        <f>(Y565/Z565*100)</f>
        <v>0</v>
      </c>
      <c r="Y565">
        <f>BX565*(CC565+CD565)/1000</f>
        <v>0</v>
      </c>
      <c r="Z565">
        <f>0.61365*exp(17.502*CE565/(240.97+CE565))</f>
        <v>0</v>
      </c>
      <c r="AA565">
        <f>(W565-BX565*(CC565+CD565)/1000)</f>
        <v>0</v>
      </c>
      <c r="AB565">
        <f>(-I565*44100)</f>
        <v>0</v>
      </c>
      <c r="AC565">
        <f>2*29.3*Q565*0.92*(CE565-V565)</f>
        <v>0</v>
      </c>
      <c r="AD565">
        <f>2*0.95*5.67E-8*(((CE565+$B$7)+273)^4-(V565+273)^4)</f>
        <v>0</v>
      </c>
      <c r="AE565">
        <f>T565+AD565+AB565+AC565</f>
        <v>0</v>
      </c>
      <c r="AF565">
        <v>128</v>
      </c>
      <c r="AG565">
        <v>14</v>
      </c>
      <c r="AH565">
        <f>IF(AF565*$H$13&gt;=AJ565,1.0,(AJ565/(AJ565-AF565*$H$13)))</f>
        <v>0</v>
      </c>
      <c r="AI565">
        <f>(AH565-1)*100</f>
        <v>0</v>
      </c>
      <c r="AJ565">
        <f>MAX(0,($B$13+$C$13*CJ565)/(1+$D$13*CJ565)*CC565/(CE565+273)*$E$13)</f>
        <v>0</v>
      </c>
      <c r="AK565" t="s">
        <v>292</v>
      </c>
      <c r="AL565" t="s">
        <v>292</v>
      </c>
      <c r="AM565">
        <v>0</v>
      </c>
      <c r="AN565">
        <v>0</v>
      </c>
      <c r="AO565">
        <f>1-AM565/AN565</f>
        <v>0</v>
      </c>
      <c r="AP565">
        <v>0</v>
      </c>
      <c r="AQ565" t="s">
        <v>292</v>
      </c>
      <c r="AR565" t="s">
        <v>292</v>
      </c>
      <c r="AS565">
        <v>0</v>
      </c>
      <c r="AT565">
        <v>0</v>
      </c>
      <c r="AU565">
        <f>1-AS565/AT565</f>
        <v>0</v>
      </c>
      <c r="AV565">
        <v>0.5</v>
      </c>
      <c r="AW565">
        <f>BN565</f>
        <v>0</v>
      </c>
      <c r="AX565">
        <f>K565</f>
        <v>0</v>
      </c>
      <c r="AY565">
        <f>AU565*AV565*AW565</f>
        <v>0</v>
      </c>
      <c r="AZ565">
        <f>(AX565-AP565)/AW565</f>
        <v>0</v>
      </c>
      <c r="BA565">
        <f>(AN565-AT565)/AT565</f>
        <v>0</v>
      </c>
      <c r="BB565">
        <f>AM565/(AO565+AM565/AT565)</f>
        <v>0</v>
      </c>
      <c r="BC565" t="s">
        <v>292</v>
      </c>
      <c r="BD565">
        <v>0</v>
      </c>
      <c r="BE565">
        <f>IF(BD565&lt;&gt;0, BD565, BB565)</f>
        <v>0</v>
      </c>
      <c r="BF565">
        <f>1-BE565/AT565</f>
        <v>0</v>
      </c>
      <c r="BG565">
        <f>(AT565-AS565)/(AT565-BE565)</f>
        <v>0</v>
      </c>
      <c r="BH565">
        <f>(AN565-AT565)/(AN565-BE565)</f>
        <v>0</v>
      </c>
      <c r="BI565">
        <f>(AT565-AS565)/(AT565-AM565)</f>
        <v>0</v>
      </c>
      <c r="BJ565">
        <f>(AN565-AT565)/(AN565-AM565)</f>
        <v>0</v>
      </c>
      <c r="BK565">
        <f>(BG565*BE565/AS565)</f>
        <v>0</v>
      </c>
      <c r="BL565">
        <f>(1-BK565)</f>
        <v>0</v>
      </c>
      <c r="BM565">
        <f>$B$11*CK565+$C$11*CL565+$F$11*CM565*(1-CP565)</f>
        <v>0</v>
      </c>
      <c r="BN565">
        <f>BM565*BO565</f>
        <v>0</v>
      </c>
      <c r="BO565">
        <f>($B$11*$D$9+$C$11*$D$9+$F$11*((CZ565+CR565)/MAX(CZ565+CR565+DA565, 0.1)*$I$9+DA565/MAX(CZ565+CR565+DA565, 0.1)*$J$9))/($B$11+$C$11+$F$11)</f>
        <v>0</v>
      </c>
      <c r="BP565">
        <f>($B$11*$K$9+$C$11*$K$9+$F$11*((CZ565+CR565)/MAX(CZ565+CR565+DA565, 0.1)*$P$9+DA565/MAX(CZ565+CR565+DA565, 0.1)*$Q$9))/($B$11+$C$11+$F$11)</f>
        <v>0</v>
      </c>
      <c r="BQ565">
        <v>6</v>
      </c>
      <c r="BR565">
        <v>0.5</v>
      </c>
      <c r="BS565" t="s">
        <v>293</v>
      </c>
      <c r="BT565">
        <v>2</v>
      </c>
      <c r="BU565">
        <v>1626466285</v>
      </c>
      <c r="BV565">
        <v>394.359</v>
      </c>
      <c r="BW565">
        <v>420.003666666667</v>
      </c>
      <c r="BX565">
        <v>18.3947333333333</v>
      </c>
      <c r="BY565">
        <v>9.28468</v>
      </c>
      <c r="BZ565">
        <v>392.812</v>
      </c>
      <c r="CA565">
        <v>18.3605</v>
      </c>
      <c r="CB565">
        <v>900.003</v>
      </c>
      <c r="CC565">
        <v>100.745666666667</v>
      </c>
      <c r="CD565">
        <v>0.0997406333333333</v>
      </c>
      <c r="CE565">
        <v>34.0967</v>
      </c>
      <c r="CF565">
        <v>31.3256</v>
      </c>
      <c r="CG565">
        <v>999.9</v>
      </c>
      <c r="CH565">
        <v>0</v>
      </c>
      <c r="CI565">
        <v>0</v>
      </c>
      <c r="CJ565">
        <v>9983.75</v>
      </c>
      <c r="CK565">
        <v>0</v>
      </c>
      <c r="CL565">
        <v>0.221023</v>
      </c>
      <c r="CM565">
        <v>1459.99</v>
      </c>
      <c r="CN565">
        <v>0.973001666666667</v>
      </c>
      <c r="CO565">
        <v>0.0269983666666667</v>
      </c>
      <c r="CP565">
        <v>0</v>
      </c>
      <c r="CQ565">
        <v>895.935</v>
      </c>
      <c r="CR565">
        <v>4.99999</v>
      </c>
      <c r="CS565">
        <v>13178.6666666667</v>
      </c>
      <c r="CT565">
        <v>12728.3</v>
      </c>
      <c r="CU565">
        <v>40.562</v>
      </c>
      <c r="CV565">
        <v>41.937</v>
      </c>
      <c r="CW565">
        <v>41.375</v>
      </c>
      <c r="CX565">
        <v>41.625</v>
      </c>
      <c r="CY565">
        <v>43.312</v>
      </c>
      <c r="CZ565">
        <v>1415.71</v>
      </c>
      <c r="DA565">
        <v>39.28</v>
      </c>
      <c r="DB565">
        <v>0</v>
      </c>
      <c r="DC565">
        <v>1626466297.4</v>
      </c>
      <c r="DD565">
        <v>0</v>
      </c>
      <c r="DE565">
        <v>895.955269230769</v>
      </c>
      <c r="DF565">
        <v>0.0117264911396565</v>
      </c>
      <c r="DG565">
        <v>-2.95042736887957</v>
      </c>
      <c r="DH565">
        <v>13178.3961538462</v>
      </c>
      <c r="DI565">
        <v>15</v>
      </c>
      <c r="DJ565">
        <v>1626465084.6</v>
      </c>
      <c r="DK565" t="s">
        <v>294</v>
      </c>
      <c r="DL565">
        <v>1626465076.6</v>
      </c>
      <c r="DM565">
        <v>1626465084.6</v>
      </c>
      <c r="DN565">
        <v>8</v>
      </c>
      <c r="DO565">
        <v>0.212</v>
      </c>
      <c r="DP565">
        <v>0.013</v>
      </c>
      <c r="DQ565">
        <v>1.588</v>
      </c>
      <c r="DR565">
        <v>-0.074</v>
      </c>
      <c r="DS565">
        <v>420</v>
      </c>
      <c r="DT565">
        <v>3</v>
      </c>
      <c r="DU565">
        <v>0.13</v>
      </c>
      <c r="DV565">
        <v>0.03</v>
      </c>
      <c r="DW565">
        <v>-25.6239097560976</v>
      </c>
      <c r="DX565">
        <v>-0.0607128919861368</v>
      </c>
      <c r="DY565">
        <v>0.0232542658544259</v>
      </c>
      <c r="DZ565">
        <v>1</v>
      </c>
      <c r="EA565">
        <v>896.001235294118</v>
      </c>
      <c r="EB565">
        <v>-0.647198956818685</v>
      </c>
      <c r="EC565">
        <v>0.220547855127595</v>
      </c>
      <c r="ED565">
        <v>1</v>
      </c>
      <c r="EE565">
        <v>9.04267146341463</v>
      </c>
      <c r="EF565">
        <v>0.25815449477353</v>
      </c>
      <c r="EG565">
        <v>0.0328904502087093</v>
      </c>
      <c r="EH565">
        <v>0</v>
      </c>
      <c r="EI565">
        <v>2</v>
      </c>
      <c r="EJ565">
        <v>3</v>
      </c>
      <c r="EK565" t="s">
        <v>354</v>
      </c>
      <c r="EL565">
        <v>100</v>
      </c>
      <c r="EM565">
        <v>100</v>
      </c>
      <c r="EN565">
        <v>1.547</v>
      </c>
      <c r="EO565">
        <v>0.0345</v>
      </c>
      <c r="EP565">
        <v>0.796380875196005</v>
      </c>
      <c r="EQ565">
        <v>0.00225868272383977</v>
      </c>
      <c r="ER565">
        <v>-9.96746185667655e-07</v>
      </c>
      <c r="ES565">
        <v>2.83711317370827e-10</v>
      </c>
      <c r="ET565">
        <v>-0.071317122073674</v>
      </c>
      <c r="EU565">
        <v>-0.00217948432402501</v>
      </c>
      <c r="EV565">
        <v>0.000453263451741206</v>
      </c>
      <c r="EW565">
        <v>-1.16319206543697e-06</v>
      </c>
      <c r="EX565">
        <v>-2</v>
      </c>
      <c r="EY565">
        <v>2196</v>
      </c>
      <c r="EZ565">
        <v>1</v>
      </c>
      <c r="FA565">
        <v>25</v>
      </c>
      <c r="FB565">
        <v>20.2</v>
      </c>
      <c r="FC565">
        <v>20</v>
      </c>
      <c r="FD565">
        <v>18</v>
      </c>
      <c r="FE565">
        <v>837.986</v>
      </c>
      <c r="FF565">
        <v>439.558</v>
      </c>
      <c r="FG565">
        <v>43.3445</v>
      </c>
      <c r="FH565">
        <v>25.6928</v>
      </c>
      <c r="FI565">
        <v>30.0006</v>
      </c>
      <c r="FJ565">
        <v>25.5605</v>
      </c>
      <c r="FK565">
        <v>25.5726</v>
      </c>
      <c r="FL565">
        <v>25.1749</v>
      </c>
      <c r="FM565">
        <v>40.4588</v>
      </c>
      <c r="FN565">
        <v>0</v>
      </c>
      <c r="FO565">
        <v>43.64</v>
      </c>
      <c r="FP565">
        <v>420</v>
      </c>
      <c r="FQ565">
        <v>9.4118</v>
      </c>
      <c r="FR565">
        <v>101.429</v>
      </c>
      <c r="FS565">
        <v>101.852</v>
      </c>
    </row>
    <row r="566" spans="1:175">
      <c r="A566">
        <v>550</v>
      </c>
      <c r="B566">
        <v>1626466288</v>
      </c>
      <c r="C566">
        <v>1098.40000009537</v>
      </c>
      <c r="D566" t="s">
        <v>1394</v>
      </c>
      <c r="E566" t="s">
        <v>1395</v>
      </c>
      <c r="F566">
        <v>1</v>
      </c>
      <c r="G566" t="s">
        <v>291</v>
      </c>
      <c r="H566">
        <v>1626466287</v>
      </c>
      <c r="I566">
        <f>(J566)/1000</f>
        <v>0</v>
      </c>
      <c r="J566">
        <f>1000*CB566*AH566*(BX566-BY566)/(100*BQ566*(1000-AH566*BX566))</f>
        <v>0</v>
      </c>
      <c r="K566">
        <f>CB566*AH566*(BW566-BV566*(1000-AH566*BY566)/(1000-AH566*BX566))/(100*BQ566)</f>
        <v>0</v>
      </c>
      <c r="L566">
        <f>BV566 - IF(AH566&gt;1, K566*BQ566*100.0/(AJ566*CJ566), 0)</f>
        <v>0</v>
      </c>
      <c r="M566">
        <f>((S566-I566/2)*L566-K566)/(S566+I566/2)</f>
        <v>0</v>
      </c>
      <c r="N566">
        <f>M566*(CC566+CD566)/1000.0</f>
        <v>0</v>
      </c>
      <c r="O566">
        <f>(BV566 - IF(AH566&gt;1, K566*BQ566*100.0/(AJ566*CJ566), 0))*(CC566+CD566)/1000.0</f>
        <v>0</v>
      </c>
      <c r="P566">
        <f>2.0/((1/R566-1/Q566)+SIGN(R566)*SQRT((1/R566-1/Q566)*(1/R566-1/Q566) + 4*BR566/((BR566+1)*(BR566+1))*(2*1/R566*1/Q566-1/Q566*1/Q566)))</f>
        <v>0</v>
      </c>
      <c r="Q566">
        <f>IF(LEFT(BS566,1)&lt;&gt;"0",IF(LEFT(BS566,1)="1",3.0,BT566),$D$5+$E$5*(CJ566*CC566/($K$5*1000))+$F$5*(CJ566*CC566/($K$5*1000))*MAX(MIN(BQ566,$J$5),$I$5)*MAX(MIN(BQ566,$J$5),$I$5)+$G$5*MAX(MIN(BQ566,$J$5),$I$5)*(CJ566*CC566/($K$5*1000))+$H$5*(CJ566*CC566/($K$5*1000))*(CJ566*CC566/($K$5*1000)))</f>
        <v>0</v>
      </c>
      <c r="R566">
        <f>I566*(1000-(1000*0.61365*exp(17.502*V566/(240.97+V566))/(CC566+CD566)+BX566)/2)/(1000*0.61365*exp(17.502*V566/(240.97+V566))/(CC566+CD566)-BX566)</f>
        <v>0</v>
      </c>
      <c r="S566">
        <f>1/((BR566+1)/(P566/1.6)+1/(Q566/1.37)) + BR566/((BR566+1)/(P566/1.6) + BR566/(Q566/1.37))</f>
        <v>0</v>
      </c>
      <c r="T566">
        <f>(BM566*BP566)</f>
        <v>0</v>
      </c>
      <c r="U566">
        <f>(CE566+(T566+2*0.95*5.67E-8*(((CE566+$B$7)+273)^4-(CE566+273)^4)-44100*I566)/(1.84*29.3*Q566+8*0.95*5.67E-8*(CE566+273)^3))</f>
        <v>0</v>
      </c>
      <c r="V566">
        <f>($C$7*CF566+$D$7*CG566+$E$7*U566)</f>
        <v>0</v>
      </c>
      <c r="W566">
        <f>0.61365*exp(17.502*V566/(240.97+V566))</f>
        <v>0</v>
      </c>
      <c r="X566">
        <f>(Y566/Z566*100)</f>
        <v>0</v>
      </c>
      <c r="Y566">
        <f>BX566*(CC566+CD566)/1000</f>
        <v>0</v>
      </c>
      <c r="Z566">
        <f>0.61365*exp(17.502*CE566/(240.97+CE566))</f>
        <v>0</v>
      </c>
      <c r="AA566">
        <f>(W566-BX566*(CC566+CD566)/1000)</f>
        <v>0</v>
      </c>
      <c r="AB566">
        <f>(-I566*44100)</f>
        <v>0</v>
      </c>
      <c r="AC566">
        <f>2*29.3*Q566*0.92*(CE566-V566)</f>
        <v>0</v>
      </c>
      <c r="AD566">
        <f>2*0.95*5.67E-8*(((CE566+$B$7)+273)^4-(V566+273)^4)</f>
        <v>0</v>
      </c>
      <c r="AE566">
        <f>T566+AD566+AB566+AC566</f>
        <v>0</v>
      </c>
      <c r="AF566">
        <v>127</v>
      </c>
      <c r="AG566">
        <v>14</v>
      </c>
      <c r="AH566">
        <f>IF(AF566*$H$13&gt;=AJ566,1.0,(AJ566/(AJ566-AF566*$H$13)))</f>
        <v>0</v>
      </c>
      <c r="AI566">
        <f>(AH566-1)*100</f>
        <v>0</v>
      </c>
      <c r="AJ566">
        <f>MAX(0,($B$13+$C$13*CJ566)/(1+$D$13*CJ566)*CC566/(CE566+273)*$E$13)</f>
        <v>0</v>
      </c>
      <c r="AK566" t="s">
        <v>292</v>
      </c>
      <c r="AL566" t="s">
        <v>292</v>
      </c>
      <c r="AM566">
        <v>0</v>
      </c>
      <c r="AN566">
        <v>0</v>
      </c>
      <c r="AO566">
        <f>1-AM566/AN566</f>
        <v>0</v>
      </c>
      <c r="AP566">
        <v>0</v>
      </c>
      <c r="AQ566" t="s">
        <v>292</v>
      </c>
      <c r="AR566" t="s">
        <v>292</v>
      </c>
      <c r="AS566">
        <v>0</v>
      </c>
      <c r="AT566">
        <v>0</v>
      </c>
      <c r="AU566">
        <f>1-AS566/AT566</f>
        <v>0</v>
      </c>
      <c r="AV566">
        <v>0.5</v>
      </c>
      <c r="AW566">
        <f>BN566</f>
        <v>0</v>
      </c>
      <c r="AX566">
        <f>K566</f>
        <v>0</v>
      </c>
      <c r="AY566">
        <f>AU566*AV566*AW566</f>
        <v>0</v>
      </c>
      <c r="AZ566">
        <f>(AX566-AP566)/AW566</f>
        <v>0</v>
      </c>
      <c r="BA566">
        <f>(AN566-AT566)/AT566</f>
        <v>0</v>
      </c>
      <c r="BB566">
        <f>AM566/(AO566+AM566/AT566)</f>
        <v>0</v>
      </c>
      <c r="BC566" t="s">
        <v>292</v>
      </c>
      <c r="BD566">
        <v>0</v>
      </c>
      <c r="BE566">
        <f>IF(BD566&lt;&gt;0, BD566, BB566)</f>
        <v>0</v>
      </c>
      <c r="BF566">
        <f>1-BE566/AT566</f>
        <v>0</v>
      </c>
      <c r="BG566">
        <f>(AT566-AS566)/(AT566-BE566)</f>
        <v>0</v>
      </c>
      <c r="BH566">
        <f>(AN566-AT566)/(AN566-BE566)</f>
        <v>0</v>
      </c>
      <c r="BI566">
        <f>(AT566-AS566)/(AT566-AM566)</f>
        <v>0</v>
      </c>
      <c r="BJ566">
        <f>(AN566-AT566)/(AN566-AM566)</f>
        <v>0</v>
      </c>
      <c r="BK566">
        <f>(BG566*BE566/AS566)</f>
        <v>0</v>
      </c>
      <c r="BL566">
        <f>(1-BK566)</f>
        <v>0</v>
      </c>
      <c r="BM566">
        <f>$B$11*CK566+$C$11*CL566+$F$11*CM566*(1-CP566)</f>
        <v>0</v>
      </c>
      <c r="BN566">
        <f>BM566*BO566</f>
        <v>0</v>
      </c>
      <c r="BO566">
        <f>($B$11*$D$9+$C$11*$D$9+$F$11*((CZ566+CR566)/MAX(CZ566+CR566+DA566, 0.1)*$I$9+DA566/MAX(CZ566+CR566+DA566, 0.1)*$J$9))/($B$11+$C$11+$F$11)</f>
        <v>0</v>
      </c>
      <c r="BP566">
        <f>($B$11*$K$9+$C$11*$K$9+$F$11*((CZ566+CR566)/MAX(CZ566+CR566+DA566, 0.1)*$P$9+DA566/MAX(CZ566+CR566+DA566, 0.1)*$Q$9))/($B$11+$C$11+$F$11)</f>
        <v>0</v>
      </c>
      <c r="BQ566">
        <v>6</v>
      </c>
      <c r="BR566">
        <v>0.5</v>
      </c>
      <c r="BS566" t="s">
        <v>293</v>
      </c>
      <c r="BT566">
        <v>2</v>
      </c>
      <c r="BU566">
        <v>1626466287</v>
      </c>
      <c r="BV566">
        <v>394.373</v>
      </c>
      <c r="BW566">
        <v>420.019</v>
      </c>
      <c r="BX566">
        <v>18.4295666666667</v>
      </c>
      <c r="BY566">
        <v>9.29117</v>
      </c>
      <c r="BZ566">
        <v>392.826</v>
      </c>
      <c r="CA566">
        <v>18.3948333333333</v>
      </c>
      <c r="CB566">
        <v>900.042</v>
      </c>
      <c r="CC566">
        <v>100.746</v>
      </c>
      <c r="CD566">
        <v>0.100386</v>
      </c>
      <c r="CE566">
        <v>34.1317666666667</v>
      </c>
      <c r="CF566">
        <v>31.3615</v>
      </c>
      <c r="CG566">
        <v>999.9</v>
      </c>
      <c r="CH566">
        <v>0</v>
      </c>
      <c r="CI566">
        <v>0</v>
      </c>
      <c r="CJ566">
        <v>9976.25</v>
      </c>
      <c r="CK566">
        <v>0</v>
      </c>
      <c r="CL566">
        <v>0.221023</v>
      </c>
      <c r="CM566">
        <v>1459.89</v>
      </c>
      <c r="CN566">
        <v>0.973</v>
      </c>
      <c r="CO566">
        <v>0.0269999</v>
      </c>
      <c r="CP566">
        <v>0</v>
      </c>
      <c r="CQ566">
        <v>896.04</v>
      </c>
      <c r="CR566">
        <v>4.99999</v>
      </c>
      <c r="CS566">
        <v>13177.4</v>
      </c>
      <c r="CT566">
        <v>12727.4</v>
      </c>
      <c r="CU566">
        <v>40.562</v>
      </c>
      <c r="CV566">
        <v>41.937</v>
      </c>
      <c r="CW566">
        <v>41.375</v>
      </c>
      <c r="CX566">
        <v>41.6456666666667</v>
      </c>
      <c r="CY566">
        <v>43.312</v>
      </c>
      <c r="CZ566">
        <v>1415.61</v>
      </c>
      <c r="DA566">
        <v>39.28</v>
      </c>
      <c r="DB566">
        <v>0</v>
      </c>
      <c r="DC566">
        <v>1626466299.2</v>
      </c>
      <c r="DD566">
        <v>0</v>
      </c>
      <c r="DE566">
        <v>895.9694</v>
      </c>
      <c r="DF566">
        <v>-1.21692308187413</v>
      </c>
      <c r="DG566">
        <v>-7.67692308852485</v>
      </c>
      <c r="DH566">
        <v>13178.596</v>
      </c>
      <c r="DI566">
        <v>15</v>
      </c>
      <c r="DJ566">
        <v>1626465084.6</v>
      </c>
      <c r="DK566" t="s">
        <v>294</v>
      </c>
      <c r="DL566">
        <v>1626465076.6</v>
      </c>
      <c r="DM566">
        <v>1626465084.6</v>
      </c>
      <c r="DN566">
        <v>8</v>
      </c>
      <c r="DO566">
        <v>0.212</v>
      </c>
      <c r="DP566">
        <v>0.013</v>
      </c>
      <c r="DQ566">
        <v>1.588</v>
      </c>
      <c r="DR566">
        <v>-0.074</v>
      </c>
      <c r="DS566">
        <v>420</v>
      </c>
      <c r="DT566">
        <v>3</v>
      </c>
      <c r="DU566">
        <v>0.13</v>
      </c>
      <c r="DV566">
        <v>0.03</v>
      </c>
      <c r="DW566">
        <v>-25.6278658536585</v>
      </c>
      <c r="DX566">
        <v>-0.116550522648166</v>
      </c>
      <c r="DY566">
        <v>0.0258436727148681</v>
      </c>
      <c r="DZ566">
        <v>1</v>
      </c>
      <c r="EA566">
        <v>895.972735294118</v>
      </c>
      <c r="EB566">
        <v>-0.337621735529833</v>
      </c>
      <c r="EC566">
        <v>0.206622034703254</v>
      </c>
      <c r="ED566">
        <v>1</v>
      </c>
      <c r="EE566">
        <v>9.05745829268293</v>
      </c>
      <c r="EF566">
        <v>0.270568013937291</v>
      </c>
      <c r="EG566">
        <v>0.0344564672610159</v>
      </c>
      <c r="EH566">
        <v>0</v>
      </c>
      <c r="EI566">
        <v>2</v>
      </c>
      <c r="EJ566">
        <v>3</v>
      </c>
      <c r="EK566" t="s">
        <v>354</v>
      </c>
      <c r="EL566">
        <v>100</v>
      </c>
      <c r="EM566">
        <v>100</v>
      </c>
      <c r="EN566">
        <v>1.547</v>
      </c>
      <c r="EO566">
        <v>0.0349</v>
      </c>
      <c r="EP566">
        <v>0.796380875196005</v>
      </c>
      <c r="EQ566">
        <v>0.00225868272383977</v>
      </c>
      <c r="ER566">
        <v>-9.96746185667655e-07</v>
      </c>
      <c r="ES566">
        <v>2.83711317370827e-10</v>
      </c>
      <c r="ET566">
        <v>-0.071317122073674</v>
      </c>
      <c r="EU566">
        <v>-0.00217948432402501</v>
      </c>
      <c r="EV566">
        <v>0.000453263451741206</v>
      </c>
      <c r="EW566">
        <v>-1.16319206543697e-06</v>
      </c>
      <c r="EX566">
        <v>-2</v>
      </c>
      <c r="EY566">
        <v>2196</v>
      </c>
      <c r="EZ566">
        <v>1</v>
      </c>
      <c r="FA566">
        <v>25</v>
      </c>
      <c r="FB566">
        <v>20.2</v>
      </c>
      <c r="FC566">
        <v>20.1</v>
      </c>
      <c r="FD566">
        <v>18</v>
      </c>
      <c r="FE566">
        <v>838.004</v>
      </c>
      <c r="FF566">
        <v>439.878</v>
      </c>
      <c r="FG566">
        <v>43.3923</v>
      </c>
      <c r="FH566">
        <v>25.6971</v>
      </c>
      <c r="FI566">
        <v>30.0007</v>
      </c>
      <c r="FJ566">
        <v>25.5632</v>
      </c>
      <c r="FK566">
        <v>25.5748</v>
      </c>
      <c r="FL566">
        <v>25.1786</v>
      </c>
      <c r="FM566">
        <v>40.4588</v>
      </c>
      <c r="FN566">
        <v>0</v>
      </c>
      <c r="FO566">
        <v>43.74</v>
      </c>
      <c r="FP566">
        <v>420</v>
      </c>
      <c r="FQ566">
        <v>9.4017</v>
      </c>
      <c r="FR566">
        <v>101.428</v>
      </c>
      <c r="FS566">
        <v>101.852</v>
      </c>
    </row>
    <row r="567" spans="1:175">
      <c r="A567">
        <v>551</v>
      </c>
      <c r="B567">
        <v>1626466290</v>
      </c>
      <c r="C567">
        <v>1100.40000009537</v>
      </c>
      <c r="D567" t="s">
        <v>1396</v>
      </c>
      <c r="E567" t="s">
        <v>1397</v>
      </c>
      <c r="F567">
        <v>1</v>
      </c>
      <c r="G567" t="s">
        <v>291</v>
      </c>
      <c r="H567">
        <v>1626466289</v>
      </c>
      <c r="I567">
        <f>(J567)/1000</f>
        <v>0</v>
      </c>
      <c r="J567">
        <f>1000*CB567*AH567*(BX567-BY567)/(100*BQ567*(1000-AH567*BX567))</f>
        <v>0</v>
      </c>
      <c r="K567">
        <f>CB567*AH567*(BW567-BV567*(1000-AH567*BY567)/(1000-AH567*BX567))/(100*BQ567)</f>
        <v>0</v>
      </c>
      <c r="L567">
        <f>BV567 - IF(AH567&gt;1, K567*BQ567*100.0/(AJ567*CJ567), 0)</f>
        <v>0</v>
      </c>
      <c r="M567">
        <f>((S567-I567/2)*L567-K567)/(S567+I567/2)</f>
        <v>0</v>
      </c>
      <c r="N567">
        <f>M567*(CC567+CD567)/1000.0</f>
        <v>0</v>
      </c>
      <c r="O567">
        <f>(BV567 - IF(AH567&gt;1, K567*BQ567*100.0/(AJ567*CJ567), 0))*(CC567+CD567)/1000.0</f>
        <v>0</v>
      </c>
      <c r="P567">
        <f>2.0/((1/R567-1/Q567)+SIGN(R567)*SQRT((1/R567-1/Q567)*(1/R567-1/Q567) + 4*BR567/((BR567+1)*(BR567+1))*(2*1/R567*1/Q567-1/Q567*1/Q567)))</f>
        <v>0</v>
      </c>
      <c r="Q567">
        <f>IF(LEFT(BS567,1)&lt;&gt;"0",IF(LEFT(BS567,1)="1",3.0,BT567),$D$5+$E$5*(CJ567*CC567/($K$5*1000))+$F$5*(CJ567*CC567/($K$5*1000))*MAX(MIN(BQ567,$J$5),$I$5)*MAX(MIN(BQ567,$J$5),$I$5)+$G$5*MAX(MIN(BQ567,$J$5),$I$5)*(CJ567*CC567/($K$5*1000))+$H$5*(CJ567*CC567/($K$5*1000))*(CJ567*CC567/($K$5*1000)))</f>
        <v>0</v>
      </c>
      <c r="R567">
        <f>I567*(1000-(1000*0.61365*exp(17.502*V567/(240.97+V567))/(CC567+CD567)+BX567)/2)/(1000*0.61365*exp(17.502*V567/(240.97+V567))/(CC567+CD567)-BX567)</f>
        <v>0</v>
      </c>
      <c r="S567">
        <f>1/((BR567+1)/(P567/1.6)+1/(Q567/1.37)) + BR567/((BR567+1)/(P567/1.6) + BR567/(Q567/1.37))</f>
        <v>0</v>
      </c>
      <c r="T567">
        <f>(BM567*BP567)</f>
        <v>0</v>
      </c>
      <c r="U567">
        <f>(CE567+(T567+2*0.95*5.67E-8*(((CE567+$B$7)+273)^4-(CE567+273)^4)-44100*I567)/(1.84*29.3*Q567+8*0.95*5.67E-8*(CE567+273)^3))</f>
        <v>0</v>
      </c>
      <c r="V567">
        <f>($C$7*CF567+$D$7*CG567+$E$7*U567)</f>
        <v>0</v>
      </c>
      <c r="W567">
        <f>0.61365*exp(17.502*V567/(240.97+V567))</f>
        <v>0</v>
      </c>
      <c r="X567">
        <f>(Y567/Z567*100)</f>
        <v>0</v>
      </c>
      <c r="Y567">
        <f>BX567*(CC567+CD567)/1000</f>
        <v>0</v>
      </c>
      <c r="Z567">
        <f>0.61365*exp(17.502*CE567/(240.97+CE567))</f>
        <v>0</v>
      </c>
      <c r="AA567">
        <f>(W567-BX567*(CC567+CD567)/1000)</f>
        <v>0</v>
      </c>
      <c r="AB567">
        <f>(-I567*44100)</f>
        <v>0</v>
      </c>
      <c r="AC567">
        <f>2*29.3*Q567*0.92*(CE567-V567)</f>
        <v>0</v>
      </c>
      <c r="AD567">
        <f>2*0.95*5.67E-8*(((CE567+$B$7)+273)^4-(V567+273)^4)</f>
        <v>0</v>
      </c>
      <c r="AE567">
        <f>T567+AD567+AB567+AC567</f>
        <v>0</v>
      </c>
      <c r="AF567">
        <v>127</v>
      </c>
      <c r="AG567">
        <v>14</v>
      </c>
      <c r="AH567">
        <f>IF(AF567*$H$13&gt;=AJ567,1.0,(AJ567/(AJ567-AF567*$H$13)))</f>
        <v>0</v>
      </c>
      <c r="AI567">
        <f>(AH567-1)*100</f>
        <v>0</v>
      </c>
      <c r="AJ567">
        <f>MAX(0,($B$13+$C$13*CJ567)/(1+$D$13*CJ567)*CC567/(CE567+273)*$E$13)</f>
        <v>0</v>
      </c>
      <c r="AK567" t="s">
        <v>292</v>
      </c>
      <c r="AL567" t="s">
        <v>292</v>
      </c>
      <c r="AM567">
        <v>0</v>
      </c>
      <c r="AN567">
        <v>0</v>
      </c>
      <c r="AO567">
        <f>1-AM567/AN567</f>
        <v>0</v>
      </c>
      <c r="AP567">
        <v>0</v>
      </c>
      <c r="AQ567" t="s">
        <v>292</v>
      </c>
      <c r="AR567" t="s">
        <v>292</v>
      </c>
      <c r="AS567">
        <v>0</v>
      </c>
      <c r="AT567">
        <v>0</v>
      </c>
      <c r="AU567">
        <f>1-AS567/AT567</f>
        <v>0</v>
      </c>
      <c r="AV567">
        <v>0.5</v>
      </c>
      <c r="AW567">
        <f>BN567</f>
        <v>0</v>
      </c>
      <c r="AX567">
        <f>K567</f>
        <v>0</v>
      </c>
      <c r="AY567">
        <f>AU567*AV567*AW567</f>
        <v>0</v>
      </c>
      <c r="AZ567">
        <f>(AX567-AP567)/AW567</f>
        <v>0</v>
      </c>
      <c r="BA567">
        <f>(AN567-AT567)/AT567</f>
        <v>0</v>
      </c>
      <c r="BB567">
        <f>AM567/(AO567+AM567/AT567)</f>
        <v>0</v>
      </c>
      <c r="BC567" t="s">
        <v>292</v>
      </c>
      <c r="BD567">
        <v>0</v>
      </c>
      <c r="BE567">
        <f>IF(BD567&lt;&gt;0, BD567, BB567)</f>
        <v>0</v>
      </c>
      <c r="BF567">
        <f>1-BE567/AT567</f>
        <v>0</v>
      </c>
      <c r="BG567">
        <f>(AT567-AS567)/(AT567-BE567)</f>
        <v>0</v>
      </c>
      <c r="BH567">
        <f>(AN567-AT567)/(AN567-BE567)</f>
        <v>0</v>
      </c>
      <c r="BI567">
        <f>(AT567-AS567)/(AT567-AM567)</f>
        <v>0</v>
      </c>
      <c r="BJ567">
        <f>(AN567-AT567)/(AN567-AM567)</f>
        <v>0</v>
      </c>
      <c r="BK567">
        <f>(BG567*BE567/AS567)</f>
        <v>0</v>
      </c>
      <c r="BL567">
        <f>(1-BK567)</f>
        <v>0</v>
      </c>
      <c r="BM567">
        <f>$B$11*CK567+$C$11*CL567+$F$11*CM567*(1-CP567)</f>
        <v>0</v>
      </c>
      <c r="BN567">
        <f>BM567*BO567</f>
        <v>0</v>
      </c>
      <c r="BO567">
        <f>($B$11*$D$9+$C$11*$D$9+$F$11*((CZ567+CR567)/MAX(CZ567+CR567+DA567, 0.1)*$I$9+DA567/MAX(CZ567+CR567+DA567, 0.1)*$J$9))/($B$11+$C$11+$F$11)</f>
        <v>0</v>
      </c>
      <c r="BP567">
        <f>($B$11*$K$9+$C$11*$K$9+$F$11*((CZ567+CR567)/MAX(CZ567+CR567+DA567, 0.1)*$P$9+DA567/MAX(CZ567+CR567+DA567, 0.1)*$Q$9))/($B$11+$C$11+$F$11)</f>
        <v>0</v>
      </c>
      <c r="BQ567">
        <v>6</v>
      </c>
      <c r="BR567">
        <v>0.5</v>
      </c>
      <c r="BS567" t="s">
        <v>293</v>
      </c>
      <c r="BT567">
        <v>2</v>
      </c>
      <c r="BU567">
        <v>1626466289</v>
      </c>
      <c r="BV567">
        <v>394.372333333333</v>
      </c>
      <c r="BW567">
        <v>419.943666666667</v>
      </c>
      <c r="BX567">
        <v>18.4616666666667</v>
      </c>
      <c r="BY567">
        <v>9.31811333333333</v>
      </c>
      <c r="BZ567">
        <v>392.825333333333</v>
      </c>
      <c r="CA567">
        <v>18.4265333333333</v>
      </c>
      <c r="CB567">
        <v>900.028666666667</v>
      </c>
      <c r="CC567">
        <v>100.746333333333</v>
      </c>
      <c r="CD567">
        <v>0.100505</v>
      </c>
      <c r="CE567">
        <v>34.1666666666667</v>
      </c>
      <c r="CF567">
        <v>31.3944666666667</v>
      </c>
      <c r="CG567">
        <v>999.9</v>
      </c>
      <c r="CH567">
        <v>0</v>
      </c>
      <c r="CI567">
        <v>0</v>
      </c>
      <c r="CJ567">
        <v>9973.75</v>
      </c>
      <c r="CK567">
        <v>0</v>
      </c>
      <c r="CL567">
        <v>0.221023</v>
      </c>
      <c r="CM567">
        <v>1459.98333333333</v>
      </c>
      <c r="CN567">
        <v>0.973001666666667</v>
      </c>
      <c r="CO567">
        <v>0.0269983666666667</v>
      </c>
      <c r="CP567">
        <v>0</v>
      </c>
      <c r="CQ567">
        <v>895.919333333333</v>
      </c>
      <c r="CR567">
        <v>4.99999</v>
      </c>
      <c r="CS567">
        <v>13177.7666666667</v>
      </c>
      <c r="CT567">
        <v>12728.2333333333</v>
      </c>
      <c r="CU567">
        <v>40.562</v>
      </c>
      <c r="CV567">
        <v>42</v>
      </c>
      <c r="CW567">
        <v>41.375</v>
      </c>
      <c r="CX567">
        <v>41.6456666666667</v>
      </c>
      <c r="CY567">
        <v>43.312</v>
      </c>
      <c r="CZ567">
        <v>1415.70333333333</v>
      </c>
      <c r="DA567">
        <v>39.28</v>
      </c>
      <c r="DB567">
        <v>0</v>
      </c>
      <c r="DC567">
        <v>1626466301</v>
      </c>
      <c r="DD567">
        <v>0</v>
      </c>
      <c r="DE567">
        <v>895.951038461538</v>
      </c>
      <c r="DF567">
        <v>-0.916615387334648</v>
      </c>
      <c r="DG567">
        <v>-4.77264956724076</v>
      </c>
      <c r="DH567">
        <v>13178.3384615385</v>
      </c>
      <c r="DI567">
        <v>15</v>
      </c>
      <c r="DJ567">
        <v>1626465084.6</v>
      </c>
      <c r="DK567" t="s">
        <v>294</v>
      </c>
      <c r="DL567">
        <v>1626465076.6</v>
      </c>
      <c r="DM567">
        <v>1626465084.6</v>
      </c>
      <c r="DN567">
        <v>8</v>
      </c>
      <c r="DO567">
        <v>0.212</v>
      </c>
      <c r="DP567">
        <v>0.013</v>
      </c>
      <c r="DQ567">
        <v>1.588</v>
      </c>
      <c r="DR567">
        <v>-0.074</v>
      </c>
      <c r="DS567">
        <v>420</v>
      </c>
      <c r="DT567">
        <v>3</v>
      </c>
      <c r="DU567">
        <v>0.13</v>
      </c>
      <c r="DV567">
        <v>0.03</v>
      </c>
      <c r="DW567">
        <v>-25.6236585365854</v>
      </c>
      <c r="DX567">
        <v>-0.0727756097560588</v>
      </c>
      <c r="DY567">
        <v>0.0282638437964673</v>
      </c>
      <c r="DZ567">
        <v>1</v>
      </c>
      <c r="EA567">
        <v>895.973828571428</v>
      </c>
      <c r="EB567">
        <v>-0.435114138851834</v>
      </c>
      <c r="EC567">
        <v>0.208968690165266</v>
      </c>
      <c r="ED567">
        <v>1</v>
      </c>
      <c r="EE567">
        <v>9.07056902439024</v>
      </c>
      <c r="EF567">
        <v>0.312483972125434</v>
      </c>
      <c r="EG567">
        <v>0.0388293955032235</v>
      </c>
      <c r="EH567">
        <v>0</v>
      </c>
      <c r="EI567">
        <v>2</v>
      </c>
      <c r="EJ567">
        <v>3</v>
      </c>
      <c r="EK567" t="s">
        <v>354</v>
      </c>
      <c r="EL567">
        <v>100</v>
      </c>
      <c r="EM567">
        <v>100</v>
      </c>
      <c r="EN567">
        <v>1.548</v>
      </c>
      <c r="EO567">
        <v>0.0353</v>
      </c>
      <c r="EP567">
        <v>0.796380875196005</v>
      </c>
      <c r="EQ567">
        <v>0.00225868272383977</v>
      </c>
      <c r="ER567">
        <v>-9.96746185667655e-07</v>
      </c>
      <c r="ES567">
        <v>2.83711317370827e-10</v>
      </c>
      <c r="ET567">
        <v>-0.071317122073674</v>
      </c>
      <c r="EU567">
        <v>-0.00217948432402501</v>
      </c>
      <c r="EV567">
        <v>0.000453263451741206</v>
      </c>
      <c r="EW567">
        <v>-1.16319206543697e-06</v>
      </c>
      <c r="EX567">
        <v>-2</v>
      </c>
      <c r="EY567">
        <v>2196</v>
      </c>
      <c r="EZ567">
        <v>1</v>
      </c>
      <c r="FA567">
        <v>25</v>
      </c>
      <c r="FB567">
        <v>20.2</v>
      </c>
      <c r="FC567">
        <v>20.1</v>
      </c>
      <c r="FD567">
        <v>18</v>
      </c>
      <c r="FE567">
        <v>838.188</v>
      </c>
      <c r="FF567">
        <v>439.776</v>
      </c>
      <c r="FG567">
        <v>43.4393</v>
      </c>
      <c r="FH567">
        <v>25.7014</v>
      </c>
      <c r="FI567">
        <v>30.0007</v>
      </c>
      <c r="FJ567">
        <v>25.5659</v>
      </c>
      <c r="FK567">
        <v>25.5771</v>
      </c>
      <c r="FL567">
        <v>25.1784</v>
      </c>
      <c r="FM567">
        <v>40.4588</v>
      </c>
      <c r="FN567">
        <v>0</v>
      </c>
      <c r="FO567">
        <v>43.84</v>
      </c>
      <c r="FP567">
        <v>420</v>
      </c>
      <c r="FQ567">
        <v>9.38812</v>
      </c>
      <c r="FR567">
        <v>101.428</v>
      </c>
      <c r="FS567">
        <v>101.85</v>
      </c>
    </row>
    <row r="568" spans="1:175">
      <c r="A568">
        <v>552</v>
      </c>
      <c r="B568">
        <v>1626466292</v>
      </c>
      <c r="C568">
        <v>1102.40000009537</v>
      </c>
      <c r="D568" t="s">
        <v>1398</v>
      </c>
      <c r="E568" t="s">
        <v>1399</v>
      </c>
      <c r="F568">
        <v>1</v>
      </c>
      <c r="G568" t="s">
        <v>291</v>
      </c>
      <c r="H568">
        <v>1626466291</v>
      </c>
      <c r="I568">
        <f>(J568)/1000</f>
        <v>0</v>
      </c>
      <c r="J568">
        <f>1000*CB568*AH568*(BX568-BY568)/(100*BQ568*(1000-AH568*BX568))</f>
        <v>0</v>
      </c>
      <c r="K568">
        <f>CB568*AH568*(BW568-BV568*(1000-AH568*BY568)/(1000-AH568*BX568))/(100*BQ568)</f>
        <v>0</v>
      </c>
      <c r="L568">
        <f>BV568 - IF(AH568&gt;1, K568*BQ568*100.0/(AJ568*CJ568), 0)</f>
        <v>0</v>
      </c>
      <c r="M568">
        <f>((S568-I568/2)*L568-K568)/(S568+I568/2)</f>
        <v>0</v>
      </c>
      <c r="N568">
        <f>M568*(CC568+CD568)/1000.0</f>
        <v>0</v>
      </c>
      <c r="O568">
        <f>(BV568 - IF(AH568&gt;1, K568*BQ568*100.0/(AJ568*CJ568), 0))*(CC568+CD568)/1000.0</f>
        <v>0</v>
      </c>
      <c r="P568">
        <f>2.0/((1/R568-1/Q568)+SIGN(R568)*SQRT((1/R568-1/Q568)*(1/R568-1/Q568) + 4*BR568/((BR568+1)*(BR568+1))*(2*1/R568*1/Q568-1/Q568*1/Q568)))</f>
        <v>0</v>
      </c>
      <c r="Q568">
        <f>IF(LEFT(BS568,1)&lt;&gt;"0",IF(LEFT(BS568,1)="1",3.0,BT568),$D$5+$E$5*(CJ568*CC568/($K$5*1000))+$F$5*(CJ568*CC568/($K$5*1000))*MAX(MIN(BQ568,$J$5),$I$5)*MAX(MIN(BQ568,$J$5),$I$5)+$G$5*MAX(MIN(BQ568,$J$5),$I$5)*(CJ568*CC568/($K$5*1000))+$H$5*(CJ568*CC568/($K$5*1000))*(CJ568*CC568/($K$5*1000)))</f>
        <v>0</v>
      </c>
      <c r="R568">
        <f>I568*(1000-(1000*0.61365*exp(17.502*V568/(240.97+V568))/(CC568+CD568)+BX568)/2)/(1000*0.61365*exp(17.502*V568/(240.97+V568))/(CC568+CD568)-BX568)</f>
        <v>0</v>
      </c>
      <c r="S568">
        <f>1/((BR568+1)/(P568/1.6)+1/(Q568/1.37)) + BR568/((BR568+1)/(P568/1.6) + BR568/(Q568/1.37))</f>
        <v>0</v>
      </c>
      <c r="T568">
        <f>(BM568*BP568)</f>
        <v>0</v>
      </c>
      <c r="U568">
        <f>(CE568+(T568+2*0.95*5.67E-8*(((CE568+$B$7)+273)^4-(CE568+273)^4)-44100*I568)/(1.84*29.3*Q568+8*0.95*5.67E-8*(CE568+273)^3))</f>
        <v>0</v>
      </c>
      <c r="V568">
        <f>($C$7*CF568+$D$7*CG568+$E$7*U568)</f>
        <v>0</v>
      </c>
      <c r="W568">
        <f>0.61365*exp(17.502*V568/(240.97+V568))</f>
        <v>0</v>
      </c>
      <c r="X568">
        <f>(Y568/Z568*100)</f>
        <v>0</v>
      </c>
      <c r="Y568">
        <f>BX568*(CC568+CD568)/1000</f>
        <v>0</v>
      </c>
      <c r="Z568">
        <f>0.61365*exp(17.502*CE568/(240.97+CE568))</f>
        <v>0</v>
      </c>
      <c r="AA568">
        <f>(W568-BX568*(CC568+CD568)/1000)</f>
        <v>0</v>
      </c>
      <c r="AB568">
        <f>(-I568*44100)</f>
        <v>0</v>
      </c>
      <c r="AC568">
        <f>2*29.3*Q568*0.92*(CE568-V568)</f>
        <v>0</v>
      </c>
      <c r="AD568">
        <f>2*0.95*5.67E-8*(((CE568+$B$7)+273)^4-(V568+273)^4)</f>
        <v>0</v>
      </c>
      <c r="AE568">
        <f>T568+AD568+AB568+AC568</f>
        <v>0</v>
      </c>
      <c r="AF568">
        <v>127</v>
      </c>
      <c r="AG568">
        <v>14</v>
      </c>
      <c r="AH568">
        <f>IF(AF568*$H$13&gt;=AJ568,1.0,(AJ568/(AJ568-AF568*$H$13)))</f>
        <v>0</v>
      </c>
      <c r="AI568">
        <f>(AH568-1)*100</f>
        <v>0</v>
      </c>
      <c r="AJ568">
        <f>MAX(0,($B$13+$C$13*CJ568)/(1+$D$13*CJ568)*CC568/(CE568+273)*$E$13)</f>
        <v>0</v>
      </c>
      <c r="AK568" t="s">
        <v>292</v>
      </c>
      <c r="AL568" t="s">
        <v>292</v>
      </c>
      <c r="AM568">
        <v>0</v>
      </c>
      <c r="AN568">
        <v>0</v>
      </c>
      <c r="AO568">
        <f>1-AM568/AN568</f>
        <v>0</v>
      </c>
      <c r="AP568">
        <v>0</v>
      </c>
      <c r="AQ568" t="s">
        <v>292</v>
      </c>
      <c r="AR568" t="s">
        <v>292</v>
      </c>
      <c r="AS568">
        <v>0</v>
      </c>
      <c r="AT568">
        <v>0</v>
      </c>
      <c r="AU568">
        <f>1-AS568/AT568</f>
        <v>0</v>
      </c>
      <c r="AV568">
        <v>0.5</v>
      </c>
      <c r="AW568">
        <f>BN568</f>
        <v>0</v>
      </c>
      <c r="AX568">
        <f>K568</f>
        <v>0</v>
      </c>
      <c r="AY568">
        <f>AU568*AV568*AW568</f>
        <v>0</v>
      </c>
      <c r="AZ568">
        <f>(AX568-AP568)/AW568</f>
        <v>0</v>
      </c>
      <c r="BA568">
        <f>(AN568-AT568)/AT568</f>
        <v>0</v>
      </c>
      <c r="BB568">
        <f>AM568/(AO568+AM568/AT568)</f>
        <v>0</v>
      </c>
      <c r="BC568" t="s">
        <v>292</v>
      </c>
      <c r="BD568">
        <v>0</v>
      </c>
      <c r="BE568">
        <f>IF(BD568&lt;&gt;0, BD568, BB568)</f>
        <v>0</v>
      </c>
      <c r="BF568">
        <f>1-BE568/AT568</f>
        <v>0</v>
      </c>
      <c r="BG568">
        <f>(AT568-AS568)/(AT568-BE568)</f>
        <v>0</v>
      </c>
      <c r="BH568">
        <f>(AN568-AT568)/(AN568-BE568)</f>
        <v>0</v>
      </c>
      <c r="BI568">
        <f>(AT568-AS568)/(AT568-AM568)</f>
        <v>0</v>
      </c>
      <c r="BJ568">
        <f>(AN568-AT568)/(AN568-AM568)</f>
        <v>0</v>
      </c>
      <c r="BK568">
        <f>(BG568*BE568/AS568)</f>
        <v>0</v>
      </c>
      <c r="BL568">
        <f>(1-BK568)</f>
        <v>0</v>
      </c>
      <c r="BM568">
        <f>$B$11*CK568+$C$11*CL568+$F$11*CM568*(1-CP568)</f>
        <v>0</v>
      </c>
      <c r="BN568">
        <f>BM568*BO568</f>
        <v>0</v>
      </c>
      <c r="BO568">
        <f>($B$11*$D$9+$C$11*$D$9+$F$11*((CZ568+CR568)/MAX(CZ568+CR568+DA568, 0.1)*$I$9+DA568/MAX(CZ568+CR568+DA568, 0.1)*$J$9))/($B$11+$C$11+$F$11)</f>
        <v>0</v>
      </c>
      <c r="BP568">
        <f>($B$11*$K$9+$C$11*$K$9+$F$11*((CZ568+CR568)/MAX(CZ568+CR568+DA568, 0.1)*$P$9+DA568/MAX(CZ568+CR568+DA568, 0.1)*$Q$9))/($B$11+$C$11+$F$11)</f>
        <v>0</v>
      </c>
      <c r="BQ568">
        <v>6</v>
      </c>
      <c r="BR568">
        <v>0.5</v>
      </c>
      <c r="BS568" t="s">
        <v>293</v>
      </c>
      <c r="BT568">
        <v>2</v>
      </c>
      <c r="BU568">
        <v>1626466291</v>
      </c>
      <c r="BV568">
        <v>394.357</v>
      </c>
      <c r="BW568">
        <v>419.936666666667</v>
      </c>
      <c r="BX568">
        <v>18.4989666666667</v>
      </c>
      <c r="BY568">
        <v>9.35101333333333</v>
      </c>
      <c r="BZ568">
        <v>392.81</v>
      </c>
      <c r="CA568">
        <v>18.4633</v>
      </c>
      <c r="CB568">
        <v>899.995666666667</v>
      </c>
      <c r="CC568">
        <v>100.745333333333</v>
      </c>
      <c r="CD568">
        <v>0.0993895666666667</v>
      </c>
      <c r="CE568">
        <v>34.2044333333333</v>
      </c>
      <c r="CF568">
        <v>31.4282666666667</v>
      </c>
      <c r="CG568">
        <v>999.9</v>
      </c>
      <c r="CH568">
        <v>0</v>
      </c>
      <c r="CI568">
        <v>0</v>
      </c>
      <c r="CJ568">
        <v>10031.0333333333</v>
      </c>
      <c r="CK568">
        <v>0</v>
      </c>
      <c r="CL568">
        <v>0.221023</v>
      </c>
      <c r="CM568">
        <v>1460.06333333333</v>
      </c>
      <c r="CN568">
        <v>0.973001666666667</v>
      </c>
      <c r="CO568">
        <v>0.0269983666666667</v>
      </c>
      <c r="CP568">
        <v>0</v>
      </c>
      <c r="CQ568">
        <v>895.767</v>
      </c>
      <c r="CR568">
        <v>4.99999</v>
      </c>
      <c r="CS568">
        <v>13178.1333333333</v>
      </c>
      <c r="CT568">
        <v>12728.9</v>
      </c>
      <c r="CU568">
        <v>40.562</v>
      </c>
      <c r="CV568">
        <v>41.937</v>
      </c>
      <c r="CW568">
        <v>41.375</v>
      </c>
      <c r="CX568">
        <v>41.687</v>
      </c>
      <c r="CY568">
        <v>43.312</v>
      </c>
      <c r="CZ568">
        <v>1415.78</v>
      </c>
      <c r="DA568">
        <v>39.2833333333333</v>
      </c>
      <c r="DB568">
        <v>0</v>
      </c>
      <c r="DC568">
        <v>1626466303.4</v>
      </c>
      <c r="DD568">
        <v>0</v>
      </c>
      <c r="DE568">
        <v>895.916961538461</v>
      </c>
      <c r="DF568">
        <v>-1.04160683915456</v>
      </c>
      <c r="DG568">
        <v>0.553846170135197</v>
      </c>
      <c r="DH568">
        <v>13178.1538461538</v>
      </c>
      <c r="DI568">
        <v>15</v>
      </c>
      <c r="DJ568">
        <v>1626465084.6</v>
      </c>
      <c r="DK568" t="s">
        <v>294</v>
      </c>
      <c r="DL568">
        <v>1626465076.6</v>
      </c>
      <c r="DM568">
        <v>1626465084.6</v>
      </c>
      <c r="DN568">
        <v>8</v>
      </c>
      <c r="DO568">
        <v>0.212</v>
      </c>
      <c r="DP568">
        <v>0.013</v>
      </c>
      <c r="DQ568">
        <v>1.588</v>
      </c>
      <c r="DR568">
        <v>-0.074</v>
      </c>
      <c r="DS568">
        <v>420</v>
      </c>
      <c r="DT568">
        <v>3</v>
      </c>
      <c r="DU568">
        <v>0.13</v>
      </c>
      <c r="DV568">
        <v>0.03</v>
      </c>
      <c r="DW568">
        <v>-25.6184341463415</v>
      </c>
      <c r="DX568">
        <v>0.0324083623693832</v>
      </c>
      <c r="DY568">
        <v>0.0337343612168704</v>
      </c>
      <c r="DZ568">
        <v>1</v>
      </c>
      <c r="EA568">
        <v>895.923941176471</v>
      </c>
      <c r="EB568">
        <v>-0.457814571193263</v>
      </c>
      <c r="EC568">
        <v>0.195650940854977</v>
      </c>
      <c r="ED568">
        <v>1</v>
      </c>
      <c r="EE568">
        <v>9.08209512195122</v>
      </c>
      <c r="EF568">
        <v>0.344386829268305</v>
      </c>
      <c r="EG568">
        <v>0.0415015702389948</v>
      </c>
      <c r="EH568">
        <v>0</v>
      </c>
      <c r="EI568">
        <v>2</v>
      </c>
      <c r="EJ568">
        <v>3</v>
      </c>
      <c r="EK568" t="s">
        <v>354</v>
      </c>
      <c r="EL568">
        <v>100</v>
      </c>
      <c r="EM568">
        <v>100</v>
      </c>
      <c r="EN568">
        <v>1.548</v>
      </c>
      <c r="EO568">
        <v>0.0358</v>
      </c>
      <c r="EP568">
        <v>0.796380875196005</v>
      </c>
      <c r="EQ568">
        <v>0.00225868272383977</v>
      </c>
      <c r="ER568">
        <v>-9.96746185667655e-07</v>
      </c>
      <c r="ES568">
        <v>2.83711317370827e-10</v>
      </c>
      <c r="ET568">
        <v>-0.071317122073674</v>
      </c>
      <c r="EU568">
        <v>-0.00217948432402501</v>
      </c>
      <c r="EV568">
        <v>0.000453263451741206</v>
      </c>
      <c r="EW568">
        <v>-1.16319206543697e-06</v>
      </c>
      <c r="EX568">
        <v>-2</v>
      </c>
      <c r="EY568">
        <v>2196</v>
      </c>
      <c r="EZ568">
        <v>1</v>
      </c>
      <c r="FA568">
        <v>25</v>
      </c>
      <c r="FB568">
        <v>20.3</v>
      </c>
      <c r="FC568">
        <v>20.1</v>
      </c>
      <c r="FD568">
        <v>18</v>
      </c>
      <c r="FE568">
        <v>838.104</v>
      </c>
      <c r="FF568">
        <v>439.707</v>
      </c>
      <c r="FG568">
        <v>43.4865</v>
      </c>
      <c r="FH568">
        <v>25.7049</v>
      </c>
      <c r="FI568">
        <v>30.0005</v>
      </c>
      <c r="FJ568">
        <v>25.568</v>
      </c>
      <c r="FK568">
        <v>25.5798</v>
      </c>
      <c r="FL568">
        <v>25.1786</v>
      </c>
      <c r="FM568">
        <v>40.1306</v>
      </c>
      <c r="FN568">
        <v>0</v>
      </c>
      <c r="FO568">
        <v>43.84</v>
      </c>
      <c r="FP568">
        <v>420</v>
      </c>
      <c r="FQ568">
        <v>9.51016</v>
      </c>
      <c r="FR568">
        <v>101.427</v>
      </c>
      <c r="FS568">
        <v>101.849</v>
      </c>
    </row>
    <row r="569" spans="1:175">
      <c r="A569">
        <v>553</v>
      </c>
      <c r="B569">
        <v>1626466294</v>
      </c>
      <c r="C569">
        <v>1104.40000009537</v>
      </c>
      <c r="D569" t="s">
        <v>1400</v>
      </c>
      <c r="E569" t="s">
        <v>1401</v>
      </c>
      <c r="F569">
        <v>1</v>
      </c>
      <c r="G569" t="s">
        <v>291</v>
      </c>
      <c r="H569">
        <v>1626466293</v>
      </c>
      <c r="I569">
        <f>(J569)/1000</f>
        <v>0</v>
      </c>
      <c r="J569">
        <f>1000*CB569*AH569*(BX569-BY569)/(100*BQ569*(1000-AH569*BX569))</f>
        <v>0</v>
      </c>
      <c r="K569">
        <f>CB569*AH569*(BW569-BV569*(1000-AH569*BY569)/(1000-AH569*BX569))/(100*BQ569)</f>
        <v>0</v>
      </c>
      <c r="L569">
        <f>BV569 - IF(AH569&gt;1, K569*BQ569*100.0/(AJ569*CJ569), 0)</f>
        <v>0</v>
      </c>
      <c r="M569">
        <f>((S569-I569/2)*L569-K569)/(S569+I569/2)</f>
        <v>0</v>
      </c>
      <c r="N569">
        <f>M569*(CC569+CD569)/1000.0</f>
        <v>0</v>
      </c>
      <c r="O569">
        <f>(BV569 - IF(AH569&gt;1, K569*BQ569*100.0/(AJ569*CJ569), 0))*(CC569+CD569)/1000.0</f>
        <v>0</v>
      </c>
      <c r="P569">
        <f>2.0/((1/R569-1/Q569)+SIGN(R569)*SQRT((1/R569-1/Q569)*(1/R569-1/Q569) + 4*BR569/((BR569+1)*(BR569+1))*(2*1/R569*1/Q569-1/Q569*1/Q569)))</f>
        <v>0</v>
      </c>
      <c r="Q569">
        <f>IF(LEFT(BS569,1)&lt;&gt;"0",IF(LEFT(BS569,1)="1",3.0,BT569),$D$5+$E$5*(CJ569*CC569/($K$5*1000))+$F$5*(CJ569*CC569/($K$5*1000))*MAX(MIN(BQ569,$J$5),$I$5)*MAX(MIN(BQ569,$J$5),$I$5)+$G$5*MAX(MIN(BQ569,$J$5),$I$5)*(CJ569*CC569/($K$5*1000))+$H$5*(CJ569*CC569/($K$5*1000))*(CJ569*CC569/($K$5*1000)))</f>
        <v>0</v>
      </c>
      <c r="R569">
        <f>I569*(1000-(1000*0.61365*exp(17.502*V569/(240.97+V569))/(CC569+CD569)+BX569)/2)/(1000*0.61365*exp(17.502*V569/(240.97+V569))/(CC569+CD569)-BX569)</f>
        <v>0</v>
      </c>
      <c r="S569">
        <f>1/((BR569+1)/(P569/1.6)+1/(Q569/1.37)) + BR569/((BR569+1)/(P569/1.6) + BR569/(Q569/1.37))</f>
        <v>0</v>
      </c>
      <c r="T569">
        <f>(BM569*BP569)</f>
        <v>0</v>
      </c>
      <c r="U569">
        <f>(CE569+(T569+2*0.95*5.67E-8*(((CE569+$B$7)+273)^4-(CE569+273)^4)-44100*I569)/(1.84*29.3*Q569+8*0.95*5.67E-8*(CE569+273)^3))</f>
        <v>0</v>
      </c>
      <c r="V569">
        <f>($C$7*CF569+$D$7*CG569+$E$7*U569)</f>
        <v>0</v>
      </c>
      <c r="W569">
        <f>0.61365*exp(17.502*V569/(240.97+V569))</f>
        <v>0</v>
      </c>
      <c r="X569">
        <f>(Y569/Z569*100)</f>
        <v>0</v>
      </c>
      <c r="Y569">
        <f>BX569*(CC569+CD569)/1000</f>
        <v>0</v>
      </c>
      <c r="Z569">
        <f>0.61365*exp(17.502*CE569/(240.97+CE569))</f>
        <v>0</v>
      </c>
      <c r="AA569">
        <f>(W569-BX569*(CC569+CD569)/1000)</f>
        <v>0</v>
      </c>
      <c r="AB569">
        <f>(-I569*44100)</f>
        <v>0</v>
      </c>
      <c r="AC569">
        <f>2*29.3*Q569*0.92*(CE569-V569)</f>
        <v>0</v>
      </c>
      <c r="AD569">
        <f>2*0.95*5.67E-8*(((CE569+$B$7)+273)^4-(V569+273)^4)</f>
        <v>0</v>
      </c>
      <c r="AE569">
        <f>T569+AD569+AB569+AC569</f>
        <v>0</v>
      </c>
      <c r="AF569">
        <v>127</v>
      </c>
      <c r="AG569">
        <v>14</v>
      </c>
      <c r="AH569">
        <f>IF(AF569*$H$13&gt;=AJ569,1.0,(AJ569/(AJ569-AF569*$H$13)))</f>
        <v>0</v>
      </c>
      <c r="AI569">
        <f>(AH569-1)*100</f>
        <v>0</v>
      </c>
      <c r="AJ569">
        <f>MAX(0,($B$13+$C$13*CJ569)/(1+$D$13*CJ569)*CC569/(CE569+273)*$E$13)</f>
        <v>0</v>
      </c>
      <c r="AK569" t="s">
        <v>292</v>
      </c>
      <c r="AL569" t="s">
        <v>292</v>
      </c>
      <c r="AM569">
        <v>0</v>
      </c>
      <c r="AN569">
        <v>0</v>
      </c>
      <c r="AO569">
        <f>1-AM569/AN569</f>
        <v>0</v>
      </c>
      <c r="AP569">
        <v>0</v>
      </c>
      <c r="AQ569" t="s">
        <v>292</v>
      </c>
      <c r="AR569" t="s">
        <v>292</v>
      </c>
      <c r="AS569">
        <v>0</v>
      </c>
      <c r="AT569">
        <v>0</v>
      </c>
      <c r="AU569">
        <f>1-AS569/AT569</f>
        <v>0</v>
      </c>
      <c r="AV569">
        <v>0.5</v>
      </c>
      <c r="AW569">
        <f>BN569</f>
        <v>0</v>
      </c>
      <c r="AX569">
        <f>K569</f>
        <v>0</v>
      </c>
      <c r="AY569">
        <f>AU569*AV569*AW569</f>
        <v>0</v>
      </c>
      <c r="AZ569">
        <f>(AX569-AP569)/AW569</f>
        <v>0</v>
      </c>
      <c r="BA569">
        <f>(AN569-AT569)/AT569</f>
        <v>0</v>
      </c>
      <c r="BB569">
        <f>AM569/(AO569+AM569/AT569)</f>
        <v>0</v>
      </c>
      <c r="BC569" t="s">
        <v>292</v>
      </c>
      <c r="BD569">
        <v>0</v>
      </c>
      <c r="BE569">
        <f>IF(BD569&lt;&gt;0, BD569, BB569)</f>
        <v>0</v>
      </c>
      <c r="BF569">
        <f>1-BE569/AT569</f>
        <v>0</v>
      </c>
      <c r="BG569">
        <f>(AT569-AS569)/(AT569-BE569)</f>
        <v>0</v>
      </c>
      <c r="BH569">
        <f>(AN569-AT569)/(AN569-BE569)</f>
        <v>0</v>
      </c>
      <c r="BI569">
        <f>(AT569-AS569)/(AT569-AM569)</f>
        <v>0</v>
      </c>
      <c r="BJ569">
        <f>(AN569-AT569)/(AN569-AM569)</f>
        <v>0</v>
      </c>
      <c r="BK569">
        <f>(BG569*BE569/AS569)</f>
        <v>0</v>
      </c>
      <c r="BL569">
        <f>(1-BK569)</f>
        <v>0</v>
      </c>
      <c r="BM569">
        <f>$B$11*CK569+$C$11*CL569+$F$11*CM569*(1-CP569)</f>
        <v>0</v>
      </c>
      <c r="BN569">
        <f>BM569*BO569</f>
        <v>0</v>
      </c>
      <c r="BO569">
        <f>($B$11*$D$9+$C$11*$D$9+$F$11*((CZ569+CR569)/MAX(CZ569+CR569+DA569, 0.1)*$I$9+DA569/MAX(CZ569+CR569+DA569, 0.1)*$J$9))/($B$11+$C$11+$F$11)</f>
        <v>0</v>
      </c>
      <c r="BP569">
        <f>($B$11*$K$9+$C$11*$K$9+$F$11*((CZ569+CR569)/MAX(CZ569+CR569+DA569, 0.1)*$P$9+DA569/MAX(CZ569+CR569+DA569, 0.1)*$Q$9))/($B$11+$C$11+$F$11)</f>
        <v>0</v>
      </c>
      <c r="BQ569">
        <v>6</v>
      </c>
      <c r="BR569">
        <v>0.5</v>
      </c>
      <c r="BS569" t="s">
        <v>293</v>
      </c>
      <c r="BT569">
        <v>2</v>
      </c>
      <c r="BU569">
        <v>1626466293</v>
      </c>
      <c r="BV569">
        <v>394.371</v>
      </c>
      <c r="BW569">
        <v>419.969</v>
      </c>
      <c r="BX569">
        <v>18.5382666666667</v>
      </c>
      <c r="BY569">
        <v>9.36472</v>
      </c>
      <c r="BZ569">
        <v>392.824</v>
      </c>
      <c r="CA569">
        <v>18.5021</v>
      </c>
      <c r="CB569">
        <v>899.995666666667</v>
      </c>
      <c r="CC569">
        <v>100.745</v>
      </c>
      <c r="CD569">
        <v>0.0995075333333333</v>
      </c>
      <c r="CE569">
        <v>34.2451</v>
      </c>
      <c r="CF569">
        <v>31.4652666666667</v>
      </c>
      <c r="CG569">
        <v>999.9</v>
      </c>
      <c r="CH569">
        <v>0</v>
      </c>
      <c r="CI569">
        <v>0</v>
      </c>
      <c r="CJ569">
        <v>10015.0166666667</v>
      </c>
      <c r="CK569">
        <v>0</v>
      </c>
      <c r="CL569">
        <v>0.221023</v>
      </c>
      <c r="CM569">
        <v>1459.97333333333</v>
      </c>
      <c r="CN569">
        <v>0.973001666666667</v>
      </c>
      <c r="CO569">
        <v>0.0269983666666667</v>
      </c>
      <c r="CP569">
        <v>0</v>
      </c>
      <c r="CQ569">
        <v>895.874</v>
      </c>
      <c r="CR569">
        <v>4.99999</v>
      </c>
      <c r="CS569">
        <v>13177.0666666667</v>
      </c>
      <c r="CT569">
        <v>12728.1333333333</v>
      </c>
      <c r="CU569">
        <v>40.562</v>
      </c>
      <c r="CV569">
        <v>41.979</v>
      </c>
      <c r="CW569">
        <v>41.375</v>
      </c>
      <c r="CX569">
        <v>41.6456666666667</v>
      </c>
      <c r="CY569">
        <v>43.312</v>
      </c>
      <c r="CZ569">
        <v>1415.69333333333</v>
      </c>
      <c r="DA569">
        <v>39.28</v>
      </c>
      <c r="DB569">
        <v>0</v>
      </c>
      <c r="DC569">
        <v>1626466305.2</v>
      </c>
      <c r="DD569">
        <v>0</v>
      </c>
      <c r="DE569">
        <v>895.85088</v>
      </c>
      <c r="DF569">
        <v>-1.05992307974855</v>
      </c>
      <c r="DG569">
        <v>-1.69230764032032</v>
      </c>
      <c r="DH569">
        <v>13177.856</v>
      </c>
      <c r="DI569">
        <v>15</v>
      </c>
      <c r="DJ569">
        <v>1626465084.6</v>
      </c>
      <c r="DK569" t="s">
        <v>294</v>
      </c>
      <c r="DL569">
        <v>1626465076.6</v>
      </c>
      <c r="DM569">
        <v>1626465084.6</v>
      </c>
      <c r="DN569">
        <v>8</v>
      </c>
      <c r="DO569">
        <v>0.212</v>
      </c>
      <c r="DP569">
        <v>0.013</v>
      </c>
      <c r="DQ569">
        <v>1.588</v>
      </c>
      <c r="DR569">
        <v>-0.074</v>
      </c>
      <c r="DS569">
        <v>420</v>
      </c>
      <c r="DT569">
        <v>3</v>
      </c>
      <c r="DU569">
        <v>0.13</v>
      </c>
      <c r="DV569">
        <v>0.03</v>
      </c>
      <c r="DW569">
        <v>-25.6172609756098</v>
      </c>
      <c r="DX569">
        <v>0.0756522648083363</v>
      </c>
      <c r="DY569">
        <v>0.0342511376207634</v>
      </c>
      <c r="DZ569">
        <v>1</v>
      </c>
      <c r="EA569">
        <v>895.927058823529</v>
      </c>
      <c r="EB569">
        <v>-1.10865880132153</v>
      </c>
      <c r="EC569">
        <v>0.198000585438293</v>
      </c>
      <c r="ED569">
        <v>1</v>
      </c>
      <c r="EE569">
        <v>9.09421195121951</v>
      </c>
      <c r="EF569">
        <v>0.387242299651559</v>
      </c>
      <c r="EG569">
        <v>0.0450301610153772</v>
      </c>
      <c r="EH569">
        <v>0</v>
      </c>
      <c r="EI569">
        <v>2</v>
      </c>
      <c r="EJ569">
        <v>3</v>
      </c>
      <c r="EK569" t="s">
        <v>354</v>
      </c>
      <c r="EL569">
        <v>100</v>
      </c>
      <c r="EM569">
        <v>100</v>
      </c>
      <c r="EN569">
        <v>1.547</v>
      </c>
      <c r="EO569">
        <v>0.0364</v>
      </c>
      <c r="EP569">
        <v>0.796380875196005</v>
      </c>
      <c r="EQ569">
        <v>0.00225868272383977</v>
      </c>
      <c r="ER569">
        <v>-9.96746185667655e-07</v>
      </c>
      <c r="ES569">
        <v>2.83711317370827e-10</v>
      </c>
      <c r="ET569">
        <v>-0.071317122073674</v>
      </c>
      <c r="EU569">
        <v>-0.00217948432402501</v>
      </c>
      <c r="EV569">
        <v>0.000453263451741206</v>
      </c>
      <c r="EW569">
        <v>-1.16319206543697e-06</v>
      </c>
      <c r="EX569">
        <v>-2</v>
      </c>
      <c r="EY569">
        <v>2196</v>
      </c>
      <c r="EZ569">
        <v>1</v>
      </c>
      <c r="FA569">
        <v>25</v>
      </c>
      <c r="FB569">
        <v>20.3</v>
      </c>
      <c r="FC569">
        <v>20.2</v>
      </c>
      <c r="FD569">
        <v>18</v>
      </c>
      <c r="FE569">
        <v>837.881</v>
      </c>
      <c r="FF569">
        <v>439.94</v>
      </c>
      <c r="FG569">
        <v>43.5337</v>
      </c>
      <c r="FH569">
        <v>25.7082</v>
      </c>
      <c r="FI569">
        <v>30.0006</v>
      </c>
      <c r="FJ569">
        <v>25.5704</v>
      </c>
      <c r="FK569">
        <v>25.5823</v>
      </c>
      <c r="FL569">
        <v>25.1792</v>
      </c>
      <c r="FM569">
        <v>39.8473</v>
      </c>
      <c r="FN569">
        <v>0</v>
      </c>
      <c r="FO569">
        <v>43.94</v>
      </c>
      <c r="FP569">
        <v>420</v>
      </c>
      <c r="FQ569">
        <v>9.52986</v>
      </c>
      <c r="FR569">
        <v>101.426</v>
      </c>
      <c r="FS569">
        <v>101.85</v>
      </c>
    </row>
    <row r="570" spans="1:175">
      <c r="A570">
        <v>554</v>
      </c>
      <c r="B570">
        <v>1626466296</v>
      </c>
      <c r="C570">
        <v>1106.40000009537</v>
      </c>
      <c r="D570" t="s">
        <v>1402</v>
      </c>
      <c r="E570" t="s">
        <v>1403</v>
      </c>
      <c r="F570">
        <v>1</v>
      </c>
      <c r="G570" t="s">
        <v>291</v>
      </c>
      <c r="H570">
        <v>1626466295</v>
      </c>
      <c r="I570">
        <f>(J570)/1000</f>
        <v>0</v>
      </c>
      <c r="J570">
        <f>1000*CB570*AH570*(BX570-BY570)/(100*BQ570*(1000-AH570*BX570))</f>
        <v>0</v>
      </c>
      <c r="K570">
        <f>CB570*AH570*(BW570-BV570*(1000-AH570*BY570)/(1000-AH570*BX570))/(100*BQ570)</f>
        <v>0</v>
      </c>
      <c r="L570">
        <f>BV570 - IF(AH570&gt;1, K570*BQ570*100.0/(AJ570*CJ570), 0)</f>
        <v>0</v>
      </c>
      <c r="M570">
        <f>((S570-I570/2)*L570-K570)/(S570+I570/2)</f>
        <v>0</v>
      </c>
      <c r="N570">
        <f>M570*(CC570+CD570)/1000.0</f>
        <v>0</v>
      </c>
      <c r="O570">
        <f>(BV570 - IF(AH570&gt;1, K570*BQ570*100.0/(AJ570*CJ570), 0))*(CC570+CD570)/1000.0</f>
        <v>0</v>
      </c>
      <c r="P570">
        <f>2.0/((1/R570-1/Q570)+SIGN(R570)*SQRT((1/R570-1/Q570)*(1/R570-1/Q570) + 4*BR570/((BR570+1)*(BR570+1))*(2*1/R570*1/Q570-1/Q570*1/Q570)))</f>
        <v>0</v>
      </c>
      <c r="Q570">
        <f>IF(LEFT(BS570,1)&lt;&gt;"0",IF(LEFT(BS570,1)="1",3.0,BT570),$D$5+$E$5*(CJ570*CC570/($K$5*1000))+$F$5*(CJ570*CC570/($K$5*1000))*MAX(MIN(BQ570,$J$5),$I$5)*MAX(MIN(BQ570,$J$5),$I$5)+$G$5*MAX(MIN(BQ570,$J$5),$I$5)*(CJ570*CC570/($K$5*1000))+$H$5*(CJ570*CC570/($K$5*1000))*(CJ570*CC570/($K$5*1000)))</f>
        <v>0</v>
      </c>
      <c r="R570">
        <f>I570*(1000-(1000*0.61365*exp(17.502*V570/(240.97+V570))/(CC570+CD570)+BX570)/2)/(1000*0.61365*exp(17.502*V570/(240.97+V570))/(CC570+CD570)-BX570)</f>
        <v>0</v>
      </c>
      <c r="S570">
        <f>1/((BR570+1)/(P570/1.6)+1/(Q570/1.37)) + BR570/((BR570+1)/(P570/1.6) + BR570/(Q570/1.37))</f>
        <v>0</v>
      </c>
      <c r="T570">
        <f>(BM570*BP570)</f>
        <v>0</v>
      </c>
      <c r="U570">
        <f>(CE570+(T570+2*0.95*5.67E-8*(((CE570+$B$7)+273)^4-(CE570+273)^4)-44100*I570)/(1.84*29.3*Q570+8*0.95*5.67E-8*(CE570+273)^3))</f>
        <v>0</v>
      </c>
      <c r="V570">
        <f>($C$7*CF570+$D$7*CG570+$E$7*U570)</f>
        <v>0</v>
      </c>
      <c r="W570">
        <f>0.61365*exp(17.502*V570/(240.97+V570))</f>
        <v>0</v>
      </c>
      <c r="X570">
        <f>(Y570/Z570*100)</f>
        <v>0</v>
      </c>
      <c r="Y570">
        <f>BX570*(CC570+CD570)/1000</f>
        <v>0</v>
      </c>
      <c r="Z570">
        <f>0.61365*exp(17.502*CE570/(240.97+CE570))</f>
        <v>0</v>
      </c>
      <c r="AA570">
        <f>(W570-BX570*(CC570+CD570)/1000)</f>
        <v>0</v>
      </c>
      <c r="AB570">
        <f>(-I570*44100)</f>
        <v>0</v>
      </c>
      <c r="AC570">
        <f>2*29.3*Q570*0.92*(CE570-V570)</f>
        <v>0</v>
      </c>
      <c r="AD570">
        <f>2*0.95*5.67E-8*(((CE570+$B$7)+273)^4-(V570+273)^4)</f>
        <v>0</v>
      </c>
      <c r="AE570">
        <f>T570+AD570+AB570+AC570</f>
        <v>0</v>
      </c>
      <c r="AF570">
        <v>128</v>
      </c>
      <c r="AG570">
        <v>14</v>
      </c>
      <c r="AH570">
        <f>IF(AF570*$H$13&gt;=AJ570,1.0,(AJ570/(AJ570-AF570*$H$13)))</f>
        <v>0</v>
      </c>
      <c r="AI570">
        <f>(AH570-1)*100</f>
        <v>0</v>
      </c>
      <c r="AJ570">
        <f>MAX(0,($B$13+$C$13*CJ570)/(1+$D$13*CJ570)*CC570/(CE570+273)*$E$13)</f>
        <v>0</v>
      </c>
      <c r="AK570" t="s">
        <v>292</v>
      </c>
      <c r="AL570" t="s">
        <v>292</v>
      </c>
      <c r="AM570">
        <v>0</v>
      </c>
      <c r="AN570">
        <v>0</v>
      </c>
      <c r="AO570">
        <f>1-AM570/AN570</f>
        <v>0</v>
      </c>
      <c r="AP570">
        <v>0</v>
      </c>
      <c r="AQ570" t="s">
        <v>292</v>
      </c>
      <c r="AR570" t="s">
        <v>292</v>
      </c>
      <c r="AS570">
        <v>0</v>
      </c>
      <c r="AT570">
        <v>0</v>
      </c>
      <c r="AU570">
        <f>1-AS570/AT570</f>
        <v>0</v>
      </c>
      <c r="AV570">
        <v>0.5</v>
      </c>
      <c r="AW570">
        <f>BN570</f>
        <v>0</v>
      </c>
      <c r="AX570">
        <f>K570</f>
        <v>0</v>
      </c>
      <c r="AY570">
        <f>AU570*AV570*AW570</f>
        <v>0</v>
      </c>
      <c r="AZ570">
        <f>(AX570-AP570)/AW570</f>
        <v>0</v>
      </c>
      <c r="BA570">
        <f>(AN570-AT570)/AT570</f>
        <v>0</v>
      </c>
      <c r="BB570">
        <f>AM570/(AO570+AM570/AT570)</f>
        <v>0</v>
      </c>
      <c r="BC570" t="s">
        <v>292</v>
      </c>
      <c r="BD570">
        <v>0</v>
      </c>
      <c r="BE570">
        <f>IF(BD570&lt;&gt;0, BD570, BB570)</f>
        <v>0</v>
      </c>
      <c r="BF570">
        <f>1-BE570/AT570</f>
        <v>0</v>
      </c>
      <c r="BG570">
        <f>(AT570-AS570)/(AT570-BE570)</f>
        <v>0</v>
      </c>
      <c r="BH570">
        <f>(AN570-AT570)/(AN570-BE570)</f>
        <v>0</v>
      </c>
      <c r="BI570">
        <f>(AT570-AS570)/(AT570-AM570)</f>
        <v>0</v>
      </c>
      <c r="BJ570">
        <f>(AN570-AT570)/(AN570-AM570)</f>
        <v>0</v>
      </c>
      <c r="BK570">
        <f>(BG570*BE570/AS570)</f>
        <v>0</v>
      </c>
      <c r="BL570">
        <f>(1-BK570)</f>
        <v>0</v>
      </c>
      <c r="BM570">
        <f>$B$11*CK570+$C$11*CL570+$F$11*CM570*(1-CP570)</f>
        <v>0</v>
      </c>
      <c r="BN570">
        <f>BM570*BO570</f>
        <v>0</v>
      </c>
      <c r="BO570">
        <f>($B$11*$D$9+$C$11*$D$9+$F$11*((CZ570+CR570)/MAX(CZ570+CR570+DA570, 0.1)*$I$9+DA570/MAX(CZ570+CR570+DA570, 0.1)*$J$9))/($B$11+$C$11+$F$11)</f>
        <v>0</v>
      </c>
      <c r="BP570">
        <f>($B$11*$K$9+$C$11*$K$9+$F$11*((CZ570+CR570)/MAX(CZ570+CR570+DA570, 0.1)*$P$9+DA570/MAX(CZ570+CR570+DA570, 0.1)*$Q$9))/($B$11+$C$11+$F$11)</f>
        <v>0</v>
      </c>
      <c r="BQ570">
        <v>6</v>
      </c>
      <c r="BR570">
        <v>0.5</v>
      </c>
      <c r="BS570" t="s">
        <v>293</v>
      </c>
      <c r="BT570">
        <v>2</v>
      </c>
      <c r="BU570">
        <v>1626466295</v>
      </c>
      <c r="BV570">
        <v>394.375666666667</v>
      </c>
      <c r="BW570">
        <v>419.972333333333</v>
      </c>
      <c r="BX570">
        <v>18.5720666666667</v>
      </c>
      <c r="BY570">
        <v>9.39192</v>
      </c>
      <c r="BZ570">
        <v>392.828666666667</v>
      </c>
      <c r="CA570">
        <v>18.5354666666667</v>
      </c>
      <c r="CB570">
        <v>900.025333333333</v>
      </c>
      <c r="CC570">
        <v>100.744</v>
      </c>
      <c r="CD570">
        <v>0.0999421666666667</v>
      </c>
      <c r="CE570">
        <v>34.2827333333333</v>
      </c>
      <c r="CF570">
        <v>31.4963666666667</v>
      </c>
      <c r="CG570">
        <v>999.9</v>
      </c>
      <c r="CH570">
        <v>0</v>
      </c>
      <c r="CI570">
        <v>0</v>
      </c>
      <c r="CJ570">
        <v>10016.0666666667</v>
      </c>
      <c r="CK570">
        <v>0</v>
      </c>
      <c r="CL570">
        <v>0.221023</v>
      </c>
      <c r="CM570">
        <v>1459.97333333333</v>
      </c>
      <c r="CN570">
        <v>0.973001666666667</v>
      </c>
      <c r="CO570">
        <v>0.0269983666666667</v>
      </c>
      <c r="CP570">
        <v>0</v>
      </c>
      <c r="CQ570">
        <v>895.823</v>
      </c>
      <c r="CR570">
        <v>4.99999</v>
      </c>
      <c r="CS570">
        <v>13176.7333333333</v>
      </c>
      <c r="CT570">
        <v>12728.1333333333</v>
      </c>
      <c r="CU570">
        <v>40.625</v>
      </c>
      <c r="CV570">
        <v>42</v>
      </c>
      <c r="CW570">
        <v>41.4163333333333</v>
      </c>
      <c r="CX570">
        <v>41.687</v>
      </c>
      <c r="CY570">
        <v>43.354</v>
      </c>
      <c r="CZ570">
        <v>1415.69333333333</v>
      </c>
      <c r="DA570">
        <v>39.28</v>
      </c>
      <c r="DB570">
        <v>0</v>
      </c>
      <c r="DC570">
        <v>1626466307</v>
      </c>
      <c r="DD570">
        <v>0</v>
      </c>
      <c r="DE570">
        <v>895.829461538461</v>
      </c>
      <c r="DF570">
        <v>-0.571076927614579</v>
      </c>
      <c r="DG570">
        <v>-6.55384611588917</v>
      </c>
      <c r="DH570">
        <v>13177.8115384615</v>
      </c>
      <c r="DI570">
        <v>15</v>
      </c>
      <c r="DJ570">
        <v>1626465084.6</v>
      </c>
      <c r="DK570" t="s">
        <v>294</v>
      </c>
      <c r="DL570">
        <v>1626465076.6</v>
      </c>
      <c r="DM570">
        <v>1626465084.6</v>
      </c>
      <c r="DN570">
        <v>8</v>
      </c>
      <c r="DO570">
        <v>0.212</v>
      </c>
      <c r="DP570">
        <v>0.013</v>
      </c>
      <c r="DQ570">
        <v>1.588</v>
      </c>
      <c r="DR570">
        <v>-0.074</v>
      </c>
      <c r="DS570">
        <v>420</v>
      </c>
      <c r="DT570">
        <v>3</v>
      </c>
      <c r="DU570">
        <v>0.13</v>
      </c>
      <c r="DV570">
        <v>0.03</v>
      </c>
      <c r="DW570">
        <v>-25.6139609756098</v>
      </c>
      <c r="DX570">
        <v>0.107109407665477</v>
      </c>
      <c r="DY570">
        <v>0.0351371728532811</v>
      </c>
      <c r="DZ570">
        <v>1</v>
      </c>
      <c r="EA570">
        <v>895.9006</v>
      </c>
      <c r="EB570">
        <v>-1.03318866651718</v>
      </c>
      <c r="EC570">
        <v>0.205657857340079</v>
      </c>
      <c r="ED570">
        <v>1</v>
      </c>
      <c r="EE570">
        <v>9.10571390243902</v>
      </c>
      <c r="EF570">
        <v>0.459125226480854</v>
      </c>
      <c r="EG570">
        <v>0.0500931933391885</v>
      </c>
      <c r="EH570">
        <v>0</v>
      </c>
      <c r="EI570">
        <v>2</v>
      </c>
      <c r="EJ570">
        <v>3</v>
      </c>
      <c r="EK570" t="s">
        <v>354</v>
      </c>
      <c r="EL570">
        <v>100</v>
      </c>
      <c r="EM570">
        <v>100</v>
      </c>
      <c r="EN570">
        <v>1.547</v>
      </c>
      <c r="EO570">
        <v>0.0368</v>
      </c>
      <c r="EP570">
        <v>0.796380875196005</v>
      </c>
      <c r="EQ570">
        <v>0.00225868272383977</v>
      </c>
      <c r="ER570">
        <v>-9.96746185667655e-07</v>
      </c>
      <c r="ES570">
        <v>2.83711317370827e-10</v>
      </c>
      <c r="ET570">
        <v>-0.071317122073674</v>
      </c>
      <c r="EU570">
        <v>-0.00217948432402501</v>
      </c>
      <c r="EV570">
        <v>0.000453263451741206</v>
      </c>
      <c r="EW570">
        <v>-1.16319206543697e-06</v>
      </c>
      <c r="EX570">
        <v>-2</v>
      </c>
      <c r="EY570">
        <v>2196</v>
      </c>
      <c r="EZ570">
        <v>1</v>
      </c>
      <c r="FA570">
        <v>25</v>
      </c>
      <c r="FB570">
        <v>20.3</v>
      </c>
      <c r="FC570">
        <v>20.2</v>
      </c>
      <c r="FD570">
        <v>18</v>
      </c>
      <c r="FE570">
        <v>837.805</v>
      </c>
      <c r="FF570">
        <v>439.822</v>
      </c>
      <c r="FG570">
        <v>43.5801</v>
      </c>
      <c r="FH570">
        <v>25.7122</v>
      </c>
      <c r="FI570">
        <v>30.0007</v>
      </c>
      <c r="FJ570">
        <v>25.5731</v>
      </c>
      <c r="FK570">
        <v>25.5844</v>
      </c>
      <c r="FL570">
        <v>25.1816</v>
      </c>
      <c r="FM570">
        <v>39.8473</v>
      </c>
      <c r="FN570">
        <v>0</v>
      </c>
      <c r="FO570">
        <v>44.04</v>
      </c>
      <c r="FP570">
        <v>420</v>
      </c>
      <c r="FQ570">
        <v>9.5206</v>
      </c>
      <c r="FR570">
        <v>101.426</v>
      </c>
      <c r="FS570">
        <v>101.85</v>
      </c>
    </row>
    <row r="571" spans="1:175">
      <c r="A571">
        <v>555</v>
      </c>
      <c r="B571">
        <v>1626466298</v>
      </c>
      <c r="C571">
        <v>1108.40000009537</v>
      </c>
      <c r="D571" t="s">
        <v>1404</v>
      </c>
      <c r="E571" t="s">
        <v>1405</v>
      </c>
      <c r="F571">
        <v>1</v>
      </c>
      <c r="G571" t="s">
        <v>291</v>
      </c>
      <c r="H571">
        <v>1626466297</v>
      </c>
      <c r="I571">
        <f>(J571)/1000</f>
        <v>0</v>
      </c>
      <c r="J571">
        <f>1000*CB571*AH571*(BX571-BY571)/(100*BQ571*(1000-AH571*BX571))</f>
        <v>0</v>
      </c>
      <c r="K571">
        <f>CB571*AH571*(BW571-BV571*(1000-AH571*BY571)/(1000-AH571*BX571))/(100*BQ571)</f>
        <v>0</v>
      </c>
      <c r="L571">
        <f>BV571 - IF(AH571&gt;1, K571*BQ571*100.0/(AJ571*CJ571), 0)</f>
        <v>0</v>
      </c>
      <c r="M571">
        <f>((S571-I571/2)*L571-K571)/(S571+I571/2)</f>
        <v>0</v>
      </c>
      <c r="N571">
        <f>M571*(CC571+CD571)/1000.0</f>
        <v>0</v>
      </c>
      <c r="O571">
        <f>(BV571 - IF(AH571&gt;1, K571*BQ571*100.0/(AJ571*CJ571), 0))*(CC571+CD571)/1000.0</f>
        <v>0</v>
      </c>
      <c r="P571">
        <f>2.0/((1/R571-1/Q571)+SIGN(R571)*SQRT((1/R571-1/Q571)*(1/R571-1/Q571) + 4*BR571/((BR571+1)*(BR571+1))*(2*1/R571*1/Q571-1/Q571*1/Q571)))</f>
        <v>0</v>
      </c>
      <c r="Q571">
        <f>IF(LEFT(BS571,1)&lt;&gt;"0",IF(LEFT(BS571,1)="1",3.0,BT571),$D$5+$E$5*(CJ571*CC571/($K$5*1000))+$F$5*(CJ571*CC571/($K$5*1000))*MAX(MIN(BQ571,$J$5),$I$5)*MAX(MIN(BQ571,$J$5),$I$5)+$G$5*MAX(MIN(BQ571,$J$5),$I$5)*(CJ571*CC571/($K$5*1000))+$H$5*(CJ571*CC571/($K$5*1000))*(CJ571*CC571/($K$5*1000)))</f>
        <v>0</v>
      </c>
      <c r="R571">
        <f>I571*(1000-(1000*0.61365*exp(17.502*V571/(240.97+V571))/(CC571+CD571)+BX571)/2)/(1000*0.61365*exp(17.502*V571/(240.97+V571))/(CC571+CD571)-BX571)</f>
        <v>0</v>
      </c>
      <c r="S571">
        <f>1/((BR571+1)/(P571/1.6)+1/(Q571/1.37)) + BR571/((BR571+1)/(P571/1.6) + BR571/(Q571/1.37))</f>
        <v>0</v>
      </c>
      <c r="T571">
        <f>(BM571*BP571)</f>
        <v>0</v>
      </c>
      <c r="U571">
        <f>(CE571+(T571+2*0.95*5.67E-8*(((CE571+$B$7)+273)^4-(CE571+273)^4)-44100*I571)/(1.84*29.3*Q571+8*0.95*5.67E-8*(CE571+273)^3))</f>
        <v>0</v>
      </c>
      <c r="V571">
        <f>($C$7*CF571+$D$7*CG571+$E$7*U571)</f>
        <v>0</v>
      </c>
      <c r="W571">
        <f>0.61365*exp(17.502*V571/(240.97+V571))</f>
        <v>0</v>
      </c>
      <c r="X571">
        <f>(Y571/Z571*100)</f>
        <v>0</v>
      </c>
      <c r="Y571">
        <f>BX571*(CC571+CD571)/1000</f>
        <v>0</v>
      </c>
      <c r="Z571">
        <f>0.61365*exp(17.502*CE571/(240.97+CE571))</f>
        <v>0</v>
      </c>
      <c r="AA571">
        <f>(W571-BX571*(CC571+CD571)/1000)</f>
        <v>0</v>
      </c>
      <c r="AB571">
        <f>(-I571*44100)</f>
        <v>0</v>
      </c>
      <c r="AC571">
        <f>2*29.3*Q571*0.92*(CE571-V571)</f>
        <v>0</v>
      </c>
      <c r="AD571">
        <f>2*0.95*5.67E-8*(((CE571+$B$7)+273)^4-(V571+273)^4)</f>
        <v>0</v>
      </c>
      <c r="AE571">
        <f>T571+AD571+AB571+AC571</f>
        <v>0</v>
      </c>
      <c r="AF571">
        <v>127</v>
      </c>
      <c r="AG571">
        <v>14</v>
      </c>
      <c r="AH571">
        <f>IF(AF571*$H$13&gt;=AJ571,1.0,(AJ571/(AJ571-AF571*$H$13)))</f>
        <v>0</v>
      </c>
      <c r="AI571">
        <f>(AH571-1)*100</f>
        <v>0</v>
      </c>
      <c r="AJ571">
        <f>MAX(0,($B$13+$C$13*CJ571)/(1+$D$13*CJ571)*CC571/(CE571+273)*$E$13)</f>
        <v>0</v>
      </c>
      <c r="AK571" t="s">
        <v>292</v>
      </c>
      <c r="AL571" t="s">
        <v>292</v>
      </c>
      <c r="AM571">
        <v>0</v>
      </c>
      <c r="AN571">
        <v>0</v>
      </c>
      <c r="AO571">
        <f>1-AM571/AN571</f>
        <v>0</v>
      </c>
      <c r="AP571">
        <v>0</v>
      </c>
      <c r="AQ571" t="s">
        <v>292</v>
      </c>
      <c r="AR571" t="s">
        <v>292</v>
      </c>
      <c r="AS571">
        <v>0</v>
      </c>
      <c r="AT571">
        <v>0</v>
      </c>
      <c r="AU571">
        <f>1-AS571/AT571</f>
        <v>0</v>
      </c>
      <c r="AV571">
        <v>0.5</v>
      </c>
      <c r="AW571">
        <f>BN571</f>
        <v>0</v>
      </c>
      <c r="AX571">
        <f>K571</f>
        <v>0</v>
      </c>
      <c r="AY571">
        <f>AU571*AV571*AW571</f>
        <v>0</v>
      </c>
      <c r="AZ571">
        <f>(AX571-AP571)/AW571</f>
        <v>0</v>
      </c>
      <c r="BA571">
        <f>(AN571-AT571)/AT571</f>
        <v>0</v>
      </c>
      <c r="BB571">
        <f>AM571/(AO571+AM571/AT571)</f>
        <v>0</v>
      </c>
      <c r="BC571" t="s">
        <v>292</v>
      </c>
      <c r="BD571">
        <v>0</v>
      </c>
      <c r="BE571">
        <f>IF(BD571&lt;&gt;0, BD571, BB571)</f>
        <v>0</v>
      </c>
      <c r="BF571">
        <f>1-BE571/AT571</f>
        <v>0</v>
      </c>
      <c r="BG571">
        <f>(AT571-AS571)/(AT571-BE571)</f>
        <v>0</v>
      </c>
      <c r="BH571">
        <f>(AN571-AT571)/(AN571-BE571)</f>
        <v>0</v>
      </c>
      <c r="BI571">
        <f>(AT571-AS571)/(AT571-AM571)</f>
        <v>0</v>
      </c>
      <c r="BJ571">
        <f>(AN571-AT571)/(AN571-AM571)</f>
        <v>0</v>
      </c>
      <c r="BK571">
        <f>(BG571*BE571/AS571)</f>
        <v>0</v>
      </c>
      <c r="BL571">
        <f>(1-BK571)</f>
        <v>0</v>
      </c>
      <c r="BM571">
        <f>$B$11*CK571+$C$11*CL571+$F$11*CM571*(1-CP571)</f>
        <v>0</v>
      </c>
      <c r="BN571">
        <f>BM571*BO571</f>
        <v>0</v>
      </c>
      <c r="BO571">
        <f>($B$11*$D$9+$C$11*$D$9+$F$11*((CZ571+CR571)/MAX(CZ571+CR571+DA571, 0.1)*$I$9+DA571/MAX(CZ571+CR571+DA571, 0.1)*$J$9))/($B$11+$C$11+$F$11)</f>
        <v>0</v>
      </c>
      <c r="BP571">
        <f>($B$11*$K$9+$C$11*$K$9+$F$11*((CZ571+CR571)/MAX(CZ571+CR571+DA571, 0.1)*$P$9+DA571/MAX(CZ571+CR571+DA571, 0.1)*$Q$9))/($B$11+$C$11+$F$11)</f>
        <v>0</v>
      </c>
      <c r="BQ571">
        <v>6</v>
      </c>
      <c r="BR571">
        <v>0.5</v>
      </c>
      <c r="BS571" t="s">
        <v>293</v>
      </c>
      <c r="BT571">
        <v>2</v>
      </c>
      <c r="BU571">
        <v>1626466297</v>
      </c>
      <c r="BV571">
        <v>394.37</v>
      </c>
      <c r="BW571">
        <v>419.956</v>
      </c>
      <c r="BX571">
        <v>18.6098666666667</v>
      </c>
      <c r="BY571">
        <v>9.43734666666666</v>
      </c>
      <c r="BZ571">
        <v>392.822666666667</v>
      </c>
      <c r="CA571">
        <v>18.5728</v>
      </c>
      <c r="CB571">
        <v>900.005</v>
      </c>
      <c r="CC571">
        <v>100.744333333333</v>
      </c>
      <c r="CD571">
        <v>0.1000736</v>
      </c>
      <c r="CE571">
        <v>34.3194666666667</v>
      </c>
      <c r="CF571">
        <v>31.5209</v>
      </c>
      <c r="CG571">
        <v>999.9</v>
      </c>
      <c r="CH571">
        <v>0</v>
      </c>
      <c r="CI571">
        <v>0</v>
      </c>
      <c r="CJ571">
        <v>9986.88</v>
      </c>
      <c r="CK571">
        <v>0</v>
      </c>
      <c r="CL571">
        <v>0.221023</v>
      </c>
      <c r="CM571">
        <v>1460.05666666667</v>
      </c>
      <c r="CN571">
        <v>0.973001666666667</v>
      </c>
      <c r="CO571">
        <v>0.0269983666666667</v>
      </c>
      <c r="CP571">
        <v>0</v>
      </c>
      <c r="CQ571">
        <v>895.589333333333</v>
      </c>
      <c r="CR571">
        <v>4.99999</v>
      </c>
      <c r="CS571">
        <v>13176.6333333333</v>
      </c>
      <c r="CT571">
        <v>12728.8666666667</v>
      </c>
      <c r="CU571">
        <v>40.625</v>
      </c>
      <c r="CV571">
        <v>42</v>
      </c>
      <c r="CW571">
        <v>41.4163333333333</v>
      </c>
      <c r="CX571">
        <v>41.687</v>
      </c>
      <c r="CY571">
        <v>43.375</v>
      </c>
      <c r="CZ571">
        <v>1415.77333333333</v>
      </c>
      <c r="DA571">
        <v>39.2833333333333</v>
      </c>
      <c r="DB571">
        <v>0</v>
      </c>
      <c r="DC571">
        <v>1626466309.4</v>
      </c>
      <c r="DD571">
        <v>0</v>
      </c>
      <c r="DE571">
        <v>895.782076923077</v>
      </c>
      <c r="DF571">
        <v>-0.872000002525447</v>
      </c>
      <c r="DG571">
        <v>-8.36923075441779</v>
      </c>
      <c r="DH571">
        <v>13177.5384615385</v>
      </c>
      <c r="DI571">
        <v>15</v>
      </c>
      <c r="DJ571">
        <v>1626465084.6</v>
      </c>
      <c r="DK571" t="s">
        <v>294</v>
      </c>
      <c r="DL571">
        <v>1626465076.6</v>
      </c>
      <c r="DM571">
        <v>1626465084.6</v>
      </c>
      <c r="DN571">
        <v>8</v>
      </c>
      <c r="DO571">
        <v>0.212</v>
      </c>
      <c r="DP571">
        <v>0.013</v>
      </c>
      <c r="DQ571">
        <v>1.588</v>
      </c>
      <c r="DR571">
        <v>-0.074</v>
      </c>
      <c r="DS571">
        <v>420</v>
      </c>
      <c r="DT571">
        <v>3</v>
      </c>
      <c r="DU571">
        <v>0.13</v>
      </c>
      <c r="DV571">
        <v>0.03</v>
      </c>
      <c r="DW571">
        <v>-25.6125512195122</v>
      </c>
      <c r="DX571">
        <v>0.152818118466896</v>
      </c>
      <c r="DY571">
        <v>0.0353331539323264</v>
      </c>
      <c r="DZ571">
        <v>1</v>
      </c>
      <c r="EA571">
        <v>895.866264705882</v>
      </c>
      <c r="EB571">
        <v>-1.1614599033135</v>
      </c>
      <c r="EC571">
        <v>0.209945554401957</v>
      </c>
      <c r="ED571">
        <v>1</v>
      </c>
      <c r="EE571">
        <v>9.11538243902439</v>
      </c>
      <c r="EF571">
        <v>0.511383344947765</v>
      </c>
      <c r="EG571">
        <v>0.0529521543715433</v>
      </c>
      <c r="EH571">
        <v>0</v>
      </c>
      <c r="EI571">
        <v>2</v>
      </c>
      <c r="EJ571">
        <v>3</v>
      </c>
      <c r="EK571" t="s">
        <v>354</v>
      </c>
      <c r="EL571">
        <v>100</v>
      </c>
      <c r="EM571">
        <v>100</v>
      </c>
      <c r="EN571">
        <v>1.547</v>
      </c>
      <c r="EO571">
        <v>0.0374</v>
      </c>
      <c r="EP571">
        <v>0.796380875196005</v>
      </c>
      <c r="EQ571">
        <v>0.00225868272383977</v>
      </c>
      <c r="ER571">
        <v>-9.96746185667655e-07</v>
      </c>
      <c r="ES571">
        <v>2.83711317370827e-10</v>
      </c>
      <c r="ET571">
        <v>-0.071317122073674</v>
      </c>
      <c r="EU571">
        <v>-0.00217948432402501</v>
      </c>
      <c r="EV571">
        <v>0.000453263451741206</v>
      </c>
      <c r="EW571">
        <v>-1.16319206543697e-06</v>
      </c>
      <c r="EX571">
        <v>-2</v>
      </c>
      <c r="EY571">
        <v>2196</v>
      </c>
      <c r="EZ571">
        <v>1</v>
      </c>
      <c r="FA571">
        <v>25</v>
      </c>
      <c r="FB571">
        <v>20.4</v>
      </c>
      <c r="FC571">
        <v>20.2</v>
      </c>
      <c r="FD571">
        <v>18</v>
      </c>
      <c r="FE571">
        <v>838.103</v>
      </c>
      <c r="FF571">
        <v>439.764</v>
      </c>
      <c r="FG571">
        <v>43.6246</v>
      </c>
      <c r="FH571">
        <v>25.7166</v>
      </c>
      <c r="FI571">
        <v>30.0007</v>
      </c>
      <c r="FJ571">
        <v>25.5756</v>
      </c>
      <c r="FK571">
        <v>25.5866</v>
      </c>
      <c r="FL571">
        <v>25.1814</v>
      </c>
      <c r="FM571">
        <v>39.8473</v>
      </c>
      <c r="FN571">
        <v>0</v>
      </c>
      <c r="FO571">
        <v>44.04</v>
      </c>
      <c r="FP571">
        <v>420</v>
      </c>
      <c r="FQ571">
        <v>9.5036</v>
      </c>
      <c r="FR571">
        <v>101.425</v>
      </c>
      <c r="FS571">
        <v>101.85</v>
      </c>
    </row>
    <row r="572" spans="1:175">
      <c r="A572">
        <v>556</v>
      </c>
      <c r="B572">
        <v>1626466300</v>
      </c>
      <c r="C572">
        <v>1110.40000009537</v>
      </c>
      <c r="D572" t="s">
        <v>1406</v>
      </c>
      <c r="E572" t="s">
        <v>1407</v>
      </c>
      <c r="F572">
        <v>1</v>
      </c>
      <c r="G572" t="s">
        <v>291</v>
      </c>
      <c r="H572">
        <v>1626466299</v>
      </c>
      <c r="I572">
        <f>(J572)/1000</f>
        <v>0</v>
      </c>
      <c r="J572">
        <f>1000*CB572*AH572*(BX572-BY572)/(100*BQ572*(1000-AH572*BX572))</f>
        <v>0</v>
      </c>
      <c r="K572">
        <f>CB572*AH572*(BW572-BV572*(1000-AH572*BY572)/(1000-AH572*BX572))/(100*BQ572)</f>
        <v>0</v>
      </c>
      <c r="L572">
        <f>BV572 - IF(AH572&gt;1, K572*BQ572*100.0/(AJ572*CJ572), 0)</f>
        <v>0</v>
      </c>
      <c r="M572">
        <f>((S572-I572/2)*L572-K572)/(S572+I572/2)</f>
        <v>0</v>
      </c>
      <c r="N572">
        <f>M572*(CC572+CD572)/1000.0</f>
        <v>0</v>
      </c>
      <c r="O572">
        <f>(BV572 - IF(AH572&gt;1, K572*BQ572*100.0/(AJ572*CJ572), 0))*(CC572+CD572)/1000.0</f>
        <v>0</v>
      </c>
      <c r="P572">
        <f>2.0/((1/R572-1/Q572)+SIGN(R572)*SQRT((1/R572-1/Q572)*(1/R572-1/Q572) + 4*BR572/((BR572+1)*(BR572+1))*(2*1/R572*1/Q572-1/Q572*1/Q572)))</f>
        <v>0</v>
      </c>
      <c r="Q572">
        <f>IF(LEFT(BS572,1)&lt;&gt;"0",IF(LEFT(BS572,1)="1",3.0,BT572),$D$5+$E$5*(CJ572*CC572/($K$5*1000))+$F$5*(CJ572*CC572/($K$5*1000))*MAX(MIN(BQ572,$J$5),$I$5)*MAX(MIN(BQ572,$J$5),$I$5)+$G$5*MAX(MIN(BQ572,$J$5),$I$5)*(CJ572*CC572/($K$5*1000))+$H$5*(CJ572*CC572/($K$5*1000))*(CJ572*CC572/($K$5*1000)))</f>
        <v>0</v>
      </c>
      <c r="R572">
        <f>I572*(1000-(1000*0.61365*exp(17.502*V572/(240.97+V572))/(CC572+CD572)+BX572)/2)/(1000*0.61365*exp(17.502*V572/(240.97+V572))/(CC572+CD572)-BX572)</f>
        <v>0</v>
      </c>
      <c r="S572">
        <f>1/((BR572+1)/(P572/1.6)+1/(Q572/1.37)) + BR572/((BR572+1)/(P572/1.6) + BR572/(Q572/1.37))</f>
        <v>0</v>
      </c>
      <c r="T572">
        <f>(BM572*BP572)</f>
        <v>0</v>
      </c>
      <c r="U572">
        <f>(CE572+(T572+2*0.95*5.67E-8*(((CE572+$B$7)+273)^4-(CE572+273)^4)-44100*I572)/(1.84*29.3*Q572+8*0.95*5.67E-8*(CE572+273)^3))</f>
        <v>0</v>
      </c>
      <c r="V572">
        <f>($C$7*CF572+$D$7*CG572+$E$7*U572)</f>
        <v>0</v>
      </c>
      <c r="W572">
        <f>0.61365*exp(17.502*V572/(240.97+V572))</f>
        <v>0</v>
      </c>
      <c r="X572">
        <f>(Y572/Z572*100)</f>
        <v>0</v>
      </c>
      <c r="Y572">
        <f>BX572*(CC572+CD572)/1000</f>
        <v>0</v>
      </c>
      <c r="Z572">
        <f>0.61365*exp(17.502*CE572/(240.97+CE572))</f>
        <v>0</v>
      </c>
      <c r="AA572">
        <f>(W572-BX572*(CC572+CD572)/1000)</f>
        <v>0</v>
      </c>
      <c r="AB572">
        <f>(-I572*44100)</f>
        <v>0</v>
      </c>
      <c r="AC572">
        <f>2*29.3*Q572*0.92*(CE572-V572)</f>
        <v>0</v>
      </c>
      <c r="AD572">
        <f>2*0.95*5.67E-8*(((CE572+$B$7)+273)^4-(V572+273)^4)</f>
        <v>0</v>
      </c>
      <c r="AE572">
        <f>T572+AD572+AB572+AC572</f>
        <v>0</v>
      </c>
      <c r="AF572">
        <v>127</v>
      </c>
      <c r="AG572">
        <v>14</v>
      </c>
      <c r="AH572">
        <f>IF(AF572*$H$13&gt;=AJ572,1.0,(AJ572/(AJ572-AF572*$H$13)))</f>
        <v>0</v>
      </c>
      <c r="AI572">
        <f>(AH572-1)*100</f>
        <v>0</v>
      </c>
      <c r="AJ572">
        <f>MAX(0,($B$13+$C$13*CJ572)/(1+$D$13*CJ572)*CC572/(CE572+273)*$E$13)</f>
        <v>0</v>
      </c>
      <c r="AK572" t="s">
        <v>292</v>
      </c>
      <c r="AL572" t="s">
        <v>292</v>
      </c>
      <c r="AM572">
        <v>0</v>
      </c>
      <c r="AN572">
        <v>0</v>
      </c>
      <c r="AO572">
        <f>1-AM572/AN572</f>
        <v>0</v>
      </c>
      <c r="AP572">
        <v>0</v>
      </c>
      <c r="AQ572" t="s">
        <v>292</v>
      </c>
      <c r="AR572" t="s">
        <v>292</v>
      </c>
      <c r="AS572">
        <v>0</v>
      </c>
      <c r="AT572">
        <v>0</v>
      </c>
      <c r="AU572">
        <f>1-AS572/AT572</f>
        <v>0</v>
      </c>
      <c r="AV572">
        <v>0.5</v>
      </c>
      <c r="AW572">
        <f>BN572</f>
        <v>0</v>
      </c>
      <c r="AX572">
        <f>K572</f>
        <v>0</v>
      </c>
      <c r="AY572">
        <f>AU572*AV572*AW572</f>
        <v>0</v>
      </c>
      <c r="AZ572">
        <f>(AX572-AP572)/AW572</f>
        <v>0</v>
      </c>
      <c r="BA572">
        <f>(AN572-AT572)/AT572</f>
        <v>0</v>
      </c>
      <c r="BB572">
        <f>AM572/(AO572+AM572/AT572)</f>
        <v>0</v>
      </c>
      <c r="BC572" t="s">
        <v>292</v>
      </c>
      <c r="BD572">
        <v>0</v>
      </c>
      <c r="BE572">
        <f>IF(BD572&lt;&gt;0, BD572, BB572)</f>
        <v>0</v>
      </c>
      <c r="BF572">
        <f>1-BE572/AT572</f>
        <v>0</v>
      </c>
      <c r="BG572">
        <f>(AT572-AS572)/(AT572-BE572)</f>
        <v>0</v>
      </c>
      <c r="BH572">
        <f>(AN572-AT572)/(AN572-BE572)</f>
        <v>0</v>
      </c>
      <c r="BI572">
        <f>(AT572-AS572)/(AT572-AM572)</f>
        <v>0</v>
      </c>
      <c r="BJ572">
        <f>(AN572-AT572)/(AN572-AM572)</f>
        <v>0</v>
      </c>
      <c r="BK572">
        <f>(BG572*BE572/AS572)</f>
        <v>0</v>
      </c>
      <c r="BL572">
        <f>(1-BK572)</f>
        <v>0</v>
      </c>
      <c r="BM572">
        <f>$B$11*CK572+$C$11*CL572+$F$11*CM572*(1-CP572)</f>
        <v>0</v>
      </c>
      <c r="BN572">
        <f>BM572*BO572</f>
        <v>0</v>
      </c>
      <c r="BO572">
        <f>($B$11*$D$9+$C$11*$D$9+$F$11*((CZ572+CR572)/MAX(CZ572+CR572+DA572, 0.1)*$I$9+DA572/MAX(CZ572+CR572+DA572, 0.1)*$J$9))/($B$11+$C$11+$F$11)</f>
        <v>0</v>
      </c>
      <c r="BP572">
        <f>($B$11*$K$9+$C$11*$K$9+$F$11*((CZ572+CR572)/MAX(CZ572+CR572+DA572, 0.1)*$P$9+DA572/MAX(CZ572+CR572+DA572, 0.1)*$Q$9))/($B$11+$C$11+$F$11)</f>
        <v>0</v>
      </c>
      <c r="BQ572">
        <v>6</v>
      </c>
      <c r="BR572">
        <v>0.5</v>
      </c>
      <c r="BS572" t="s">
        <v>293</v>
      </c>
      <c r="BT572">
        <v>2</v>
      </c>
      <c r="BU572">
        <v>1626466299</v>
      </c>
      <c r="BV572">
        <v>394.385333333333</v>
      </c>
      <c r="BW572">
        <v>419.927666666667</v>
      </c>
      <c r="BX572">
        <v>18.6564333333333</v>
      </c>
      <c r="BY572">
        <v>9.46797333333333</v>
      </c>
      <c r="BZ572">
        <v>392.838333333333</v>
      </c>
      <c r="CA572">
        <v>18.6187</v>
      </c>
      <c r="CB572">
        <v>900.018</v>
      </c>
      <c r="CC572">
        <v>100.746</v>
      </c>
      <c r="CD572">
        <v>0.100374333333333</v>
      </c>
      <c r="CE572">
        <v>34.3533</v>
      </c>
      <c r="CF572">
        <v>31.5474333333333</v>
      </c>
      <c r="CG572">
        <v>999.9</v>
      </c>
      <c r="CH572">
        <v>0</v>
      </c>
      <c r="CI572">
        <v>0</v>
      </c>
      <c r="CJ572">
        <v>9957.08333333333</v>
      </c>
      <c r="CK572">
        <v>0</v>
      </c>
      <c r="CL572">
        <v>0.221023</v>
      </c>
      <c r="CM572">
        <v>1459.97</v>
      </c>
      <c r="CN572">
        <v>0.973001666666667</v>
      </c>
      <c r="CO572">
        <v>0.0269983666666667</v>
      </c>
      <c r="CP572">
        <v>0</v>
      </c>
      <c r="CQ572">
        <v>895.500666666667</v>
      </c>
      <c r="CR572">
        <v>4.99999</v>
      </c>
      <c r="CS572">
        <v>13174.6333333333</v>
      </c>
      <c r="CT572">
        <v>12728.1</v>
      </c>
      <c r="CU572">
        <v>40.625</v>
      </c>
      <c r="CV572">
        <v>42</v>
      </c>
      <c r="CW572">
        <v>41.437</v>
      </c>
      <c r="CX572">
        <v>41.687</v>
      </c>
      <c r="CY572">
        <v>43.375</v>
      </c>
      <c r="CZ572">
        <v>1415.69</v>
      </c>
      <c r="DA572">
        <v>39.28</v>
      </c>
      <c r="DB572">
        <v>0</v>
      </c>
      <c r="DC572">
        <v>1626466311.2</v>
      </c>
      <c r="DD572">
        <v>0</v>
      </c>
      <c r="DE572">
        <v>895.73732</v>
      </c>
      <c r="DF572">
        <v>-2.07199999965079</v>
      </c>
      <c r="DG572">
        <v>-14.3538461098252</v>
      </c>
      <c r="DH572">
        <v>13177.16</v>
      </c>
      <c r="DI572">
        <v>15</v>
      </c>
      <c r="DJ572">
        <v>1626465084.6</v>
      </c>
      <c r="DK572" t="s">
        <v>294</v>
      </c>
      <c r="DL572">
        <v>1626465076.6</v>
      </c>
      <c r="DM572">
        <v>1626465084.6</v>
      </c>
      <c r="DN572">
        <v>8</v>
      </c>
      <c r="DO572">
        <v>0.212</v>
      </c>
      <c r="DP572">
        <v>0.013</v>
      </c>
      <c r="DQ572">
        <v>1.588</v>
      </c>
      <c r="DR572">
        <v>-0.074</v>
      </c>
      <c r="DS572">
        <v>420</v>
      </c>
      <c r="DT572">
        <v>3</v>
      </c>
      <c r="DU572">
        <v>0.13</v>
      </c>
      <c r="DV572">
        <v>0.03</v>
      </c>
      <c r="DW572">
        <v>-25.6104365853659</v>
      </c>
      <c r="DX572">
        <v>0.285658536585309</v>
      </c>
      <c r="DY572">
        <v>0.0377206468409063</v>
      </c>
      <c r="DZ572">
        <v>1</v>
      </c>
      <c r="EA572">
        <v>895.809606060606</v>
      </c>
      <c r="EB572">
        <v>-1.12302828899985</v>
      </c>
      <c r="EC572">
        <v>0.207677917793449</v>
      </c>
      <c r="ED572">
        <v>1</v>
      </c>
      <c r="EE572">
        <v>9.12798463414634</v>
      </c>
      <c r="EF572">
        <v>0.489723344947718</v>
      </c>
      <c r="EG572">
        <v>0.0512611737776387</v>
      </c>
      <c r="EH572">
        <v>0</v>
      </c>
      <c r="EI572">
        <v>2</v>
      </c>
      <c r="EJ572">
        <v>3</v>
      </c>
      <c r="EK572" t="s">
        <v>354</v>
      </c>
      <c r="EL572">
        <v>100</v>
      </c>
      <c r="EM572">
        <v>100</v>
      </c>
      <c r="EN572">
        <v>1.547</v>
      </c>
      <c r="EO572">
        <v>0.038</v>
      </c>
      <c r="EP572">
        <v>0.796380875196005</v>
      </c>
      <c r="EQ572">
        <v>0.00225868272383977</v>
      </c>
      <c r="ER572">
        <v>-9.96746185667655e-07</v>
      </c>
      <c r="ES572">
        <v>2.83711317370827e-10</v>
      </c>
      <c r="ET572">
        <v>-0.071317122073674</v>
      </c>
      <c r="EU572">
        <v>-0.00217948432402501</v>
      </c>
      <c r="EV572">
        <v>0.000453263451741206</v>
      </c>
      <c r="EW572">
        <v>-1.16319206543697e-06</v>
      </c>
      <c r="EX572">
        <v>-2</v>
      </c>
      <c r="EY572">
        <v>2196</v>
      </c>
      <c r="EZ572">
        <v>1</v>
      </c>
      <c r="FA572">
        <v>25</v>
      </c>
      <c r="FB572">
        <v>20.4</v>
      </c>
      <c r="FC572">
        <v>20.3</v>
      </c>
      <c r="FD572">
        <v>18</v>
      </c>
      <c r="FE572">
        <v>838.404</v>
      </c>
      <c r="FF572">
        <v>439.922</v>
      </c>
      <c r="FG572">
        <v>43.6681</v>
      </c>
      <c r="FH572">
        <v>25.7201</v>
      </c>
      <c r="FI572">
        <v>30.0007</v>
      </c>
      <c r="FJ572">
        <v>25.5782</v>
      </c>
      <c r="FK572">
        <v>25.5893</v>
      </c>
      <c r="FL572">
        <v>25.1823</v>
      </c>
      <c r="FM572">
        <v>39.8473</v>
      </c>
      <c r="FN572">
        <v>0</v>
      </c>
      <c r="FO572">
        <v>44.14</v>
      </c>
      <c r="FP572">
        <v>420</v>
      </c>
      <c r="FQ572">
        <v>9.60929</v>
      </c>
      <c r="FR572">
        <v>101.425</v>
      </c>
      <c r="FS572">
        <v>101.849</v>
      </c>
    </row>
    <row r="573" spans="1:175">
      <c r="A573">
        <v>557</v>
      </c>
      <c r="B573">
        <v>1626466302</v>
      </c>
      <c r="C573">
        <v>1112.40000009537</v>
      </c>
      <c r="D573" t="s">
        <v>1408</v>
      </c>
      <c r="E573" t="s">
        <v>1409</v>
      </c>
      <c r="F573">
        <v>1</v>
      </c>
      <c r="G573" t="s">
        <v>291</v>
      </c>
      <c r="H573">
        <v>1626466301</v>
      </c>
      <c r="I573">
        <f>(J573)/1000</f>
        <v>0</v>
      </c>
      <c r="J573">
        <f>1000*CB573*AH573*(BX573-BY573)/(100*BQ573*(1000-AH573*BX573))</f>
        <v>0</v>
      </c>
      <c r="K573">
        <f>CB573*AH573*(BW573-BV573*(1000-AH573*BY573)/(1000-AH573*BX573))/(100*BQ573)</f>
        <v>0</v>
      </c>
      <c r="L573">
        <f>BV573 - IF(AH573&gt;1, K573*BQ573*100.0/(AJ573*CJ573), 0)</f>
        <v>0</v>
      </c>
      <c r="M573">
        <f>((S573-I573/2)*L573-K573)/(S573+I573/2)</f>
        <v>0</v>
      </c>
      <c r="N573">
        <f>M573*(CC573+CD573)/1000.0</f>
        <v>0</v>
      </c>
      <c r="O573">
        <f>(BV573 - IF(AH573&gt;1, K573*BQ573*100.0/(AJ573*CJ573), 0))*(CC573+CD573)/1000.0</f>
        <v>0</v>
      </c>
      <c r="P573">
        <f>2.0/((1/R573-1/Q573)+SIGN(R573)*SQRT((1/R573-1/Q573)*(1/R573-1/Q573) + 4*BR573/((BR573+1)*(BR573+1))*(2*1/R573*1/Q573-1/Q573*1/Q573)))</f>
        <v>0</v>
      </c>
      <c r="Q573">
        <f>IF(LEFT(BS573,1)&lt;&gt;"0",IF(LEFT(BS573,1)="1",3.0,BT573),$D$5+$E$5*(CJ573*CC573/($K$5*1000))+$F$5*(CJ573*CC573/($K$5*1000))*MAX(MIN(BQ573,$J$5),$I$5)*MAX(MIN(BQ573,$J$5),$I$5)+$G$5*MAX(MIN(BQ573,$J$5),$I$5)*(CJ573*CC573/($K$5*1000))+$H$5*(CJ573*CC573/($K$5*1000))*(CJ573*CC573/($K$5*1000)))</f>
        <v>0</v>
      </c>
      <c r="R573">
        <f>I573*(1000-(1000*0.61365*exp(17.502*V573/(240.97+V573))/(CC573+CD573)+BX573)/2)/(1000*0.61365*exp(17.502*V573/(240.97+V573))/(CC573+CD573)-BX573)</f>
        <v>0</v>
      </c>
      <c r="S573">
        <f>1/((BR573+1)/(P573/1.6)+1/(Q573/1.37)) + BR573/((BR573+1)/(P573/1.6) + BR573/(Q573/1.37))</f>
        <v>0</v>
      </c>
      <c r="T573">
        <f>(BM573*BP573)</f>
        <v>0</v>
      </c>
      <c r="U573">
        <f>(CE573+(T573+2*0.95*5.67E-8*(((CE573+$B$7)+273)^4-(CE573+273)^4)-44100*I573)/(1.84*29.3*Q573+8*0.95*5.67E-8*(CE573+273)^3))</f>
        <v>0</v>
      </c>
      <c r="V573">
        <f>($C$7*CF573+$D$7*CG573+$E$7*U573)</f>
        <v>0</v>
      </c>
      <c r="W573">
        <f>0.61365*exp(17.502*V573/(240.97+V573))</f>
        <v>0</v>
      </c>
      <c r="X573">
        <f>(Y573/Z573*100)</f>
        <v>0</v>
      </c>
      <c r="Y573">
        <f>BX573*(CC573+CD573)/1000</f>
        <v>0</v>
      </c>
      <c r="Z573">
        <f>0.61365*exp(17.502*CE573/(240.97+CE573))</f>
        <v>0</v>
      </c>
      <c r="AA573">
        <f>(W573-BX573*(CC573+CD573)/1000)</f>
        <v>0</v>
      </c>
      <c r="AB573">
        <f>(-I573*44100)</f>
        <v>0</v>
      </c>
      <c r="AC573">
        <f>2*29.3*Q573*0.92*(CE573-V573)</f>
        <v>0</v>
      </c>
      <c r="AD573">
        <f>2*0.95*5.67E-8*(((CE573+$B$7)+273)^4-(V573+273)^4)</f>
        <v>0</v>
      </c>
      <c r="AE573">
        <f>T573+AD573+AB573+AC573</f>
        <v>0</v>
      </c>
      <c r="AF573">
        <v>127</v>
      </c>
      <c r="AG573">
        <v>14</v>
      </c>
      <c r="AH573">
        <f>IF(AF573*$H$13&gt;=AJ573,1.0,(AJ573/(AJ573-AF573*$H$13)))</f>
        <v>0</v>
      </c>
      <c r="AI573">
        <f>(AH573-1)*100</f>
        <v>0</v>
      </c>
      <c r="AJ573">
        <f>MAX(0,($B$13+$C$13*CJ573)/(1+$D$13*CJ573)*CC573/(CE573+273)*$E$13)</f>
        <v>0</v>
      </c>
      <c r="AK573" t="s">
        <v>292</v>
      </c>
      <c r="AL573" t="s">
        <v>292</v>
      </c>
      <c r="AM573">
        <v>0</v>
      </c>
      <c r="AN573">
        <v>0</v>
      </c>
      <c r="AO573">
        <f>1-AM573/AN573</f>
        <v>0</v>
      </c>
      <c r="AP573">
        <v>0</v>
      </c>
      <c r="AQ573" t="s">
        <v>292</v>
      </c>
      <c r="AR573" t="s">
        <v>292</v>
      </c>
      <c r="AS573">
        <v>0</v>
      </c>
      <c r="AT573">
        <v>0</v>
      </c>
      <c r="AU573">
        <f>1-AS573/AT573</f>
        <v>0</v>
      </c>
      <c r="AV573">
        <v>0.5</v>
      </c>
      <c r="AW573">
        <f>BN573</f>
        <v>0</v>
      </c>
      <c r="AX573">
        <f>K573</f>
        <v>0</v>
      </c>
      <c r="AY573">
        <f>AU573*AV573*AW573</f>
        <v>0</v>
      </c>
      <c r="AZ573">
        <f>(AX573-AP573)/AW573</f>
        <v>0</v>
      </c>
      <c r="BA573">
        <f>(AN573-AT573)/AT573</f>
        <v>0</v>
      </c>
      <c r="BB573">
        <f>AM573/(AO573+AM573/AT573)</f>
        <v>0</v>
      </c>
      <c r="BC573" t="s">
        <v>292</v>
      </c>
      <c r="BD573">
        <v>0</v>
      </c>
      <c r="BE573">
        <f>IF(BD573&lt;&gt;0, BD573, BB573)</f>
        <v>0</v>
      </c>
      <c r="BF573">
        <f>1-BE573/AT573</f>
        <v>0</v>
      </c>
      <c r="BG573">
        <f>(AT573-AS573)/(AT573-BE573)</f>
        <v>0</v>
      </c>
      <c r="BH573">
        <f>(AN573-AT573)/(AN573-BE573)</f>
        <v>0</v>
      </c>
      <c r="BI573">
        <f>(AT573-AS573)/(AT573-AM573)</f>
        <v>0</v>
      </c>
      <c r="BJ573">
        <f>(AN573-AT573)/(AN573-AM573)</f>
        <v>0</v>
      </c>
      <c r="BK573">
        <f>(BG573*BE573/AS573)</f>
        <v>0</v>
      </c>
      <c r="BL573">
        <f>(1-BK573)</f>
        <v>0</v>
      </c>
      <c r="BM573">
        <f>$B$11*CK573+$C$11*CL573+$F$11*CM573*(1-CP573)</f>
        <v>0</v>
      </c>
      <c r="BN573">
        <f>BM573*BO573</f>
        <v>0</v>
      </c>
      <c r="BO573">
        <f>($B$11*$D$9+$C$11*$D$9+$F$11*((CZ573+CR573)/MAX(CZ573+CR573+DA573, 0.1)*$I$9+DA573/MAX(CZ573+CR573+DA573, 0.1)*$J$9))/($B$11+$C$11+$F$11)</f>
        <v>0</v>
      </c>
      <c r="BP573">
        <f>($B$11*$K$9+$C$11*$K$9+$F$11*((CZ573+CR573)/MAX(CZ573+CR573+DA573, 0.1)*$P$9+DA573/MAX(CZ573+CR573+DA573, 0.1)*$Q$9))/($B$11+$C$11+$F$11)</f>
        <v>0</v>
      </c>
      <c r="BQ573">
        <v>6</v>
      </c>
      <c r="BR573">
        <v>0.5</v>
      </c>
      <c r="BS573" t="s">
        <v>293</v>
      </c>
      <c r="BT573">
        <v>2</v>
      </c>
      <c r="BU573">
        <v>1626466301</v>
      </c>
      <c r="BV573">
        <v>394.39</v>
      </c>
      <c r="BW573">
        <v>419.938333333333</v>
      </c>
      <c r="BX573">
        <v>18.6992</v>
      </c>
      <c r="BY573">
        <v>9.47972666666667</v>
      </c>
      <c r="BZ573">
        <v>392.842666666667</v>
      </c>
      <c r="CA573">
        <v>18.6609</v>
      </c>
      <c r="CB573">
        <v>899.987666666667</v>
      </c>
      <c r="CC573">
        <v>100.746</v>
      </c>
      <c r="CD573">
        <v>0.0998064333333333</v>
      </c>
      <c r="CE573">
        <v>34.3895</v>
      </c>
      <c r="CF573">
        <v>31.5781333333333</v>
      </c>
      <c r="CG573">
        <v>999.9</v>
      </c>
      <c r="CH573">
        <v>0</v>
      </c>
      <c r="CI573">
        <v>0</v>
      </c>
      <c r="CJ573">
        <v>9980.62333333333</v>
      </c>
      <c r="CK573">
        <v>0</v>
      </c>
      <c r="CL573">
        <v>0.221023</v>
      </c>
      <c r="CM573">
        <v>1460.05</v>
      </c>
      <c r="CN573">
        <v>0.973003333333333</v>
      </c>
      <c r="CO573">
        <v>0.0269968333333333</v>
      </c>
      <c r="CP573">
        <v>0</v>
      </c>
      <c r="CQ573">
        <v>895.590333333333</v>
      </c>
      <c r="CR573">
        <v>4.99999</v>
      </c>
      <c r="CS573">
        <v>13176.1</v>
      </c>
      <c r="CT573">
        <v>12728.8</v>
      </c>
      <c r="CU573">
        <v>40.625</v>
      </c>
      <c r="CV573">
        <v>42</v>
      </c>
      <c r="CW573">
        <v>41.4163333333333</v>
      </c>
      <c r="CX573">
        <v>41.687</v>
      </c>
      <c r="CY573">
        <v>43.375</v>
      </c>
      <c r="CZ573">
        <v>1415.77</v>
      </c>
      <c r="DA573">
        <v>39.28</v>
      </c>
      <c r="DB573">
        <v>0</v>
      </c>
      <c r="DC573">
        <v>1626466313</v>
      </c>
      <c r="DD573">
        <v>0</v>
      </c>
      <c r="DE573">
        <v>895.698961538462</v>
      </c>
      <c r="DF573">
        <v>-1.69876923161541</v>
      </c>
      <c r="DG573">
        <v>-13.9487179053439</v>
      </c>
      <c r="DH573">
        <v>13176.9846153846</v>
      </c>
      <c r="DI573">
        <v>15</v>
      </c>
      <c r="DJ573">
        <v>1626465084.6</v>
      </c>
      <c r="DK573" t="s">
        <v>294</v>
      </c>
      <c r="DL573">
        <v>1626465076.6</v>
      </c>
      <c r="DM573">
        <v>1626465084.6</v>
      </c>
      <c r="DN573">
        <v>8</v>
      </c>
      <c r="DO573">
        <v>0.212</v>
      </c>
      <c r="DP573">
        <v>0.013</v>
      </c>
      <c r="DQ573">
        <v>1.588</v>
      </c>
      <c r="DR573">
        <v>-0.074</v>
      </c>
      <c r="DS573">
        <v>420</v>
      </c>
      <c r="DT573">
        <v>3</v>
      </c>
      <c r="DU573">
        <v>0.13</v>
      </c>
      <c r="DV573">
        <v>0.03</v>
      </c>
      <c r="DW573">
        <v>-25.6013975609756</v>
      </c>
      <c r="DX573">
        <v>0.342261324041842</v>
      </c>
      <c r="DY573">
        <v>0.0410586165628015</v>
      </c>
      <c r="DZ573">
        <v>1</v>
      </c>
      <c r="EA573">
        <v>895.761285714286</v>
      </c>
      <c r="EB573">
        <v>-1.12982178658602</v>
      </c>
      <c r="EC573">
        <v>0.220216590970737</v>
      </c>
      <c r="ED573">
        <v>1</v>
      </c>
      <c r="EE573">
        <v>9.14534634146342</v>
      </c>
      <c r="EF573">
        <v>0.42929456445995</v>
      </c>
      <c r="EG573">
        <v>0.0448914360215678</v>
      </c>
      <c r="EH573">
        <v>0</v>
      </c>
      <c r="EI573">
        <v>2</v>
      </c>
      <c r="EJ573">
        <v>3</v>
      </c>
      <c r="EK573" t="s">
        <v>354</v>
      </c>
      <c r="EL573">
        <v>100</v>
      </c>
      <c r="EM573">
        <v>100</v>
      </c>
      <c r="EN573">
        <v>1.547</v>
      </c>
      <c r="EO573">
        <v>0.0386</v>
      </c>
      <c r="EP573">
        <v>0.796380875196005</v>
      </c>
      <c r="EQ573">
        <v>0.00225868272383977</v>
      </c>
      <c r="ER573">
        <v>-9.96746185667655e-07</v>
      </c>
      <c r="ES573">
        <v>2.83711317370827e-10</v>
      </c>
      <c r="ET573">
        <v>-0.071317122073674</v>
      </c>
      <c r="EU573">
        <v>-0.00217948432402501</v>
      </c>
      <c r="EV573">
        <v>0.000453263451741206</v>
      </c>
      <c r="EW573">
        <v>-1.16319206543697e-06</v>
      </c>
      <c r="EX573">
        <v>-2</v>
      </c>
      <c r="EY573">
        <v>2196</v>
      </c>
      <c r="EZ573">
        <v>1</v>
      </c>
      <c r="FA573">
        <v>25</v>
      </c>
      <c r="FB573">
        <v>20.4</v>
      </c>
      <c r="FC573">
        <v>20.3</v>
      </c>
      <c r="FD573">
        <v>18</v>
      </c>
      <c r="FE573">
        <v>838.399</v>
      </c>
      <c r="FF573">
        <v>439.99</v>
      </c>
      <c r="FG573">
        <v>43.7117</v>
      </c>
      <c r="FH573">
        <v>25.7234</v>
      </c>
      <c r="FI573">
        <v>30.0006</v>
      </c>
      <c r="FJ573">
        <v>25.5809</v>
      </c>
      <c r="FK573">
        <v>25.5919</v>
      </c>
      <c r="FL573">
        <v>25.1835</v>
      </c>
      <c r="FM573">
        <v>39.5228</v>
      </c>
      <c r="FN573">
        <v>0</v>
      </c>
      <c r="FO573">
        <v>44.24</v>
      </c>
      <c r="FP573">
        <v>420</v>
      </c>
      <c r="FQ573">
        <v>9.62611</v>
      </c>
      <c r="FR573">
        <v>101.425</v>
      </c>
      <c r="FS573">
        <v>101.848</v>
      </c>
    </row>
    <row r="574" spans="1:175">
      <c r="A574">
        <v>558</v>
      </c>
      <c r="B574">
        <v>1626466304</v>
      </c>
      <c r="C574">
        <v>1114.40000009537</v>
      </c>
      <c r="D574" t="s">
        <v>1410</v>
      </c>
      <c r="E574" t="s">
        <v>1411</v>
      </c>
      <c r="F574">
        <v>1</v>
      </c>
      <c r="G574" t="s">
        <v>291</v>
      </c>
      <c r="H574">
        <v>1626466303</v>
      </c>
      <c r="I574">
        <f>(J574)/1000</f>
        <v>0</v>
      </c>
      <c r="J574">
        <f>1000*CB574*AH574*(BX574-BY574)/(100*BQ574*(1000-AH574*BX574))</f>
        <v>0</v>
      </c>
      <c r="K574">
        <f>CB574*AH574*(BW574-BV574*(1000-AH574*BY574)/(1000-AH574*BX574))/(100*BQ574)</f>
        <v>0</v>
      </c>
      <c r="L574">
        <f>BV574 - IF(AH574&gt;1, K574*BQ574*100.0/(AJ574*CJ574), 0)</f>
        <v>0</v>
      </c>
      <c r="M574">
        <f>((S574-I574/2)*L574-K574)/(S574+I574/2)</f>
        <v>0</v>
      </c>
      <c r="N574">
        <f>M574*(CC574+CD574)/1000.0</f>
        <v>0</v>
      </c>
      <c r="O574">
        <f>(BV574 - IF(AH574&gt;1, K574*BQ574*100.0/(AJ574*CJ574), 0))*(CC574+CD574)/1000.0</f>
        <v>0</v>
      </c>
      <c r="P574">
        <f>2.0/((1/R574-1/Q574)+SIGN(R574)*SQRT((1/R574-1/Q574)*(1/R574-1/Q574) + 4*BR574/((BR574+1)*(BR574+1))*(2*1/R574*1/Q574-1/Q574*1/Q574)))</f>
        <v>0</v>
      </c>
      <c r="Q574">
        <f>IF(LEFT(BS574,1)&lt;&gt;"0",IF(LEFT(BS574,1)="1",3.0,BT574),$D$5+$E$5*(CJ574*CC574/($K$5*1000))+$F$5*(CJ574*CC574/($K$5*1000))*MAX(MIN(BQ574,$J$5),$I$5)*MAX(MIN(BQ574,$J$5),$I$5)+$G$5*MAX(MIN(BQ574,$J$5),$I$5)*(CJ574*CC574/($K$5*1000))+$H$5*(CJ574*CC574/($K$5*1000))*(CJ574*CC574/($K$5*1000)))</f>
        <v>0</v>
      </c>
      <c r="R574">
        <f>I574*(1000-(1000*0.61365*exp(17.502*V574/(240.97+V574))/(CC574+CD574)+BX574)/2)/(1000*0.61365*exp(17.502*V574/(240.97+V574))/(CC574+CD574)-BX574)</f>
        <v>0</v>
      </c>
      <c r="S574">
        <f>1/((BR574+1)/(P574/1.6)+1/(Q574/1.37)) + BR574/((BR574+1)/(P574/1.6) + BR574/(Q574/1.37))</f>
        <v>0</v>
      </c>
      <c r="T574">
        <f>(BM574*BP574)</f>
        <v>0</v>
      </c>
      <c r="U574">
        <f>(CE574+(T574+2*0.95*5.67E-8*(((CE574+$B$7)+273)^4-(CE574+273)^4)-44100*I574)/(1.84*29.3*Q574+8*0.95*5.67E-8*(CE574+273)^3))</f>
        <v>0</v>
      </c>
      <c r="V574">
        <f>($C$7*CF574+$D$7*CG574+$E$7*U574)</f>
        <v>0</v>
      </c>
      <c r="W574">
        <f>0.61365*exp(17.502*V574/(240.97+V574))</f>
        <v>0</v>
      </c>
      <c r="X574">
        <f>(Y574/Z574*100)</f>
        <v>0</v>
      </c>
      <c r="Y574">
        <f>BX574*(CC574+CD574)/1000</f>
        <v>0</v>
      </c>
      <c r="Z574">
        <f>0.61365*exp(17.502*CE574/(240.97+CE574))</f>
        <v>0</v>
      </c>
      <c r="AA574">
        <f>(W574-BX574*(CC574+CD574)/1000)</f>
        <v>0</v>
      </c>
      <c r="AB574">
        <f>(-I574*44100)</f>
        <v>0</v>
      </c>
      <c r="AC574">
        <f>2*29.3*Q574*0.92*(CE574-V574)</f>
        <v>0</v>
      </c>
      <c r="AD574">
        <f>2*0.95*5.67E-8*(((CE574+$B$7)+273)^4-(V574+273)^4)</f>
        <v>0</v>
      </c>
      <c r="AE574">
        <f>T574+AD574+AB574+AC574</f>
        <v>0</v>
      </c>
      <c r="AF574">
        <v>127</v>
      </c>
      <c r="AG574">
        <v>14</v>
      </c>
      <c r="AH574">
        <f>IF(AF574*$H$13&gt;=AJ574,1.0,(AJ574/(AJ574-AF574*$H$13)))</f>
        <v>0</v>
      </c>
      <c r="AI574">
        <f>(AH574-1)*100</f>
        <v>0</v>
      </c>
      <c r="AJ574">
        <f>MAX(0,($B$13+$C$13*CJ574)/(1+$D$13*CJ574)*CC574/(CE574+273)*$E$13)</f>
        <v>0</v>
      </c>
      <c r="AK574" t="s">
        <v>292</v>
      </c>
      <c r="AL574" t="s">
        <v>292</v>
      </c>
      <c r="AM574">
        <v>0</v>
      </c>
      <c r="AN574">
        <v>0</v>
      </c>
      <c r="AO574">
        <f>1-AM574/AN574</f>
        <v>0</v>
      </c>
      <c r="AP574">
        <v>0</v>
      </c>
      <c r="AQ574" t="s">
        <v>292</v>
      </c>
      <c r="AR574" t="s">
        <v>292</v>
      </c>
      <c r="AS574">
        <v>0</v>
      </c>
      <c r="AT574">
        <v>0</v>
      </c>
      <c r="AU574">
        <f>1-AS574/AT574</f>
        <v>0</v>
      </c>
      <c r="AV574">
        <v>0.5</v>
      </c>
      <c r="AW574">
        <f>BN574</f>
        <v>0</v>
      </c>
      <c r="AX574">
        <f>K574</f>
        <v>0</v>
      </c>
      <c r="AY574">
        <f>AU574*AV574*AW574</f>
        <v>0</v>
      </c>
      <c r="AZ574">
        <f>(AX574-AP574)/AW574</f>
        <v>0</v>
      </c>
      <c r="BA574">
        <f>(AN574-AT574)/AT574</f>
        <v>0</v>
      </c>
      <c r="BB574">
        <f>AM574/(AO574+AM574/AT574)</f>
        <v>0</v>
      </c>
      <c r="BC574" t="s">
        <v>292</v>
      </c>
      <c r="BD574">
        <v>0</v>
      </c>
      <c r="BE574">
        <f>IF(BD574&lt;&gt;0, BD574, BB574)</f>
        <v>0</v>
      </c>
      <c r="BF574">
        <f>1-BE574/AT574</f>
        <v>0</v>
      </c>
      <c r="BG574">
        <f>(AT574-AS574)/(AT574-BE574)</f>
        <v>0</v>
      </c>
      <c r="BH574">
        <f>(AN574-AT574)/(AN574-BE574)</f>
        <v>0</v>
      </c>
      <c r="BI574">
        <f>(AT574-AS574)/(AT574-AM574)</f>
        <v>0</v>
      </c>
      <c r="BJ574">
        <f>(AN574-AT574)/(AN574-AM574)</f>
        <v>0</v>
      </c>
      <c r="BK574">
        <f>(BG574*BE574/AS574)</f>
        <v>0</v>
      </c>
      <c r="BL574">
        <f>(1-BK574)</f>
        <v>0</v>
      </c>
      <c r="BM574">
        <f>$B$11*CK574+$C$11*CL574+$F$11*CM574*(1-CP574)</f>
        <v>0</v>
      </c>
      <c r="BN574">
        <f>BM574*BO574</f>
        <v>0</v>
      </c>
      <c r="BO574">
        <f>($B$11*$D$9+$C$11*$D$9+$F$11*((CZ574+CR574)/MAX(CZ574+CR574+DA574, 0.1)*$I$9+DA574/MAX(CZ574+CR574+DA574, 0.1)*$J$9))/($B$11+$C$11+$F$11)</f>
        <v>0</v>
      </c>
      <c r="BP574">
        <f>($B$11*$K$9+$C$11*$K$9+$F$11*((CZ574+CR574)/MAX(CZ574+CR574+DA574, 0.1)*$P$9+DA574/MAX(CZ574+CR574+DA574, 0.1)*$Q$9))/($B$11+$C$11+$F$11)</f>
        <v>0</v>
      </c>
      <c r="BQ574">
        <v>6</v>
      </c>
      <c r="BR574">
        <v>0.5</v>
      </c>
      <c r="BS574" t="s">
        <v>293</v>
      </c>
      <c r="BT574">
        <v>2</v>
      </c>
      <c r="BU574">
        <v>1626466303</v>
      </c>
      <c r="BV574">
        <v>394.373</v>
      </c>
      <c r="BW574">
        <v>419.953333333333</v>
      </c>
      <c r="BX574">
        <v>18.7340666666667</v>
      </c>
      <c r="BY574">
        <v>9.48669333333333</v>
      </c>
      <c r="BZ574">
        <v>392.826</v>
      </c>
      <c r="CA574">
        <v>18.6953</v>
      </c>
      <c r="CB574">
        <v>899.950333333333</v>
      </c>
      <c r="CC574">
        <v>100.746</v>
      </c>
      <c r="CD574">
        <v>0.0994975</v>
      </c>
      <c r="CE574">
        <v>34.4238</v>
      </c>
      <c r="CF574">
        <v>31.6176666666667</v>
      </c>
      <c r="CG574">
        <v>999.9</v>
      </c>
      <c r="CH574">
        <v>0</v>
      </c>
      <c r="CI574">
        <v>0</v>
      </c>
      <c r="CJ574">
        <v>10004.5666666667</v>
      </c>
      <c r="CK574">
        <v>0</v>
      </c>
      <c r="CL574">
        <v>0.221023</v>
      </c>
      <c r="CM574">
        <v>1459.96666666667</v>
      </c>
      <c r="CN574">
        <v>0.973001666666667</v>
      </c>
      <c r="CO574">
        <v>0.0269983666666667</v>
      </c>
      <c r="CP574">
        <v>0</v>
      </c>
      <c r="CQ574">
        <v>895.571333333333</v>
      </c>
      <c r="CR574">
        <v>4.99999</v>
      </c>
      <c r="CS574">
        <v>13174.7666666667</v>
      </c>
      <c r="CT574">
        <v>12728.0666666667</v>
      </c>
      <c r="CU574">
        <v>40.625</v>
      </c>
      <c r="CV574">
        <v>42</v>
      </c>
      <c r="CW574">
        <v>41.3956666666667</v>
      </c>
      <c r="CX574">
        <v>41.687</v>
      </c>
      <c r="CY574">
        <v>43.375</v>
      </c>
      <c r="CZ574">
        <v>1415.68666666667</v>
      </c>
      <c r="DA574">
        <v>39.28</v>
      </c>
      <c r="DB574">
        <v>0</v>
      </c>
      <c r="DC574">
        <v>1626466315.4</v>
      </c>
      <c r="DD574">
        <v>0</v>
      </c>
      <c r="DE574">
        <v>895.640961538462</v>
      </c>
      <c r="DF574">
        <v>-1.58423931706993</v>
      </c>
      <c r="DG574">
        <v>-15.9863247985322</v>
      </c>
      <c r="DH574">
        <v>13176.4230769231</v>
      </c>
      <c r="DI574">
        <v>15</v>
      </c>
      <c r="DJ574">
        <v>1626465084.6</v>
      </c>
      <c r="DK574" t="s">
        <v>294</v>
      </c>
      <c r="DL574">
        <v>1626465076.6</v>
      </c>
      <c r="DM574">
        <v>1626465084.6</v>
      </c>
      <c r="DN574">
        <v>8</v>
      </c>
      <c r="DO574">
        <v>0.212</v>
      </c>
      <c r="DP574">
        <v>0.013</v>
      </c>
      <c r="DQ574">
        <v>1.588</v>
      </c>
      <c r="DR574">
        <v>-0.074</v>
      </c>
      <c r="DS574">
        <v>420</v>
      </c>
      <c r="DT574">
        <v>3</v>
      </c>
      <c r="DU574">
        <v>0.13</v>
      </c>
      <c r="DV574">
        <v>0.03</v>
      </c>
      <c r="DW574">
        <v>-25.5913536585366</v>
      </c>
      <c r="DX574">
        <v>0.272943554006977</v>
      </c>
      <c r="DY574">
        <v>0.0360760788088848</v>
      </c>
      <c r="DZ574">
        <v>1</v>
      </c>
      <c r="EA574">
        <v>895.717647058823</v>
      </c>
      <c r="EB574">
        <v>-1.25202998768402</v>
      </c>
      <c r="EC574">
        <v>0.228879095022691</v>
      </c>
      <c r="ED574">
        <v>1</v>
      </c>
      <c r="EE574">
        <v>9.16357195121951</v>
      </c>
      <c r="EF574">
        <v>0.396108083623689</v>
      </c>
      <c r="EG574">
        <v>0.0407518449810983</v>
      </c>
      <c r="EH574">
        <v>0</v>
      </c>
      <c r="EI574">
        <v>2</v>
      </c>
      <c r="EJ574">
        <v>3</v>
      </c>
      <c r="EK574" t="s">
        <v>354</v>
      </c>
      <c r="EL574">
        <v>100</v>
      </c>
      <c r="EM574">
        <v>100</v>
      </c>
      <c r="EN574">
        <v>1.547</v>
      </c>
      <c r="EO574">
        <v>0.039</v>
      </c>
      <c r="EP574">
        <v>0.796380875196005</v>
      </c>
      <c r="EQ574">
        <v>0.00225868272383977</v>
      </c>
      <c r="ER574">
        <v>-9.96746185667655e-07</v>
      </c>
      <c r="ES574">
        <v>2.83711317370827e-10</v>
      </c>
      <c r="ET574">
        <v>-0.071317122073674</v>
      </c>
      <c r="EU574">
        <v>-0.00217948432402501</v>
      </c>
      <c r="EV574">
        <v>0.000453263451741206</v>
      </c>
      <c r="EW574">
        <v>-1.16319206543697e-06</v>
      </c>
      <c r="EX574">
        <v>-2</v>
      </c>
      <c r="EY574">
        <v>2196</v>
      </c>
      <c r="EZ574">
        <v>1</v>
      </c>
      <c r="FA574">
        <v>25</v>
      </c>
      <c r="FB574">
        <v>20.5</v>
      </c>
      <c r="FC574">
        <v>20.3</v>
      </c>
      <c r="FD574">
        <v>18</v>
      </c>
      <c r="FE574">
        <v>838.196</v>
      </c>
      <c r="FF574">
        <v>439.992</v>
      </c>
      <c r="FG574">
        <v>43.755</v>
      </c>
      <c r="FH574">
        <v>25.7274</v>
      </c>
      <c r="FI574">
        <v>30.0006</v>
      </c>
      <c r="FJ574">
        <v>25.5831</v>
      </c>
      <c r="FK574">
        <v>25.5941</v>
      </c>
      <c r="FL574">
        <v>25.1839</v>
      </c>
      <c r="FM574">
        <v>39.5228</v>
      </c>
      <c r="FN574">
        <v>0</v>
      </c>
      <c r="FO574">
        <v>44.24</v>
      </c>
      <c r="FP574">
        <v>420</v>
      </c>
      <c r="FQ574">
        <v>9.63532</v>
      </c>
      <c r="FR574">
        <v>101.424</v>
      </c>
      <c r="FS574">
        <v>101.847</v>
      </c>
    </row>
    <row r="575" spans="1:175">
      <c r="A575">
        <v>559</v>
      </c>
      <c r="B575">
        <v>1626466306</v>
      </c>
      <c r="C575">
        <v>1116.40000009537</v>
      </c>
      <c r="D575" t="s">
        <v>1412</v>
      </c>
      <c r="E575" t="s">
        <v>1413</v>
      </c>
      <c r="F575">
        <v>1</v>
      </c>
      <c r="G575" t="s">
        <v>291</v>
      </c>
      <c r="H575">
        <v>1626466305</v>
      </c>
      <c r="I575">
        <f>(J575)/1000</f>
        <v>0</v>
      </c>
      <c r="J575">
        <f>1000*CB575*AH575*(BX575-BY575)/(100*BQ575*(1000-AH575*BX575))</f>
        <v>0</v>
      </c>
      <c r="K575">
        <f>CB575*AH575*(BW575-BV575*(1000-AH575*BY575)/(1000-AH575*BX575))/(100*BQ575)</f>
        <v>0</v>
      </c>
      <c r="L575">
        <f>BV575 - IF(AH575&gt;1, K575*BQ575*100.0/(AJ575*CJ575), 0)</f>
        <v>0</v>
      </c>
      <c r="M575">
        <f>((S575-I575/2)*L575-K575)/(S575+I575/2)</f>
        <v>0</v>
      </c>
      <c r="N575">
        <f>M575*(CC575+CD575)/1000.0</f>
        <v>0</v>
      </c>
      <c r="O575">
        <f>(BV575 - IF(AH575&gt;1, K575*BQ575*100.0/(AJ575*CJ575), 0))*(CC575+CD575)/1000.0</f>
        <v>0</v>
      </c>
      <c r="P575">
        <f>2.0/((1/R575-1/Q575)+SIGN(R575)*SQRT((1/R575-1/Q575)*(1/R575-1/Q575) + 4*BR575/((BR575+1)*(BR575+1))*(2*1/R575*1/Q575-1/Q575*1/Q575)))</f>
        <v>0</v>
      </c>
      <c r="Q575">
        <f>IF(LEFT(BS575,1)&lt;&gt;"0",IF(LEFT(BS575,1)="1",3.0,BT575),$D$5+$E$5*(CJ575*CC575/($K$5*1000))+$F$5*(CJ575*CC575/($K$5*1000))*MAX(MIN(BQ575,$J$5),$I$5)*MAX(MIN(BQ575,$J$5),$I$5)+$G$5*MAX(MIN(BQ575,$J$5),$I$5)*(CJ575*CC575/($K$5*1000))+$H$5*(CJ575*CC575/($K$5*1000))*(CJ575*CC575/($K$5*1000)))</f>
        <v>0</v>
      </c>
      <c r="R575">
        <f>I575*(1000-(1000*0.61365*exp(17.502*V575/(240.97+V575))/(CC575+CD575)+BX575)/2)/(1000*0.61365*exp(17.502*V575/(240.97+V575))/(CC575+CD575)-BX575)</f>
        <v>0</v>
      </c>
      <c r="S575">
        <f>1/((BR575+1)/(P575/1.6)+1/(Q575/1.37)) + BR575/((BR575+1)/(P575/1.6) + BR575/(Q575/1.37))</f>
        <v>0</v>
      </c>
      <c r="T575">
        <f>(BM575*BP575)</f>
        <v>0</v>
      </c>
      <c r="U575">
        <f>(CE575+(T575+2*0.95*5.67E-8*(((CE575+$B$7)+273)^4-(CE575+273)^4)-44100*I575)/(1.84*29.3*Q575+8*0.95*5.67E-8*(CE575+273)^3))</f>
        <v>0</v>
      </c>
      <c r="V575">
        <f>($C$7*CF575+$D$7*CG575+$E$7*U575)</f>
        <v>0</v>
      </c>
      <c r="W575">
        <f>0.61365*exp(17.502*V575/(240.97+V575))</f>
        <v>0</v>
      </c>
      <c r="X575">
        <f>(Y575/Z575*100)</f>
        <v>0</v>
      </c>
      <c r="Y575">
        <f>BX575*(CC575+CD575)/1000</f>
        <v>0</v>
      </c>
      <c r="Z575">
        <f>0.61365*exp(17.502*CE575/(240.97+CE575))</f>
        <v>0</v>
      </c>
      <c r="AA575">
        <f>(W575-BX575*(CC575+CD575)/1000)</f>
        <v>0</v>
      </c>
      <c r="AB575">
        <f>(-I575*44100)</f>
        <v>0</v>
      </c>
      <c r="AC575">
        <f>2*29.3*Q575*0.92*(CE575-V575)</f>
        <v>0</v>
      </c>
      <c r="AD575">
        <f>2*0.95*5.67E-8*(((CE575+$B$7)+273)^4-(V575+273)^4)</f>
        <v>0</v>
      </c>
      <c r="AE575">
        <f>T575+AD575+AB575+AC575</f>
        <v>0</v>
      </c>
      <c r="AF575">
        <v>127</v>
      </c>
      <c r="AG575">
        <v>14</v>
      </c>
      <c r="AH575">
        <f>IF(AF575*$H$13&gt;=AJ575,1.0,(AJ575/(AJ575-AF575*$H$13)))</f>
        <v>0</v>
      </c>
      <c r="AI575">
        <f>(AH575-1)*100</f>
        <v>0</v>
      </c>
      <c r="AJ575">
        <f>MAX(0,($B$13+$C$13*CJ575)/(1+$D$13*CJ575)*CC575/(CE575+273)*$E$13)</f>
        <v>0</v>
      </c>
      <c r="AK575" t="s">
        <v>292</v>
      </c>
      <c r="AL575" t="s">
        <v>292</v>
      </c>
      <c r="AM575">
        <v>0</v>
      </c>
      <c r="AN575">
        <v>0</v>
      </c>
      <c r="AO575">
        <f>1-AM575/AN575</f>
        <v>0</v>
      </c>
      <c r="AP575">
        <v>0</v>
      </c>
      <c r="AQ575" t="s">
        <v>292</v>
      </c>
      <c r="AR575" t="s">
        <v>292</v>
      </c>
      <c r="AS575">
        <v>0</v>
      </c>
      <c r="AT575">
        <v>0</v>
      </c>
      <c r="AU575">
        <f>1-AS575/AT575</f>
        <v>0</v>
      </c>
      <c r="AV575">
        <v>0.5</v>
      </c>
      <c r="AW575">
        <f>BN575</f>
        <v>0</v>
      </c>
      <c r="AX575">
        <f>K575</f>
        <v>0</v>
      </c>
      <c r="AY575">
        <f>AU575*AV575*AW575</f>
        <v>0</v>
      </c>
      <c r="AZ575">
        <f>(AX575-AP575)/AW575</f>
        <v>0</v>
      </c>
      <c r="BA575">
        <f>(AN575-AT575)/AT575</f>
        <v>0</v>
      </c>
      <c r="BB575">
        <f>AM575/(AO575+AM575/AT575)</f>
        <v>0</v>
      </c>
      <c r="BC575" t="s">
        <v>292</v>
      </c>
      <c r="BD575">
        <v>0</v>
      </c>
      <c r="BE575">
        <f>IF(BD575&lt;&gt;0, BD575, BB575)</f>
        <v>0</v>
      </c>
      <c r="BF575">
        <f>1-BE575/AT575</f>
        <v>0</v>
      </c>
      <c r="BG575">
        <f>(AT575-AS575)/(AT575-BE575)</f>
        <v>0</v>
      </c>
      <c r="BH575">
        <f>(AN575-AT575)/(AN575-BE575)</f>
        <v>0</v>
      </c>
      <c r="BI575">
        <f>(AT575-AS575)/(AT575-AM575)</f>
        <v>0</v>
      </c>
      <c r="BJ575">
        <f>(AN575-AT575)/(AN575-AM575)</f>
        <v>0</v>
      </c>
      <c r="BK575">
        <f>(BG575*BE575/AS575)</f>
        <v>0</v>
      </c>
      <c r="BL575">
        <f>(1-BK575)</f>
        <v>0</v>
      </c>
      <c r="BM575">
        <f>$B$11*CK575+$C$11*CL575+$F$11*CM575*(1-CP575)</f>
        <v>0</v>
      </c>
      <c r="BN575">
        <f>BM575*BO575</f>
        <v>0</v>
      </c>
      <c r="BO575">
        <f>($B$11*$D$9+$C$11*$D$9+$F$11*((CZ575+CR575)/MAX(CZ575+CR575+DA575, 0.1)*$I$9+DA575/MAX(CZ575+CR575+DA575, 0.1)*$J$9))/($B$11+$C$11+$F$11)</f>
        <v>0</v>
      </c>
      <c r="BP575">
        <f>($B$11*$K$9+$C$11*$K$9+$F$11*((CZ575+CR575)/MAX(CZ575+CR575+DA575, 0.1)*$P$9+DA575/MAX(CZ575+CR575+DA575, 0.1)*$Q$9))/($B$11+$C$11+$F$11)</f>
        <v>0</v>
      </c>
      <c r="BQ575">
        <v>6</v>
      </c>
      <c r="BR575">
        <v>0.5</v>
      </c>
      <c r="BS575" t="s">
        <v>293</v>
      </c>
      <c r="BT575">
        <v>2</v>
      </c>
      <c r="BU575">
        <v>1626466305</v>
      </c>
      <c r="BV575">
        <v>394.371</v>
      </c>
      <c r="BW575">
        <v>419.971666666667</v>
      </c>
      <c r="BX575">
        <v>18.7671</v>
      </c>
      <c r="BY575">
        <v>9.5129</v>
      </c>
      <c r="BZ575">
        <v>392.824</v>
      </c>
      <c r="CA575">
        <v>18.7279</v>
      </c>
      <c r="CB575">
        <v>900.032333333333</v>
      </c>
      <c r="CC575">
        <v>100.747333333333</v>
      </c>
      <c r="CD575">
        <v>0.1001481</v>
      </c>
      <c r="CE575">
        <v>34.4554666666667</v>
      </c>
      <c r="CF575">
        <v>31.6625333333333</v>
      </c>
      <c r="CG575">
        <v>999.9</v>
      </c>
      <c r="CH575">
        <v>0</v>
      </c>
      <c r="CI575">
        <v>0</v>
      </c>
      <c r="CJ575">
        <v>10011.2666666667</v>
      </c>
      <c r="CK575">
        <v>0</v>
      </c>
      <c r="CL575">
        <v>0.221023</v>
      </c>
      <c r="CM575">
        <v>1460.03666666667</v>
      </c>
      <c r="CN575">
        <v>0.973001666666667</v>
      </c>
      <c r="CO575">
        <v>0.0269983666666667</v>
      </c>
      <c r="CP575">
        <v>0</v>
      </c>
      <c r="CQ575">
        <v>895.492</v>
      </c>
      <c r="CR575">
        <v>4.99999</v>
      </c>
      <c r="CS575">
        <v>13175.4666666667</v>
      </c>
      <c r="CT575">
        <v>12728.6666666667</v>
      </c>
      <c r="CU575">
        <v>40.625</v>
      </c>
      <c r="CV575">
        <v>42</v>
      </c>
      <c r="CW575">
        <v>41.437</v>
      </c>
      <c r="CX575">
        <v>41.687</v>
      </c>
      <c r="CY575">
        <v>43.375</v>
      </c>
      <c r="CZ575">
        <v>1415.75333333333</v>
      </c>
      <c r="DA575">
        <v>39.2833333333333</v>
      </c>
      <c r="DB575">
        <v>0</v>
      </c>
      <c r="DC575">
        <v>1626466317.2</v>
      </c>
      <c r="DD575">
        <v>0</v>
      </c>
      <c r="DE575">
        <v>895.6034</v>
      </c>
      <c r="DF575">
        <v>-1.58484616221538</v>
      </c>
      <c r="DG575">
        <v>-11.3076923627181</v>
      </c>
      <c r="DH575">
        <v>13175.892</v>
      </c>
      <c r="DI575">
        <v>15</v>
      </c>
      <c r="DJ575">
        <v>1626465084.6</v>
      </c>
      <c r="DK575" t="s">
        <v>294</v>
      </c>
      <c r="DL575">
        <v>1626465076.6</v>
      </c>
      <c r="DM575">
        <v>1626465084.6</v>
      </c>
      <c r="DN575">
        <v>8</v>
      </c>
      <c r="DO575">
        <v>0.212</v>
      </c>
      <c r="DP575">
        <v>0.013</v>
      </c>
      <c r="DQ575">
        <v>1.588</v>
      </c>
      <c r="DR575">
        <v>-0.074</v>
      </c>
      <c r="DS575">
        <v>420</v>
      </c>
      <c r="DT575">
        <v>3</v>
      </c>
      <c r="DU575">
        <v>0.13</v>
      </c>
      <c r="DV575">
        <v>0.03</v>
      </c>
      <c r="DW575">
        <v>-25.5874024390244</v>
      </c>
      <c r="DX575">
        <v>0.193601393728205</v>
      </c>
      <c r="DY575">
        <v>0.0334791124383684</v>
      </c>
      <c r="DZ575">
        <v>1</v>
      </c>
      <c r="EA575">
        <v>895.68703030303</v>
      </c>
      <c r="EB575">
        <v>-1.65729059031629</v>
      </c>
      <c r="EC575">
        <v>0.230320920357776</v>
      </c>
      <c r="ED575">
        <v>1</v>
      </c>
      <c r="EE575">
        <v>9.17967829268293</v>
      </c>
      <c r="EF575">
        <v>0.390239790940773</v>
      </c>
      <c r="EG575">
        <v>0.0400459457405589</v>
      </c>
      <c r="EH575">
        <v>0</v>
      </c>
      <c r="EI575">
        <v>2</v>
      </c>
      <c r="EJ575">
        <v>3</v>
      </c>
      <c r="EK575" t="s">
        <v>354</v>
      </c>
      <c r="EL575">
        <v>100</v>
      </c>
      <c r="EM575">
        <v>100</v>
      </c>
      <c r="EN575">
        <v>1.547</v>
      </c>
      <c r="EO575">
        <v>0.0394</v>
      </c>
      <c r="EP575">
        <v>0.796380875196005</v>
      </c>
      <c r="EQ575">
        <v>0.00225868272383977</v>
      </c>
      <c r="ER575">
        <v>-9.96746185667655e-07</v>
      </c>
      <c r="ES575">
        <v>2.83711317370827e-10</v>
      </c>
      <c r="ET575">
        <v>-0.071317122073674</v>
      </c>
      <c r="EU575">
        <v>-0.00217948432402501</v>
      </c>
      <c r="EV575">
        <v>0.000453263451741206</v>
      </c>
      <c r="EW575">
        <v>-1.16319206543697e-06</v>
      </c>
      <c r="EX575">
        <v>-2</v>
      </c>
      <c r="EY575">
        <v>2196</v>
      </c>
      <c r="EZ575">
        <v>1</v>
      </c>
      <c r="FA575">
        <v>25</v>
      </c>
      <c r="FB575">
        <v>20.5</v>
      </c>
      <c r="FC575">
        <v>20.4</v>
      </c>
      <c r="FD575">
        <v>18</v>
      </c>
      <c r="FE575">
        <v>838.209</v>
      </c>
      <c r="FF575">
        <v>440.01</v>
      </c>
      <c r="FG575">
        <v>43.7972</v>
      </c>
      <c r="FH575">
        <v>25.7317</v>
      </c>
      <c r="FI575">
        <v>30.0008</v>
      </c>
      <c r="FJ575">
        <v>25.5855</v>
      </c>
      <c r="FK575">
        <v>25.5962</v>
      </c>
      <c r="FL575">
        <v>25.1852</v>
      </c>
      <c r="FM575">
        <v>39.5228</v>
      </c>
      <c r="FN575">
        <v>0</v>
      </c>
      <c r="FO575">
        <v>44.34</v>
      </c>
      <c r="FP575">
        <v>420</v>
      </c>
      <c r="FQ575">
        <v>9.63132</v>
      </c>
      <c r="FR575">
        <v>101.423</v>
      </c>
      <c r="FS575">
        <v>101.847</v>
      </c>
    </row>
    <row r="576" spans="1:175">
      <c r="A576">
        <v>560</v>
      </c>
      <c r="B576">
        <v>1626466308</v>
      </c>
      <c r="C576">
        <v>1118.40000009537</v>
      </c>
      <c r="D576" t="s">
        <v>1414</v>
      </c>
      <c r="E576" t="s">
        <v>1415</v>
      </c>
      <c r="F576">
        <v>1</v>
      </c>
      <c r="G576" t="s">
        <v>291</v>
      </c>
      <c r="H576">
        <v>1626466307</v>
      </c>
      <c r="I576">
        <f>(J576)/1000</f>
        <v>0</v>
      </c>
      <c r="J576">
        <f>1000*CB576*AH576*(BX576-BY576)/(100*BQ576*(1000-AH576*BX576))</f>
        <v>0</v>
      </c>
      <c r="K576">
        <f>CB576*AH576*(BW576-BV576*(1000-AH576*BY576)/(1000-AH576*BX576))/(100*BQ576)</f>
        <v>0</v>
      </c>
      <c r="L576">
        <f>BV576 - IF(AH576&gt;1, K576*BQ576*100.0/(AJ576*CJ576), 0)</f>
        <v>0</v>
      </c>
      <c r="M576">
        <f>((S576-I576/2)*L576-K576)/(S576+I576/2)</f>
        <v>0</v>
      </c>
      <c r="N576">
        <f>M576*(CC576+CD576)/1000.0</f>
        <v>0</v>
      </c>
      <c r="O576">
        <f>(BV576 - IF(AH576&gt;1, K576*BQ576*100.0/(AJ576*CJ576), 0))*(CC576+CD576)/1000.0</f>
        <v>0</v>
      </c>
      <c r="P576">
        <f>2.0/((1/R576-1/Q576)+SIGN(R576)*SQRT((1/R576-1/Q576)*(1/R576-1/Q576) + 4*BR576/((BR576+1)*(BR576+1))*(2*1/R576*1/Q576-1/Q576*1/Q576)))</f>
        <v>0</v>
      </c>
      <c r="Q576">
        <f>IF(LEFT(BS576,1)&lt;&gt;"0",IF(LEFT(BS576,1)="1",3.0,BT576),$D$5+$E$5*(CJ576*CC576/($K$5*1000))+$F$5*(CJ576*CC576/($K$5*1000))*MAX(MIN(BQ576,$J$5),$I$5)*MAX(MIN(BQ576,$J$5),$I$5)+$G$5*MAX(MIN(BQ576,$J$5),$I$5)*(CJ576*CC576/($K$5*1000))+$H$5*(CJ576*CC576/($K$5*1000))*(CJ576*CC576/($K$5*1000)))</f>
        <v>0</v>
      </c>
      <c r="R576">
        <f>I576*(1000-(1000*0.61365*exp(17.502*V576/(240.97+V576))/(CC576+CD576)+BX576)/2)/(1000*0.61365*exp(17.502*V576/(240.97+V576))/(CC576+CD576)-BX576)</f>
        <v>0</v>
      </c>
      <c r="S576">
        <f>1/((BR576+1)/(P576/1.6)+1/(Q576/1.37)) + BR576/((BR576+1)/(P576/1.6) + BR576/(Q576/1.37))</f>
        <v>0</v>
      </c>
      <c r="T576">
        <f>(BM576*BP576)</f>
        <v>0</v>
      </c>
      <c r="U576">
        <f>(CE576+(T576+2*0.95*5.67E-8*(((CE576+$B$7)+273)^4-(CE576+273)^4)-44100*I576)/(1.84*29.3*Q576+8*0.95*5.67E-8*(CE576+273)^3))</f>
        <v>0</v>
      </c>
      <c r="V576">
        <f>($C$7*CF576+$D$7*CG576+$E$7*U576)</f>
        <v>0</v>
      </c>
      <c r="W576">
        <f>0.61365*exp(17.502*V576/(240.97+V576))</f>
        <v>0</v>
      </c>
      <c r="X576">
        <f>(Y576/Z576*100)</f>
        <v>0</v>
      </c>
      <c r="Y576">
        <f>BX576*(CC576+CD576)/1000</f>
        <v>0</v>
      </c>
      <c r="Z576">
        <f>0.61365*exp(17.502*CE576/(240.97+CE576))</f>
        <v>0</v>
      </c>
      <c r="AA576">
        <f>(W576-BX576*(CC576+CD576)/1000)</f>
        <v>0</v>
      </c>
      <c r="AB576">
        <f>(-I576*44100)</f>
        <v>0</v>
      </c>
      <c r="AC576">
        <f>2*29.3*Q576*0.92*(CE576-V576)</f>
        <v>0</v>
      </c>
      <c r="AD576">
        <f>2*0.95*5.67E-8*(((CE576+$B$7)+273)^4-(V576+273)^4)</f>
        <v>0</v>
      </c>
      <c r="AE576">
        <f>T576+AD576+AB576+AC576</f>
        <v>0</v>
      </c>
      <c r="AF576">
        <v>127</v>
      </c>
      <c r="AG576">
        <v>14</v>
      </c>
      <c r="AH576">
        <f>IF(AF576*$H$13&gt;=AJ576,1.0,(AJ576/(AJ576-AF576*$H$13)))</f>
        <v>0</v>
      </c>
      <c r="AI576">
        <f>(AH576-1)*100</f>
        <v>0</v>
      </c>
      <c r="AJ576">
        <f>MAX(0,($B$13+$C$13*CJ576)/(1+$D$13*CJ576)*CC576/(CE576+273)*$E$13)</f>
        <v>0</v>
      </c>
      <c r="AK576" t="s">
        <v>292</v>
      </c>
      <c r="AL576" t="s">
        <v>292</v>
      </c>
      <c r="AM576">
        <v>0</v>
      </c>
      <c r="AN576">
        <v>0</v>
      </c>
      <c r="AO576">
        <f>1-AM576/AN576</f>
        <v>0</v>
      </c>
      <c r="AP576">
        <v>0</v>
      </c>
      <c r="AQ576" t="s">
        <v>292</v>
      </c>
      <c r="AR576" t="s">
        <v>292</v>
      </c>
      <c r="AS576">
        <v>0</v>
      </c>
      <c r="AT576">
        <v>0</v>
      </c>
      <c r="AU576">
        <f>1-AS576/AT576</f>
        <v>0</v>
      </c>
      <c r="AV576">
        <v>0.5</v>
      </c>
      <c r="AW576">
        <f>BN576</f>
        <v>0</v>
      </c>
      <c r="AX576">
        <f>K576</f>
        <v>0</v>
      </c>
      <c r="AY576">
        <f>AU576*AV576*AW576</f>
        <v>0</v>
      </c>
      <c r="AZ576">
        <f>(AX576-AP576)/AW576</f>
        <v>0</v>
      </c>
      <c r="BA576">
        <f>(AN576-AT576)/AT576</f>
        <v>0</v>
      </c>
      <c r="BB576">
        <f>AM576/(AO576+AM576/AT576)</f>
        <v>0</v>
      </c>
      <c r="BC576" t="s">
        <v>292</v>
      </c>
      <c r="BD576">
        <v>0</v>
      </c>
      <c r="BE576">
        <f>IF(BD576&lt;&gt;0, BD576, BB576)</f>
        <v>0</v>
      </c>
      <c r="BF576">
        <f>1-BE576/AT576</f>
        <v>0</v>
      </c>
      <c r="BG576">
        <f>(AT576-AS576)/(AT576-BE576)</f>
        <v>0</v>
      </c>
      <c r="BH576">
        <f>(AN576-AT576)/(AN576-BE576)</f>
        <v>0</v>
      </c>
      <c r="BI576">
        <f>(AT576-AS576)/(AT576-AM576)</f>
        <v>0</v>
      </c>
      <c r="BJ576">
        <f>(AN576-AT576)/(AN576-AM576)</f>
        <v>0</v>
      </c>
      <c r="BK576">
        <f>(BG576*BE576/AS576)</f>
        <v>0</v>
      </c>
      <c r="BL576">
        <f>(1-BK576)</f>
        <v>0</v>
      </c>
      <c r="BM576">
        <f>$B$11*CK576+$C$11*CL576+$F$11*CM576*(1-CP576)</f>
        <v>0</v>
      </c>
      <c r="BN576">
        <f>BM576*BO576</f>
        <v>0</v>
      </c>
      <c r="BO576">
        <f>($B$11*$D$9+$C$11*$D$9+$F$11*((CZ576+CR576)/MAX(CZ576+CR576+DA576, 0.1)*$I$9+DA576/MAX(CZ576+CR576+DA576, 0.1)*$J$9))/($B$11+$C$11+$F$11)</f>
        <v>0</v>
      </c>
      <c r="BP576">
        <f>($B$11*$K$9+$C$11*$K$9+$F$11*((CZ576+CR576)/MAX(CZ576+CR576+DA576, 0.1)*$P$9+DA576/MAX(CZ576+CR576+DA576, 0.1)*$Q$9))/($B$11+$C$11+$F$11)</f>
        <v>0</v>
      </c>
      <c r="BQ576">
        <v>6</v>
      </c>
      <c r="BR576">
        <v>0.5</v>
      </c>
      <c r="BS576" t="s">
        <v>293</v>
      </c>
      <c r="BT576">
        <v>2</v>
      </c>
      <c r="BU576">
        <v>1626466307</v>
      </c>
      <c r="BV576">
        <v>394.392</v>
      </c>
      <c r="BW576">
        <v>419.950333333333</v>
      </c>
      <c r="BX576">
        <v>18.8</v>
      </c>
      <c r="BY576">
        <v>9.54363666666667</v>
      </c>
      <c r="BZ576">
        <v>392.844666666667</v>
      </c>
      <c r="CA576">
        <v>18.7603666666667</v>
      </c>
      <c r="CB576">
        <v>900.045333333333</v>
      </c>
      <c r="CC576">
        <v>100.747333333333</v>
      </c>
      <c r="CD576">
        <v>0.100386666666667</v>
      </c>
      <c r="CE576">
        <v>34.4875</v>
      </c>
      <c r="CF576">
        <v>31.6904666666667</v>
      </c>
      <c r="CG576">
        <v>999.9</v>
      </c>
      <c r="CH576">
        <v>0</v>
      </c>
      <c r="CI576">
        <v>0</v>
      </c>
      <c r="CJ576">
        <v>9995.60666666667</v>
      </c>
      <c r="CK576">
        <v>0</v>
      </c>
      <c r="CL576">
        <v>0.221023</v>
      </c>
      <c r="CM576">
        <v>1459.95333333333</v>
      </c>
      <c r="CN576">
        <v>0.973001666666667</v>
      </c>
      <c r="CO576">
        <v>0.0269983666666667</v>
      </c>
      <c r="CP576">
        <v>0</v>
      </c>
      <c r="CQ576">
        <v>895.450666666667</v>
      </c>
      <c r="CR576">
        <v>4.99999</v>
      </c>
      <c r="CS576">
        <v>13172.9333333333</v>
      </c>
      <c r="CT576">
        <v>12727.9333333333</v>
      </c>
      <c r="CU576">
        <v>40.625</v>
      </c>
      <c r="CV576">
        <v>42</v>
      </c>
      <c r="CW576">
        <v>41.437</v>
      </c>
      <c r="CX576">
        <v>41.687</v>
      </c>
      <c r="CY576">
        <v>43.3956666666667</v>
      </c>
      <c r="CZ576">
        <v>1415.67333333333</v>
      </c>
      <c r="DA576">
        <v>39.28</v>
      </c>
      <c r="DB576">
        <v>0</v>
      </c>
      <c r="DC576">
        <v>1626466319</v>
      </c>
      <c r="DD576">
        <v>0</v>
      </c>
      <c r="DE576">
        <v>895.563</v>
      </c>
      <c r="DF576">
        <v>-1.13080342441723</v>
      </c>
      <c r="DG576">
        <v>-14.2735043623628</v>
      </c>
      <c r="DH576">
        <v>13175.4038461538</v>
      </c>
      <c r="DI576">
        <v>15</v>
      </c>
      <c r="DJ576">
        <v>1626465084.6</v>
      </c>
      <c r="DK576" t="s">
        <v>294</v>
      </c>
      <c r="DL576">
        <v>1626465076.6</v>
      </c>
      <c r="DM576">
        <v>1626465084.6</v>
      </c>
      <c r="DN576">
        <v>8</v>
      </c>
      <c r="DO576">
        <v>0.212</v>
      </c>
      <c r="DP576">
        <v>0.013</v>
      </c>
      <c r="DQ576">
        <v>1.588</v>
      </c>
      <c r="DR576">
        <v>-0.074</v>
      </c>
      <c r="DS576">
        <v>420</v>
      </c>
      <c r="DT576">
        <v>3</v>
      </c>
      <c r="DU576">
        <v>0.13</v>
      </c>
      <c r="DV576">
        <v>0.03</v>
      </c>
      <c r="DW576">
        <v>-25.5799585365854</v>
      </c>
      <c r="DX576">
        <v>0.0678188153309719</v>
      </c>
      <c r="DY576">
        <v>0.0243495277222668</v>
      </c>
      <c r="DZ576">
        <v>1</v>
      </c>
      <c r="EA576">
        <v>895.643114285714</v>
      </c>
      <c r="EB576">
        <v>-1.44169167954119</v>
      </c>
      <c r="EC576">
        <v>0.224094848723684</v>
      </c>
      <c r="ED576">
        <v>1</v>
      </c>
      <c r="EE576">
        <v>9.19269097560976</v>
      </c>
      <c r="EF576">
        <v>0.398966341463425</v>
      </c>
      <c r="EG576">
        <v>0.0408492330766516</v>
      </c>
      <c r="EH576">
        <v>0</v>
      </c>
      <c r="EI576">
        <v>2</v>
      </c>
      <c r="EJ576">
        <v>3</v>
      </c>
      <c r="EK576" t="s">
        <v>354</v>
      </c>
      <c r="EL576">
        <v>100</v>
      </c>
      <c r="EM576">
        <v>100</v>
      </c>
      <c r="EN576">
        <v>1.547</v>
      </c>
      <c r="EO576">
        <v>0.0399</v>
      </c>
      <c r="EP576">
        <v>0.796380875196005</v>
      </c>
      <c r="EQ576">
        <v>0.00225868272383977</v>
      </c>
      <c r="ER576">
        <v>-9.96746185667655e-07</v>
      </c>
      <c r="ES576">
        <v>2.83711317370827e-10</v>
      </c>
      <c r="ET576">
        <v>-0.071317122073674</v>
      </c>
      <c r="EU576">
        <v>-0.00217948432402501</v>
      </c>
      <c r="EV576">
        <v>0.000453263451741206</v>
      </c>
      <c r="EW576">
        <v>-1.16319206543697e-06</v>
      </c>
      <c r="EX576">
        <v>-2</v>
      </c>
      <c r="EY576">
        <v>2196</v>
      </c>
      <c r="EZ576">
        <v>1</v>
      </c>
      <c r="FA576">
        <v>25</v>
      </c>
      <c r="FB576">
        <v>20.5</v>
      </c>
      <c r="FC576">
        <v>20.4</v>
      </c>
      <c r="FD576">
        <v>18</v>
      </c>
      <c r="FE576">
        <v>838.652</v>
      </c>
      <c r="FF576">
        <v>440.028</v>
      </c>
      <c r="FG576">
        <v>43.839</v>
      </c>
      <c r="FH576">
        <v>25.7358</v>
      </c>
      <c r="FI576">
        <v>30.0007</v>
      </c>
      <c r="FJ576">
        <v>25.5882</v>
      </c>
      <c r="FK576">
        <v>25.5984</v>
      </c>
      <c r="FL576">
        <v>25.1845</v>
      </c>
      <c r="FM576">
        <v>39.5228</v>
      </c>
      <c r="FN576">
        <v>0</v>
      </c>
      <c r="FO576">
        <v>44.44</v>
      </c>
      <c r="FP576">
        <v>420</v>
      </c>
      <c r="FQ576">
        <v>9.62309</v>
      </c>
      <c r="FR576">
        <v>101.422</v>
      </c>
      <c r="FS576">
        <v>101.847</v>
      </c>
    </row>
    <row r="577" spans="1:175">
      <c r="A577">
        <v>561</v>
      </c>
      <c r="B577">
        <v>1626466310</v>
      </c>
      <c r="C577">
        <v>1120.40000009537</v>
      </c>
      <c r="D577" t="s">
        <v>1416</v>
      </c>
      <c r="E577" t="s">
        <v>1417</v>
      </c>
      <c r="F577">
        <v>1</v>
      </c>
      <c r="G577" t="s">
        <v>291</v>
      </c>
      <c r="H577">
        <v>1626466309</v>
      </c>
      <c r="I577">
        <f>(J577)/1000</f>
        <v>0</v>
      </c>
      <c r="J577">
        <f>1000*CB577*AH577*(BX577-BY577)/(100*BQ577*(1000-AH577*BX577))</f>
        <v>0</v>
      </c>
      <c r="K577">
        <f>CB577*AH577*(BW577-BV577*(1000-AH577*BY577)/(1000-AH577*BX577))/(100*BQ577)</f>
        <v>0</v>
      </c>
      <c r="L577">
        <f>BV577 - IF(AH577&gt;1, K577*BQ577*100.0/(AJ577*CJ577), 0)</f>
        <v>0</v>
      </c>
      <c r="M577">
        <f>((S577-I577/2)*L577-K577)/(S577+I577/2)</f>
        <v>0</v>
      </c>
      <c r="N577">
        <f>M577*(CC577+CD577)/1000.0</f>
        <v>0</v>
      </c>
      <c r="O577">
        <f>(BV577 - IF(AH577&gt;1, K577*BQ577*100.0/(AJ577*CJ577), 0))*(CC577+CD577)/1000.0</f>
        <v>0</v>
      </c>
      <c r="P577">
        <f>2.0/((1/R577-1/Q577)+SIGN(R577)*SQRT((1/R577-1/Q577)*(1/R577-1/Q577) + 4*BR577/((BR577+1)*(BR577+1))*(2*1/R577*1/Q577-1/Q577*1/Q577)))</f>
        <v>0</v>
      </c>
      <c r="Q577">
        <f>IF(LEFT(BS577,1)&lt;&gt;"0",IF(LEFT(BS577,1)="1",3.0,BT577),$D$5+$E$5*(CJ577*CC577/($K$5*1000))+$F$5*(CJ577*CC577/($K$5*1000))*MAX(MIN(BQ577,$J$5),$I$5)*MAX(MIN(BQ577,$J$5),$I$5)+$G$5*MAX(MIN(BQ577,$J$5),$I$5)*(CJ577*CC577/($K$5*1000))+$H$5*(CJ577*CC577/($K$5*1000))*(CJ577*CC577/($K$5*1000)))</f>
        <v>0</v>
      </c>
      <c r="R577">
        <f>I577*(1000-(1000*0.61365*exp(17.502*V577/(240.97+V577))/(CC577+CD577)+BX577)/2)/(1000*0.61365*exp(17.502*V577/(240.97+V577))/(CC577+CD577)-BX577)</f>
        <v>0</v>
      </c>
      <c r="S577">
        <f>1/((BR577+1)/(P577/1.6)+1/(Q577/1.37)) + BR577/((BR577+1)/(P577/1.6) + BR577/(Q577/1.37))</f>
        <v>0</v>
      </c>
      <c r="T577">
        <f>(BM577*BP577)</f>
        <v>0</v>
      </c>
      <c r="U577">
        <f>(CE577+(T577+2*0.95*5.67E-8*(((CE577+$B$7)+273)^4-(CE577+273)^4)-44100*I577)/(1.84*29.3*Q577+8*0.95*5.67E-8*(CE577+273)^3))</f>
        <v>0</v>
      </c>
      <c r="V577">
        <f>($C$7*CF577+$D$7*CG577+$E$7*U577)</f>
        <v>0</v>
      </c>
      <c r="W577">
        <f>0.61365*exp(17.502*V577/(240.97+V577))</f>
        <v>0</v>
      </c>
      <c r="X577">
        <f>(Y577/Z577*100)</f>
        <v>0</v>
      </c>
      <c r="Y577">
        <f>BX577*(CC577+CD577)/1000</f>
        <v>0</v>
      </c>
      <c r="Z577">
        <f>0.61365*exp(17.502*CE577/(240.97+CE577))</f>
        <v>0</v>
      </c>
      <c r="AA577">
        <f>(W577-BX577*(CC577+CD577)/1000)</f>
        <v>0</v>
      </c>
      <c r="AB577">
        <f>(-I577*44100)</f>
        <v>0</v>
      </c>
      <c r="AC577">
        <f>2*29.3*Q577*0.92*(CE577-V577)</f>
        <v>0</v>
      </c>
      <c r="AD577">
        <f>2*0.95*5.67E-8*(((CE577+$B$7)+273)^4-(V577+273)^4)</f>
        <v>0</v>
      </c>
      <c r="AE577">
        <f>T577+AD577+AB577+AC577</f>
        <v>0</v>
      </c>
      <c r="AF577">
        <v>127</v>
      </c>
      <c r="AG577">
        <v>14</v>
      </c>
      <c r="AH577">
        <f>IF(AF577*$H$13&gt;=AJ577,1.0,(AJ577/(AJ577-AF577*$H$13)))</f>
        <v>0</v>
      </c>
      <c r="AI577">
        <f>(AH577-1)*100</f>
        <v>0</v>
      </c>
      <c r="AJ577">
        <f>MAX(0,($B$13+$C$13*CJ577)/(1+$D$13*CJ577)*CC577/(CE577+273)*$E$13)</f>
        <v>0</v>
      </c>
      <c r="AK577" t="s">
        <v>292</v>
      </c>
      <c r="AL577" t="s">
        <v>292</v>
      </c>
      <c r="AM577">
        <v>0</v>
      </c>
      <c r="AN577">
        <v>0</v>
      </c>
      <c r="AO577">
        <f>1-AM577/AN577</f>
        <v>0</v>
      </c>
      <c r="AP577">
        <v>0</v>
      </c>
      <c r="AQ577" t="s">
        <v>292</v>
      </c>
      <c r="AR577" t="s">
        <v>292</v>
      </c>
      <c r="AS577">
        <v>0</v>
      </c>
      <c r="AT577">
        <v>0</v>
      </c>
      <c r="AU577">
        <f>1-AS577/AT577</f>
        <v>0</v>
      </c>
      <c r="AV577">
        <v>0.5</v>
      </c>
      <c r="AW577">
        <f>BN577</f>
        <v>0</v>
      </c>
      <c r="AX577">
        <f>K577</f>
        <v>0</v>
      </c>
      <c r="AY577">
        <f>AU577*AV577*AW577</f>
        <v>0</v>
      </c>
      <c r="AZ577">
        <f>(AX577-AP577)/AW577</f>
        <v>0</v>
      </c>
      <c r="BA577">
        <f>(AN577-AT577)/AT577</f>
        <v>0</v>
      </c>
      <c r="BB577">
        <f>AM577/(AO577+AM577/AT577)</f>
        <v>0</v>
      </c>
      <c r="BC577" t="s">
        <v>292</v>
      </c>
      <c r="BD577">
        <v>0</v>
      </c>
      <c r="BE577">
        <f>IF(BD577&lt;&gt;0, BD577, BB577)</f>
        <v>0</v>
      </c>
      <c r="BF577">
        <f>1-BE577/AT577</f>
        <v>0</v>
      </c>
      <c r="BG577">
        <f>(AT577-AS577)/(AT577-BE577)</f>
        <v>0</v>
      </c>
      <c r="BH577">
        <f>(AN577-AT577)/(AN577-BE577)</f>
        <v>0</v>
      </c>
      <c r="BI577">
        <f>(AT577-AS577)/(AT577-AM577)</f>
        <v>0</v>
      </c>
      <c r="BJ577">
        <f>(AN577-AT577)/(AN577-AM577)</f>
        <v>0</v>
      </c>
      <c r="BK577">
        <f>(BG577*BE577/AS577)</f>
        <v>0</v>
      </c>
      <c r="BL577">
        <f>(1-BK577)</f>
        <v>0</v>
      </c>
      <c r="BM577">
        <f>$B$11*CK577+$C$11*CL577+$F$11*CM577*(1-CP577)</f>
        <v>0</v>
      </c>
      <c r="BN577">
        <f>BM577*BO577</f>
        <v>0</v>
      </c>
      <c r="BO577">
        <f>($B$11*$D$9+$C$11*$D$9+$F$11*((CZ577+CR577)/MAX(CZ577+CR577+DA577, 0.1)*$I$9+DA577/MAX(CZ577+CR577+DA577, 0.1)*$J$9))/($B$11+$C$11+$F$11)</f>
        <v>0</v>
      </c>
      <c r="BP577">
        <f>($B$11*$K$9+$C$11*$K$9+$F$11*((CZ577+CR577)/MAX(CZ577+CR577+DA577, 0.1)*$P$9+DA577/MAX(CZ577+CR577+DA577, 0.1)*$Q$9))/($B$11+$C$11+$F$11)</f>
        <v>0</v>
      </c>
      <c r="BQ577">
        <v>6</v>
      </c>
      <c r="BR577">
        <v>0.5</v>
      </c>
      <c r="BS577" t="s">
        <v>293</v>
      </c>
      <c r="BT577">
        <v>2</v>
      </c>
      <c r="BU577">
        <v>1626466309</v>
      </c>
      <c r="BV577">
        <v>394.405333333333</v>
      </c>
      <c r="BW577">
        <v>419.966333333333</v>
      </c>
      <c r="BX577">
        <v>18.8313666666667</v>
      </c>
      <c r="BY577">
        <v>9.55410666666667</v>
      </c>
      <c r="BZ577">
        <v>392.858333333333</v>
      </c>
      <c r="CA577">
        <v>18.7913333333333</v>
      </c>
      <c r="CB577">
        <v>900.001</v>
      </c>
      <c r="CC577">
        <v>100.745666666667</v>
      </c>
      <c r="CD577">
        <v>0.0997026666666667</v>
      </c>
      <c r="CE577">
        <v>34.5215666666667</v>
      </c>
      <c r="CF577">
        <v>31.7132333333333</v>
      </c>
      <c r="CG577">
        <v>999.9</v>
      </c>
      <c r="CH577">
        <v>0</v>
      </c>
      <c r="CI577">
        <v>0</v>
      </c>
      <c r="CJ577">
        <v>10007.4666666667</v>
      </c>
      <c r="CK577">
        <v>0</v>
      </c>
      <c r="CL577">
        <v>0.221023</v>
      </c>
      <c r="CM577">
        <v>1460.03</v>
      </c>
      <c r="CN577">
        <v>0.973001666666667</v>
      </c>
      <c r="CO577">
        <v>0.0269983666666667</v>
      </c>
      <c r="CP577">
        <v>0</v>
      </c>
      <c r="CQ577">
        <v>895.462</v>
      </c>
      <c r="CR577">
        <v>4.99999</v>
      </c>
      <c r="CS577">
        <v>13173.8666666667</v>
      </c>
      <c r="CT577">
        <v>12728.6</v>
      </c>
      <c r="CU577">
        <v>40.625</v>
      </c>
      <c r="CV577">
        <v>42</v>
      </c>
      <c r="CW577">
        <v>41.437</v>
      </c>
      <c r="CX577">
        <v>41.687</v>
      </c>
      <c r="CY577">
        <v>43.3956666666667</v>
      </c>
      <c r="CZ577">
        <v>1415.74666666667</v>
      </c>
      <c r="DA577">
        <v>39.2833333333333</v>
      </c>
      <c r="DB577">
        <v>0</v>
      </c>
      <c r="DC577">
        <v>1626466321.4</v>
      </c>
      <c r="DD577">
        <v>0</v>
      </c>
      <c r="DE577">
        <v>895.522346153846</v>
      </c>
      <c r="DF577">
        <v>-0.670051282506041</v>
      </c>
      <c r="DG577">
        <v>-11.0017095185907</v>
      </c>
      <c r="DH577">
        <v>13174.9538461538</v>
      </c>
      <c r="DI577">
        <v>15</v>
      </c>
      <c r="DJ577">
        <v>1626465084.6</v>
      </c>
      <c r="DK577" t="s">
        <v>294</v>
      </c>
      <c r="DL577">
        <v>1626465076.6</v>
      </c>
      <c r="DM577">
        <v>1626465084.6</v>
      </c>
      <c r="DN577">
        <v>8</v>
      </c>
      <c r="DO577">
        <v>0.212</v>
      </c>
      <c r="DP577">
        <v>0.013</v>
      </c>
      <c r="DQ577">
        <v>1.588</v>
      </c>
      <c r="DR577">
        <v>-0.074</v>
      </c>
      <c r="DS577">
        <v>420</v>
      </c>
      <c r="DT577">
        <v>3</v>
      </c>
      <c r="DU577">
        <v>0.13</v>
      </c>
      <c r="DV577">
        <v>0.03</v>
      </c>
      <c r="DW577">
        <v>-25.5742829268293</v>
      </c>
      <c r="DX577">
        <v>0.0579909407666222</v>
      </c>
      <c r="DY577">
        <v>0.0220924653576737</v>
      </c>
      <c r="DZ577">
        <v>1</v>
      </c>
      <c r="EA577">
        <v>895.578909090909</v>
      </c>
      <c r="EB577">
        <v>-1.27591575269204</v>
      </c>
      <c r="EC577">
        <v>0.205728176593849</v>
      </c>
      <c r="ED577">
        <v>1</v>
      </c>
      <c r="EE577">
        <v>9.20490292682927</v>
      </c>
      <c r="EF577">
        <v>0.420224529616728</v>
      </c>
      <c r="EG577">
        <v>0.0426735151337768</v>
      </c>
      <c r="EH577">
        <v>0</v>
      </c>
      <c r="EI577">
        <v>2</v>
      </c>
      <c r="EJ577">
        <v>3</v>
      </c>
      <c r="EK577" t="s">
        <v>354</v>
      </c>
      <c r="EL577">
        <v>100</v>
      </c>
      <c r="EM577">
        <v>100</v>
      </c>
      <c r="EN577">
        <v>1.547</v>
      </c>
      <c r="EO577">
        <v>0.0403</v>
      </c>
      <c r="EP577">
        <v>0.796380875196005</v>
      </c>
      <c r="EQ577">
        <v>0.00225868272383977</v>
      </c>
      <c r="ER577">
        <v>-9.96746185667655e-07</v>
      </c>
      <c r="ES577">
        <v>2.83711317370827e-10</v>
      </c>
      <c r="ET577">
        <v>-0.071317122073674</v>
      </c>
      <c r="EU577">
        <v>-0.00217948432402501</v>
      </c>
      <c r="EV577">
        <v>0.000453263451741206</v>
      </c>
      <c r="EW577">
        <v>-1.16319206543697e-06</v>
      </c>
      <c r="EX577">
        <v>-2</v>
      </c>
      <c r="EY577">
        <v>2196</v>
      </c>
      <c r="EZ577">
        <v>1</v>
      </c>
      <c r="FA577">
        <v>25</v>
      </c>
      <c r="FB577">
        <v>20.6</v>
      </c>
      <c r="FC577">
        <v>20.4</v>
      </c>
      <c r="FD577">
        <v>18</v>
      </c>
      <c r="FE577">
        <v>838.643</v>
      </c>
      <c r="FF577">
        <v>440.318</v>
      </c>
      <c r="FG577">
        <v>43.8805</v>
      </c>
      <c r="FH577">
        <v>25.7391</v>
      </c>
      <c r="FI577">
        <v>30.0006</v>
      </c>
      <c r="FJ577">
        <v>25.5906</v>
      </c>
      <c r="FK577">
        <v>25.6005</v>
      </c>
      <c r="FL577">
        <v>25.183</v>
      </c>
      <c r="FM577">
        <v>38.8708</v>
      </c>
      <c r="FN577">
        <v>0</v>
      </c>
      <c r="FO577">
        <v>44.44</v>
      </c>
      <c r="FP577">
        <v>420</v>
      </c>
      <c r="FQ577">
        <v>9.7435</v>
      </c>
      <c r="FR577">
        <v>101.421</v>
      </c>
      <c r="FS577">
        <v>101.847</v>
      </c>
    </row>
    <row r="578" spans="1:175">
      <c r="A578">
        <v>562</v>
      </c>
      <c r="B578">
        <v>1626466312</v>
      </c>
      <c r="C578">
        <v>1122.40000009537</v>
      </c>
      <c r="D578" t="s">
        <v>1418</v>
      </c>
      <c r="E578" t="s">
        <v>1419</v>
      </c>
      <c r="F578">
        <v>1</v>
      </c>
      <c r="G578" t="s">
        <v>291</v>
      </c>
      <c r="H578">
        <v>1626466311</v>
      </c>
      <c r="I578">
        <f>(J578)/1000</f>
        <v>0</v>
      </c>
      <c r="J578">
        <f>1000*CB578*AH578*(BX578-BY578)/(100*BQ578*(1000-AH578*BX578))</f>
        <v>0</v>
      </c>
      <c r="K578">
        <f>CB578*AH578*(BW578-BV578*(1000-AH578*BY578)/(1000-AH578*BX578))/(100*BQ578)</f>
        <v>0</v>
      </c>
      <c r="L578">
        <f>BV578 - IF(AH578&gt;1, K578*BQ578*100.0/(AJ578*CJ578), 0)</f>
        <v>0</v>
      </c>
      <c r="M578">
        <f>((S578-I578/2)*L578-K578)/(S578+I578/2)</f>
        <v>0</v>
      </c>
      <c r="N578">
        <f>M578*(CC578+CD578)/1000.0</f>
        <v>0</v>
      </c>
      <c r="O578">
        <f>(BV578 - IF(AH578&gt;1, K578*BQ578*100.0/(AJ578*CJ578), 0))*(CC578+CD578)/1000.0</f>
        <v>0</v>
      </c>
      <c r="P578">
        <f>2.0/((1/R578-1/Q578)+SIGN(R578)*SQRT((1/R578-1/Q578)*(1/R578-1/Q578) + 4*BR578/((BR578+1)*(BR578+1))*(2*1/R578*1/Q578-1/Q578*1/Q578)))</f>
        <v>0</v>
      </c>
      <c r="Q578">
        <f>IF(LEFT(BS578,1)&lt;&gt;"0",IF(LEFT(BS578,1)="1",3.0,BT578),$D$5+$E$5*(CJ578*CC578/($K$5*1000))+$F$5*(CJ578*CC578/($K$5*1000))*MAX(MIN(BQ578,$J$5),$I$5)*MAX(MIN(BQ578,$J$5),$I$5)+$G$5*MAX(MIN(BQ578,$J$5),$I$5)*(CJ578*CC578/($K$5*1000))+$H$5*(CJ578*CC578/($K$5*1000))*(CJ578*CC578/($K$5*1000)))</f>
        <v>0</v>
      </c>
      <c r="R578">
        <f>I578*(1000-(1000*0.61365*exp(17.502*V578/(240.97+V578))/(CC578+CD578)+BX578)/2)/(1000*0.61365*exp(17.502*V578/(240.97+V578))/(CC578+CD578)-BX578)</f>
        <v>0</v>
      </c>
      <c r="S578">
        <f>1/((BR578+1)/(P578/1.6)+1/(Q578/1.37)) + BR578/((BR578+1)/(P578/1.6) + BR578/(Q578/1.37))</f>
        <v>0</v>
      </c>
      <c r="T578">
        <f>(BM578*BP578)</f>
        <v>0</v>
      </c>
      <c r="U578">
        <f>(CE578+(T578+2*0.95*5.67E-8*(((CE578+$B$7)+273)^4-(CE578+273)^4)-44100*I578)/(1.84*29.3*Q578+8*0.95*5.67E-8*(CE578+273)^3))</f>
        <v>0</v>
      </c>
      <c r="V578">
        <f>($C$7*CF578+$D$7*CG578+$E$7*U578)</f>
        <v>0</v>
      </c>
      <c r="W578">
        <f>0.61365*exp(17.502*V578/(240.97+V578))</f>
        <v>0</v>
      </c>
      <c r="X578">
        <f>(Y578/Z578*100)</f>
        <v>0</v>
      </c>
      <c r="Y578">
        <f>BX578*(CC578+CD578)/1000</f>
        <v>0</v>
      </c>
      <c r="Z578">
        <f>0.61365*exp(17.502*CE578/(240.97+CE578))</f>
        <v>0</v>
      </c>
      <c r="AA578">
        <f>(W578-BX578*(CC578+CD578)/1000)</f>
        <v>0</v>
      </c>
      <c r="AB578">
        <f>(-I578*44100)</f>
        <v>0</v>
      </c>
      <c r="AC578">
        <f>2*29.3*Q578*0.92*(CE578-V578)</f>
        <v>0</v>
      </c>
      <c r="AD578">
        <f>2*0.95*5.67E-8*(((CE578+$B$7)+273)^4-(V578+273)^4)</f>
        <v>0</v>
      </c>
      <c r="AE578">
        <f>T578+AD578+AB578+AC578</f>
        <v>0</v>
      </c>
      <c r="AF578">
        <v>127</v>
      </c>
      <c r="AG578">
        <v>14</v>
      </c>
      <c r="AH578">
        <f>IF(AF578*$H$13&gt;=AJ578,1.0,(AJ578/(AJ578-AF578*$H$13)))</f>
        <v>0</v>
      </c>
      <c r="AI578">
        <f>(AH578-1)*100</f>
        <v>0</v>
      </c>
      <c r="AJ578">
        <f>MAX(0,($B$13+$C$13*CJ578)/(1+$D$13*CJ578)*CC578/(CE578+273)*$E$13)</f>
        <v>0</v>
      </c>
      <c r="AK578" t="s">
        <v>292</v>
      </c>
      <c r="AL578" t="s">
        <v>292</v>
      </c>
      <c r="AM578">
        <v>0</v>
      </c>
      <c r="AN578">
        <v>0</v>
      </c>
      <c r="AO578">
        <f>1-AM578/AN578</f>
        <v>0</v>
      </c>
      <c r="AP578">
        <v>0</v>
      </c>
      <c r="AQ578" t="s">
        <v>292</v>
      </c>
      <c r="AR578" t="s">
        <v>292</v>
      </c>
      <c r="AS578">
        <v>0</v>
      </c>
      <c r="AT578">
        <v>0</v>
      </c>
      <c r="AU578">
        <f>1-AS578/AT578</f>
        <v>0</v>
      </c>
      <c r="AV578">
        <v>0.5</v>
      </c>
      <c r="AW578">
        <f>BN578</f>
        <v>0</v>
      </c>
      <c r="AX578">
        <f>K578</f>
        <v>0</v>
      </c>
      <c r="AY578">
        <f>AU578*AV578*AW578</f>
        <v>0</v>
      </c>
      <c r="AZ578">
        <f>(AX578-AP578)/AW578</f>
        <v>0</v>
      </c>
      <c r="BA578">
        <f>(AN578-AT578)/AT578</f>
        <v>0</v>
      </c>
      <c r="BB578">
        <f>AM578/(AO578+AM578/AT578)</f>
        <v>0</v>
      </c>
      <c r="BC578" t="s">
        <v>292</v>
      </c>
      <c r="BD578">
        <v>0</v>
      </c>
      <c r="BE578">
        <f>IF(BD578&lt;&gt;0, BD578, BB578)</f>
        <v>0</v>
      </c>
      <c r="BF578">
        <f>1-BE578/AT578</f>
        <v>0</v>
      </c>
      <c r="BG578">
        <f>(AT578-AS578)/(AT578-BE578)</f>
        <v>0</v>
      </c>
      <c r="BH578">
        <f>(AN578-AT578)/(AN578-BE578)</f>
        <v>0</v>
      </c>
      <c r="BI578">
        <f>(AT578-AS578)/(AT578-AM578)</f>
        <v>0</v>
      </c>
      <c r="BJ578">
        <f>(AN578-AT578)/(AN578-AM578)</f>
        <v>0</v>
      </c>
      <c r="BK578">
        <f>(BG578*BE578/AS578)</f>
        <v>0</v>
      </c>
      <c r="BL578">
        <f>(1-BK578)</f>
        <v>0</v>
      </c>
      <c r="BM578">
        <f>$B$11*CK578+$C$11*CL578+$F$11*CM578*(1-CP578)</f>
        <v>0</v>
      </c>
      <c r="BN578">
        <f>BM578*BO578</f>
        <v>0</v>
      </c>
      <c r="BO578">
        <f>($B$11*$D$9+$C$11*$D$9+$F$11*((CZ578+CR578)/MAX(CZ578+CR578+DA578, 0.1)*$I$9+DA578/MAX(CZ578+CR578+DA578, 0.1)*$J$9))/($B$11+$C$11+$F$11)</f>
        <v>0</v>
      </c>
      <c r="BP578">
        <f>($B$11*$K$9+$C$11*$K$9+$F$11*((CZ578+CR578)/MAX(CZ578+CR578+DA578, 0.1)*$P$9+DA578/MAX(CZ578+CR578+DA578, 0.1)*$Q$9))/($B$11+$C$11+$F$11)</f>
        <v>0</v>
      </c>
      <c r="BQ578">
        <v>6</v>
      </c>
      <c r="BR578">
        <v>0.5</v>
      </c>
      <c r="BS578" t="s">
        <v>293</v>
      </c>
      <c r="BT578">
        <v>2</v>
      </c>
      <c r="BU578">
        <v>1626466311</v>
      </c>
      <c r="BV578">
        <v>394.416</v>
      </c>
      <c r="BW578">
        <v>420.012333333333</v>
      </c>
      <c r="BX578">
        <v>18.8643666666667</v>
      </c>
      <c r="BY578">
        <v>9.56020666666667</v>
      </c>
      <c r="BZ578">
        <v>392.869</v>
      </c>
      <c r="CA578">
        <v>18.8238666666667</v>
      </c>
      <c r="CB578">
        <v>900.009666666667</v>
      </c>
      <c r="CC578">
        <v>100.744</v>
      </c>
      <c r="CD578">
        <v>0.0992868</v>
      </c>
      <c r="CE578">
        <v>34.5551666666667</v>
      </c>
      <c r="CF578">
        <v>31.7369</v>
      </c>
      <c r="CG578">
        <v>999.9</v>
      </c>
      <c r="CH578">
        <v>0</v>
      </c>
      <c r="CI578">
        <v>0</v>
      </c>
      <c r="CJ578">
        <v>10023.9666666667</v>
      </c>
      <c r="CK578">
        <v>0</v>
      </c>
      <c r="CL578">
        <v>0.221023</v>
      </c>
      <c r="CM578">
        <v>1460.02</v>
      </c>
      <c r="CN578">
        <v>0.973003333333333</v>
      </c>
      <c r="CO578">
        <v>0.0269968333333333</v>
      </c>
      <c r="CP578">
        <v>0</v>
      </c>
      <c r="CQ578">
        <v>895.426333333333</v>
      </c>
      <c r="CR578">
        <v>4.99999</v>
      </c>
      <c r="CS578">
        <v>13174.1</v>
      </c>
      <c r="CT578">
        <v>12728.5666666667</v>
      </c>
      <c r="CU578">
        <v>40.625</v>
      </c>
      <c r="CV578">
        <v>42</v>
      </c>
      <c r="CW578">
        <v>41.437</v>
      </c>
      <c r="CX578">
        <v>41.687</v>
      </c>
      <c r="CY578">
        <v>43.437</v>
      </c>
      <c r="CZ578">
        <v>1415.74</v>
      </c>
      <c r="DA578">
        <v>39.28</v>
      </c>
      <c r="DB578">
        <v>0</v>
      </c>
      <c r="DC578">
        <v>1626466323.2</v>
      </c>
      <c r="DD578">
        <v>0</v>
      </c>
      <c r="DE578">
        <v>895.47552</v>
      </c>
      <c r="DF578">
        <v>-0.663692307318511</v>
      </c>
      <c r="DG578">
        <v>-13.5307693542569</v>
      </c>
      <c r="DH578">
        <v>13174.508</v>
      </c>
      <c r="DI578">
        <v>15</v>
      </c>
      <c r="DJ578">
        <v>1626465084.6</v>
      </c>
      <c r="DK578" t="s">
        <v>294</v>
      </c>
      <c r="DL578">
        <v>1626465076.6</v>
      </c>
      <c r="DM578">
        <v>1626465084.6</v>
      </c>
      <c r="DN578">
        <v>8</v>
      </c>
      <c r="DO578">
        <v>0.212</v>
      </c>
      <c r="DP578">
        <v>0.013</v>
      </c>
      <c r="DQ578">
        <v>1.588</v>
      </c>
      <c r="DR578">
        <v>-0.074</v>
      </c>
      <c r="DS578">
        <v>420</v>
      </c>
      <c r="DT578">
        <v>3</v>
      </c>
      <c r="DU578">
        <v>0.13</v>
      </c>
      <c r="DV578">
        <v>0.03</v>
      </c>
      <c r="DW578">
        <v>-25.5772073170732</v>
      </c>
      <c r="DX578">
        <v>0.0475756097560829</v>
      </c>
      <c r="DY578">
        <v>0.022144782904221</v>
      </c>
      <c r="DZ578">
        <v>1</v>
      </c>
      <c r="EA578">
        <v>895.571424242424</v>
      </c>
      <c r="EB578">
        <v>-1.1004947241443</v>
      </c>
      <c r="EC578">
        <v>0.207236511101491</v>
      </c>
      <c r="ED578">
        <v>1</v>
      </c>
      <c r="EE578">
        <v>9.21972609756098</v>
      </c>
      <c r="EF578">
        <v>0.446672822299652</v>
      </c>
      <c r="EG578">
        <v>0.0452748274903743</v>
      </c>
      <c r="EH578">
        <v>0</v>
      </c>
      <c r="EI578">
        <v>2</v>
      </c>
      <c r="EJ578">
        <v>3</v>
      </c>
      <c r="EK578" t="s">
        <v>354</v>
      </c>
      <c r="EL578">
        <v>100</v>
      </c>
      <c r="EM578">
        <v>100</v>
      </c>
      <c r="EN578">
        <v>1.547</v>
      </c>
      <c r="EO578">
        <v>0.0406</v>
      </c>
      <c r="EP578">
        <v>0.796380875196005</v>
      </c>
      <c r="EQ578">
        <v>0.00225868272383977</v>
      </c>
      <c r="ER578">
        <v>-9.96746185667655e-07</v>
      </c>
      <c r="ES578">
        <v>2.83711317370827e-10</v>
      </c>
      <c r="ET578">
        <v>-0.071317122073674</v>
      </c>
      <c r="EU578">
        <v>-0.00217948432402501</v>
      </c>
      <c r="EV578">
        <v>0.000453263451741206</v>
      </c>
      <c r="EW578">
        <v>-1.16319206543697e-06</v>
      </c>
      <c r="EX578">
        <v>-2</v>
      </c>
      <c r="EY578">
        <v>2196</v>
      </c>
      <c r="EZ578">
        <v>1</v>
      </c>
      <c r="FA578">
        <v>25</v>
      </c>
      <c r="FB578">
        <v>20.6</v>
      </c>
      <c r="FC578">
        <v>20.5</v>
      </c>
      <c r="FD578">
        <v>18</v>
      </c>
      <c r="FE578">
        <v>838.441</v>
      </c>
      <c r="FF578">
        <v>440.517</v>
      </c>
      <c r="FG578">
        <v>43.9219</v>
      </c>
      <c r="FH578">
        <v>25.7426</v>
      </c>
      <c r="FI578">
        <v>30.0006</v>
      </c>
      <c r="FJ578">
        <v>25.5928</v>
      </c>
      <c r="FK578">
        <v>25.6027</v>
      </c>
      <c r="FL578">
        <v>25.1866</v>
      </c>
      <c r="FM578">
        <v>38.5779</v>
      </c>
      <c r="FN578">
        <v>0</v>
      </c>
      <c r="FO578">
        <v>44.54</v>
      </c>
      <c r="FP578">
        <v>420</v>
      </c>
      <c r="FQ578">
        <v>9.77696</v>
      </c>
      <c r="FR578">
        <v>101.421</v>
      </c>
      <c r="FS578">
        <v>101.846</v>
      </c>
    </row>
    <row r="579" spans="1:175">
      <c r="A579">
        <v>563</v>
      </c>
      <c r="B579">
        <v>1626466314</v>
      </c>
      <c r="C579">
        <v>1124.40000009537</v>
      </c>
      <c r="D579" t="s">
        <v>1420</v>
      </c>
      <c r="E579" t="s">
        <v>1421</v>
      </c>
      <c r="F579">
        <v>1</v>
      </c>
      <c r="G579" t="s">
        <v>291</v>
      </c>
      <c r="H579">
        <v>1626466313</v>
      </c>
      <c r="I579">
        <f>(J579)/1000</f>
        <v>0</v>
      </c>
      <c r="J579">
        <f>1000*CB579*AH579*(BX579-BY579)/(100*BQ579*(1000-AH579*BX579))</f>
        <v>0</v>
      </c>
      <c r="K579">
        <f>CB579*AH579*(BW579-BV579*(1000-AH579*BY579)/(1000-AH579*BX579))/(100*BQ579)</f>
        <v>0</v>
      </c>
      <c r="L579">
        <f>BV579 - IF(AH579&gt;1, K579*BQ579*100.0/(AJ579*CJ579), 0)</f>
        <v>0</v>
      </c>
      <c r="M579">
        <f>((S579-I579/2)*L579-K579)/(S579+I579/2)</f>
        <v>0</v>
      </c>
      <c r="N579">
        <f>M579*(CC579+CD579)/1000.0</f>
        <v>0</v>
      </c>
      <c r="O579">
        <f>(BV579 - IF(AH579&gt;1, K579*BQ579*100.0/(AJ579*CJ579), 0))*(CC579+CD579)/1000.0</f>
        <v>0</v>
      </c>
      <c r="P579">
        <f>2.0/((1/R579-1/Q579)+SIGN(R579)*SQRT((1/R579-1/Q579)*(1/R579-1/Q579) + 4*BR579/((BR579+1)*(BR579+1))*(2*1/R579*1/Q579-1/Q579*1/Q579)))</f>
        <v>0</v>
      </c>
      <c r="Q579">
        <f>IF(LEFT(BS579,1)&lt;&gt;"0",IF(LEFT(BS579,1)="1",3.0,BT579),$D$5+$E$5*(CJ579*CC579/($K$5*1000))+$F$5*(CJ579*CC579/($K$5*1000))*MAX(MIN(BQ579,$J$5),$I$5)*MAX(MIN(BQ579,$J$5),$I$5)+$G$5*MAX(MIN(BQ579,$J$5),$I$5)*(CJ579*CC579/($K$5*1000))+$H$5*(CJ579*CC579/($K$5*1000))*(CJ579*CC579/($K$5*1000)))</f>
        <v>0</v>
      </c>
      <c r="R579">
        <f>I579*(1000-(1000*0.61365*exp(17.502*V579/(240.97+V579))/(CC579+CD579)+BX579)/2)/(1000*0.61365*exp(17.502*V579/(240.97+V579))/(CC579+CD579)-BX579)</f>
        <v>0</v>
      </c>
      <c r="S579">
        <f>1/((BR579+1)/(P579/1.6)+1/(Q579/1.37)) + BR579/((BR579+1)/(P579/1.6) + BR579/(Q579/1.37))</f>
        <v>0</v>
      </c>
      <c r="T579">
        <f>(BM579*BP579)</f>
        <v>0</v>
      </c>
      <c r="U579">
        <f>(CE579+(T579+2*0.95*5.67E-8*(((CE579+$B$7)+273)^4-(CE579+273)^4)-44100*I579)/(1.84*29.3*Q579+8*0.95*5.67E-8*(CE579+273)^3))</f>
        <v>0</v>
      </c>
      <c r="V579">
        <f>($C$7*CF579+$D$7*CG579+$E$7*U579)</f>
        <v>0</v>
      </c>
      <c r="W579">
        <f>0.61365*exp(17.502*V579/(240.97+V579))</f>
        <v>0</v>
      </c>
      <c r="X579">
        <f>(Y579/Z579*100)</f>
        <v>0</v>
      </c>
      <c r="Y579">
        <f>BX579*(CC579+CD579)/1000</f>
        <v>0</v>
      </c>
      <c r="Z579">
        <f>0.61365*exp(17.502*CE579/(240.97+CE579))</f>
        <v>0</v>
      </c>
      <c r="AA579">
        <f>(W579-BX579*(CC579+CD579)/1000)</f>
        <v>0</v>
      </c>
      <c r="AB579">
        <f>(-I579*44100)</f>
        <v>0</v>
      </c>
      <c r="AC579">
        <f>2*29.3*Q579*0.92*(CE579-V579)</f>
        <v>0</v>
      </c>
      <c r="AD579">
        <f>2*0.95*5.67E-8*(((CE579+$B$7)+273)^4-(V579+273)^4)</f>
        <v>0</v>
      </c>
      <c r="AE579">
        <f>T579+AD579+AB579+AC579</f>
        <v>0</v>
      </c>
      <c r="AF579">
        <v>127</v>
      </c>
      <c r="AG579">
        <v>14</v>
      </c>
      <c r="AH579">
        <f>IF(AF579*$H$13&gt;=AJ579,1.0,(AJ579/(AJ579-AF579*$H$13)))</f>
        <v>0</v>
      </c>
      <c r="AI579">
        <f>(AH579-1)*100</f>
        <v>0</v>
      </c>
      <c r="AJ579">
        <f>MAX(0,($B$13+$C$13*CJ579)/(1+$D$13*CJ579)*CC579/(CE579+273)*$E$13)</f>
        <v>0</v>
      </c>
      <c r="AK579" t="s">
        <v>292</v>
      </c>
      <c r="AL579" t="s">
        <v>292</v>
      </c>
      <c r="AM579">
        <v>0</v>
      </c>
      <c r="AN579">
        <v>0</v>
      </c>
      <c r="AO579">
        <f>1-AM579/AN579</f>
        <v>0</v>
      </c>
      <c r="AP579">
        <v>0</v>
      </c>
      <c r="AQ579" t="s">
        <v>292</v>
      </c>
      <c r="AR579" t="s">
        <v>292</v>
      </c>
      <c r="AS579">
        <v>0</v>
      </c>
      <c r="AT579">
        <v>0</v>
      </c>
      <c r="AU579">
        <f>1-AS579/AT579</f>
        <v>0</v>
      </c>
      <c r="AV579">
        <v>0.5</v>
      </c>
      <c r="AW579">
        <f>BN579</f>
        <v>0</v>
      </c>
      <c r="AX579">
        <f>K579</f>
        <v>0</v>
      </c>
      <c r="AY579">
        <f>AU579*AV579*AW579</f>
        <v>0</v>
      </c>
      <c r="AZ579">
        <f>(AX579-AP579)/AW579</f>
        <v>0</v>
      </c>
      <c r="BA579">
        <f>(AN579-AT579)/AT579</f>
        <v>0</v>
      </c>
      <c r="BB579">
        <f>AM579/(AO579+AM579/AT579)</f>
        <v>0</v>
      </c>
      <c r="BC579" t="s">
        <v>292</v>
      </c>
      <c r="BD579">
        <v>0</v>
      </c>
      <c r="BE579">
        <f>IF(BD579&lt;&gt;0, BD579, BB579)</f>
        <v>0</v>
      </c>
      <c r="BF579">
        <f>1-BE579/AT579</f>
        <v>0</v>
      </c>
      <c r="BG579">
        <f>(AT579-AS579)/(AT579-BE579)</f>
        <v>0</v>
      </c>
      <c r="BH579">
        <f>(AN579-AT579)/(AN579-BE579)</f>
        <v>0</v>
      </c>
      <c r="BI579">
        <f>(AT579-AS579)/(AT579-AM579)</f>
        <v>0</v>
      </c>
      <c r="BJ579">
        <f>(AN579-AT579)/(AN579-AM579)</f>
        <v>0</v>
      </c>
      <c r="BK579">
        <f>(BG579*BE579/AS579)</f>
        <v>0</v>
      </c>
      <c r="BL579">
        <f>(1-BK579)</f>
        <v>0</v>
      </c>
      <c r="BM579">
        <f>$B$11*CK579+$C$11*CL579+$F$11*CM579*(1-CP579)</f>
        <v>0</v>
      </c>
      <c r="BN579">
        <f>BM579*BO579</f>
        <v>0</v>
      </c>
      <c r="BO579">
        <f>($B$11*$D$9+$C$11*$D$9+$F$11*((CZ579+CR579)/MAX(CZ579+CR579+DA579, 0.1)*$I$9+DA579/MAX(CZ579+CR579+DA579, 0.1)*$J$9))/($B$11+$C$11+$F$11)</f>
        <v>0</v>
      </c>
      <c r="BP579">
        <f>($B$11*$K$9+$C$11*$K$9+$F$11*((CZ579+CR579)/MAX(CZ579+CR579+DA579, 0.1)*$P$9+DA579/MAX(CZ579+CR579+DA579, 0.1)*$Q$9))/($B$11+$C$11+$F$11)</f>
        <v>0</v>
      </c>
      <c r="BQ579">
        <v>6</v>
      </c>
      <c r="BR579">
        <v>0.5</v>
      </c>
      <c r="BS579" t="s">
        <v>293</v>
      </c>
      <c r="BT579">
        <v>2</v>
      </c>
      <c r="BU579">
        <v>1626466313</v>
      </c>
      <c r="BV579">
        <v>394.459333333333</v>
      </c>
      <c r="BW579">
        <v>419.948666666667</v>
      </c>
      <c r="BX579">
        <v>18.8928666666667</v>
      </c>
      <c r="BY579">
        <v>9.60093</v>
      </c>
      <c r="BZ579">
        <v>392.912333333333</v>
      </c>
      <c r="CA579">
        <v>18.8519333333333</v>
      </c>
      <c r="CB579">
        <v>900.040333333333</v>
      </c>
      <c r="CC579">
        <v>100.744333333333</v>
      </c>
      <c r="CD579">
        <v>0.1001231</v>
      </c>
      <c r="CE579">
        <v>34.5914666666667</v>
      </c>
      <c r="CF579">
        <v>31.7648666666667</v>
      </c>
      <c r="CG579">
        <v>999.9</v>
      </c>
      <c r="CH579">
        <v>0</v>
      </c>
      <c r="CI579">
        <v>0</v>
      </c>
      <c r="CJ579">
        <v>9985.83333333333</v>
      </c>
      <c r="CK579">
        <v>0</v>
      </c>
      <c r="CL579">
        <v>0.221023</v>
      </c>
      <c r="CM579">
        <v>1460.02</v>
      </c>
      <c r="CN579">
        <v>0.973003333333333</v>
      </c>
      <c r="CO579">
        <v>0.0269968333333333</v>
      </c>
      <c r="CP579">
        <v>0</v>
      </c>
      <c r="CQ579">
        <v>895.262666666667</v>
      </c>
      <c r="CR579">
        <v>4.99999</v>
      </c>
      <c r="CS579">
        <v>13171.4666666667</v>
      </c>
      <c r="CT579">
        <v>12728.5333333333</v>
      </c>
      <c r="CU579">
        <v>40.625</v>
      </c>
      <c r="CV579">
        <v>42</v>
      </c>
      <c r="CW579">
        <v>41.437</v>
      </c>
      <c r="CX579">
        <v>41.687</v>
      </c>
      <c r="CY579">
        <v>43.437</v>
      </c>
      <c r="CZ579">
        <v>1415.74</v>
      </c>
      <c r="DA579">
        <v>39.28</v>
      </c>
      <c r="DB579">
        <v>0</v>
      </c>
      <c r="DC579">
        <v>1626466325</v>
      </c>
      <c r="DD579">
        <v>0</v>
      </c>
      <c r="DE579">
        <v>895.442615384615</v>
      </c>
      <c r="DF579">
        <v>-0.851555554936007</v>
      </c>
      <c r="DG579">
        <v>-15.8735043428273</v>
      </c>
      <c r="DH579">
        <v>13173.9807692308</v>
      </c>
      <c r="DI579">
        <v>15</v>
      </c>
      <c r="DJ579">
        <v>1626465084.6</v>
      </c>
      <c r="DK579" t="s">
        <v>294</v>
      </c>
      <c r="DL579">
        <v>1626465076.6</v>
      </c>
      <c r="DM579">
        <v>1626465084.6</v>
      </c>
      <c r="DN579">
        <v>8</v>
      </c>
      <c r="DO579">
        <v>0.212</v>
      </c>
      <c r="DP579">
        <v>0.013</v>
      </c>
      <c r="DQ579">
        <v>1.588</v>
      </c>
      <c r="DR579">
        <v>-0.074</v>
      </c>
      <c r="DS579">
        <v>420</v>
      </c>
      <c r="DT579">
        <v>3</v>
      </c>
      <c r="DU579">
        <v>0.13</v>
      </c>
      <c r="DV579">
        <v>0.03</v>
      </c>
      <c r="DW579">
        <v>-25.5712390243902</v>
      </c>
      <c r="DX579">
        <v>0.0744209059233</v>
      </c>
      <c r="DY579">
        <v>0.0261877543347453</v>
      </c>
      <c r="DZ579">
        <v>1</v>
      </c>
      <c r="EA579">
        <v>895.513342857143</v>
      </c>
      <c r="EB579">
        <v>-1.14766191095938</v>
      </c>
      <c r="EC579">
        <v>0.209191087335024</v>
      </c>
      <c r="ED579">
        <v>1</v>
      </c>
      <c r="EE579">
        <v>9.23377463414634</v>
      </c>
      <c r="EF579">
        <v>0.450056445993027</v>
      </c>
      <c r="EG579">
        <v>0.0456547423923837</v>
      </c>
      <c r="EH579">
        <v>0</v>
      </c>
      <c r="EI579">
        <v>2</v>
      </c>
      <c r="EJ579">
        <v>3</v>
      </c>
      <c r="EK579" t="s">
        <v>354</v>
      </c>
      <c r="EL579">
        <v>100</v>
      </c>
      <c r="EM579">
        <v>100</v>
      </c>
      <c r="EN579">
        <v>1.547</v>
      </c>
      <c r="EO579">
        <v>0.0411</v>
      </c>
      <c r="EP579">
        <v>0.796380875196005</v>
      </c>
      <c r="EQ579">
        <v>0.00225868272383977</v>
      </c>
      <c r="ER579">
        <v>-9.96746185667655e-07</v>
      </c>
      <c r="ES579">
        <v>2.83711317370827e-10</v>
      </c>
      <c r="ET579">
        <v>-0.071317122073674</v>
      </c>
      <c r="EU579">
        <v>-0.00217948432402501</v>
      </c>
      <c r="EV579">
        <v>0.000453263451741206</v>
      </c>
      <c r="EW579">
        <v>-1.16319206543697e-06</v>
      </c>
      <c r="EX579">
        <v>-2</v>
      </c>
      <c r="EY579">
        <v>2196</v>
      </c>
      <c r="EZ579">
        <v>1</v>
      </c>
      <c r="FA579">
        <v>25</v>
      </c>
      <c r="FB579">
        <v>20.6</v>
      </c>
      <c r="FC579">
        <v>20.5</v>
      </c>
      <c r="FD579">
        <v>18</v>
      </c>
      <c r="FE579">
        <v>838.459</v>
      </c>
      <c r="FF579">
        <v>440.369</v>
      </c>
      <c r="FG579">
        <v>43.9633</v>
      </c>
      <c r="FH579">
        <v>25.7469</v>
      </c>
      <c r="FI579">
        <v>30.0007</v>
      </c>
      <c r="FJ579">
        <v>25.5955</v>
      </c>
      <c r="FK579">
        <v>25.605</v>
      </c>
      <c r="FL579">
        <v>25.1886</v>
      </c>
      <c r="FM579">
        <v>38.5779</v>
      </c>
      <c r="FN579">
        <v>0</v>
      </c>
      <c r="FO579">
        <v>44.64</v>
      </c>
      <c r="FP579">
        <v>420</v>
      </c>
      <c r="FQ579">
        <v>9.75866</v>
      </c>
      <c r="FR579">
        <v>101.422</v>
      </c>
      <c r="FS579">
        <v>101.845</v>
      </c>
    </row>
    <row r="580" spans="1:175">
      <c r="A580">
        <v>564</v>
      </c>
      <c r="B580">
        <v>1626466316</v>
      </c>
      <c r="C580">
        <v>1126.40000009537</v>
      </c>
      <c r="D580" t="s">
        <v>1422</v>
      </c>
      <c r="E580" t="s">
        <v>1423</v>
      </c>
      <c r="F580">
        <v>1</v>
      </c>
      <c r="G580" t="s">
        <v>291</v>
      </c>
      <c r="H580">
        <v>1626466315</v>
      </c>
      <c r="I580">
        <f>(J580)/1000</f>
        <v>0</v>
      </c>
      <c r="J580">
        <f>1000*CB580*AH580*(BX580-BY580)/(100*BQ580*(1000-AH580*BX580))</f>
        <v>0</v>
      </c>
      <c r="K580">
        <f>CB580*AH580*(BW580-BV580*(1000-AH580*BY580)/(1000-AH580*BX580))/(100*BQ580)</f>
        <v>0</v>
      </c>
      <c r="L580">
        <f>BV580 - IF(AH580&gt;1, K580*BQ580*100.0/(AJ580*CJ580), 0)</f>
        <v>0</v>
      </c>
      <c r="M580">
        <f>((S580-I580/2)*L580-K580)/(S580+I580/2)</f>
        <v>0</v>
      </c>
      <c r="N580">
        <f>M580*(CC580+CD580)/1000.0</f>
        <v>0</v>
      </c>
      <c r="O580">
        <f>(BV580 - IF(AH580&gt;1, K580*BQ580*100.0/(AJ580*CJ580), 0))*(CC580+CD580)/1000.0</f>
        <v>0</v>
      </c>
      <c r="P580">
        <f>2.0/((1/R580-1/Q580)+SIGN(R580)*SQRT((1/R580-1/Q580)*(1/R580-1/Q580) + 4*BR580/((BR580+1)*(BR580+1))*(2*1/R580*1/Q580-1/Q580*1/Q580)))</f>
        <v>0</v>
      </c>
      <c r="Q580">
        <f>IF(LEFT(BS580,1)&lt;&gt;"0",IF(LEFT(BS580,1)="1",3.0,BT580),$D$5+$E$5*(CJ580*CC580/($K$5*1000))+$F$5*(CJ580*CC580/($K$5*1000))*MAX(MIN(BQ580,$J$5),$I$5)*MAX(MIN(BQ580,$J$5),$I$5)+$G$5*MAX(MIN(BQ580,$J$5),$I$5)*(CJ580*CC580/($K$5*1000))+$H$5*(CJ580*CC580/($K$5*1000))*(CJ580*CC580/($K$5*1000)))</f>
        <v>0</v>
      </c>
      <c r="R580">
        <f>I580*(1000-(1000*0.61365*exp(17.502*V580/(240.97+V580))/(CC580+CD580)+BX580)/2)/(1000*0.61365*exp(17.502*V580/(240.97+V580))/(CC580+CD580)-BX580)</f>
        <v>0</v>
      </c>
      <c r="S580">
        <f>1/((BR580+1)/(P580/1.6)+1/(Q580/1.37)) + BR580/((BR580+1)/(P580/1.6) + BR580/(Q580/1.37))</f>
        <v>0</v>
      </c>
      <c r="T580">
        <f>(BM580*BP580)</f>
        <v>0</v>
      </c>
      <c r="U580">
        <f>(CE580+(T580+2*0.95*5.67E-8*(((CE580+$B$7)+273)^4-(CE580+273)^4)-44100*I580)/(1.84*29.3*Q580+8*0.95*5.67E-8*(CE580+273)^3))</f>
        <v>0</v>
      </c>
      <c r="V580">
        <f>($C$7*CF580+$D$7*CG580+$E$7*U580)</f>
        <v>0</v>
      </c>
      <c r="W580">
        <f>0.61365*exp(17.502*V580/(240.97+V580))</f>
        <v>0</v>
      </c>
      <c r="X580">
        <f>(Y580/Z580*100)</f>
        <v>0</v>
      </c>
      <c r="Y580">
        <f>BX580*(CC580+CD580)/1000</f>
        <v>0</v>
      </c>
      <c r="Z580">
        <f>0.61365*exp(17.502*CE580/(240.97+CE580))</f>
        <v>0</v>
      </c>
      <c r="AA580">
        <f>(W580-BX580*(CC580+CD580)/1000)</f>
        <v>0</v>
      </c>
      <c r="AB580">
        <f>(-I580*44100)</f>
        <v>0</v>
      </c>
      <c r="AC580">
        <f>2*29.3*Q580*0.92*(CE580-V580)</f>
        <v>0</v>
      </c>
      <c r="AD580">
        <f>2*0.95*5.67E-8*(((CE580+$B$7)+273)^4-(V580+273)^4)</f>
        <v>0</v>
      </c>
      <c r="AE580">
        <f>T580+AD580+AB580+AC580</f>
        <v>0</v>
      </c>
      <c r="AF580">
        <v>127</v>
      </c>
      <c r="AG580">
        <v>14</v>
      </c>
      <c r="AH580">
        <f>IF(AF580*$H$13&gt;=AJ580,1.0,(AJ580/(AJ580-AF580*$H$13)))</f>
        <v>0</v>
      </c>
      <c r="AI580">
        <f>(AH580-1)*100</f>
        <v>0</v>
      </c>
      <c r="AJ580">
        <f>MAX(0,($B$13+$C$13*CJ580)/(1+$D$13*CJ580)*CC580/(CE580+273)*$E$13)</f>
        <v>0</v>
      </c>
      <c r="AK580" t="s">
        <v>292</v>
      </c>
      <c r="AL580" t="s">
        <v>292</v>
      </c>
      <c r="AM580">
        <v>0</v>
      </c>
      <c r="AN580">
        <v>0</v>
      </c>
      <c r="AO580">
        <f>1-AM580/AN580</f>
        <v>0</v>
      </c>
      <c r="AP580">
        <v>0</v>
      </c>
      <c r="AQ580" t="s">
        <v>292</v>
      </c>
      <c r="AR580" t="s">
        <v>292</v>
      </c>
      <c r="AS580">
        <v>0</v>
      </c>
      <c r="AT580">
        <v>0</v>
      </c>
      <c r="AU580">
        <f>1-AS580/AT580</f>
        <v>0</v>
      </c>
      <c r="AV580">
        <v>0.5</v>
      </c>
      <c r="AW580">
        <f>BN580</f>
        <v>0</v>
      </c>
      <c r="AX580">
        <f>K580</f>
        <v>0</v>
      </c>
      <c r="AY580">
        <f>AU580*AV580*AW580</f>
        <v>0</v>
      </c>
      <c r="AZ580">
        <f>(AX580-AP580)/AW580</f>
        <v>0</v>
      </c>
      <c r="BA580">
        <f>(AN580-AT580)/AT580</f>
        <v>0</v>
      </c>
      <c r="BB580">
        <f>AM580/(AO580+AM580/AT580)</f>
        <v>0</v>
      </c>
      <c r="BC580" t="s">
        <v>292</v>
      </c>
      <c r="BD580">
        <v>0</v>
      </c>
      <c r="BE580">
        <f>IF(BD580&lt;&gt;0, BD580, BB580)</f>
        <v>0</v>
      </c>
      <c r="BF580">
        <f>1-BE580/AT580</f>
        <v>0</v>
      </c>
      <c r="BG580">
        <f>(AT580-AS580)/(AT580-BE580)</f>
        <v>0</v>
      </c>
      <c r="BH580">
        <f>(AN580-AT580)/(AN580-BE580)</f>
        <v>0</v>
      </c>
      <c r="BI580">
        <f>(AT580-AS580)/(AT580-AM580)</f>
        <v>0</v>
      </c>
      <c r="BJ580">
        <f>(AN580-AT580)/(AN580-AM580)</f>
        <v>0</v>
      </c>
      <c r="BK580">
        <f>(BG580*BE580/AS580)</f>
        <v>0</v>
      </c>
      <c r="BL580">
        <f>(1-BK580)</f>
        <v>0</v>
      </c>
      <c r="BM580">
        <f>$B$11*CK580+$C$11*CL580+$F$11*CM580*(1-CP580)</f>
        <v>0</v>
      </c>
      <c r="BN580">
        <f>BM580*BO580</f>
        <v>0</v>
      </c>
      <c r="BO580">
        <f>($B$11*$D$9+$C$11*$D$9+$F$11*((CZ580+CR580)/MAX(CZ580+CR580+DA580, 0.1)*$I$9+DA580/MAX(CZ580+CR580+DA580, 0.1)*$J$9))/($B$11+$C$11+$F$11)</f>
        <v>0</v>
      </c>
      <c r="BP580">
        <f>($B$11*$K$9+$C$11*$K$9+$F$11*((CZ580+CR580)/MAX(CZ580+CR580+DA580, 0.1)*$P$9+DA580/MAX(CZ580+CR580+DA580, 0.1)*$Q$9))/($B$11+$C$11+$F$11)</f>
        <v>0</v>
      </c>
      <c r="BQ580">
        <v>6</v>
      </c>
      <c r="BR580">
        <v>0.5</v>
      </c>
      <c r="BS580" t="s">
        <v>293</v>
      </c>
      <c r="BT580">
        <v>2</v>
      </c>
      <c r="BU580">
        <v>1626466315</v>
      </c>
      <c r="BV580">
        <v>394.464333333333</v>
      </c>
      <c r="BW580">
        <v>419.888333333333</v>
      </c>
      <c r="BX580">
        <v>18.9342333333333</v>
      </c>
      <c r="BY580">
        <v>9.66933</v>
      </c>
      <c r="BZ580">
        <v>392.917333333333</v>
      </c>
      <c r="CA580">
        <v>18.8927666666667</v>
      </c>
      <c r="CB580">
        <v>899.996666666667</v>
      </c>
      <c r="CC580">
        <v>100.744666666667</v>
      </c>
      <c r="CD580">
        <v>0.100157333333333</v>
      </c>
      <c r="CE580">
        <v>34.6276333333333</v>
      </c>
      <c r="CF580">
        <v>31.8043333333333</v>
      </c>
      <c r="CG580">
        <v>999.9</v>
      </c>
      <c r="CH580">
        <v>0</v>
      </c>
      <c r="CI580">
        <v>0</v>
      </c>
      <c r="CJ580">
        <v>9977.29</v>
      </c>
      <c r="CK580">
        <v>0</v>
      </c>
      <c r="CL580">
        <v>0.221023</v>
      </c>
      <c r="CM580">
        <v>1459.93333333333</v>
      </c>
      <c r="CN580">
        <v>0.973001666666667</v>
      </c>
      <c r="CO580">
        <v>0.0269983666666667</v>
      </c>
      <c r="CP580">
        <v>0</v>
      </c>
      <c r="CQ580">
        <v>895.272666666667</v>
      </c>
      <c r="CR580">
        <v>4.99999</v>
      </c>
      <c r="CS580">
        <v>13169.4</v>
      </c>
      <c r="CT580">
        <v>12727.7666666667</v>
      </c>
      <c r="CU580">
        <v>40.625</v>
      </c>
      <c r="CV580">
        <v>42</v>
      </c>
      <c r="CW580">
        <v>41.437</v>
      </c>
      <c r="CX580">
        <v>41.687</v>
      </c>
      <c r="CY580">
        <v>43.437</v>
      </c>
      <c r="CZ580">
        <v>1415.65333333333</v>
      </c>
      <c r="DA580">
        <v>39.28</v>
      </c>
      <c r="DB580">
        <v>0</v>
      </c>
      <c r="DC580">
        <v>1626466327.4</v>
      </c>
      <c r="DD580">
        <v>0</v>
      </c>
      <c r="DE580">
        <v>895.391153846154</v>
      </c>
      <c r="DF580">
        <v>-1.36793162906888</v>
      </c>
      <c r="DG580">
        <v>-24.7282052423722</v>
      </c>
      <c r="DH580">
        <v>13173.0038461538</v>
      </c>
      <c r="DI580">
        <v>15</v>
      </c>
      <c r="DJ580">
        <v>1626465084.6</v>
      </c>
      <c r="DK580" t="s">
        <v>294</v>
      </c>
      <c r="DL580">
        <v>1626465076.6</v>
      </c>
      <c r="DM580">
        <v>1626465084.6</v>
      </c>
      <c r="DN580">
        <v>8</v>
      </c>
      <c r="DO580">
        <v>0.212</v>
      </c>
      <c r="DP580">
        <v>0.013</v>
      </c>
      <c r="DQ580">
        <v>1.588</v>
      </c>
      <c r="DR580">
        <v>-0.074</v>
      </c>
      <c r="DS580">
        <v>420</v>
      </c>
      <c r="DT580">
        <v>3</v>
      </c>
      <c r="DU580">
        <v>0.13</v>
      </c>
      <c r="DV580">
        <v>0.03</v>
      </c>
      <c r="DW580">
        <v>-25.5557536585366</v>
      </c>
      <c r="DX580">
        <v>0.262327526132322</v>
      </c>
      <c r="DY580">
        <v>0.0489593464883501</v>
      </c>
      <c r="DZ580">
        <v>1</v>
      </c>
      <c r="EA580">
        <v>895.458909090909</v>
      </c>
      <c r="EB580">
        <v>-1.13132660869692</v>
      </c>
      <c r="EC580">
        <v>0.189924763993427</v>
      </c>
      <c r="ED580">
        <v>1</v>
      </c>
      <c r="EE580">
        <v>9.24300951219512</v>
      </c>
      <c r="EF580">
        <v>0.405935121951252</v>
      </c>
      <c r="EG580">
        <v>0.0431015838626535</v>
      </c>
      <c r="EH580">
        <v>0</v>
      </c>
      <c r="EI580">
        <v>2</v>
      </c>
      <c r="EJ580">
        <v>3</v>
      </c>
      <c r="EK580" t="s">
        <v>354</v>
      </c>
      <c r="EL580">
        <v>100</v>
      </c>
      <c r="EM580">
        <v>100</v>
      </c>
      <c r="EN580">
        <v>1.547</v>
      </c>
      <c r="EO580">
        <v>0.0419</v>
      </c>
      <c r="EP580">
        <v>0.796380875196005</v>
      </c>
      <c r="EQ580">
        <v>0.00225868272383977</v>
      </c>
      <c r="ER580">
        <v>-9.96746185667655e-07</v>
      </c>
      <c r="ES580">
        <v>2.83711317370827e-10</v>
      </c>
      <c r="ET580">
        <v>-0.071317122073674</v>
      </c>
      <c r="EU580">
        <v>-0.00217948432402501</v>
      </c>
      <c r="EV580">
        <v>0.000453263451741206</v>
      </c>
      <c r="EW580">
        <v>-1.16319206543697e-06</v>
      </c>
      <c r="EX580">
        <v>-2</v>
      </c>
      <c r="EY580">
        <v>2196</v>
      </c>
      <c r="EZ580">
        <v>1</v>
      </c>
      <c r="FA580">
        <v>25</v>
      </c>
      <c r="FB580">
        <v>20.7</v>
      </c>
      <c r="FC580">
        <v>20.5</v>
      </c>
      <c r="FD580">
        <v>18</v>
      </c>
      <c r="FE580">
        <v>838.572</v>
      </c>
      <c r="FF580">
        <v>440.286</v>
      </c>
      <c r="FG580">
        <v>44.0046</v>
      </c>
      <c r="FH580">
        <v>25.7504</v>
      </c>
      <c r="FI580">
        <v>30.0007</v>
      </c>
      <c r="FJ580">
        <v>25.5982</v>
      </c>
      <c r="FK580">
        <v>25.6077</v>
      </c>
      <c r="FL580">
        <v>25.1889</v>
      </c>
      <c r="FM580">
        <v>38.5779</v>
      </c>
      <c r="FN580">
        <v>0</v>
      </c>
      <c r="FO580">
        <v>44.64</v>
      </c>
      <c r="FP580">
        <v>420</v>
      </c>
      <c r="FQ580">
        <v>9.73502</v>
      </c>
      <c r="FR580">
        <v>101.422</v>
      </c>
      <c r="FS580">
        <v>101.844</v>
      </c>
    </row>
    <row r="581" spans="1:175">
      <c r="A581">
        <v>565</v>
      </c>
      <c r="B581">
        <v>1626466318</v>
      </c>
      <c r="C581">
        <v>1128.40000009537</v>
      </c>
      <c r="D581" t="s">
        <v>1424</v>
      </c>
      <c r="E581" t="s">
        <v>1425</v>
      </c>
      <c r="F581">
        <v>1</v>
      </c>
      <c r="G581" t="s">
        <v>291</v>
      </c>
      <c r="H581">
        <v>1626466317</v>
      </c>
      <c r="I581">
        <f>(J581)/1000</f>
        <v>0</v>
      </c>
      <c r="J581">
        <f>1000*CB581*AH581*(BX581-BY581)/(100*BQ581*(1000-AH581*BX581))</f>
        <v>0</v>
      </c>
      <c r="K581">
        <f>CB581*AH581*(BW581-BV581*(1000-AH581*BY581)/(1000-AH581*BX581))/(100*BQ581)</f>
        <v>0</v>
      </c>
      <c r="L581">
        <f>BV581 - IF(AH581&gt;1, K581*BQ581*100.0/(AJ581*CJ581), 0)</f>
        <v>0</v>
      </c>
      <c r="M581">
        <f>((S581-I581/2)*L581-K581)/(S581+I581/2)</f>
        <v>0</v>
      </c>
      <c r="N581">
        <f>M581*(CC581+CD581)/1000.0</f>
        <v>0</v>
      </c>
      <c r="O581">
        <f>(BV581 - IF(AH581&gt;1, K581*BQ581*100.0/(AJ581*CJ581), 0))*(CC581+CD581)/1000.0</f>
        <v>0</v>
      </c>
      <c r="P581">
        <f>2.0/((1/R581-1/Q581)+SIGN(R581)*SQRT((1/R581-1/Q581)*(1/R581-1/Q581) + 4*BR581/((BR581+1)*(BR581+1))*(2*1/R581*1/Q581-1/Q581*1/Q581)))</f>
        <v>0</v>
      </c>
      <c r="Q581">
        <f>IF(LEFT(BS581,1)&lt;&gt;"0",IF(LEFT(BS581,1)="1",3.0,BT581),$D$5+$E$5*(CJ581*CC581/($K$5*1000))+$F$5*(CJ581*CC581/($K$5*1000))*MAX(MIN(BQ581,$J$5),$I$5)*MAX(MIN(BQ581,$J$5),$I$5)+$G$5*MAX(MIN(BQ581,$J$5),$I$5)*(CJ581*CC581/($K$5*1000))+$H$5*(CJ581*CC581/($K$5*1000))*(CJ581*CC581/($K$5*1000)))</f>
        <v>0</v>
      </c>
      <c r="R581">
        <f>I581*(1000-(1000*0.61365*exp(17.502*V581/(240.97+V581))/(CC581+CD581)+BX581)/2)/(1000*0.61365*exp(17.502*V581/(240.97+V581))/(CC581+CD581)-BX581)</f>
        <v>0</v>
      </c>
      <c r="S581">
        <f>1/((BR581+1)/(P581/1.6)+1/(Q581/1.37)) + BR581/((BR581+1)/(P581/1.6) + BR581/(Q581/1.37))</f>
        <v>0</v>
      </c>
      <c r="T581">
        <f>(BM581*BP581)</f>
        <v>0</v>
      </c>
      <c r="U581">
        <f>(CE581+(T581+2*0.95*5.67E-8*(((CE581+$B$7)+273)^4-(CE581+273)^4)-44100*I581)/(1.84*29.3*Q581+8*0.95*5.67E-8*(CE581+273)^3))</f>
        <v>0</v>
      </c>
      <c r="V581">
        <f>($C$7*CF581+$D$7*CG581+$E$7*U581)</f>
        <v>0</v>
      </c>
      <c r="W581">
        <f>0.61365*exp(17.502*V581/(240.97+V581))</f>
        <v>0</v>
      </c>
      <c r="X581">
        <f>(Y581/Z581*100)</f>
        <v>0</v>
      </c>
      <c r="Y581">
        <f>BX581*(CC581+CD581)/1000</f>
        <v>0</v>
      </c>
      <c r="Z581">
        <f>0.61365*exp(17.502*CE581/(240.97+CE581))</f>
        <v>0</v>
      </c>
      <c r="AA581">
        <f>(W581-BX581*(CC581+CD581)/1000)</f>
        <v>0</v>
      </c>
      <c r="AB581">
        <f>(-I581*44100)</f>
        <v>0</v>
      </c>
      <c r="AC581">
        <f>2*29.3*Q581*0.92*(CE581-V581)</f>
        <v>0</v>
      </c>
      <c r="AD581">
        <f>2*0.95*5.67E-8*(((CE581+$B$7)+273)^4-(V581+273)^4)</f>
        <v>0</v>
      </c>
      <c r="AE581">
        <f>T581+AD581+AB581+AC581</f>
        <v>0</v>
      </c>
      <c r="AF581">
        <v>127</v>
      </c>
      <c r="AG581">
        <v>14</v>
      </c>
      <c r="AH581">
        <f>IF(AF581*$H$13&gt;=AJ581,1.0,(AJ581/(AJ581-AF581*$H$13)))</f>
        <v>0</v>
      </c>
      <c r="AI581">
        <f>(AH581-1)*100</f>
        <v>0</v>
      </c>
      <c r="AJ581">
        <f>MAX(0,($B$13+$C$13*CJ581)/(1+$D$13*CJ581)*CC581/(CE581+273)*$E$13)</f>
        <v>0</v>
      </c>
      <c r="AK581" t="s">
        <v>292</v>
      </c>
      <c r="AL581" t="s">
        <v>292</v>
      </c>
      <c r="AM581">
        <v>0</v>
      </c>
      <c r="AN581">
        <v>0</v>
      </c>
      <c r="AO581">
        <f>1-AM581/AN581</f>
        <v>0</v>
      </c>
      <c r="AP581">
        <v>0</v>
      </c>
      <c r="AQ581" t="s">
        <v>292</v>
      </c>
      <c r="AR581" t="s">
        <v>292</v>
      </c>
      <c r="AS581">
        <v>0</v>
      </c>
      <c r="AT581">
        <v>0</v>
      </c>
      <c r="AU581">
        <f>1-AS581/AT581</f>
        <v>0</v>
      </c>
      <c r="AV581">
        <v>0.5</v>
      </c>
      <c r="AW581">
        <f>BN581</f>
        <v>0</v>
      </c>
      <c r="AX581">
        <f>K581</f>
        <v>0</v>
      </c>
      <c r="AY581">
        <f>AU581*AV581*AW581</f>
        <v>0</v>
      </c>
      <c r="AZ581">
        <f>(AX581-AP581)/AW581</f>
        <v>0</v>
      </c>
      <c r="BA581">
        <f>(AN581-AT581)/AT581</f>
        <v>0</v>
      </c>
      <c r="BB581">
        <f>AM581/(AO581+AM581/AT581)</f>
        <v>0</v>
      </c>
      <c r="BC581" t="s">
        <v>292</v>
      </c>
      <c r="BD581">
        <v>0</v>
      </c>
      <c r="BE581">
        <f>IF(BD581&lt;&gt;0, BD581, BB581)</f>
        <v>0</v>
      </c>
      <c r="BF581">
        <f>1-BE581/AT581</f>
        <v>0</v>
      </c>
      <c r="BG581">
        <f>(AT581-AS581)/(AT581-BE581)</f>
        <v>0</v>
      </c>
      <c r="BH581">
        <f>(AN581-AT581)/(AN581-BE581)</f>
        <v>0</v>
      </c>
      <c r="BI581">
        <f>(AT581-AS581)/(AT581-AM581)</f>
        <v>0</v>
      </c>
      <c r="BJ581">
        <f>(AN581-AT581)/(AN581-AM581)</f>
        <v>0</v>
      </c>
      <c r="BK581">
        <f>(BG581*BE581/AS581)</f>
        <v>0</v>
      </c>
      <c r="BL581">
        <f>(1-BK581)</f>
        <v>0</v>
      </c>
      <c r="BM581">
        <f>$B$11*CK581+$C$11*CL581+$F$11*CM581*(1-CP581)</f>
        <v>0</v>
      </c>
      <c r="BN581">
        <f>BM581*BO581</f>
        <v>0</v>
      </c>
      <c r="BO581">
        <f>($B$11*$D$9+$C$11*$D$9+$F$11*((CZ581+CR581)/MAX(CZ581+CR581+DA581, 0.1)*$I$9+DA581/MAX(CZ581+CR581+DA581, 0.1)*$J$9))/($B$11+$C$11+$F$11)</f>
        <v>0</v>
      </c>
      <c r="BP581">
        <f>($B$11*$K$9+$C$11*$K$9+$F$11*((CZ581+CR581)/MAX(CZ581+CR581+DA581, 0.1)*$P$9+DA581/MAX(CZ581+CR581+DA581, 0.1)*$Q$9))/($B$11+$C$11+$F$11)</f>
        <v>0</v>
      </c>
      <c r="BQ581">
        <v>6</v>
      </c>
      <c r="BR581">
        <v>0.5</v>
      </c>
      <c r="BS581" t="s">
        <v>293</v>
      </c>
      <c r="BT581">
        <v>2</v>
      </c>
      <c r="BU581">
        <v>1626466317</v>
      </c>
      <c r="BV581">
        <v>394.440333333333</v>
      </c>
      <c r="BW581">
        <v>419.931666666667</v>
      </c>
      <c r="BX581">
        <v>18.9890333333333</v>
      </c>
      <c r="BY581">
        <v>9.70793333333333</v>
      </c>
      <c r="BZ581">
        <v>392.893333333333</v>
      </c>
      <c r="CA581">
        <v>18.9468333333333</v>
      </c>
      <c r="CB581">
        <v>900.001</v>
      </c>
      <c r="CC581">
        <v>100.744333333333</v>
      </c>
      <c r="CD581">
        <v>0.100197766666667</v>
      </c>
      <c r="CE581">
        <v>34.6618333333333</v>
      </c>
      <c r="CF581">
        <v>31.8372333333333</v>
      </c>
      <c r="CG581">
        <v>999.9</v>
      </c>
      <c r="CH581">
        <v>0</v>
      </c>
      <c r="CI581">
        <v>0</v>
      </c>
      <c r="CJ581">
        <v>9992.71</v>
      </c>
      <c r="CK581">
        <v>0</v>
      </c>
      <c r="CL581">
        <v>0.221023</v>
      </c>
      <c r="CM581">
        <v>1460.01</v>
      </c>
      <c r="CN581">
        <v>0.973001666666667</v>
      </c>
      <c r="CO581">
        <v>0.0269983666666667</v>
      </c>
      <c r="CP581">
        <v>0</v>
      </c>
      <c r="CQ581">
        <v>894.808333333333</v>
      </c>
      <c r="CR581">
        <v>4.99999</v>
      </c>
      <c r="CS581">
        <v>13170</v>
      </c>
      <c r="CT581">
        <v>12728.4333333333</v>
      </c>
      <c r="CU581">
        <v>40.687</v>
      </c>
      <c r="CV581">
        <v>42</v>
      </c>
      <c r="CW581">
        <v>41.437</v>
      </c>
      <c r="CX581">
        <v>41.708</v>
      </c>
      <c r="CY581">
        <v>43.437</v>
      </c>
      <c r="CZ581">
        <v>1415.72666666667</v>
      </c>
      <c r="DA581">
        <v>39.2833333333333</v>
      </c>
      <c r="DB581">
        <v>0</v>
      </c>
      <c r="DC581">
        <v>1626466329.2</v>
      </c>
      <c r="DD581">
        <v>0</v>
      </c>
      <c r="DE581">
        <v>895.31244</v>
      </c>
      <c r="DF581">
        <v>-2.37861538578245</v>
      </c>
      <c r="DG581">
        <v>-25.4846155062768</v>
      </c>
      <c r="DH581">
        <v>13172.484</v>
      </c>
      <c r="DI581">
        <v>15</v>
      </c>
      <c r="DJ581">
        <v>1626465084.6</v>
      </c>
      <c r="DK581" t="s">
        <v>294</v>
      </c>
      <c r="DL581">
        <v>1626465076.6</v>
      </c>
      <c r="DM581">
        <v>1626465084.6</v>
      </c>
      <c r="DN581">
        <v>8</v>
      </c>
      <c r="DO581">
        <v>0.212</v>
      </c>
      <c r="DP581">
        <v>0.013</v>
      </c>
      <c r="DQ581">
        <v>1.588</v>
      </c>
      <c r="DR581">
        <v>-0.074</v>
      </c>
      <c r="DS581">
        <v>420</v>
      </c>
      <c r="DT581">
        <v>3</v>
      </c>
      <c r="DU581">
        <v>0.13</v>
      </c>
      <c r="DV581">
        <v>0.03</v>
      </c>
      <c r="DW581">
        <v>-25.5430195121951</v>
      </c>
      <c r="DX581">
        <v>0.333353310104483</v>
      </c>
      <c r="DY581">
        <v>0.0545433424410356</v>
      </c>
      <c r="DZ581">
        <v>1</v>
      </c>
      <c r="EA581">
        <v>895.402090909091</v>
      </c>
      <c r="EB581">
        <v>-1.36643661794808</v>
      </c>
      <c r="EC581">
        <v>0.220857195550528</v>
      </c>
      <c r="ED581">
        <v>1</v>
      </c>
      <c r="EE581">
        <v>9.2521212195122</v>
      </c>
      <c r="EF581">
        <v>0.326637491289203</v>
      </c>
      <c r="EG581">
        <v>0.0378834167462023</v>
      </c>
      <c r="EH581">
        <v>0</v>
      </c>
      <c r="EI581">
        <v>2</v>
      </c>
      <c r="EJ581">
        <v>3</v>
      </c>
      <c r="EK581" t="s">
        <v>354</v>
      </c>
      <c r="EL581">
        <v>100</v>
      </c>
      <c r="EM581">
        <v>100</v>
      </c>
      <c r="EN581">
        <v>1.547</v>
      </c>
      <c r="EO581">
        <v>0.0426</v>
      </c>
      <c r="EP581">
        <v>0.796380875196005</v>
      </c>
      <c r="EQ581">
        <v>0.00225868272383977</v>
      </c>
      <c r="ER581">
        <v>-9.96746185667655e-07</v>
      </c>
      <c r="ES581">
        <v>2.83711317370827e-10</v>
      </c>
      <c r="ET581">
        <v>-0.071317122073674</v>
      </c>
      <c r="EU581">
        <v>-0.00217948432402501</v>
      </c>
      <c r="EV581">
        <v>0.000453263451741206</v>
      </c>
      <c r="EW581">
        <v>-1.16319206543697e-06</v>
      </c>
      <c r="EX581">
        <v>-2</v>
      </c>
      <c r="EY581">
        <v>2196</v>
      </c>
      <c r="EZ581">
        <v>1</v>
      </c>
      <c r="FA581">
        <v>25</v>
      </c>
      <c r="FB581">
        <v>20.7</v>
      </c>
      <c r="FC581">
        <v>20.6</v>
      </c>
      <c r="FD581">
        <v>18</v>
      </c>
      <c r="FE581">
        <v>838.797</v>
      </c>
      <c r="FF581">
        <v>440.352</v>
      </c>
      <c r="FG581">
        <v>44.0455</v>
      </c>
      <c r="FH581">
        <v>25.7537</v>
      </c>
      <c r="FI581">
        <v>30.0007</v>
      </c>
      <c r="FJ581">
        <v>25.6006</v>
      </c>
      <c r="FK581">
        <v>25.6102</v>
      </c>
      <c r="FL581">
        <v>25.1877</v>
      </c>
      <c r="FM581">
        <v>38.5779</v>
      </c>
      <c r="FN581">
        <v>0</v>
      </c>
      <c r="FO581">
        <v>44.75</v>
      </c>
      <c r="FP581">
        <v>420</v>
      </c>
      <c r="FQ581">
        <v>9.8437</v>
      </c>
      <c r="FR581">
        <v>101.421</v>
      </c>
      <c r="FS581">
        <v>101.844</v>
      </c>
    </row>
    <row r="582" spans="1:175">
      <c r="A582">
        <v>566</v>
      </c>
      <c r="B582">
        <v>1626466320</v>
      </c>
      <c r="C582">
        <v>1130.40000009537</v>
      </c>
      <c r="D582" t="s">
        <v>1426</v>
      </c>
      <c r="E582" t="s">
        <v>1427</v>
      </c>
      <c r="F582">
        <v>1</v>
      </c>
      <c r="G582" t="s">
        <v>291</v>
      </c>
      <c r="H582">
        <v>1626466319</v>
      </c>
      <c r="I582">
        <f>(J582)/1000</f>
        <v>0</v>
      </c>
      <c r="J582">
        <f>1000*CB582*AH582*(BX582-BY582)/(100*BQ582*(1000-AH582*BX582))</f>
        <v>0</v>
      </c>
      <c r="K582">
        <f>CB582*AH582*(BW582-BV582*(1000-AH582*BY582)/(1000-AH582*BX582))/(100*BQ582)</f>
        <v>0</v>
      </c>
      <c r="L582">
        <f>BV582 - IF(AH582&gt;1, K582*BQ582*100.0/(AJ582*CJ582), 0)</f>
        <v>0</v>
      </c>
      <c r="M582">
        <f>((S582-I582/2)*L582-K582)/(S582+I582/2)</f>
        <v>0</v>
      </c>
      <c r="N582">
        <f>M582*(CC582+CD582)/1000.0</f>
        <v>0</v>
      </c>
      <c r="O582">
        <f>(BV582 - IF(AH582&gt;1, K582*BQ582*100.0/(AJ582*CJ582), 0))*(CC582+CD582)/1000.0</f>
        <v>0</v>
      </c>
      <c r="P582">
        <f>2.0/((1/R582-1/Q582)+SIGN(R582)*SQRT((1/R582-1/Q582)*(1/R582-1/Q582) + 4*BR582/((BR582+1)*(BR582+1))*(2*1/R582*1/Q582-1/Q582*1/Q582)))</f>
        <v>0</v>
      </c>
      <c r="Q582">
        <f>IF(LEFT(BS582,1)&lt;&gt;"0",IF(LEFT(BS582,1)="1",3.0,BT582),$D$5+$E$5*(CJ582*CC582/($K$5*1000))+$F$5*(CJ582*CC582/($K$5*1000))*MAX(MIN(BQ582,$J$5),$I$5)*MAX(MIN(BQ582,$J$5),$I$5)+$G$5*MAX(MIN(BQ582,$J$5),$I$5)*(CJ582*CC582/($K$5*1000))+$H$5*(CJ582*CC582/($K$5*1000))*(CJ582*CC582/($K$5*1000)))</f>
        <v>0</v>
      </c>
      <c r="R582">
        <f>I582*(1000-(1000*0.61365*exp(17.502*V582/(240.97+V582))/(CC582+CD582)+BX582)/2)/(1000*0.61365*exp(17.502*V582/(240.97+V582))/(CC582+CD582)-BX582)</f>
        <v>0</v>
      </c>
      <c r="S582">
        <f>1/((BR582+1)/(P582/1.6)+1/(Q582/1.37)) + BR582/((BR582+1)/(P582/1.6) + BR582/(Q582/1.37))</f>
        <v>0</v>
      </c>
      <c r="T582">
        <f>(BM582*BP582)</f>
        <v>0</v>
      </c>
      <c r="U582">
        <f>(CE582+(T582+2*0.95*5.67E-8*(((CE582+$B$7)+273)^4-(CE582+273)^4)-44100*I582)/(1.84*29.3*Q582+8*0.95*5.67E-8*(CE582+273)^3))</f>
        <v>0</v>
      </c>
      <c r="V582">
        <f>($C$7*CF582+$D$7*CG582+$E$7*U582)</f>
        <v>0</v>
      </c>
      <c r="W582">
        <f>0.61365*exp(17.502*V582/(240.97+V582))</f>
        <v>0</v>
      </c>
      <c r="X582">
        <f>(Y582/Z582*100)</f>
        <v>0</v>
      </c>
      <c r="Y582">
        <f>BX582*(CC582+CD582)/1000</f>
        <v>0</v>
      </c>
      <c r="Z582">
        <f>0.61365*exp(17.502*CE582/(240.97+CE582))</f>
        <v>0</v>
      </c>
      <c r="AA582">
        <f>(W582-BX582*(CC582+CD582)/1000)</f>
        <v>0</v>
      </c>
      <c r="AB582">
        <f>(-I582*44100)</f>
        <v>0</v>
      </c>
      <c r="AC582">
        <f>2*29.3*Q582*0.92*(CE582-V582)</f>
        <v>0</v>
      </c>
      <c r="AD582">
        <f>2*0.95*5.67E-8*(((CE582+$B$7)+273)^4-(V582+273)^4)</f>
        <v>0</v>
      </c>
      <c r="AE582">
        <f>T582+AD582+AB582+AC582</f>
        <v>0</v>
      </c>
      <c r="AF582">
        <v>127</v>
      </c>
      <c r="AG582">
        <v>14</v>
      </c>
      <c r="AH582">
        <f>IF(AF582*$H$13&gt;=AJ582,1.0,(AJ582/(AJ582-AF582*$H$13)))</f>
        <v>0</v>
      </c>
      <c r="AI582">
        <f>(AH582-1)*100</f>
        <v>0</v>
      </c>
      <c r="AJ582">
        <f>MAX(0,($B$13+$C$13*CJ582)/(1+$D$13*CJ582)*CC582/(CE582+273)*$E$13)</f>
        <v>0</v>
      </c>
      <c r="AK582" t="s">
        <v>292</v>
      </c>
      <c r="AL582" t="s">
        <v>292</v>
      </c>
      <c r="AM582">
        <v>0</v>
      </c>
      <c r="AN582">
        <v>0</v>
      </c>
      <c r="AO582">
        <f>1-AM582/AN582</f>
        <v>0</v>
      </c>
      <c r="AP582">
        <v>0</v>
      </c>
      <c r="AQ582" t="s">
        <v>292</v>
      </c>
      <c r="AR582" t="s">
        <v>292</v>
      </c>
      <c r="AS582">
        <v>0</v>
      </c>
      <c r="AT582">
        <v>0</v>
      </c>
      <c r="AU582">
        <f>1-AS582/AT582</f>
        <v>0</v>
      </c>
      <c r="AV582">
        <v>0.5</v>
      </c>
      <c r="AW582">
        <f>BN582</f>
        <v>0</v>
      </c>
      <c r="AX582">
        <f>K582</f>
        <v>0</v>
      </c>
      <c r="AY582">
        <f>AU582*AV582*AW582</f>
        <v>0</v>
      </c>
      <c r="AZ582">
        <f>(AX582-AP582)/AW582</f>
        <v>0</v>
      </c>
      <c r="BA582">
        <f>(AN582-AT582)/AT582</f>
        <v>0</v>
      </c>
      <c r="BB582">
        <f>AM582/(AO582+AM582/AT582)</f>
        <v>0</v>
      </c>
      <c r="BC582" t="s">
        <v>292</v>
      </c>
      <c r="BD582">
        <v>0</v>
      </c>
      <c r="BE582">
        <f>IF(BD582&lt;&gt;0, BD582, BB582)</f>
        <v>0</v>
      </c>
      <c r="BF582">
        <f>1-BE582/AT582</f>
        <v>0</v>
      </c>
      <c r="BG582">
        <f>(AT582-AS582)/(AT582-BE582)</f>
        <v>0</v>
      </c>
      <c r="BH582">
        <f>(AN582-AT582)/(AN582-BE582)</f>
        <v>0</v>
      </c>
      <c r="BI582">
        <f>(AT582-AS582)/(AT582-AM582)</f>
        <v>0</v>
      </c>
      <c r="BJ582">
        <f>(AN582-AT582)/(AN582-AM582)</f>
        <v>0</v>
      </c>
      <c r="BK582">
        <f>(BG582*BE582/AS582)</f>
        <v>0</v>
      </c>
      <c r="BL582">
        <f>(1-BK582)</f>
        <v>0</v>
      </c>
      <c r="BM582">
        <f>$B$11*CK582+$C$11*CL582+$F$11*CM582*(1-CP582)</f>
        <v>0</v>
      </c>
      <c r="BN582">
        <f>BM582*BO582</f>
        <v>0</v>
      </c>
      <c r="BO582">
        <f>($B$11*$D$9+$C$11*$D$9+$F$11*((CZ582+CR582)/MAX(CZ582+CR582+DA582, 0.1)*$I$9+DA582/MAX(CZ582+CR582+DA582, 0.1)*$J$9))/($B$11+$C$11+$F$11)</f>
        <v>0</v>
      </c>
      <c r="BP582">
        <f>($B$11*$K$9+$C$11*$K$9+$F$11*((CZ582+CR582)/MAX(CZ582+CR582+DA582, 0.1)*$P$9+DA582/MAX(CZ582+CR582+DA582, 0.1)*$Q$9))/($B$11+$C$11+$F$11)</f>
        <v>0</v>
      </c>
      <c r="BQ582">
        <v>6</v>
      </c>
      <c r="BR582">
        <v>0.5</v>
      </c>
      <c r="BS582" t="s">
        <v>293</v>
      </c>
      <c r="BT582">
        <v>2</v>
      </c>
      <c r="BU582">
        <v>1626466319</v>
      </c>
      <c r="BV582">
        <v>394.455666666667</v>
      </c>
      <c r="BW582">
        <v>419.997666666667</v>
      </c>
      <c r="BX582">
        <v>19.0334333333333</v>
      </c>
      <c r="BY582">
        <v>9.71743666666667</v>
      </c>
      <c r="BZ582">
        <v>392.908333333333</v>
      </c>
      <c r="CA582">
        <v>18.9906666666667</v>
      </c>
      <c r="CB582">
        <v>899.965333333333</v>
      </c>
      <c r="CC582">
        <v>100.743333333333</v>
      </c>
      <c r="CD582">
        <v>0.1000168</v>
      </c>
      <c r="CE582">
        <v>34.697</v>
      </c>
      <c r="CF582">
        <v>31.8624333333333</v>
      </c>
      <c r="CG582">
        <v>999.9</v>
      </c>
      <c r="CH582">
        <v>0</v>
      </c>
      <c r="CI582">
        <v>0</v>
      </c>
      <c r="CJ582">
        <v>10001.8666666667</v>
      </c>
      <c r="CK582">
        <v>0</v>
      </c>
      <c r="CL582">
        <v>0.221023</v>
      </c>
      <c r="CM582">
        <v>1460.00666666667</v>
      </c>
      <c r="CN582">
        <v>0.973</v>
      </c>
      <c r="CO582">
        <v>0.0269999</v>
      </c>
      <c r="CP582">
        <v>0</v>
      </c>
      <c r="CQ582">
        <v>894.946</v>
      </c>
      <c r="CR582">
        <v>4.99999</v>
      </c>
      <c r="CS582">
        <v>13169.4333333333</v>
      </c>
      <c r="CT582">
        <v>12728.4333333333</v>
      </c>
      <c r="CU582">
        <v>40.687</v>
      </c>
      <c r="CV582">
        <v>42</v>
      </c>
      <c r="CW582">
        <v>41.479</v>
      </c>
      <c r="CX582">
        <v>41.687</v>
      </c>
      <c r="CY582">
        <v>43.437</v>
      </c>
      <c r="CZ582">
        <v>1415.72</v>
      </c>
      <c r="DA582">
        <v>39.2866666666667</v>
      </c>
      <c r="DB582">
        <v>0</v>
      </c>
      <c r="DC582">
        <v>1626466331</v>
      </c>
      <c r="DD582">
        <v>0</v>
      </c>
      <c r="DE582">
        <v>895.269346153846</v>
      </c>
      <c r="DF582">
        <v>-2.45781196029748</v>
      </c>
      <c r="DG582">
        <v>-24.218803454066</v>
      </c>
      <c r="DH582">
        <v>13171.9153846154</v>
      </c>
      <c r="DI582">
        <v>15</v>
      </c>
      <c r="DJ582">
        <v>1626465084.6</v>
      </c>
      <c r="DK582" t="s">
        <v>294</v>
      </c>
      <c r="DL582">
        <v>1626465076.6</v>
      </c>
      <c r="DM582">
        <v>1626465084.6</v>
      </c>
      <c r="DN582">
        <v>8</v>
      </c>
      <c r="DO582">
        <v>0.212</v>
      </c>
      <c r="DP582">
        <v>0.013</v>
      </c>
      <c r="DQ582">
        <v>1.588</v>
      </c>
      <c r="DR582">
        <v>-0.074</v>
      </c>
      <c r="DS582">
        <v>420</v>
      </c>
      <c r="DT582">
        <v>3</v>
      </c>
      <c r="DU582">
        <v>0.13</v>
      </c>
      <c r="DV582">
        <v>0.03</v>
      </c>
      <c r="DW582">
        <v>-25.5392585365854</v>
      </c>
      <c r="DX582">
        <v>0.287086411149835</v>
      </c>
      <c r="DY582">
        <v>0.0535920770245903</v>
      </c>
      <c r="DZ582">
        <v>1</v>
      </c>
      <c r="EA582">
        <v>895.336171428571</v>
      </c>
      <c r="EB582">
        <v>-1.78436085041984</v>
      </c>
      <c r="EC582">
        <v>0.262246719790383</v>
      </c>
      <c r="ED582">
        <v>1</v>
      </c>
      <c r="EE582">
        <v>9.26457073170732</v>
      </c>
      <c r="EF582">
        <v>0.261635331010458</v>
      </c>
      <c r="EG582">
        <v>0.0310927739538872</v>
      </c>
      <c r="EH582">
        <v>0</v>
      </c>
      <c r="EI582">
        <v>2</v>
      </c>
      <c r="EJ582">
        <v>3</v>
      </c>
      <c r="EK582" t="s">
        <v>354</v>
      </c>
      <c r="EL582">
        <v>100</v>
      </c>
      <c r="EM582">
        <v>100</v>
      </c>
      <c r="EN582">
        <v>1.547</v>
      </c>
      <c r="EO582">
        <v>0.0431</v>
      </c>
      <c r="EP582">
        <v>0.796380875196005</v>
      </c>
      <c r="EQ582">
        <v>0.00225868272383977</v>
      </c>
      <c r="ER582">
        <v>-9.96746185667655e-07</v>
      </c>
      <c r="ES582">
        <v>2.83711317370827e-10</v>
      </c>
      <c r="ET582">
        <v>-0.071317122073674</v>
      </c>
      <c r="EU582">
        <v>-0.00217948432402501</v>
      </c>
      <c r="EV582">
        <v>0.000453263451741206</v>
      </c>
      <c r="EW582">
        <v>-1.16319206543697e-06</v>
      </c>
      <c r="EX582">
        <v>-2</v>
      </c>
      <c r="EY582">
        <v>2196</v>
      </c>
      <c r="EZ582">
        <v>1</v>
      </c>
      <c r="FA582">
        <v>25</v>
      </c>
      <c r="FB582">
        <v>20.7</v>
      </c>
      <c r="FC582">
        <v>20.6</v>
      </c>
      <c r="FD582">
        <v>18</v>
      </c>
      <c r="FE582">
        <v>838.887</v>
      </c>
      <c r="FF582">
        <v>440.28</v>
      </c>
      <c r="FG582">
        <v>44.0805</v>
      </c>
      <c r="FH582">
        <v>25.7578</v>
      </c>
      <c r="FI582">
        <v>30.0006</v>
      </c>
      <c r="FJ582">
        <v>25.6033</v>
      </c>
      <c r="FK582">
        <v>25.6124</v>
      </c>
      <c r="FL582">
        <v>25.188</v>
      </c>
      <c r="FM582">
        <v>38.2726</v>
      </c>
      <c r="FN582">
        <v>0</v>
      </c>
      <c r="FO582">
        <v>44.85</v>
      </c>
      <c r="FP582">
        <v>420</v>
      </c>
      <c r="FQ582">
        <v>9.86129</v>
      </c>
      <c r="FR582">
        <v>101.421</v>
      </c>
      <c r="FS582">
        <v>101.844</v>
      </c>
    </row>
    <row r="583" spans="1:175">
      <c r="A583">
        <v>567</v>
      </c>
      <c r="B583">
        <v>1626466322</v>
      </c>
      <c r="C583">
        <v>1132.40000009537</v>
      </c>
      <c r="D583" t="s">
        <v>1428</v>
      </c>
      <c r="E583" t="s">
        <v>1429</v>
      </c>
      <c r="F583">
        <v>1</v>
      </c>
      <c r="G583" t="s">
        <v>291</v>
      </c>
      <c r="H583">
        <v>1626466321</v>
      </c>
      <c r="I583">
        <f>(J583)/1000</f>
        <v>0</v>
      </c>
      <c r="J583">
        <f>1000*CB583*AH583*(BX583-BY583)/(100*BQ583*(1000-AH583*BX583))</f>
        <v>0</v>
      </c>
      <c r="K583">
        <f>CB583*AH583*(BW583-BV583*(1000-AH583*BY583)/(1000-AH583*BX583))/(100*BQ583)</f>
        <v>0</v>
      </c>
      <c r="L583">
        <f>BV583 - IF(AH583&gt;1, K583*BQ583*100.0/(AJ583*CJ583), 0)</f>
        <v>0</v>
      </c>
      <c r="M583">
        <f>((S583-I583/2)*L583-K583)/(S583+I583/2)</f>
        <v>0</v>
      </c>
      <c r="N583">
        <f>M583*(CC583+CD583)/1000.0</f>
        <v>0</v>
      </c>
      <c r="O583">
        <f>(BV583 - IF(AH583&gt;1, K583*BQ583*100.0/(AJ583*CJ583), 0))*(CC583+CD583)/1000.0</f>
        <v>0</v>
      </c>
      <c r="P583">
        <f>2.0/((1/R583-1/Q583)+SIGN(R583)*SQRT((1/R583-1/Q583)*(1/R583-1/Q583) + 4*BR583/((BR583+1)*(BR583+1))*(2*1/R583*1/Q583-1/Q583*1/Q583)))</f>
        <v>0</v>
      </c>
      <c r="Q583">
        <f>IF(LEFT(BS583,1)&lt;&gt;"0",IF(LEFT(BS583,1)="1",3.0,BT583),$D$5+$E$5*(CJ583*CC583/($K$5*1000))+$F$5*(CJ583*CC583/($K$5*1000))*MAX(MIN(BQ583,$J$5),$I$5)*MAX(MIN(BQ583,$J$5),$I$5)+$G$5*MAX(MIN(BQ583,$J$5),$I$5)*(CJ583*CC583/($K$5*1000))+$H$5*(CJ583*CC583/($K$5*1000))*(CJ583*CC583/($K$5*1000)))</f>
        <v>0</v>
      </c>
      <c r="R583">
        <f>I583*(1000-(1000*0.61365*exp(17.502*V583/(240.97+V583))/(CC583+CD583)+BX583)/2)/(1000*0.61365*exp(17.502*V583/(240.97+V583))/(CC583+CD583)-BX583)</f>
        <v>0</v>
      </c>
      <c r="S583">
        <f>1/((BR583+1)/(P583/1.6)+1/(Q583/1.37)) + BR583/((BR583+1)/(P583/1.6) + BR583/(Q583/1.37))</f>
        <v>0</v>
      </c>
      <c r="T583">
        <f>(BM583*BP583)</f>
        <v>0</v>
      </c>
      <c r="U583">
        <f>(CE583+(T583+2*0.95*5.67E-8*(((CE583+$B$7)+273)^4-(CE583+273)^4)-44100*I583)/(1.84*29.3*Q583+8*0.95*5.67E-8*(CE583+273)^3))</f>
        <v>0</v>
      </c>
      <c r="V583">
        <f>($C$7*CF583+$D$7*CG583+$E$7*U583)</f>
        <v>0</v>
      </c>
      <c r="W583">
        <f>0.61365*exp(17.502*V583/(240.97+V583))</f>
        <v>0</v>
      </c>
      <c r="X583">
        <f>(Y583/Z583*100)</f>
        <v>0</v>
      </c>
      <c r="Y583">
        <f>BX583*(CC583+CD583)/1000</f>
        <v>0</v>
      </c>
      <c r="Z583">
        <f>0.61365*exp(17.502*CE583/(240.97+CE583))</f>
        <v>0</v>
      </c>
      <c r="AA583">
        <f>(W583-BX583*(CC583+CD583)/1000)</f>
        <v>0</v>
      </c>
      <c r="AB583">
        <f>(-I583*44100)</f>
        <v>0</v>
      </c>
      <c r="AC583">
        <f>2*29.3*Q583*0.92*(CE583-V583)</f>
        <v>0</v>
      </c>
      <c r="AD583">
        <f>2*0.95*5.67E-8*(((CE583+$B$7)+273)^4-(V583+273)^4)</f>
        <v>0</v>
      </c>
      <c r="AE583">
        <f>T583+AD583+AB583+AC583</f>
        <v>0</v>
      </c>
      <c r="AF583">
        <v>127</v>
      </c>
      <c r="AG583">
        <v>14</v>
      </c>
      <c r="AH583">
        <f>IF(AF583*$H$13&gt;=AJ583,1.0,(AJ583/(AJ583-AF583*$H$13)))</f>
        <v>0</v>
      </c>
      <c r="AI583">
        <f>(AH583-1)*100</f>
        <v>0</v>
      </c>
      <c r="AJ583">
        <f>MAX(0,($B$13+$C$13*CJ583)/(1+$D$13*CJ583)*CC583/(CE583+273)*$E$13)</f>
        <v>0</v>
      </c>
      <c r="AK583" t="s">
        <v>292</v>
      </c>
      <c r="AL583" t="s">
        <v>292</v>
      </c>
      <c r="AM583">
        <v>0</v>
      </c>
      <c r="AN583">
        <v>0</v>
      </c>
      <c r="AO583">
        <f>1-AM583/AN583</f>
        <v>0</v>
      </c>
      <c r="AP583">
        <v>0</v>
      </c>
      <c r="AQ583" t="s">
        <v>292</v>
      </c>
      <c r="AR583" t="s">
        <v>292</v>
      </c>
      <c r="AS583">
        <v>0</v>
      </c>
      <c r="AT583">
        <v>0</v>
      </c>
      <c r="AU583">
        <f>1-AS583/AT583</f>
        <v>0</v>
      </c>
      <c r="AV583">
        <v>0.5</v>
      </c>
      <c r="AW583">
        <f>BN583</f>
        <v>0</v>
      </c>
      <c r="AX583">
        <f>K583</f>
        <v>0</v>
      </c>
      <c r="AY583">
        <f>AU583*AV583*AW583</f>
        <v>0</v>
      </c>
      <c r="AZ583">
        <f>(AX583-AP583)/AW583</f>
        <v>0</v>
      </c>
      <c r="BA583">
        <f>(AN583-AT583)/AT583</f>
        <v>0</v>
      </c>
      <c r="BB583">
        <f>AM583/(AO583+AM583/AT583)</f>
        <v>0</v>
      </c>
      <c r="BC583" t="s">
        <v>292</v>
      </c>
      <c r="BD583">
        <v>0</v>
      </c>
      <c r="BE583">
        <f>IF(BD583&lt;&gt;0, BD583, BB583)</f>
        <v>0</v>
      </c>
      <c r="BF583">
        <f>1-BE583/AT583</f>
        <v>0</v>
      </c>
      <c r="BG583">
        <f>(AT583-AS583)/(AT583-BE583)</f>
        <v>0</v>
      </c>
      <c r="BH583">
        <f>(AN583-AT583)/(AN583-BE583)</f>
        <v>0</v>
      </c>
      <c r="BI583">
        <f>(AT583-AS583)/(AT583-AM583)</f>
        <v>0</v>
      </c>
      <c r="BJ583">
        <f>(AN583-AT583)/(AN583-AM583)</f>
        <v>0</v>
      </c>
      <c r="BK583">
        <f>(BG583*BE583/AS583)</f>
        <v>0</v>
      </c>
      <c r="BL583">
        <f>(1-BK583)</f>
        <v>0</v>
      </c>
      <c r="BM583">
        <f>$B$11*CK583+$C$11*CL583+$F$11*CM583*(1-CP583)</f>
        <v>0</v>
      </c>
      <c r="BN583">
        <f>BM583*BO583</f>
        <v>0</v>
      </c>
      <c r="BO583">
        <f>($B$11*$D$9+$C$11*$D$9+$F$11*((CZ583+CR583)/MAX(CZ583+CR583+DA583, 0.1)*$I$9+DA583/MAX(CZ583+CR583+DA583, 0.1)*$J$9))/($B$11+$C$11+$F$11)</f>
        <v>0</v>
      </c>
      <c r="BP583">
        <f>($B$11*$K$9+$C$11*$K$9+$F$11*((CZ583+CR583)/MAX(CZ583+CR583+DA583, 0.1)*$P$9+DA583/MAX(CZ583+CR583+DA583, 0.1)*$Q$9))/($B$11+$C$11+$F$11)</f>
        <v>0</v>
      </c>
      <c r="BQ583">
        <v>6</v>
      </c>
      <c r="BR583">
        <v>0.5</v>
      </c>
      <c r="BS583" t="s">
        <v>293</v>
      </c>
      <c r="BT583">
        <v>2</v>
      </c>
      <c r="BU583">
        <v>1626466321</v>
      </c>
      <c r="BV583">
        <v>394.460666666667</v>
      </c>
      <c r="BW583">
        <v>419.996</v>
      </c>
      <c r="BX583">
        <v>19.0684333333333</v>
      </c>
      <c r="BY583">
        <v>9.72236666666667</v>
      </c>
      <c r="BZ583">
        <v>392.913333333333</v>
      </c>
      <c r="CA583">
        <v>19.0252</v>
      </c>
      <c r="CB583">
        <v>900.033666666667</v>
      </c>
      <c r="CC583">
        <v>100.744666666667</v>
      </c>
      <c r="CD583">
        <v>0.0989265666666667</v>
      </c>
      <c r="CE583">
        <v>34.7306</v>
      </c>
      <c r="CF583">
        <v>31.898</v>
      </c>
      <c r="CG583">
        <v>999.9</v>
      </c>
      <c r="CH583">
        <v>0</v>
      </c>
      <c r="CI583">
        <v>0</v>
      </c>
      <c r="CJ583">
        <v>10071.6666666667</v>
      </c>
      <c r="CK583">
        <v>0</v>
      </c>
      <c r="CL583">
        <v>0.221023</v>
      </c>
      <c r="CM583">
        <v>1460.01</v>
      </c>
      <c r="CN583">
        <v>0.973001666666667</v>
      </c>
      <c r="CO583">
        <v>0.0269983666666667</v>
      </c>
      <c r="CP583">
        <v>0</v>
      </c>
      <c r="CQ583">
        <v>894.912</v>
      </c>
      <c r="CR583">
        <v>4.99999</v>
      </c>
      <c r="CS583">
        <v>13169.2666666667</v>
      </c>
      <c r="CT583">
        <v>12728.4</v>
      </c>
      <c r="CU583">
        <v>40.687</v>
      </c>
      <c r="CV583">
        <v>42</v>
      </c>
      <c r="CW583">
        <v>41.437</v>
      </c>
      <c r="CX583">
        <v>41.708</v>
      </c>
      <c r="CY583">
        <v>43.437</v>
      </c>
      <c r="CZ583">
        <v>1415.72666666667</v>
      </c>
      <c r="DA583">
        <v>39.2833333333333</v>
      </c>
      <c r="DB583">
        <v>0</v>
      </c>
      <c r="DC583">
        <v>1626466333.4</v>
      </c>
      <c r="DD583">
        <v>0</v>
      </c>
      <c r="DE583">
        <v>895.195269230769</v>
      </c>
      <c r="DF583">
        <v>-2.58683760366736</v>
      </c>
      <c r="DG583">
        <v>-18.4717949253416</v>
      </c>
      <c r="DH583">
        <v>13171.0269230769</v>
      </c>
      <c r="DI583">
        <v>15</v>
      </c>
      <c r="DJ583">
        <v>1626465084.6</v>
      </c>
      <c r="DK583" t="s">
        <v>294</v>
      </c>
      <c r="DL583">
        <v>1626465076.6</v>
      </c>
      <c r="DM583">
        <v>1626465084.6</v>
      </c>
      <c r="DN583">
        <v>8</v>
      </c>
      <c r="DO583">
        <v>0.212</v>
      </c>
      <c r="DP583">
        <v>0.013</v>
      </c>
      <c r="DQ583">
        <v>1.588</v>
      </c>
      <c r="DR583">
        <v>-0.074</v>
      </c>
      <c r="DS583">
        <v>420</v>
      </c>
      <c r="DT583">
        <v>3</v>
      </c>
      <c r="DU583">
        <v>0.13</v>
      </c>
      <c r="DV583">
        <v>0.03</v>
      </c>
      <c r="DW583">
        <v>-25.5398487804878</v>
      </c>
      <c r="DX583">
        <v>0.266443902439038</v>
      </c>
      <c r="DY583">
        <v>0.0536817683632938</v>
      </c>
      <c r="DZ583">
        <v>1</v>
      </c>
      <c r="EA583">
        <v>895.286272727273</v>
      </c>
      <c r="EB583">
        <v>-1.89951448314338</v>
      </c>
      <c r="EC583">
        <v>0.26472344319574</v>
      </c>
      <c r="ED583">
        <v>1</v>
      </c>
      <c r="EE583">
        <v>9.27782902439024</v>
      </c>
      <c r="EF583">
        <v>0.250797491289213</v>
      </c>
      <c r="EG583">
        <v>0.0297071127891571</v>
      </c>
      <c r="EH583">
        <v>0</v>
      </c>
      <c r="EI583">
        <v>2</v>
      </c>
      <c r="EJ583">
        <v>3</v>
      </c>
      <c r="EK583" t="s">
        <v>354</v>
      </c>
      <c r="EL583">
        <v>100</v>
      </c>
      <c r="EM583">
        <v>100</v>
      </c>
      <c r="EN583">
        <v>1.547</v>
      </c>
      <c r="EO583">
        <v>0.0435</v>
      </c>
      <c r="EP583">
        <v>0.796380875196005</v>
      </c>
      <c r="EQ583">
        <v>0.00225868272383977</v>
      </c>
      <c r="ER583">
        <v>-9.96746185667655e-07</v>
      </c>
      <c r="ES583">
        <v>2.83711317370827e-10</v>
      </c>
      <c r="ET583">
        <v>-0.071317122073674</v>
      </c>
      <c r="EU583">
        <v>-0.00217948432402501</v>
      </c>
      <c r="EV583">
        <v>0.000453263451741206</v>
      </c>
      <c r="EW583">
        <v>-1.16319206543697e-06</v>
      </c>
      <c r="EX583">
        <v>-2</v>
      </c>
      <c r="EY583">
        <v>2196</v>
      </c>
      <c r="EZ583">
        <v>1</v>
      </c>
      <c r="FA583">
        <v>25</v>
      </c>
      <c r="FB583">
        <v>20.8</v>
      </c>
      <c r="FC583">
        <v>20.6</v>
      </c>
      <c r="FD583">
        <v>18</v>
      </c>
      <c r="FE583">
        <v>838.784</v>
      </c>
      <c r="FF583">
        <v>440.267</v>
      </c>
      <c r="FG583">
        <v>44.1248</v>
      </c>
      <c r="FH583">
        <v>25.7621</v>
      </c>
      <c r="FI583">
        <v>30.0006</v>
      </c>
      <c r="FJ583">
        <v>25.6057</v>
      </c>
      <c r="FK583">
        <v>25.6145</v>
      </c>
      <c r="FL583">
        <v>25.1893</v>
      </c>
      <c r="FM583">
        <v>37.9689</v>
      </c>
      <c r="FN583">
        <v>0</v>
      </c>
      <c r="FO583">
        <v>44.85</v>
      </c>
      <c r="FP583">
        <v>420</v>
      </c>
      <c r="FQ583">
        <v>9.86877</v>
      </c>
      <c r="FR583">
        <v>101.421</v>
      </c>
      <c r="FS583">
        <v>101.843</v>
      </c>
    </row>
    <row r="584" spans="1:175">
      <c r="A584">
        <v>568</v>
      </c>
      <c r="B584">
        <v>1626466324</v>
      </c>
      <c r="C584">
        <v>1134.40000009537</v>
      </c>
      <c r="D584" t="s">
        <v>1430</v>
      </c>
      <c r="E584" t="s">
        <v>1431</v>
      </c>
      <c r="F584">
        <v>1</v>
      </c>
      <c r="G584" t="s">
        <v>291</v>
      </c>
      <c r="H584">
        <v>1626466323</v>
      </c>
      <c r="I584">
        <f>(J584)/1000</f>
        <v>0</v>
      </c>
      <c r="J584">
        <f>1000*CB584*AH584*(BX584-BY584)/(100*BQ584*(1000-AH584*BX584))</f>
        <v>0</v>
      </c>
      <c r="K584">
        <f>CB584*AH584*(BW584-BV584*(1000-AH584*BY584)/(1000-AH584*BX584))/(100*BQ584)</f>
        <v>0</v>
      </c>
      <c r="L584">
        <f>BV584 - IF(AH584&gt;1, K584*BQ584*100.0/(AJ584*CJ584), 0)</f>
        <v>0</v>
      </c>
      <c r="M584">
        <f>((S584-I584/2)*L584-K584)/(S584+I584/2)</f>
        <v>0</v>
      </c>
      <c r="N584">
        <f>M584*(CC584+CD584)/1000.0</f>
        <v>0</v>
      </c>
      <c r="O584">
        <f>(BV584 - IF(AH584&gt;1, K584*BQ584*100.0/(AJ584*CJ584), 0))*(CC584+CD584)/1000.0</f>
        <v>0</v>
      </c>
      <c r="P584">
        <f>2.0/((1/R584-1/Q584)+SIGN(R584)*SQRT((1/R584-1/Q584)*(1/R584-1/Q584) + 4*BR584/((BR584+1)*(BR584+1))*(2*1/R584*1/Q584-1/Q584*1/Q584)))</f>
        <v>0</v>
      </c>
      <c r="Q584">
        <f>IF(LEFT(BS584,1)&lt;&gt;"0",IF(LEFT(BS584,1)="1",3.0,BT584),$D$5+$E$5*(CJ584*CC584/($K$5*1000))+$F$5*(CJ584*CC584/($K$5*1000))*MAX(MIN(BQ584,$J$5),$I$5)*MAX(MIN(BQ584,$J$5),$I$5)+$G$5*MAX(MIN(BQ584,$J$5),$I$5)*(CJ584*CC584/($K$5*1000))+$H$5*(CJ584*CC584/($K$5*1000))*(CJ584*CC584/($K$5*1000)))</f>
        <v>0</v>
      </c>
      <c r="R584">
        <f>I584*(1000-(1000*0.61365*exp(17.502*V584/(240.97+V584))/(CC584+CD584)+BX584)/2)/(1000*0.61365*exp(17.502*V584/(240.97+V584))/(CC584+CD584)-BX584)</f>
        <v>0</v>
      </c>
      <c r="S584">
        <f>1/((BR584+1)/(P584/1.6)+1/(Q584/1.37)) + BR584/((BR584+1)/(P584/1.6) + BR584/(Q584/1.37))</f>
        <v>0</v>
      </c>
      <c r="T584">
        <f>(BM584*BP584)</f>
        <v>0</v>
      </c>
      <c r="U584">
        <f>(CE584+(T584+2*0.95*5.67E-8*(((CE584+$B$7)+273)^4-(CE584+273)^4)-44100*I584)/(1.84*29.3*Q584+8*0.95*5.67E-8*(CE584+273)^3))</f>
        <v>0</v>
      </c>
      <c r="V584">
        <f>($C$7*CF584+$D$7*CG584+$E$7*U584)</f>
        <v>0</v>
      </c>
      <c r="W584">
        <f>0.61365*exp(17.502*V584/(240.97+V584))</f>
        <v>0</v>
      </c>
      <c r="X584">
        <f>(Y584/Z584*100)</f>
        <v>0</v>
      </c>
      <c r="Y584">
        <f>BX584*(CC584+CD584)/1000</f>
        <v>0</v>
      </c>
      <c r="Z584">
        <f>0.61365*exp(17.502*CE584/(240.97+CE584))</f>
        <v>0</v>
      </c>
      <c r="AA584">
        <f>(W584-BX584*(CC584+CD584)/1000)</f>
        <v>0</v>
      </c>
      <c r="AB584">
        <f>(-I584*44100)</f>
        <v>0</v>
      </c>
      <c r="AC584">
        <f>2*29.3*Q584*0.92*(CE584-V584)</f>
        <v>0</v>
      </c>
      <c r="AD584">
        <f>2*0.95*5.67E-8*(((CE584+$B$7)+273)^4-(V584+273)^4)</f>
        <v>0</v>
      </c>
      <c r="AE584">
        <f>T584+AD584+AB584+AC584</f>
        <v>0</v>
      </c>
      <c r="AF584">
        <v>127</v>
      </c>
      <c r="AG584">
        <v>14</v>
      </c>
      <c r="AH584">
        <f>IF(AF584*$H$13&gt;=AJ584,1.0,(AJ584/(AJ584-AF584*$H$13)))</f>
        <v>0</v>
      </c>
      <c r="AI584">
        <f>(AH584-1)*100</f>
        <v>0</v>
      </c>
      <c r="AJ584">
        <f>MAX(0,($B$13+$C$13*CJ584)/(1+$D$13*CJ584)*CC584/(CE584+273)*$E$13)</f>
        <v>0</v>
      </c>
      <c r="AK584" t="s">
        <v>292</v>
      </c>
      <c r="AL584" t="s">
        <v>292</v>
      </c>
      <c r="AM584">
        <v>0</v>
      </c>
      <c r="AN584">
        <v>0</v>
      </c>
      <c r="AO584">
        <f>1-AM584/AN584</f>
        <v>0</v>
      </c>
      <c r="AP584">
        <v>0</v>
      </c>
      <c r="AQ584" t="s">
        <v>292</v>
      </c>
      <c r="AR584" t="s">
        <v>292</v>
      </c>
      <c r="AS584">
        <v>0</v>
      </c>
      <c r="AT584">
        <v>0</v>
      </c>
      <c r="AU584">
        <f>1-AS584/AT584</f>
        <v>0</v>
      </c>
      <c r="AV584">
        <v>0.5</v>
      </c>
      <c r="AW584">
        <f>BN584</f>
        <v>0</v>
      </c>
      <c r="AX584">
        <f>K584</f>
        <v>0</v>
      </c>
      <c r="AY584">
        <f>AU584*AV584*AW584</f>
        <v>0</v>
      </c>
      <c r="AZ584">
        <f>(AX584-AP584)/AW584</f>
        <v>0</v>
      </c>
      <c r="BA584">
        <f>(AN584-AT584)/AT584</f>
        <v>0</v>
      </c>
      <c r="BB584">
        <f>AM584/(AO584+AM584/AT584)</f>
        <v>0</v>
      </c>
      <c r="BC584" t="s">
        <v>292</v>
      </c>
      <c r="BD584">
        <v>0</v>
      </c>
      <c r="BE584">
        <f>IF(BD584&lt;&gt;0, BD584, BB584)</f>
        <v>0</v>
      </c>
      <c r="BF584">
        <f>1-BE584/AT584</f>
        <v>0</v>
      </c>
      <c r="BG584">
        <f>(AT584-AS584)/(AT584-BE584)</f>
        <v>0</v>
      </c>
      <c r="BH584">
        <f>(AN584-AT584)/(AN584-BE584)</f>
        <v>0</v>
      </c>
      <c r="BI584">
        <f>(AT584-AS584)/(AT584-AM584)</f>
        <v>0</v>
      </c>
      <c r="BJ584">
        <f>(AN584-AT584)/(AN584-AM584)</f>
        <v>0</v>
      </c>
      <c r="BK584">
        <f>(BG584*BE584/AS584)</f>
        <v>0</v>
      </c>
      <c r="BL584">
        <f>(1-BK584)</f>
        <v>0</v>
      </c>
      <c r="BM584">
        <f>$B$11*CK584+$C$11*CL584+$F$11*CM584*(1-CP584)</f>
        <v>0</v>
      </c>
      <c r="BN584">
        <f>BM584*BO584</f>
        <v>0</v>
      </c>
      <c r="BO584">
        <f>($B$11*$D$9+$C$11*$D$9+$F$11*((CZ584+CR584)/MAX(CZ584+CR584+DA584, 0.1)*$I$9+DA584/MAX(CZ584+CR584+DA584, 0.1)*$J$9))/($B$11+$C$11+$F$11)</f>
        <v>0</v>
      </c>
      <c r="BP584">
        <f>($B$11*$K$9+$C$11*$K$9+$F$11*((CZ584+CR584)/MAX(CZ584+CR584+DA584, 0.1)*$P$9+DA584/MAX(CZ584+CR584+DA584, 0.1)*$Q$9))/($B$11+$C$11+$F$11)</f>
        <v>0</v>
      </c>
      <c r="BQ584">
        <v>6</v>
      </c>
      <c r="BR584">
        <v>0.5</v>
      </c>
      <c r="BS584" t="s">
        <v>293</v>
      </c>
      <c r="BT584">
        <v>2</v>
      </c>
      <c r="BU584">
        <v>1626466323</v>
      </c>
      <c r="BV584">
        <v>394.460666666667</v>
      </c>
      <c r="BW584">
        <v>419.957666666667</v>
      </c>
      <c r="BX584">
        <v>19.0972</v>
      </c>
      <c r="BY584">
        <v>9.73494333333333</v>
      </c>
      <c r="BZ584">
        <v>392.913</v>
      </c>
      <c r="CA584">
        <v>19.0535333333333</v>
      </c>
      <c r="CB584">
        <v>900.061666666667</v>
      </c>
      <c r="CC584">
        <v>100.746</v>
      </c>
      <c r="CD584">
        <v>0.0998839333333333</v>
      </c>
      <c r="CE584">
        <v>34.7627333333333</v>
      </c>
      <c r="CF584">
        <v>31.9286333333333</v>
      </c>
      <c r="CG584">
        <v>999.9</v>
      </c>
      <c r="CH584">
        <v>0</v>
      </c>
      <c r="CI584">
        <v>0</v>
      </c>
      <c r="CJ584">
        <v>10020.6</v>
      </c>
      <c r="CK584">
        <v>0</v>
      </c>
      <c r="CL584">
        <v>0.221023</v>
      </c>
      <c r="CM584">
        <v>1460</v>
      </c>
      <c r="CN584">
        <v>0.973003333333333</v>
      </c>
      <c r="CO584">
        <v>0.0269968333333333</v>
      </c>
      <c r="CP584">
        <v>0</v>
      </c>
      <c r="CQ584">
        <v>894.985</v>
      </c>
      <c r="CR584">
        <v>4.99999</v>
      </c>
      <c r="CS584">
        <v>13167.8</v>
      </c>
      <c r="CT584">
        <v>12728.3666666667</v>
      </c>
      <c r="CU584">
        <v>40.687</v>
      </c>
      <c r="CV584">
        <v>42.062</v>
      </c>
      <c r="CW584">
        <v>41.437</v>
      </c>
      <c r="CX584">
        <v>41.75</v>
      </c>
      <c r="CY584">
        <v>43.458</v>
      </c>
      <c r="CZ584">
        <v>1415.72</v>
      </c>
      <c r="DA584">
        <v>39.28</v>
      </c>
      <c r="DB584">
        <v>0</v>
      </c>
      <c r="DC584">
        <v>1626466335.2</v>
      </c>
      <c r="DD584">
        <v>0</v>
      </c>
      <c r="DE584">
        <v>895.1328</v>
      </c>
      <c r="DF584">
        <v>-2.48569230538032</v>
      </c>
      <c r="DG584">
        <v>-24.3923076666253</v>
      </c>
      <c r="DH584">
        <v>13170.312</v>
      </c>
      <c r="DI584">
        <v>15</v>
      </c>
      <c r="DJ584">
        <v>1626465084.6</v>
      </c>
      <c r="DK584" t="s">
        <v>294</v>
      </c>
      <c r="DL584">
        <v>1626465076.6</v>
      </c>
      <c r="DM584">
        <v>1626465084.6</v>
      </c>
      <c r="DN584">
        <v>8</v>
      </c>
      <c r="DO584">
        <v>0.212</v>
      </c>
      <c r="DP584">
        <v>0.013</v>
      </c>
      <c r="DQ584">
        <v>1.588</v>
      </c>
      <c r="DR584">
        <v>-0.074</v>
      </c>
      <c r="DS584">
        <v>420</v>
      </c>
      <c r="DT584">
        <v>3</v>
      </c>
      <c r="DU584">
        <v>0.13</v>
      </c>
      <c r="DV584">
        <v>0.03</v>
      </c>
      <c r="DW584">
        <v>-25.5350414634146</v>
      </c>
      <c r="DX584">
        <v>0.293149128919858</v>
      </c>
      <c r="DY584">
        <v>0.0543335586710313</v>
      </c>
      <c r="DZ584">
        <v>1</v>
      </c>
      <c r="EA584">
        <v>895.236151515152</v>
      </c>
      <c r="EB584">
        <v>-2.09539128483079</v>
      </c>
      <c r="EC584">
        <v>0.280099562516516</v>
      </c>
      <c r="ED584">
        <v>1</v>
      </c>
      <c r="EE584">
        <v>9.29015341463415</v>
      </c>
      <c r="EF584">
        <v>0.28516222996516</v>
      </c>
      <c r="EG584">
        <v>0.0335707134713341</v>
      </c>
      <c r="EH584">
        <v>0</v>
      </c>
      <c r="EI584">
        <v>2</v>
      </c>
      <c r="EJ584">
        <v>3</v>
      </c>
      <c r="EK584" t="s">
        <v>354</v>
      </c>
      <c r="EL584">
        <v>100</v>
      </c>
      <c r="EM584">
        <v>100</v>
      </c>
      <c r="EN584">
        <v>1.547</v>
      </c>
      <c r="EO584">
        <v>0.0439</v>
      </c>
      <c r="EP584">
        <v>0.796380875196005</v>
      </c>
      <c r="EQ584">
        <v>0.00225868272383977</v>
      </c>
      <c r="ER584">
        <v>-9.96746185667655e-07</v>
      </c>
      <c r="ES584">
        <v>2.83711317370827e-10</v>
      </c>
      <c r="ET584">
        <v>-0.071317122073674</v>
      </c>
      <c r="EU584">
        <v>-0.00217948432402501</v>
      </c>
      <c r="EV584">
        <v>0.000453263451741206</v>
      </c>
      <c r="EW584">
        <v>-1.16319206543697e-06</v>
      </c>
      <c r="EX584">
        <v>-2</v>
      </c>
      <c r="EY584">
        <v>2196</v>
      </c>
      <c r="EZ584">
        <v>1</v>
      </c>
      <c r="FA584">
        <v>25</v>
      </c>
      <c r="FB584">
        <v>20.8</v>
      </c>
      <c r="FC584">
        <v>20.7</v>
      </c>
      <c r="FD584">
        <v>18</v>
      </c>
      <c r="FE584">
        <v>838.557</v>
      </c>
      <c r="FF584">
        <v>440.561</v>
      </c>
      <c r="FG584">
        <v>44.1647</v>
      </c>
      <c r="FH584">
        <v>25.7664</v>
      </c>
      <c r="FI584">
        <v>30.0007</v>
      </c>
      <c r="FJ584">
        <v>25.6079</v>
      </c>
      <c r="FK584">
        <v>25.6172</v>
      </c>
      <c r="FL584">
        <v>25.1901</v>
      </c>
      <c r="FM584">
        <v>37.9689</v>
      </c>
      <c r="FN584">
        <v>0</v>
      </c>
      <c r="FO584">
        <v>44.95</v>
      </c>
      <c r="FP584">
        <v>420</v>
      </c>
      <c r="FQ584">
        <v>9.87495</v>
      </c>
      <c r="FR584">
        <v>101.421</v>
      </c>
      <c r="FS584">
        <v>101.843</v>
      </c>
    </row>
    <row r="585" spans="1:175">
      <c r="A585">
        <v>569</v>
      </c>
      <c r="B585">
        <v>1626466326</v>
      </c>
      <c r="C585">
        <v>1136.40000009537</v>
      </c>
      <c r="D585" t="s">
        <v>1432</v>
      </c>
      <c r="E585" t="s">
        <v>1433</v>
      </c>
      <c r="F585">
        <v>1</v>
      </c>
      <c r="G585" t="s">
        <v>291</v>
      </c>
      <c r="H585">
        <v>1626466325</v>
      </c>
      <c r="I585">
        <f>(J585)/1000</f>
        <v>0</v>
      </c>
      <c r="J585">
        <f>1000*CB585*AH585*(BX585-BY585)/(100*BQ585*(1000-AH585*BX585))</f>
        <v>0</v>
      </c>
      <c r="K585">
        <f>CB585*AH585*(BW585-BV585*(1000-AH585*BY585)/(1000-AH585*BX585))/(100*BQ585)</f>
        <v>0</v>
      </c>
      <c r="L585">
        <f>BV585 - IF(AH585&gt;1, K585*BQ585*100.0/(AJ585*CJ585), 0)</f>
        <v>0</v>
      </c>
      <c r="M585">
        <f>((S585-I585/2)*L585-K585)/(S585+I585/2)</f>
        <v>0</v>
      </c>
      <c r="N585">
        <f>M585*(CC585+CD585)/1000.0</f>
        <v>0</v>
      </c>
      <c r="O585">
        <f>(BV585 - IF(AH585&gt;1, K585*BQ585*100.0/(AJ585*CJ585), 0))*(CC585+CD585)/1000.0</f>
        <v>0</v>
      </c>
      <c r="P585">
        <f>2.0/((1/R585-1/Q585)+SIGN(R585)*SQRT((1/R585-1/Q585)*(1/R585-1/Q585) + 4*BR585/((BR585+1)*(BR585+1))*(2*1/R585*1/Q585-1/Q585*1/Q585)))</f>
        <v>0</v>
      </c>
      <c r="Q585">
        <f>IF(LEFT(BS585,1)&lt;&gt;"0",IF(LEFT(BS585,1)="1",3.0,BT585),$D$5+$E$5*(CJ585*CC585/($K$5*1000))+$F$5*(CJ585*CC585/($K$5*1000))*MAX(MIN(BQ585,$J$5),$I$5)*MAX(MIN(BQ585,$J$5),$I$5)+$G$5*MAX(MIN(BQ585,$J$5),$I$5)*(CJ585*CC585/($K$5*1000))+$H$5*(CJ585*CC585/($K$5*1000))*(CJ585*CC585/($K$5*1000)))</f>
        <v>0</v>
      </c>
      <c r="R585">
        <f>I585*(1000-(1000*0.61365*exp(17.502*V585/(240.97+V585))/(CC585+CD585)+BX585)/2)/(1000*0.61365*exp(17.502*V585/(240.97+V585))/(CC585+CD585)-BX585)</f>
        <v>0</v>
      </c>
      <c r="S585">
        <f>1/((BR585+1)/(P585/1.6)+1/(Q585/1.37)) + BR585/((BR585+1)/(P585/1.6) + BR585/(Q585/1.37))</f>
        <v>0</v>
      </c>
      <c r="T585">
        <f>(BM585*BP585)</f>
        <v>0</v>
      </c>
      <c r="U585">
        <f>(CE585+(T585+2*0.95*5.67E-8*(((CE585+$B$7)+273)^4-(CE585+273)^4)-44100*I585)/(1.84*29.3*Q585+8*0.95*5.67E-8*(CE585+273)^3))</f>
        <v>0</v>
      </c>
      <c r="V585">
        <f>($C$7*CF585+$D$7*CG585+$E$7*U585)</f>
        <v>0</v>
      </c>
      <c r="W585">
        <f>0.61365*exp(17.502*V585/(240.97+V585))</f>
        <v>0</v>
      </c>
      <c r="X585">
        <f>(Y585/Z585*100)</f>
        <v>0</v>
      </c>
      <c r="Y585">
        <f>BX585*(CC585+CD585)/1000</f>
        <v>0</v>
      </c>
      <c r="Z585">
        <f>0.61365*exp(17.502*CE585/(240.97+CE585))</f>
        <v>0</v>
      </c>
      <c r="AA585">
        <f>(W585-BX585*(CC585+CD585)/1000)</f>
        <v>0</v>
      </c>
      <c r="AB585">
        <f>(-I585*44100)</f>
        <v>0</v>
      </c>
      <c r="AC585">
        <f>2*29.3*Q585*0.92*(CE585-V585)</f>
        <v>0</v>
      </c>
      <c r="AD585">
        <f>2*0.95*5.67E-8*(((CE585+$B$7)+273)^4-(V585+273)^4)</f>
        <v>0</v>
      </c>
      <c r="AE585">
        <f>T585+AD585+AB585+AC585</f>
        <v>0</v>
      </c>
      <c r="AF585">
        <v>127</v>
      </c>
      <c r="AG585">
        <v>14</v>
      </c>
      <c r="AH585">
        <f>IF(AF585*$H$13&gt;=AJ585,1.0,(AJ585/(AJ585-AF585*$H$13)))</f>
        <v>0</v>
      </c>
      <c r="AI585">
        <f>(AH585-1)*100</f>
        <v>0</v>
      </c>
      <c r="AJ585">
        <f>MAX(0,($B$13+$C$13*CJ585)/(1+$D$13*CJ585)*CC585/(CE585+273)*$E$13)</f>
        <v>0</v>
      </c>
      <c r="AK585" t="s">
        <v>292</v>
      </c>
      <c r="AL585" t="s">
        <v>292</v>
      </c>
      <c r="AM585">
        <v>0</v>
      </c>
      <c r="AN585">
        <v>0</v>
      </c>
      <c r="AO585">
        <f>1-AM585/AN585</f>
        <v>0</v>
      </c>
      <c r="AP585">
        <v>0</v>
      </c>
      <c r="AQ585" t="s">
        <v>292</v>
      </c>
      <c r="AR585" t="s">
        <v>292</v>
      </c>
      <c r="AS585">
        <v>0</v>
      </c>
      <c r="AT585">
        <v>0</v>
      </c>
      <c r="AU585">
        <f>1-AS585/AT585</f>
        <v>0</v>
      </c>
      <c r="AV585">
        <v>0.5</v>
      </c>
      <c r="AW585">
        <f>BN585</f>
        <v>0</v>
      </c>
      <c r="AX585">
        <f>K585</f>
        <v>0</v>
      </c>
      <c r="AY585">
        <f>AU585*AV585*AW585</f>
        <v>0</v>
      </c>
      <c r="AZ585">
        <f>(AX585-AP585)/AW585</f>
        <v>0</v>
      </c>
      <c r="BA585">
        <f>(AN585-AT585)/AT585</f>
        <v>0</v>
      </c>
      <c r="BB585">
        <f>AM585/(AO585+AM585/AT585)</f>
        <v>0</v>
      </c>
      <c r="BC585" t="s">
        <v>292</v>
      </c>
      <c r="BD585">
        <v>0</v>
      </c>
      <c r="BE585">
        <f>IF(BD585&lt;&gt;0, BD585, BB585)</f>
        <v>0</v>
      </c>
      <c r="BF585">
        <f>1-BE585/AT585</f>
        <v>0</v>
      </c>
      <c r="BG585">
        <f>(AT585-AS585)/(AT585-BE585)</f>
        <v>0</v>
      </c>
      <c r="BH585">
        <f>(AN585-AT585)/(AN585-BE585)</f>
        <v>0</v>
      </c>
      <c r="BI585">
        <f>(AT585-AS585)/(AT585-AM585)</f>
        <v>0</v>
      </c>
      <c r="BJ585">
        <f>(AN585-AT585)/(AN585-AM585)</f>
        <v>0</v>
      </c>
      <c r="BK585">
        <f>(BG585*BE585/AS585)</f>
        <v>0</v>
      </c>
      <c r="BL585">
        <f>(1-BK585)</f>
        <v>0</v>
      </c>
      <c r="BM585">
        <f>$B$11*CK585+$C$11*CL585+$F$11*CM585*(1-CP585)</f>
        <v>0</v>
      </c>
      <c r="BN585">
        <f>BM585*BO585</f>
        <v>0</v>
      </c>
      <c r="BO585">
        <f>($B$11*$D$9+$C$11*$D$9+$F$11*((CZ585+CR585)/MAX(CZ585+CR585+DA585, 0.1)*$I$9+DA585/MAX(CZ585+CR585+DA585, 0.1)*$J$9))/($B$11+$C$11+$F$11)</f>
        <v>0</v>
      </c>
      <c r="BP585">
        <f>($B$11*$K$9+$C$11*$K$9+$F$11*((CZ585+CR585)/MAX(CZ585+CR585+DA585, 0.1)*$P$9+DA585/MAX(CZ585+CR585+DA585, 0.1)*$Q$9))/($B$11+$C$11+$F$11)</f>
        <v>0</v>
      </c>
      <c r="BQ585">
        <v>6</v>
      </c>
      <c r="BR585">
        <v>0.5</v>
      </c>
      <c r="BS585" t="s">
        <v>293</v>
      </c>
      <c r="BT585">
        <v>2</v>
      </c>
      <c r="BU585">
        <v>1626466325</v>
      </c>
      <c r="BV585">
        <v>394.473666666667</v>
      </c>
      <c r="BW585">
        <v>419.935333333333</v>
      </c>
      <c r="BX585">
        <v>19.1221</v>
      </c>
      <c r="BY585">
        <v>9.76005</v>
      </c>
      <c r="BZ585">
        <v>392.925666666667</v>
      </c>
      <c r="CA585">
        <v>19.0781</v>
      </c>
      <c r="CB585">
        <v>899.997666666667</v>
      </c>
      <c r="CC585">
        <v>100.745333333333</v>
      </c>
      <c r="CD585">
        <v>0.100784333333333</v>
      </c>
      <c r="CE585">
        <v>34.7963</v>
      </c>
      <c r="CF585">
        <v>31.9542</v>
      </c>
      <c r="CG585">
        <v>999.9</v>
      </c>
      <c r="CH585">
        <v>0</v>
      </c>
      <c r="CI585">
        <v>0</v>
      </c>
      <c r="CJ585">
        <v>9958.75</v>
      </c>
      <c r="CK585">
        <v>0</v>
      </c>
      <c r="CL585">
        <v>0.221023</v>
      </c>
      <c r="CM585">
        <v>1460.08</v>
      </c>
      <c r="CN585">
        <v>0.973005</v>
      </c>
      <c r="CO585">
        <v>0.0269953</v>
      </c>
      <c r="CP585">
        <v>0</v>
      </c>
      <c r="CQ585">
        <v>894.788666666667</v>
      </c>
      <c r="CR585">
        <v>4.99999</v>
      </c>
      <c r="CS585">
        <v>13167.1333333333</v>
      </c>
      <c r="CT585">
        <v>12729.1</v>
      </c>
      <c r="CU585">
        <v>40.687</v>
      </c>
      <c r="CV585">
        <v>42</v>
      </c>
      <c r="CW585">
        <v>41.5</v>
      </c>
      <c r="CX585">
        <v>41.75</v>
      </c>
      <c r="CY585">
        <v>43.437</v>
      </c>
      <c r="CZ585">
        <v>1415.8</v>
      </c>
      <c r="DA585">
        <v>39.28</v>
      </c>
      <c r="DB585">
        <v>0</v>
      </c>
      <c r="DC585">
        <v>1626466337</v>
      </c>
      <c r="DD585">
        <v>0</v>
      </c>
      <c r="DE585">
        <v>895.057846153846</v>
      </c>
      <c r="DF585">
        <v>-1.94406837255621</v>
      </c>
      <c r="DG585">
        <v>-22.2769230402755</v>
      </c>
      <c r="DH585">
        <v>13169.4923076923</v>
      </c>
      <c r="DI585">
        <v>15</v>
      </c>
      <c r="DJ585">
        <v>1626465084.6</v>
      </c>
      <c r="DK585" t="s">
        <v>294</v>
      </c>
      <c r="DL585">
        <v>1626465076.6</v>
      </c>
      <c r="DM585">
        <v>1626465084.6</v>
      </c>
      <c r="DN585">
        <v>8</v>
      </c>
      <c r="DO585">
        <v>0.212</v>
      </c>
      <c r="DP585">
        <v>0.013</v>
      </c>
      <c r="DQ585">
        <v>1.588</v>
      </c>
      <c r="DR585">
        <v>-0.074</v>
      </c>
      <c r="DS585">
        <v>420</v>
      </c>
      <c r="DT585">
        <v>3</v>
      </c>
      <c r="DU585">
        <v>0.13</v>
      </c>
      <c r="DV585">
        <v>0.03</v>
      </c>
      <c r="DW585">
        <v>-25.5231658536585</v>
      </c>
      <c r="DX585">
        <v>0.297961672473818</v>
      </c>
      <c r="DY585">
        <v>0.0546594004132825</v>
      </c>
      <c r="DZ585">
        <v>1</v>
      </c>
      <c r="EA585">
        <v>895.183628571429</v>
      </c>
      <c r="EB585">
        <v>-2.14440704501137</v>
      </c>
      <c r="EC585">
        <v>0.288038497993807</v>
      </c>
      <c r="ED585">
        <v>1</v>
      </c>
      <c r="EE585">
        <v>9.30110609756097</v>
      </c>
      <c r="EF585">
        <v>0.324668153310131</v>
      </c>
      <c r="EG585">
        <v>0.0371587500694276</v>
      </c>
      <c r="EH585">
        <v>0</v>
      </c>
      <c r="EI585">
        <v>2</v>
      </c>
      <c r="EJ585">
        <v>3</v>
      </c>
      <c r="EK585" t="s">
        <v>354</v>
      </c>
      <c r="EL585">
        <v>100</v>
      </c>
      <c r="EM585">
        <v>100</v>
      </c>
      <c r="EN585">
        <v>1.547</v>
      </c>
      <c r="EO585">
        <v>0.0442</v>
      </c>
      <c r="EP585">
        <v>0.796380875196005</v>
      </c>
      <c r="EQ585">
        <v>0.00225868272383977</v>
      </c>
      <c r="ER585">
        <v>-9.96746185667655e-07</v>
      </c>
      <c r="ES585">
        <v>2.83711317370827e-10</v>
      </c>
      <c r="ET585">
        <v>-0.071317122073674</v>
      </c>
      <c r="EU585">
        <v>-0.00217948432402501</v>
      </c>
      <c r="EV585">
        <v>0.000453263451741206</v>
      </c>
      <c r="EW585">
        <v>-1.16319206543697e-06</v>
      </c>
      <c r="EX585">
        <v>-2</v>
      </c>
      <c r="EY585">
        <v>2196</v>
      </c>
      <c r="EZ585">
        <v>1</v>
      </c>
      <c r="FA585">
        <v>25</v>
      </c>
      <c r="FB585">
        <v>20.8</v>
      </c>
      <c r="FC585">
        <v>20.7</v>
      </c>
      <c r="FD585">
        <v>18</v>
      </c>
      <c r="FE585">
        <v>838.787</v>
      </c>
      <c r="FF585">
        <v>440.493</v>
      </c>
      <c r="FG585">
        <v>44.2041</v>
      </c>
      <c r="FH585">
        <v>25.77</v>
      </c>
      <c r="FI585">
        <v>30.0008</v>
      </c>
      <c r="FJ585">
        <v>25.6106</v>
      </c>
      <c r="FK585">
        <v>25.6199</v>
      </c>
      <c r="FL585">
        <v>25.1915</v>
      </c>
      <c r="FM585">
        <v>37.9689</v>
      </c>
      <c r="FN585">
        <v>0</v>
      </c>
      <c r="FO585">
        <v>45.05</v>
      </c>
      <c r="FP585">
        <v>420</v>
      </c>
      <c r="FQ585">
        <v>9.85736</v>
      </c>
      <c r="FR585">
        <v>101.421</v>
      </c>
      <c r="FS585">
        <v>101.842</v>
      </c>
    </row>
    <row r="586" spans="1:175">
      <c r="A586">
        <v>570</v>
      </c>
      <c r="B586">
        <v>1626466328</v>
      </c>
      <c r="C586">
        <v>1138.40000009537</v>
      </c>
      <c r="D586" t="s">
        <v>1434</v>
      </c>
      <c r="E586" t="s">
        <v>1435</v>
      </c>
      <c r="F586">
        <v>1</v>
      </c>
      <c r="G586" t="s">
        <v>291</v>
      </c>
      <c r="H586">
        <v>1626466327</v>
      </c>
      <c r="I586">
        <f>(J586)/1000</f>
        <v>0</v>
      </c>
      <c r="J586">
        <f>1000*CB586*AH586*(BX586-BY586)/(100*BQ586*(1000-AH586*BX586))</f>
        <v>0</v>
      </c>
      <c r="K586">
        <f>CB586*AH586*(BW586-BV586*(1000-AH586*BY586)/(1000-AH586*BX586))/(100*BQ586)</f>
        <v>0</v>
      </c>
      <c r="L586">
        <f>BV586 - IF(AH586&gt;1, K586*BQ586*100.0/(AJ586*CJ586), 0)</f>
        <v>0</v>
      </c>
      <c r="M586">
        <f>((S586-I586/2)*L586-K586)/(S586+I586/2)</f>
        <v>0</v>
      </c>
      <c r="N586">
        <f>M586*(CC586+CD586)/1000.0</f>
        <v>0</v>
      </c>
      <c r="O586">
        <f>(BV586 - IF(AH586&gt;1, K586*BQ586*100.0/(AJ586*CJ586), 0))*(CC586+CD586)/1000.0</f>
        <v>0</v>
      </c>
      <c r="P586">
        <f>2.0/((1/R586-1/Q586)+SIGN(R586)*SQRT((1/R586-1/Q586)*(1/R586-1/Q586) + 4*BR586/((BR586+1)*(BR586+1))*(2*1/R586*1/Q586-1/Q586*1/Q586)))</f>
        <v>0</v>
      </c>
      <c r="Q586">
        <f>IF(LEFT(BS586,1)&lt;&gt;"0",IF(LEFT(BS586,1)="1",3.0,BT586),$D$5+$E$5*(CJ586*CC586/($K$5*1000))+$F$5*(CJ586*CC586/($K$5*1000))*MAX(MIN(BQ586,$J$5),$I$5)*MAX(MIN(BQ586,$J$5),$I$5)+$G$5*MAX(MIN(BQ586,$J$5),$I$5)*(CJ586*CC586/($K$5*1000))+$H$5*(CJ586*CC586/($K$5*1000))*(CJ586*CC586/($K$5*1000)))</f>
        <v>0</v>
      </c>
      <c r="R586">
        <f>I586*(1000-(1000*0.61365*exp(17.502*V586/(240.97+V586))/(CC586+CD586)+BX586)/2)/(1000*0.61365*exp(17.502*V586/(240.97+V586))/(CC586+CD586)-BX586)</f>
        <v>0</v>
      </c>
      <c r="S586">
        <f>1/((BR586+1)/(P586/1.6)+1/(Q586/1.37)) + BR586/((BR586+1)/(P586/1.6) + BR586/(Q586/1.37))</f>
        <v>0</v>
      </c>
      <c r="T586">
        <f>(BM586*BP586)</f>
        <v>0</v>
      </c>
      <c r="U586">
        <f>(CE586+(T586+2*0.95*5.67E-8*(((CE586+$B$7)+273)^4-(CE586+273)^4)-44100*I586)/(1.84*29.3*Q586+8*0.95*5.67E-8*(CE586+273)^3))</f>
        <v>0</v>
      </c>
      <c r="V586">
        <f>($C$7*CF586+$D$7*CG586+$E$7*U586)</f>
        <v>0</v>
      </c>
      <c r="W586">
        <f>0.61365*exp(17.502*V586/(240.97+V586))</f>
        <v>0</v>
      </c>
      <c r="X586">
        <f>(Y586/Z586*100)</f>
        <v>0</v>
      </c>
      <c r="Y586">
        <f>BX586*(CC586+CD586)/1000</f>
        <v>0</v>
      </c>
      <c r="Z586">
        <f>0.61365*exp(17.502*CE586/(240.97+CE586))</f>
        <v>0</v>
      </c>
      <c r="AA586">
        <f>(W586-BX586*(CC586+CD586)/1000)</f>
        <v>0</v>
      </c>
      <c r="AB586">
        <f>(-I586*44100)</f>
        <v>0</v>
      </c>
      <c r="AC586">
        <f>2*29.3*Q586*0.92*(CE586-V586)</f>
        <v>0</v>
      </c>
      <c r="AD586">
        <f>2*0.95*5.67E-8*(((CE586+$B$7)+273)^4-(V586+273)^4)</f>
        <v>0</v>
      </c>
      <c r="AE586">
        <f>T586+AD586+AB586+AC586</f>
        <v>0</v>
      </c>
      <c r="AF586">
        <v>127</v>
      </c>
      <c r="AG586">
        <v>14</v>
      </c>
      <c r="AH586">
        <f>IF(AF586*$H$13&gt;=AJ586,1.0,(AJ586/(AJ586-AF586*$H$13)))</f>
        <v>0</v>
      </c>
      <c r="AI586">
        <f>(AH586-1)*100</f>
        <v>0</v>
      </c>
      <c r="AJ586">
        <f>MAX(0,($B$13+$C$13*CJ586)/(1+$D$13*CJ586)*CC586/(CE586+273)*$E$13)</f>
        <v>0</v>
      </c>
      <c r="AK586" t="s">
        <v>292</v>
      </c>
      <c r="AL586" t="s">
        <v>292</v>
      </c>
      <c r="AM586">
        <v>0</v>
      </c>
      <c r="AN586">
        <v>0</v>
      </c>
      <c r="AO586">
        <f>1-AM586/AN586</f>
        <v>0</v>
      </c>
      <c r="AP586">
        <v>0</v>
      </c>
      <c r="AQ586" t="s">
        <v>292</v>
      </c>
      <c r="AR586" t="s">
        <v>292</v>
      </c>
      <c r="AS586">
        <v>0</v>
      </c>
      <c r="AT586">
        <v>0</v>
      </c>
      <c r="AU586">
        <f>1-AS586/AT586</f>
        <v>0</v>
      </c>
      <c r="AV586">
        <v>0.5</v>
      </c>
      <c r="AW586">
        <f>BN586</f>
        <v>0</v>
      </c>
      <c r="AX586">
        <f>K586</f>
        <v>0</v>
      </c>
      <c r="AY586">
        <f>AU586*AV586*AW586</f>
        <v>0</v>
      </c>
      <c r="AZ586">
        <f>(AX586-AP586)/AW586</f>
        <v>0</v>
      </c>
      <c r="BA586">
        <f>(AN586-AT586)/AT586</f>
        <v>0</v>
      </c>
      <c r="BB586">
        <f>AM586/(AO586+AM586/AT586)</f>
        <v>0</v>
      </c>
      <c r="BC586" t="s">
        <v>292</v>
      </c>
      <c r="BD586">
        <v>0</v>
      </c>
      <c r="BE586">
        <f>IF(BD586&lt;&gt;0, BD586, BB586)</f>
        <v>0</v>
      </c>
      <c r="BF586">
        <f>1-BE586/AT586</f>
        <v>0</v>
      </c>
      <c r="BG586">
        <f>(AT586-AS586)/(AT586-BE586)</f>
        <v>0</v>
      </c>
      <c r="BH586">
        <f>(AN586-AT586)/(AN586-BE586)</f>
        <v>0</v>
      </c>
      <c r="BI586">
        <f>(AT586-AS586)/(AT586-AM586)</f>
        <v>0</v>
      </c>
      <c r="BJ586">
        <f>(AN586-AT586)/(AN586-AM586)</f>
        <v>0</v>
      </c>
      <c r="BK586">
        <f>(BG586*BE586/AS586)</f>
        <v>0</v>
      </c>
      <c r="BL586">
        <f>(1-BK586)</f>
        <v>0</v>
      </c>
      <c r="BM586">
        <f>$B$11*CK586+$C$11*CL586+$F$11*CM586*(1-CP586)</f>
        <v>0</v>
      </c>
      <c r="BN586">
        <f>BM586*BO586</f>
        <v>0</v>
      </c>
      <c r="BO586">
        <f>($B$11*$D$9+$C$11*$D$9+$F$11*((CZ586+CR586)/MAX(CZ586+CR586+DA586, 0.1)*$I$9+DA586/MAX(CZ586+CR586+DA586, 0.1)*$J$9))/($B$11+$C$11+$F$11)</f>
        <v>0</v>
      </c>
      <c r="BP586">
        <f>($B$11*$K$9+$C$11*$K$9+$F$11*((CZ586+CR586)/MAX(CZ586+CR586+DA586, 0.1)*$P$9+DA586/MAX(CZ586+CR586+DA586, 0.1)*$Q$9))/($B$11+$C$11+$F$11)</f>
        <v>0</v>
      </c>
      <c r="BQ586">
        <v>6</v>
      </c>
      <c r="BR586">
        <v>0.5</v>
      </c>
      <c r="BS586" t="s">
        <v>293</v>
      </c>
      <c r="BT586">
        <v>2</v>
      </c>
      <c r="BU586">
        <v>1626466327</v>
      </c>
      <c r="BV586">
        <v>394.477666666667</v>
      </c>
      <c r="BW586">
        <v>419.945</v>
      </c>
      <c r="BX586">
        <v>19.1575666666667</v>
      </c>
      <c r="BY586">
        <v>9.79077</v>
      </c>
      <c r="BZ586">
        <v>392.930666666667</v>
      </c>
      <c r="CA586">
        <v>19.1130666666667</v>
      </c>
      <c r="CB586">
        <v>899.984333333333</v>
      </c>
      <c r="CC586">
        <v>100.745</v>
      </c>
      <c r="CD586">
        <v>0.100279333333333</v>
      </c>
      <c r="CE586">
        <v>34.8292666666667</v>
      </c>
      <c r="CF586">
        <v>31.9844666666667</v>
      </c>
      <c r="CG586">
        <v>999.9</v>
      </c>
      <c r="CH586">
        <v>0</v>
      </c>
      <c r="CI586">
        <v>0</v>
      </c>
      <c r="CJ586">
        <v>9984.79</v>
      </c>
      <c r="CK586">
        <v>0</v>
      </c>
      <c r="CL586">
        <v>0.221023</v>
      </c>
      <c r="CM586">
        <v>1460.07666666667</v>
      </c>
      <c r="CN586">
        <v>0.973003333333333</v>
      </c>
      <c r="CO586">
        <v>0.0269968333333333</v>
      </c>
      <c r="CP586">
        <v>0</v>
      </c>
      <c r="CQ586">
        <v>894.419</v>
      </c>
      <c r="CR586">
        <v>4.99999</v>
      </c>
      <c r="CS586">
        <v>13167</v>
      </c>
      <c r="CT586">
        <v>12729.0666666667</v>
      </c>
      <c r="CU586">
        <v>40.687</v>
      </c>
      <c r="CV586">
        <v>42.0206666666667</v>
      </c>
      <c r="CW586">
        <v>41.5</v>
      </c>
      <c r="CX586">
        <v>41.75</v>
      </c>
      <c r="CY586">
        <v>43.458</v>
      </c>
      <c r="CZ586">
        <v>1415.79333333333</v>
      </c>
      <c r="DA586">
        <v>39.2833333333333</v>
      </c>
      <c r="DB586">
        <v>0</v>
      </c>
      <c r="DC586">
        <v>1626466339.4</v>
      </c>
      <c r="DD586">
        <v>0</v>
      </c>
      <c r="DE586">
        <v>894.938307692308</v>
      </c>
      <c r="DF586">
        <v>-2.66755555337318</v>
      </c>
      <c r="DG586">
        <v>-22.1367521342484</v>
      </c>
      <c r="DH586">
        <v>13168.6192307692</v>
      </c>
      <c r="DI586">
        <v>15</v>
      </c>
      <c r="DJ586">
        <v>1626465084.6</v>
      </c>
      <c r="DK586" t="s">
        <v>294</v>
      </c>
      <c r="DL586">
        <v>1626465076.6</v>
      </c>
      <c r="DM586">
        <v>1626465084.6</v>
      </c>
      <c r="DN586">
        <v>8</v>
      </c>
      <c r="DO586">
        <v>0.212</v>
      </c>
      <c r="DP586">
        <v>0.013</v>
      </c>
      <c r="DQ586">
        <v>1.588</v>
      </c>
      <c r="DR586">
        <v>-0.074</v>
      </c>
      <c r="DS586">
        <v>420</v>
      </c>
      <c r="DT586">
        <v>3</v>
      </c>
      <c r="DU586">
        <v>0.13</v>
      </c>
      <c r="DV586">
        <v>0.03</v>
      </c>
      <c r="DW586">
        <v>-25.5098073170732</v>
      </c>
      <c r="DX586">
        <v>0.254617421602767</v>
      </c>
      <c r="DY586">
        <v>0.051476787997679</v>
      </c>
      <c r="DZ586">
        <v>1</v>
      </c>
      <c r="EA586">
        <v>895.082060606061</v>
      </c>
      <c r="EB586">
        <v>-2.64958336854593</v>
      </c>
      <c r="EC586">
        <v>0.326613750141424</v>
      </c>
      <c r="ED586">
        <v>1</v>
      </c>
      <c r="EE586">
        <v>9.31164853658537</v>
      </c>
      <c r="EF586">
        <v>0.335862857142865</v>
      </c>
      <c r="EG586">
        <v>0.0380684653160191</v>
      </c>
      <c r="EH586">
        <v>0</v>
      </c>
      <c r="EI586">
        <v>2</v>
      </c>
      <c r="EJ586">
        <v>3</v>
      </c>
      <c r="EK586" t="s">
        <v>354</v>
      </c>
      <c r="EL586">
        <v>100</v>
      </c>
      <c r="EM586">
        <v>100</v>
      </c>
      <c r="EN586">
        <v>1.548</v>
      </c>
      <c r="EO586">
        <v>0.0448</v>
      </c>
      <c r="EP586">
        <v>0.796380875196005</v>
      </c>
      <c r="EQ586">
        <v>0.00225868272383977</v>
      </c>
      <c r="ER586">
        <v>-9.96746185667655e-07</v>
      </c>
      <c r="ES586">
        <v>2.83711317370827e-10</v>
      </c>
      <c r="ET586">
        <v>-0.071317122073674</v>
      </c>
      <c r="EU586">
        <v>-0.00217948432402501</v>
      </c>
      <c r="EV586">
        <v>0.000453263451741206</v>
      </c>
      <c r="EW586">
        <v>-1.16319206543697e-06</v>
      </c>
      <c r="EX586">
        <v>-2</v>
      </c>
      <c r="EY586">
        <v>2196</v>
      </c>
      <c r="EZ586">
        <v>1</v>
      </c>
      <c r="FA586">
        <v>25</v>
      </c>
      <c r="FB586">
        <v>20.9</v>
      </c>
      <c r="FC586">
        <v>20.7</v>
      </c>
      <c r="FD586">
        <v>18</v>
      </c>
      <c r="FE586">
        <v>839.066</v>
      </c>
      <c r="FF586">
        <v>440.541</v>
      </c>
      <c r="FG586">
        <v>44.2431</v>
      </c>
      <c r="FH586">
        <v>25.7732</v>
      </c>
      <c r="FI586">
        <v>30.0007</v>
      </c>
      <c r="FJ586">
        <v>25.6133</v>
      </c>
      <c r="FK586">
        <v>25.622</v>
      </c>
      <c r="FL586">
        <v>25.1922</v>
      </c>
      <c r="FM586">
        <v>37.5937</v>
      </c>
      <c r="FN586">
        <v>0</v>
      </c>
      <c r="FO586">
        <v>45.05</v>
      </c>
      <c r="FP586">
        <v>420</v>
      </c>
      <c r="FQ586">
        <v>9.96838</v>
      </c>
      <c r="FR586">
        <v>101.421</v>
      </c>
      <c r="FS586">
        <v>101.841</v>
      </c>
    </row>
    <row r="587" spans="1:175">
      <c r="A587">
        <v>571</v>
      </c>
      <c r="B587">
        <v>1626466330</v>
      </c>
      <c r="C587">
        <v>1140.40000009537</v>
      </c>
      <c r="D587" t="s">
        <v>1436</v>
      </c>
      <c r="E587" t="s">
        <v>1437</v>
      </c>
      <c r="F587">
        <v>1</v>
      </c>
      <c r="G587" t="s">
        <v>291</v>
      </c>
      <c r="H587">
        <v>1626466329</v>
      </c>
      <c r="I587">
        <f>(J587)/1000</f>
        <v>0</v>
      </c>
      <c r="J587">
        <f>1000*CB587*AH587*(BX587-BY587)/(100*BQ587*(1000-AH587*BX587))</f>
        <v>0</v>
      </c>
      <c r="K587">
        <f>CB587*AH587*(BW587-BV587*(1000-AH587*BY587)/(1000-AH587*BX587))/(100*BQ587)</f>
        <v>0</v>
      </c>
      <c r="L587">
        <f>BV587 - IF(AH587&gt;1, K587*BQ587*100.0/(AJ587*CJ587), 0)</f>
        <v>0</v>
      </c>
      <c r="M587">
        <f>((S587-I587/2)*L587-K587)/(S587+I587/2)</f>
        <v>0</v>
      </c>
      <c r="N587">
        <f>M587*(CC587+CD587)/1000.0</f>
        <v>0</v>
      </c>
      <c r="O587">
        <f>(BV587 - IF(AH587&gt;1, K587*BQ587*100.0/(AJ587*CJ587), 0))*(CC587+CD587)/1000.0</f>
        <v>0</v>
      </c>
      <c r="P587">
        <f>2.0/((1/R587-1/Q587)+SIGN(R587)*SQRT((1/R587-1/Q587)*(1/R587-1/Q587) + 4*BR587/((BR587+1)*(BR587+1))*(2*1/R587*1/Q587-1/Q587*1/Q587)))</f>
        <v>0</v>
      </c>
      <c r="Q587">
        <f>IF(LEFT(BS587,1)&lt;&gt;"0",IF(LEFT(BS587,1)="1",3.0,BT587),$D$5+$E$5*(CJ587*CC587/($K$5*1000))+$F$5*(CJ587*CC587/($K$5*1000))*MAX(MIN(BQ587,$J$5),$I$5)*MAX(MIN(BQ587,$J$5),$I$5)+$G$5*MAX(MIN(BQ587,$J$5),$I$5)*(CJ587*CC587/($K$5*1000))+$H$5*(CJ587*CC587/($K$5*1000))*(CJ587*CC587/($K$5*1000)))</f>
        <v>0</v>
      </c>
      <c r="R587">
        <f>I587*(1000-(1000*0.61365*exp(17.502*V587/(240.97+V587))/(CC587+CD587)+BX587)/2)/(1000*0.61365*exp(17.502*V587/(240.97+V587))/(CC587+CD587)-BX587)</f>
        <v>0</v>
      </c>
      <c r="S587">
        <f>1/((BR587+1)/(P587/1.6)+1/(Q587/1.37)) + BR587/((BR587+1)/(P587/1.6) + BR587/(Q587/1.37))</f>
        <v>0</v>
      </c>
      <c r="T587">
        <f>(BM587*BP587)</f>
        <v>0</v>
      </c>
      <c r="U587">
        <f>(CE587+(T587+2*0.95*5.67E-8*(((CE587+$B$7)+273)^4-(CE587+273)^4)-44100*I587)/(1.84*29.3*Q587+8*0.95*5.67E-8*(CE587+273)^3))</f>
        <v>0</v>
      </c>
      <c r="V587">
        <f>($C$7*CF587+$D$7*CG587+$E$7*U587)</f>
        <v>0</v>
      </c>
      <c r="W587">
        <f>0.61365*exp(17.502*V587/(240.97+V587))</f>
        <v>0</v>
      </c>
      <c r="X587">
        <f>(Y587/Z587*100)</f>
        <v>0</v>
      </c>
      <c r="Y587">
        <f>BX587*(CC587+CD587)/1000</f>
        <v>0</v>
      </c>
      <c r="Z587">
        <f>0.61365*exp(17.502*CE587/(240.97+CE587))</f>
        <v>0</v>
      </c>
      <c r="AA587">
        <f>(W587-BX587*(CC587+CD587)/1000)</f>
        <v>0</v>
      </c>
      <c r="AB587">
        <f>(-I587*44100)</f>
        <v>0</v>
      </c>
      <c r="AC587">
        <f>2*29.3*Q587*0.92*(CE587-V587)</f>
        <v>0</v>
      </c>
      <c r="AD587">
        <f>2*0.95*5.67E-8*(((CE587+$B$7)+273)^4-(V587+273)^4)</f>
        <v>0</v>
      </c>
      <c r="AE587">
        <f>T587+AD587+AB587+AC587</f>
        <v>0</v>
      </c>
      <c r="AF587">
        <v>126</v>
      </c>
      <c r="AG587">
        <v>14</v>
      </c>
      <c r="AH587">
        <f>IF(AF587*$H$13&gt;=AJ587,1.0,(AJ587/(AJ587-AF587*$H$13)))</f>
        <v>0</v>
      </c>
      <c r="AI587">
        <f>(AH587-1)*100</f>
        <v>0</v>
      </c>
      <c r="AJ587">
        <f>MAX(0,($B$13+$C$13*CJ587)/(1+$D$13*CJ587)*CC587/(CE587+273)*$E$13)</f>
        <v>0</v>
      </c>
      <c r="AK587" t="s">
        <v>292</v>
      </c>
      <c r="AL587" t="s">
        <v>292</v>
      </c>
      <c r="AM587">
        <v>0</v>
      </c>
      <c r="AN587">
        <v>0</v>
      </c>
      <c r="AO587">
        <f>1-AM587/AN587</f>
        <v>0</v>
      </c>
      <c r="AP587">
        <v>0</v>
      </c>
      <c r="AQ587" t="s">
        <v>292</v>
      </c>
      <c r="AR587" t="s">
        <v>292</v>
      </c>
      <c r="AS587">
        <v>0</v>
      </c>
      <c r="AT587">
        <v>0</v>
      </c>
      <c r="AU587">
        <f>1-AS587/AT587</f>
        <v>0</v>
      </c>
      <c r="AV587">
        <v>0.5</v>
      </c>
      <c r="AW587">
        <f>BN587</f>
        <v>0</v>
      </c>
      <c r="AX587">
        <f>K587</f>
        <v>0</v>
      </c>
      <c r="AY587">
        <f>AU587*AV587*AW587</f>
        <v>0</v>
      </c>
      <c r="AZ587">
        <f>(AX587-AP587)/AW587</f>
        <v>0</v>
      </c>
      <c r="BA587">
        <f>(AN587-AT587)/AT587</f>
        <v>0</v>
      </c>
      <c r="BB587">
        <f>AM587/(AO587+AM587/AT587)</f>
        <v>0</v>
      </c>
      <c r="BC587" t="s">
        <v>292</v>
      </c>
      <c r="BD587">
        <v>0</v>
      </c>
      <c r="BE587">
        <f>IF(BD587&lt;&gt;0, BD587, BB587)</f>
        <v>0</v>
      </c>
      <c r="BF587">
        <f>1-BE587/AT587</f>
        <v>0</v>
      </c>
      <c r="BG587">
        <f>(AT587-AS587)/(AT587-BE587)</f>
        <v>0</v>
      </c>
      <c r="BH587">
        <f>(AN587-AT587)/(AN587-BE587)</f>
        <v>0</v>
      </c>
      <c r="BI587">
        <f>(AT587-AS587)/(AT587-AM587)</f>
        <v>0</v>
      </c>
      <c r="BJ587">
        <f>(AN587-AT587)/(AN587-AM587)</f>
        <v>0</v>
      </c>
      <c r="BK587">
        <f>(BG587*BE587/AS587)</f>
        <v>0</v>
      </c>
      <c r="BL587">
        <f>(1-BK587)</f>
        <v>0</v>
      </c>
      <c r="BM587">
        <f>$B$11*CK587+$C$11*CL587+$F$11*CM587*(1-CP587)</f>
        <v>0</v>
      </c>
      <c r="BN587">
        <f>BM587*BO587</f>
        <v>0</v>
      </c>
      <c r="BO587">
        <f>($B$11*$D$9+$C$11*$D$9+$F$11*((CZ587+CR587)/MAX(CZ587+CR587+DA587, 0.1)*$I$9+DA587/MAX(CZ587+CR587+DA587, 0.1)*$J$9))/($B$11+$C$11+$F$11)</f>
        <v>0</v>
      </c>
      <c r="BP587">
        <f>($B$11*$K$9+$C$11*$K$9+$F$11*((CZ587+CR587)/MAX(CZ587+CR587+DA587, 0.1)*$P$9+DA587/MAX(CZ587+CR587+DA587, 0.1)*$Q$9))/($B$11+$C$11+$F$11)</f>
        <v>0</v>
      </c>
      <c r="BQ587">
        <v>6</v>
      </c>
      <c r="BR587">
        <v>0.5</v>
      </c>
      <c r="BS587" t="s">
        <v>293</v>
      </c>
      <c r="BT587">
        <v>2</v>
      </c>
      <c r="BU587">
        <v>1626466329</v>
      </c>
      <c r="BV587">
        <v>394.474</v>
      </c>
      <c r="BW587">
        <v>419.961333333333</v>
      </c>
      <c r="BX587">
        <v>19.1974</v>
      </c>
      <c r="BY587">
        <v>9.8105</v>
      </c>
      <c r="BZ587">
        <v>392.926333333333</v>
      </c>
      <c r="CA587">
        <v>19.1523</v>
      </c>
      <c r="CB587">
        <v>899.969</v>
      </c>
      <c r="CC587">
        <v>100.746</v>
      </c>
      <c r="CD587">
        <v>0.100121933333333</v>
      </c>
      <c r="CE587">
        <v>34.8624333333333</v>
      </c>
      <c r="CF587">
        <v>32.0147333333333</v>
      </c>
      <c r="CG587">
        <v>999.9</v>
      </c>
      <c r="CH587">
        <v>0</v>
      </c>
      <c r="CI587">
        <v>0</v>
      </c>
      <c r="CJ587">
        <v>9967.5</v>
      </c>
      <c r="CK587">
        <v>0</v>
      </c>
      <c r="CL587">
        <v>0.221023</v>
      </c>
      <c r="CM587">
        <v>1459.99</v>
      </c>
      <c r="CN587">
        <v>0.973003333333333</v>
      </c>
      <c r="CO587">
        <v>0.0269968333333333</v>
      </c>
      <c r="CP587">
        <v>0</v>
      </c>
      <c r="CQ587">
        <v>894.679666666667</v>
      </c>
      <c r="CR587">
        <v>4.99999</v>
      </c>
      <c r="CS587">
        <v>13165.8333333333</v>
      </c>
      <c r="CT587">
        <v>12728.3</v>
      </c>
      <c r="CU587">
        <v>40.687</v>
      </c>
      <c r="CV587">
        <v>42.062</v>
      </c>
      <c r="CW587">
        <v>41.5</v>
      </c>
      <c r="CX587">
        <v>41.75</v>
      </c>
      <c r="CY587">
        <v>43.5</v>
      </c>
      <c r="CZ587">
        <v>1415.71</v>
      </c>
      <c r="DA587">
        <v>39.28</v>
      </c>
      <c r="DB587">
        <v>0</v>
      </c>
      <c r="DC587">
        <v>1626466341.2</v>
      </c>
      <c r="DD587">
        <v>0</v>
      </c>
      <c r="DE587">
        <v>894.85412</v>
      </c>
      <c r="DF587">
        <v>-2.16161538222219</v>
      </c>
      <c r="DG587">
        <v>-22.4538461947672</v>
      </c>
      <c r="DH587">
        <v>13168.096</v>
      </c>
      <c r="DI587">
        <v>15</v>
      </c>
      <c r="DJ587">
        <v>1626465084.6</v>
      </c>
      <c r="DK587" t="s">
        <v>294</v>
      </c>
      <c r="DL587">
        <v>1626465076.6</v>
      </c>
      <c r="DM587">
        <v>1626465084.6</v>
      </c>
      <c r="DN587">
        <v>8</v>
      </c>
      <c r="DO587">
        <v>0.212</v>
      </c>
      <c r="DP587">
        <v>0.013</v>
      </c>
      <c r="DQ587">
        <v>1.588</v>
      </c>
      <c r="DR587">
        <v>-0.074</v>
      </c>
      <c r="DS587">
        <v>420</v>
      </c>
      <c r="DT587">
        <v>3</v>
      </c>
      <c r="DU587">
        <v>0.13</v>
      </c>
      <c r="DV587">
        <v>0.03</v>
      </c>
      <c r="DW587">
        <v>-25.5038</v>
      </c>
      <c r="DX587">
        <v>0.220013937282179</v>
      </c>
      <c r="DY587">
        <v>0.0503222929796696</v>
      </c>
      <c r="DZ587">
        <v>1</v>
      </c>
      <c r="EA587">
        <v>895.005264705882</v>
      </c>
      <c r="EB587">
        <v>-2.68690544681818</v>
      </c>
      <c r="EC587">
        <v>0.332116236635123</v>
      </c>
      <c r="ED587">
        <v>1</v>
      </c>
      <c r="EE587">
        <v>9.32296463414634</v>
      </c>
      <c r="EF587">
        <v>0.345359999999992</v>
      </c>
      <c r="EG587">
        <v>0.0388826234371339</v>
      </c>
      <c r="EH587">
        <v>0</v>
      </c>
      <c r="EI587">
        <v>2</v>
      </c>
      <c r="EJ587">
        <v>3</v>
      </c>
      <c r="EK587" t="s">
        <v>354</v>
      </c>
      <c r="EL587">
        <v>100</v>
      </c>
      <c r="EM587">
        <v>100</v>
      </c>
      <c r="EN587">
        <v>1.547</v>
      </c>
      <c r="EO587">
        <v>0.0453</v>
      </c>
      <c r="EP587">
        <v>0.796380875196005</v>
      </c>
      <c r="EQ587">
        <v>0.00225868272383977</v>
      </c>
      <c r="ER587">
        <v>-9.96746185667655e-07</v>
      </c>
      <c r="ES587">
        <v>2.83711317370827e-10</v>
      </c>
      <c r="ET587">
        <v>-0.071317122073674</v>
      </c>
      <c r="EU587">
        <v>-0.00217948432402501</v>
      </c>
      <c r="EV587">
        <v>0.000453263451741206</v>
      </c>
      <c r="EW587">
        <v>-1.16319206543697e-06</v>
      </c>
      <c r="EX587">
        <v>-2</v>
      </c>
      <c r="EY587">
        <v>2196</v>
      </c>
      <c r="EZ587">
        <v>1</v>
      </c>
      <c r="FA587">
        <v>25</v>
      </c>
      <c r="FB587">
        <v>20.9</v>
      </c>
      <c r="FC587">
        <v>20.8</v>
      </c>
      <c r="FD587">
        <v>18</v>
      </c>
      <c r="FE587">
        <v>839.126</v>
      </c>
      <c r="FF587">
        <v>440.696</v>
      </c>
      <c r="FG587">
        <v>44.2822</v>
      </c>
      <c r="FH587">
        <v>25.7773</v>
      </c>
      <c r="FI587">
        <v>30.0005</v>
      </c>
      <c r="FJ587">
        <v>25.6157</v>
      </c>
      <c r="FK587">
        <v>25.6243</v>
      </c>
      <c r="FL587">
        <v>25.193</v>
      </c>
      <c r="FM587">
        <v>37.3198</v>
      </c>
      <c r="FN587">
        <v>0</v>
      </c>
      <c r="FO587">
        <v>45.15</v>
      </c>
      <c r="FP587">
        <v>420</v>
      </c>
      <c r="FQ587">
        <v>9.99594</v>
      </c>
      <c r="FR587">
        <v>101.421</v>
      </c>
      <c r="FS587">
        <v>101.841</v>
      </c>
    </row>
    <row r="588" spans="1:175">
      <c r="A588">
        <v>572</v>
      </c>
      <c r="B588">
        <v>1626466332</v>
      </c>
      <c r="C588">
        <v>1142.40000009537</v>
      </c>
      <c r="D588" t="s">
        <v>1438</v>
      </c>
      <c r="E588" t="s">
        <v>1439</v>
      </c>
      <c r="F588">
        <v>1</v>
      </c>
      <c r="G588" t="s">
        <v>291</v>
      </c>
      <c r="H588">
        <v>1626466331</v>
      </c>
      <c r="I588">
        <f>(J588)/1000</f>
        <v>0</v>
      </c>
      <c r="J588">
        <f>1000*CB588*AH588*(BX588-BY588)/(100*BQ588*(1000-AH588*BX588))</f>
        <v>0</v>
      </c>
      <c r="K588">
        <f>CB588*AH588*(BW588-BV588*(1000-AH588*BY588)/(1000-AH588*BX588))/(100*BQ588)</f>
        <v>0</v>
      </c>
      <c r="L588">
        <f>BV588 - IF(AH588&gt;1, K588*BQ588*100.0/(AJ588*CJ588), 0)</f>
        <v>0</v>
      </c>
      <c r="M588">
        <f>((S588-I588/2)*L588-K588)/(S588+I588/2)</f>
        <v>0</v>
      </c>
      <c r="N588">
        <f>M588*(CC588+CD588)/1000.0</f>
        <v>0</v>
      </c>
      <c r="O588">
        <f>(BV588 - IF(AH588&gt;1, K588*BQ588*100.0/(AJ588*CJ588), 0))*(CC588+CD588)/1000.0</f>
        <v>0</v>
      </c>
      <c r="P588">
        <f>2.0/((1/R588-1/Q588)+SIGN(R588)*SQRT((1/R588-1/Q588)*(1/R588-1/Q588) + 4*BR588/((BR588+1)*(BR588+1))*(2*1/R588*1/Q588-1/Q588*1/Q588)))</f>
        <v>0</v>
      </c>
      <c r="Q588">
        <f>IF(LEFT(BS588,1)&lt;&gt;"0",IF(LEFT(BS588,1)="1",3.0,BT588),$D$5+$E$5*(CJ588*CC588/($K$5*1000))+$F$5*(CJ588*CC588/($K$5*1000))*MAX(MIN(BQ588,$J$5),$I$5)*MAX(MIN(BQ588,$J$5),$I$5)+$G$5*MAX(MIN(BQ588,$J$5),$I$5)*(CJ588*CC588/($K$5*1000))+$H$5*(CJ588*CC588/($K$5*1000))*(CJ588*CC588/($K$5*1000)))</f>
        <v>0</v>
      </c>
      <c r="R588">
        <f>I588*(1000-(1000*0.61365*exp(17.502*V588/(240.97+V588))/(CC588+CD588)+BX588)/2)/(1000*0.61365*exp(17.502*V588/(240.97+V588))/(CC588+CD588)-BX588)</f>
        <v>0</v>
      </c>
      <c r="S588">
        <f>1/((BR588+1)/(P588/1.6)+1/(Q588/1.37)) + BR588/((BR588+1)/(P588/1.6) + BR588/(Q588/1.37))</f>
        <v>0</v>
      </c>
      <c r="T588">
        <f>(BM588*BP588)</f>
        <v>0</v>
      </c>
      <c r="U588">
        <f>(CE588+(T588+2*0.95*5.67E-8*(((CE588+$B$7)+273)^4-(CE588+273)^4)-44100*I588)/(1.84*29.3*Q588+8*0.95*5.67E-8*(CE588+273)^3))</f>
        <v>0</v>
      </c>
      <c r="V588">
        <f>($C$7*CF588+$D$7*CG588+$E$7*U588)</f>
        <v>0</v>
      </c>
      <c r="W588">
        <f>0.61365*exp(17.502*V588/(240.97+V588))</f>
        <v>0</v>
      </c>
      <c r="X588">
        <f>(Y588/Z588*100)</f>
        <v>0</v>
      </c>
      <c r="Y588">
        <f>BX588*(CC588+CD588)/1000</f>
        <v>0</v>
      </c>
      <c r="Z588">
        <f>0.61365*exp(17.502*CE588/(240.97+CE588))</f>
        <v>0</v>
      </c>
      <c r="AA588">
        <f>(W588-BX588*(CC588+CD588)/1000)</f>
        <v>0</v>
      </c>
      <c r="AB588">
        <f>(-I588*44100)</f>
        <v>0</v>
      </c>
      <c r="AC588">
        <f>2*29.3*Q588*0.92*(CE588-V588)</f>
        <v>0</v>
      </c>
      <c r="AD588">
        <f>2*0.95*5.67E-8*(((CE588+$B$7)+273)^4-(V588+273)^4)</f>
        <v>0</v>
      </c>
      <c r="AE588">
        <f>T588+AD588+AB588+AC588</f>
        <v>0</v>
      </c>
      <c r="AF588">
        <v>126</v>
      </c>
      <c r="AG588">
        <v>14</v>
      </c>
      <c r="AH588">
        <f>IF(AF588*$H$13&gt;=AJ588,1.0,(AJ588/(AJ588-AF588*$H$13)))</f>
        <v>0</v>
      </c>
      <c r="AI588">
        <f>(AH588-1)*100</f>
        <v>0</v>
      </c>
      <c r="AJ588">
        <f>MAX(0,($B$13+$C$13*CJ588)/(1+$D$13*CJ588)*CC588/(CE588+273)*$E$13)</f>
        <v>0</v>
      </c>
      <c r="AK588" t="s">
        <v>292</v>
      </c>
      <c r="AL588" t="s">
        <v>292</v>
      </c>
      <c r="AM588">
        <v>0</v>
      </c>
      <c r="AN588">
        <v>0</v>
      </c>
      <c r="AO588">
        <f>1-AM588/AN588</f>
        <v>0</v>
      </c>
      <c r="AP588">
        <v>0</v>
      </c>
      <c r="AQ588" t="s">
        <v>292</v>
      </c>
      <c r="AR588" t="s">
        <v>292</v>
      </c>
      <c r="AS588">
        <v>0</v>
      </c>
      <c r="AT588">
        <v>0</v>
      </c>
      <c r="AU588">
        <f>1-AS588/AT588</f>
        <v>0</v>
      </c>
      <c r="AV588">
        <v>0.5</v>
      </c>
      <c r="AW588">
        <f>BN588</f>
        <v>0</v>
      </c>
      <c r="AX588">
        <f>K588</f>
        <v>0</v>
      </c>
      <c r="AY588">
        <f>AU588*AV588*AW588</f>
        <v>0</v>
      </c>
      <c r="AZ588">
        <f>(AX588-AP588)/AW588</f>
        <v>0</v>
      </c>
      <c r="BA588">
        <f>(AN588-AT588)/AT588</f>
        <v>0</v>
      </c>
      <c r="BB588">
        <f>AM588/(AO588+AM588/AT588)</f>
        <v>0</v>
      </c>
      <c r="BC588" t="s">
        <v>292</v>
      </c>
      <c r="BD588">
        <v>0</v>
      </c>
      <c r="BE588">
        <f>IF(BD588&lt;&gt;0, BD588, BB588)</f>
        <v>0</v>
      </c>
      <c r="BF588">
        <f>1-BE588/AT588</f>
        <v>0</v>
      </c>
      <c r="BG588">
        <f>(AT588-AS588)/(AT588-BE588)</f>
        <v>0</v>
      </c>
      <c r="BH588">
        <f>(AN588-AT588)/(AN588-BE588)</f>
        <v>0</v>
      </c>
      <c r="BI588">
        <f>(AT588-AS588)/(AT588-AM588)</f>
        <v>0</v>
      </c>
      <c r="BJ588">
        <f>(AN588-AT588)/(AN588-AM588)</f>
        <v>0</v>
      </c>
      <c r="BK588">
        <f>(BG588*BE588/AS588)</f>
        <v>0</v>
      </c>
      <c r="BL588">
        <f>(1-BK588)</f>
        <v>0</v>
      </c>
      <c r="BM588">
        <f>$B$11*CK588+$C$11*CL588+$F$11*CM588*(1-CP588)</f>
        <v>0</v>
      </c>
      <c r="BN588">
        <f>BM588*BO588</f>
        <v>0</v>
      </c>
      <c r="BO588">
        <f>($B$11*$D$9+$C$11*$D$9+$F$11*((CZ588+CR588)/MAX(CZ588+CR588+DA588, 0.1)*$I$9+DA588/MAX(CZ588+CR588+DA588, 0.1)*$J$9))/($B$11+$C$11+$F$11)</f>
        <v>0</v>
      </c>
      <c r="BP588">
        <f>($B$11*$K$9+$C$11*$K$9+$F$11*((CZ588+CR588)/MAX(CZ588+CR588+DA588, 0.1)*$P$9+DA588/MAX(CZ588+CR588+DA588, 0.1)*$Q$9))/($B$11+$C$11+$F$11)</f>
        <v>0</v>
      </c>
      <c r="BQ588">
        <v>6</v>
      </c>
      <c r="BR588">
        <v>0.5</v>
      </c>
      <c r="BS588" t="s">
        <v>293</v>
      </c>
      <c r="BT588">
        <v>2</v>
      </c>
      <c r="BU588">
        <v>1626466331</v>
      </c>
      <c r="BV588">
        <v>394.477666666667</v>
      </c>
      <c r="BW588">
        <v>419.951</v>
      </c>
      <c r="BX588">
        <v>19.2278333333333</v>
      </c>
      <c r="BY588">
        <v>9.83062</v>
      </c>
      <c r="BZ588">
        <v>392.930666666667</v>
      </c>
      <c r="CA588">
        <v>19.1824333333333</v>
      </c>
      <c r="CB588">
        <v>900.051333333333</v>
      </c>
      <c r="CC588">
        <v>100.746333333333</v>
      </c>
      <c r="CD588">
        <v>0.0998657333333333</v>
      </c>
      <c r="CE588">
        <v>34.8956333333333</v>
      </c>
      <c r="CF588">
        <v>32.0456333333333</v>
      </c>
      <c r="CG588">
        <v>999.9</v>
      </c>
      <c r="CH588">
        <v>0</v>
      </c>
      <c r="CI588">
        <v>0</v>
      </c>
      <c r="CJ588">
        <v>10026.4666666667</v>
      </c>
      <c r="CK588">
        <v>0</v>
      </c>
      <c r="CL588">
        <v>0.221023</v>
      </c>
      <c r="CM588">
        <v>1459.98666666667</v>
      </c>
      <c r="CN588">
        <v>0.973</v>
      </c>
      <c r="CO588">
        <v>0.0269999</v>
      </c>
      <c r="CP588">
        <v>0</v>
      </c>
      <c r="CQ588">
        <v>894.461666666667</v>
      </c>
      <c r="CR588">
        <v>4.99999</v>
      </c>
      <c r="CS588">
        <v>13163.1</v>
      </c>
      <c r="CT588">
        <v>12728.2666666667</v>
      </c>
      <c r="CU588">
        <v>40.687</v>
      </c>
      <c r="CV588">
        <v>42.062</v>
      </c>
      <c r="CW588">
        <v>41.5</v>
      </c>
      <c r="CX588">
        <v>41.75</v>
      </c>
      <c r="CY588">
        <v>43.5</v>
      </c>
      <c r="CZ588">
        <v>1415.7</v>
      </c>
      <c r="DA588">
        <v>39.2866666666667</v>
      </c>
      <c r="DB588">
        <v>0</v>
      </c>
      <c r="DC588">
        <v>1626466343</v>
      </c>
      <c r="DD588">
        <v>0</v>
      </c>
      <c r="DE588">
        <v>894.796884615385</v>
      </c>
      <c r="DF588">
        <v>-1.95087178384794</v>
      </c>
      <c r="DG588">
        <v>-28.9504273162867</v>
      </c>
      <c r="DH588">
        <v>13167.3692307692</v>
      </c>
      <c r="DI588">
        <v>15</v>
      </c>
      <c r="DJ588">
        <v>1626465084.6</v>
      </c>
      <c r="DK588" t="s">
        <v>294</v>
      </c>
      <c r="DL588">
        <v>1626465076.6</v>
      </c>
      <c r="DM588">
        <v>1626465084.6</v>
      </c>
      <c r="DN588">
        <v>8</v>
      </c>
      <c r="DO588">
        <v>0.212</v>
      </c>
      <c r="DP588">
        <v>0.013</v>
      </c>
      <c r="DQ588">
        <v>1.588</v>
      </c>
      <c r="DR588">
        <v>-0.074</v>
      </c>
      <c r="DS588">
        <v>420</v>
      </c>
      <c r="DT588">
        <v>3</v>
      </c>
      <c r="DU588">
        <v>0.13</v>
      </c>
      <c r="DV588">
        <v>0.03</v>
      </c>
      <c r="DW588">
        <v>-25.4938341463415</v>
      </c>
      <c r="DX588">
        <v>0.11409825783973</v>
      </c>
      <c r="DY588">
        <v>0.0433740093568245</v>
      </c>
      <c r="DZ588">
        <v>1</v>
      </c>
      <c r="EA588">
        <v>894.922685714286</v>
      </c>
      <c r="EB588">
        <v>-2.5222197710684</v>
      </c>
      <c r="EC588">
        <v>0.324635423771576</v>
      </c>
      <c r="ED588">
        <v>1</v>
      </c>
      <c r="EE588">
        <v>9.33340487804878</v>
      </c>
      <c r="EF588">
        <v>0.391915191637633</v>
      </c>
      <c r="EG588">
        <v>0.0423324612297185</v>
      </c>
      <c r="EH588">
        <v>0</v>
      </c>
      <c r="EI588">
        <v>2</v>
      </c>
      <c r="EJ588">
        <v>3</v>
      </c>
      <c r="EK588" t="s">
        <v>354</v>
      </c>
      <c r="EL588">
        <v>100</v>
      </c>
      <c r="EM588">
        <v>100</v>
      </c>
      <c r="EN588">
        <v>1.547</v>
      </c>
      <c r="EO588">
        <v>0.0457</v>
      </c>
      <c r="EP588">
        <v>0.796380875196005</v>
      </c>
      <c r="EQ588">
        <v>0.00225868272383977</v>
      </c>
      <c r="ER588">
        <v>-9.96746185667655e-07</v>
      </c>
      <c r="ES588">
        <v>2.83711317370827e-10</v>
      </c>
      <c r="ET588">
        <v>-0.071317122073674</v>
      </c>
      <c r="EU588">
        <v>-0.00217948432402501</v>
      </c>
      <c r="EV588">
        <v>0.000453263451741206</v>
      </c>
      <c r="EW588">
        <v>-1.16319206543697e-06</v>
      </c>
      <c r="EX588">
        <v>-2</v>
      </c>
      <c r="EY588">
        <v>2196</v>
      </c>
      <c r="EZ588">
        <v>1</v>
      </c>
      <c r="FA588">
        <v>25</v>
      </c>
      <c r="FB588">
        <v>20.9</v>
      </c>
      <c r="FC588">
        <v>20.8</v>
      </c>
      <c r="FD588">
        <v>18</v>
      </c>
      <c r="FE588">
        <v>839.258</v>
      </c>
      <c r="FF588">
        <v>440.594</v>
      </c>
      <c r="FG588">
        <v>44.3166</v>
      </c>
      <c r="FH588">
        <v>25.7812</v>
      </c>
      <c r="FI588">
        <v>30.0006</v>
      </c>
      <c r="FJ588">
        <v>25.6181</v>
      </c>
      <c r="FK588">
        <v>25.6267</v>
      </c>
      <c r="FL588">
        <v>25.1926</v>
      </c>
      <c r="FM588">
        <v>37.3198</v>
      </c>
      <c r="FN588">
        <v>0</v>
      </c>
      <c r="FO588">
        <v>45.25</v>
      </c>
      <c r="FP588">
        <v>420</v>
      </c>
      <c r="FQ588">
        <v>9.99333</v>
      </c>
      <c r="FR588">
        <v>101.42</v>
      </c>
      <c r="FS588">
        <v>101.841</v>
      </c>
    </row>
    <row r="589" spans="1:175">
      <c r="A589">
        <v>573</v>
      </c>
      <c r="B589">
        <v>1626466334</v>
      </c>
      <c r="C589">
        <v>1144.40000009537</v>
      </c>
      <c r="D589" t="s">
        <v>1440</v>
      </c>
      <c r="E589" t="s">
        <v>1441</v>
      </c>
      <c r="F589">
        <v>1</v>
      </c>
      <c r="G589" t="s">
        <v>291</v>
      </c>
      <c r="H589">
        <v>1626466333</v>
      </c>
      <c r="I589">
        <f>(J589)/1000</f>
        <v>0</v>
      </c>
      <c r="J589">
        <f>1000*CB589*AH589*(BX589-BY589)/(100*BQ589*(1000-AH589*BX589))</f>
        <v>0</v>
      </c>
      <c r="K589">
        <f>CB589*AH589*(BW589-BV589*(1000-AH589*BY589)/(1000-AH589*BX589))/(100*BQ589)</f>
        <v>0</v>
      </c>
      <c r="L589">
        <f>BV589 - IF(AH589&gt;1, K589*BQ589*100.0/(AJ589*CJ589), 0)</f>
        <v>0</v>
      </c>
      <c r="M589">
        <f>((S589-I589/2)*L589-K589)/(S589+I589/2)</f>
        <v>0</v>
      </c>
      <c r="N589">
        <f>M589*(CC589+CD589)/1000.0</f>
        <v>0</v>
      </c>
      <c r="O589">
        <f>(BV589 - IF(AH589&gt;1, K589*BQ589*100.0/(AJ589*CJ589), 0))*(CC589+CD589)/1000.0</f>
        <v>0</v>
      </c>
      <c r="P589">
        <f>2.0/((1/R589-1/Q589)+SIGN(R589)*SQRT((1/R589-1/Q589)*(1/R589-1/Q589) + 4*BR589/((BR589+1)*(BR589+1))*(2*1/R589*1/Q589-1/Q589*1/Q589)))</f>
        <v>0</v>
      </c>
      <c r="Q589">
        <f>IF(LEFT(BS589,1)&lt;&gt;"0",IF(LEFT(BS589,1)="1",3.0,BT589),$D$5+$E$5*(CJ589*CC589/($K$5*1000))+$F$5*(CJ589*CC589/($K$5*1000))*MAX(MIN(BQ589,$J$5),$I$5)*MAX(MIN(BQ589,$J$5),$I$5)+$G$5*MAX(MIN(BQ589,$J$5),$I$5)*(CJ589*CC589/($K$5*1000))+$H$5*(CJ589*CC589/($K$5*1000))*(CJ589*CC589/($K$5*1000)))</f>
        <v>0</v>
      </c>
      <c r="R589">
        <f>I589*(1000-(1000*0.61365*exp(17.502*V589/(240.97+V589))/(CC589+CD589)+BX589)/2)/(1000*0.61365*exp(17.502*V589/(240.97+V589))/(CC589+CD589)-BX589)</f>
        <v>0</v>
      </c>
      <c r="S589">
        <f>1/((BR589+1)/(P589/1.6)+1/(Q589/1.37)) + BR589/((BR589+1)/(P589/1.6) + BR589/(Q589/1.37))</f>
        <v>0</v>
      </c>
      <c r="T589">
        <f>(BM589*BP589)</f>
        <v>0</v>
      </c>
      <c r="U589">
        <f>(CE589+(T589+2*0.95*5.67E-8*(((CE589+$B$7)+273)^4-(CE589+273)^4)-44100*I589)/(1.84*29.3*Q589+8*0.95*5.67E-8*(CE589+273)^3))</f>
        <v>0</v>
      </c>
      <c r="V589">
        <f>($C$7*CF589+$D$7*CG589+$E$7*U589)</f>
        <v>0</v>
      </c>
      <c r="W589">
        <f>0.61365*exp(17.502*V589/(240.97+V589))</f>
        <v>0</v>
      </c>
      <c r="X589">
        <f>(Y589/Z589*100)</f>
        <v>0</v>
      </c>
      <c r="Y589">
        <f>BX589*(CC589+CD589)/1000</f>
        <v>0</v>
      </c>
      <c r="Z589">
        <f>0.61365*exp(17.502*CE589/(240.97+CE589))</f>
        <v>0</v>
      </c>
      <c r="AA589">
        <f>(W589-BX589*(CC589+CD589)/1000)</f>
        <v>0</v>
      </c>
      <c r="AB589">
        <f>(-I589*44100)</f>
        <v>0</v>
      </c>
      <c r="AC589">
        <f>2*29.3*Q589*0.92*(CE589-V589)</f>
        <v>0</v>
      </c>
      <c r="AD589">
        <f>2*0.95*5.67E-8*(((CE589+$B$7)+273)^4-(V589+273)^4)</f>
        <v>0</v>
      </c>
      <c r="AE589">
        <f>T589+AD589+AB589+AC589</f>
        <v>0</v>
      </c>
      <c r="AF589">
        <v>127</v>
      </c>
      <c r="AG589">
        <v>14</v>
      </c>
      <c r="AH589">
        <f>IF(AF589*$H$13&gt;=AJ589,1.0,(AJ589/(AJ589-AF589*$H$13)))</f>
        <v>0</v>
      </c>
      <c r="AI589">
        <f>(AH589-1)*100</f>
        <v>0</v>
      </c>
      <c r="AJ589">
        <f>MAX(0,($B$13+$C$13*CJ589)/(1+$D$13*CJ589)*CC589/(CE589+273)*$E$13)</f>
        <v>0</v>
      </c>
      <c r="AK589" t="s">
        <v>292</v>
      </c>
      <c r="AL589" t="s">
        <v>292</v>
      </c>
      <c r="AM589">
        <v>0</v>
      </c>
      <c r="AN589">
        <v>0</v>
      </c>
      <c r="AO589">
        <f>1-AM589/AN589</f>
        <v>0</v>
      </c>
      <c r="AP589">
        <v>0</v>
      </c>
      <c r="AQ589" t="s">
        <v>292</v>
      </c>
      <c r="AR589" t="s">
        <v>292</v>
      </c>
      <c r="AS589">
        <v>0</v>
      </c>
      <c r="AT589">
        <v>0</v>
      </c>
      <c r="AU589">
        <f>1-AS589/AT589</f>
        <v>0</v>
      </c>
      <c r="AV589">
        <v>0.5</v>
      </c>
      <c r="AW589">
        <f>BN589</f>
        <v>0</v>
      </c>
      <c r="AX589">
        <f>K589</f>
        <v>0</v>
      </c>
      <c r="AY589">
        <f>AU589*AV589*AW589</f>
        <v>0</v>
      </c>
      <c r="AZ589">
        <f>(AX589-AP589)/AW589</f>
        <v>0</v>
      </c>
      <c r="BA589">
        <f>(AN589-AT589)/AT589</f>
        <v>0</v>
      </c>
      <c r="BB589">
        <f>AM589/(AO589+AM589/AT589)</f>
        <v>0</v>
      </c>
      <c r="BC589" t="s">
        <v>292</v>
      </c>
      <c r="BD589">
        <v>0</v>
      </c>
      <c r="BE589">
        <f>IF(BD589&lt;&gt;0, BD589, BB589)</f>
        <v>0</v>
      </c>
      <c r="BF589">
        <f>1-BE589/AT589</f>
        <v>0</v>
      </c>
      <c r="BG589">
        <f>(AT589-AS589)/(AT589-BE589)</f>
        <v>0</v>
      </c>
      <c r="BH589">
        <f>(AN589-AT589)/(AN589-BE589)</f>
        <v>0</v>
      </c>
      <c r="BI589">
        <f>(AT589-AS589)/(AT589-AM589)</f>
        <v>0</v>
      </c>
      <c r="BJ589">
        <f>(AN589-AT589)/(AN589-AM589)</f>
        <v>0</v>
      </c>
      <c r="BK589">
        <f>(BG589*BE589/AS589)</f>
        <v>0</v>
      </c>
      <c r="BL589">
        <f>(1-BK589)</f>
        <v>0</v>
      </c>
      <c r="BM589">
        <f>$B$11*CK589+$C$11*CL589+$F$11*CM589*(1-CP589)</f>
        <v>0</v>
      </c>
      <c r="BN589">
        <f>BM589*BO589</f>
        <v>0</v>
      </c>
      <c r="BO589">
        <f>($B$11*$D$9+$C$11*$D$9+$F$11*((CZ589+CR589)/MAX(CZ589+CR589+DA589, 0.1)*$I$9+DA589/MAX(CZ589+CR589+DA589, 0.1)*$J$9))/($B$11+$C$11+$F$11)</f>
        <v>0</v>
      </c>
      <c r="BP589">
        <f>($B$11*$K$9+$C$11*$K$9+$F$11*((CZ589+CR589)/MAX(CZ589+CR589+DA589, 0.1)*$P$9+DA589/MAX(CZ589+CR589+DA589, 0.1)*$Q$9))/($B$11+$C$11+$F$11)</f>
        <v>0</v>
      </c>
      <c r="BQ589">
        <v>6</v>
      </c>
      <c r="BR589">
        <v>0.5</v>
      </c>
      <c r="BS589" t="s">
        <v>293</v>
      </c>
      <c r="BT589">
        <v>2</v>
      </c>
      <c r="BU589">
        <v>1626466333</v>
      </c>
      <c r="BV589">
        <v>394.496333333333</v>
      </c>
      <c r="BW589">
        <v>419.969333333333</v>
      </c>
      <c r="BX589">
        <v>19.2615666666667</v>
      </c>
      <c r="BY589">
        <v>9.86439666666667</v>
      </c>
      <c r="BZ589">
        <v>392.949</v>
      </c>
      <c r="CA589">
        <v>19.2157</v>
      </c>
      <c r="CB589">
        <v>900.012333333333</v>
      </c>
      <c r="CC589">
        <v>100.746</v>
      </c>
      <c r="CD589">
        <v>0.0998307333333333</v>
      </c>
      <c r="CE589">
        <v>34.9283</v>
      </c>
      <c r="CF589">
        <v>32.0682333333333</v>
      </c>
      <c r="CG589">
        <v>999.9</v>
      </c>
      <c r="CH589">
        <v>0</v>
      </c>
      <c r="CI589">
        <v>0</v>
      </c>
      <c r="CJ589">
        <v>10009.8</v>
      </c>
      <c r="CK589">
        <v>0</v>
      </c>
      <c r="CL589">
        <v>0.221023</v>
      </c>
      <c r="CM589">
        <v>1459.99</v>
      </c>
      <c r="CN589">
        <v>0.973003333333333</v>
      </c>
      <c r="CO589">
        <v>0.0269968333333333</v>
      </c>
      <c r="CP589">
        <v>0</v>
      </c>
      <c r="CQ589">
        <v>894.332666666667</v>
      </c>
      <c r="CR589">
        <v>4.99999</v>
      </c>
      <c r="CS589">
        <v>13161.8</v>
      </c>
      <c r="CT589">
        <v>12728.2666666667</v>
      </c>
      <c r="CU589">
        <v>40.75</v>
      </c>
      <c r="CV589">
        <v>42.062</v>
      </c>
      <c r="CW589">
        <v>41.5</v>
      </c>
      <c r="CX589">
        <v>41.75</v>
      </c>
      <c r="CY589">
        <v>43.5</v>
      </c>
      <c r="CZ589">
        <v>1415.71</v>
      </c>
      <c r="DA589">
        <v>39.28</v>
      </c>
      <c r="DB589">
        <v>0</v>
      </c>
      <c r="DC589">
        <v>1626466345.4</v>
      </c>
      <c r="DD589">
        <v>0</v>
      </c>
      <c r="DE589">
        <v>894.714423076923</v>
      </c>
      <c r="DF589">
        <v>-2.96427349761326</v>
      </c>
      <c r="DG589">
        <v>-37.2820513242577</v>
      </c>
      <c r="DH589">
        <v>13165.9346153846</v>
      </c>
      <c r="DI589">
        <v>15</v>
      </c>
      <c r="DJ589">
        <v>1626465084.6</v>
      </c>
      <c r="DK589" t="s">
        <v>294</v>
      </c>
      <c r="DL589">
        <v>1626465076.6</v>
      </c>
      <c r="DM589">
        <v>1626465084.6</v>
      </c>
      <c r="DN589">
        <v>8</v>
      </c>
      <c r="DO589">
        <v>0.212</v>
      </c>
      <c r="DP589">
        <v>0.013</v>
      </c>
      <c r="DQ589">
        <v>1.588</v>
      </c>
      <c r="DR589">
        <v>-0.074</v>
      </c>
      <c r="DS589">
        <v>420</v>
      </c>
      <c r="DT589">
        <v>3</v>
      </c>
      <c r="DU589">
        <v>0.13</v>
      </c>
      <c r="DV589">
        <v>0.03</v>
      </c>
      <c r="DW589">
        <v>-25.4836731707317</v>
      </c>
      <c r="DX589">
        <v>0.0242759581881634</v>
      </c>
      <c r="DY589">
        <v>0.0356796315768347</v>
      </c>
      <c r="DZ589">
        <v>1</v>
      </c>
      <c r="EA589">
        <v>894.847454545455</v>
      </c>
      <c r="EB589">
        <v>-2.17641902226252</v>
      </c>
      <c r="EC589">
        <v>0.302104044982013</v>
      </c>
      <c r="ED589">
        <v>1</v>
      </c>
      <c r="EE589">
        <v>9.34254536585366</v>
      </c>
      <c r="EF589">
        <v>0.434162090592323</v>
      </c>
      <c r="EG589">
        <v>0.0448886629229753</v>
      </c>
      <c r="EH589">
        <v>0</v>
      </c>
      <c r="EI589">
        <v>2</v>
      </c>
      <c r="EJ589">
        <v>3</v>
      </c>
      <c r="EK589" t="s">
        <v>354</v>
      </c>
      <c r="EL589">
        <v>100</v>
      </c>
      <c r="EM589">
        <v>100</v>
      </c>
      <c r="EN589">
        <v>1.547</v>
      </c>
      <c r="EO589">
        <v>0.0462</v>
      </c>
      <c r="EP589">
        <v>0.796380875196005</v>
      </c>
      <c r="EQ589">
        <v>0.00225868272383977</v>
      </c>
      <c r="ER589">
        <v>-9.96746185667655e-07</v>
      </c>
      <c r="ES589">
        <v>2.83711317370827e-10</v>
      </c>
      <c r="ET589">
        <v>-0.071317122073674</v>
      </c>
      <c r="EU589">
        <v>-0.00217948432402501</v>
      </c>
      <c r="EV589">
        <v>0.000453263451741206</v>
      </c>
      <c r="EW589">
        <v>-1.16319206543697e-06</v>
      </c>
      <c r="EX589">
        <v>-2</v>
      </c>
      <c r="EY589">
        <v>2196</v>
      </c>
      <c r="EZ589">
        <v>1</v>
      </c>
      <c r="FA589">
        <v>25</v>
      </c>
      <c r="FB589">
        <v>21</v>
      </c>
      <c r="FC589">
        <v>20.8</v>
      </c>
      <c r="FD589">
        <v>18</v>
      </c>
      <c r="FE589">
        <v>838.814</v>
      </c>
      <c r="FF589">
        <v>440.543</v>
      </c>
      <c r="FG589">
        <v>44.3585</v>
      </c>
      <c r="FH589">
        <v>25.786</v>
      </c>
      <c r="FI589">
        <v>30.0006</v>
      </c>
      <c r="FJ589">
        <v>25.6214</v>
      </c>
      <c r="FK589">
        <v>25.6296</v>
      </c>
      <c r="FL589">
        <v>25.1939</v>
      </c>
      <c r="FM589">
        <v>37.3198</v>
      </c>
      <c r="FN589">
        <v>0</v>
      </c>
      <c r="FO589">
        <v>45.25</v>
      </c>
      <c r="FP589">
        <v>420</v>
      </c>
      <c r="FQ589">
        <v>9.97659</v>
      </c>
      <c r="FR589">
        <v>101.418</v>
      </c>
      <c r="FS589">
        <v>101.84</v>
      </c>
    </row>
    <row r="590" spans="1:175">
      <c r="A590">
        <v>574</v>
      </c>
      <c r="B590">
        <v>1626466336</v>
      </c>
      <c r="C590">
        <v>1146.40000009537</v>
      </c>
      <c r="D590" t="s">
        <v>1442</v>
      </c>
      <c r="E590" t="s">
        <v>1443</v>
      </c>
      <c r="F590">
        <v>1</v>
      </c>
      <c r="G590" t="s">
        <v>291</v>
      </c>
      <c r="H590">
        <v>1626466335</v>
      </c>
      <c r="I590">
        <f>(J590)/1000</f>
        <v>0</v>
      </c>
      <c r="J590">
        <f>1000*CB590*AH590*(BX590-BY590)/(100*BQ590*(1000-AH590*BX590))</f>
        <v>0</v>
      </c>
      <c r="K590">
        <f>CB590*AH590*(BW590-BV590*(1000-AH590*BY590)/(1000-AH590*BX590))/(100*BQ590)</f>
        <v>0</v>
      </c>
      <c r="L590">
        <f>BV590 - IF(AH590&gt;1, K590*BQ590*100.0/(AJ590*CJ590), 0)</f>
        <v>0</v>
      </c>
      <c r="M590">
        <f>((S590-I590/2)*L590-K590)/(S590+I590/2)</f>
        <v>0</v>
      </c>
      <c r="N590">
        <f>M590*(CC590+CD590)/1000.0</f>
        <v>0</v>
      </c>
      <c r="O590">
        <f>(BV590 - IF(AH590&gt;1, K590*BQ590*100.0/(AJ590*CJ590), 0))*(CC590+CD590)/1000.0</f>
        <v>0</v>
      </c>
      <c r="P590">
        <f>2.0/((1/R590-1/Q590)+SIGN(R590)*SQRT((1/R590-1/Q590)*(1/R590-1/Q590) + 4*BR590/((BR590+1)*(BR590+1))*(2*1/R590*1/Q590-1/Q590*1/Q590)))</f>
        <v>0</v>
      </c>
      <c r="Q590">
        <f>IF(LEFT(BS590,1)&lt;&gt;"0",IF(LEFT(BS590,1)="1",3.0,BT590),$D$5+$E$5*(CJ590*CC590/($K$5*1000))+$F$5*(CJ590*CC590/($K$5*1000))*MAX(MIN(BQ590,$J$5),$I$5)*MAX(MIN(BQ590,$J$5),$I$5)+$G$5*MAX(MIN(BQ590,$J$5),$I$5)*(CJ590*CC590/($K$5*1000))+$H$5*(CJ590*CC590/($K$5*1000))*(CJ590*CC590/($K$5*1000)))</f>
        <v>0</v>
      </c>
      <c r="R590">
        <f>I590*(1000-(1000*0.61365*exp(17.502*V590/(240.97+V590))/(CC590+CD590)+BX590)/2)/(1000*0.61365*exp(17.502*V590/(240.97+V590))/(CC590+CD590)-BX590)</f>
        <v>0</v>
      </c>
      <c r="S590">
        <f>1/((BR590+1)/(P590/1.6)+1/(Q590/1.37)) + BR590/((BR590+1)/(P590/1.6) + BR590/(Q590/1.37))</f>
        <v>0</v>
      </c>
      <c r="T590">
        <f>(BM590*BP590)</f>
        <v>0</v>
      </c>
      <c r="U590">
        <f>(CE590+(T590+2*0.95*5.67E-8*(((CE590+$B$7)+273)^4-(CE590+273)^4)-44100*I590)/(1.84*29.3*Q590+8*0.95*5.67E-8*(CE590+273)^3))</f>
        <v>0</v>
      </c>
      <c r="V590">
        <f>($C$7*CF590+$D$7*CG590+$E$7*U590)</f>
        <v>0</v>
      </c>
      <c r="W590">
        <f>0.61365*exp(17.502*V590/(240.97+V590))</f>
        <v>0</v>
      </c>
      <c r="X590">
        <f>(Y590/Z590*100)</f>
        <v>0</v>
      </c>
      <c r="Y590">
        <f>BX590*(CC590+CD590)/1000</f>
        <v>0</v>
      </c>
      <c r="Z590">
        <f>0.61365*exp(17.502*CE590/(240.97+CE590))</f>
        <v>0</v>
      </c>
      <c r="AA590">
        <f>(W590-BX590*(CC590+CD590)/1000)</f>
        <v>0</v>
      </c>
      <c r="AB590">
        <f>(-I590*44100)</f>
        <v>0</v>
      </c>
      <c r="AC590">
        <f>2*29.3*Q590*0.92*(CE590-V590)</f>
        <v>0</v>
      </c>
      <c r="AD590">
        <f>2*0.95*5.67E-8*(((CE590+$B$7)+273)^4-(V590+273)^4)</f>
        <v>0</v>
      </c>
      <c r="AE590">
        <f>T590+AD590+AB590+AC590</f>
        <v>0</v>
      </c>
      <c r="AF590">
        <v>127</v>
      </c>
      <c r="AG590">
        <v>14</v>
      </c>
      <c r="AH590">
        <f>IF(AF590*$H$13&gt;=AJ590,1.0,(AJ590/(AJ590-AF590*$H$13)))</f>
        <v>0</v>
      </c>
      <c r="AI590">
        <f>(AH590-1)*100</f>
        <v>0</v>
      </c>
      <c r="AJ590">
        <f>MAX(0,($B$13+$C$13*CJ590)/(1+$D$13*CJ590)*CC590/(CE590+273)*$E$13)</f>
        <v>0</v>
      </c>
      <c r="AK590" t="s">
        <v>292</v>
      </c>
      <c r="AL590" t="s">
        <v>292</v>
      </c>
      <c r="AM590">
        <v>0</v>
      </c>
      <c r="AN590">
        <v>0</v>
      </c>
      <c r="AO590">
        <f>1-AM590/AN590</f>
        <v>0</v>
      </c>
      <c r="AP590">
        <v>0</v>
      </c>
      <c r="AQ590" t="s">
        <v>292</v>
      </c>
      <c r="AR590" t="s">
        <v>292</v>
      </c>
      <c r="AS590">
        <v>0</v>
      </c>
      <c r="AT590">
        <v>0</v>
      </c>
      <c r="AU590">
        <f>1-AS590/AT590</f>
        <v>0</v>
      </c>
      <c r="AV590">
        <v>0.5</v>
      </c>
      <c r="AW590">
        <f>BN590</f>
        <v>0</v>
      </c>
      <c r="AX590">
        <f>K590</f>
        <v>0</v>
      </c>
      <c r="AY590">
        <f>AU590*AV590*AW590</f>
        <v>0</v>
      </c>
      <c r="AZ590">
        <f>(AX590-AP590)/AW590</f>
        <v>0</v>
      </c>
      <c r="BA590">
        <f>(AN590-AT590)/AT590</f>
        <v>0</v>
      </c>
      <c r="BB590">
        <f>AM590/(AO590+AM590/AT590)</f>
        <v>0</v>
      </c>
      <c r="BC590" t="s">
        <v>292</v>
      </c>
      <c r="BD590">
        <v>0</v>
      </c>
      <c r="BE590">
        <f>IF(BD590&lt;&gt;0, BD590, BB590)</f>
        <v>0</v>
      </c>
      <c r="BF590">
        <f>1-BE590/AT590</f>
        <v>0</v>
      </c>
      <c r="BG590">
        <f>(AT590-AS590)/(AT590-BE590)</f>
        <v>0</v>
      </c>
      <c r="BH590">
        <f>(AN590-AT590)/(AN590-BE590)</f>
        <v>0</v>
      </c>
      <c r="BI590">
        <f>(AT590-AS590)/(AT590-AM590)</f>
        <v>0</v>
      </c>
      <c r="BJ590">
        <f>(AN590-AT590)/(AN590-AM590)</f>
        <v>0</v>
      </c>
      <c r="BK590">
        <f>(BG590*BE590/AS590)</f>
        <v>0</v>
      </c>
      <c r="BL590">
        <f>(1-BK590)</f>
        <v>0</v>
      </c>
      <c r="BM590">
        <f>$B$11*CK590+$C$11*CL590+$F$11*CM590*(1-CP590)</f>
        <v>0</v>
      </c>
      <c r="BN590">
        <f>BM590*BO590</f>
        <v>0</v>
      </c>
      <c r="BO590">
        <f>($B$11*$D$9+$C$11*$D$9+$F$11*((CZ590+CR590)/MAX(CZ590+CR590+DA590, 0.1)*$I$9+DA590/MAX(CZ590+CR590+DA590, 0.1)*$J$9))/($B$11+$C$11+$F$11)</f>
        <v>0</v>
      </c>
      <c r="BP590">
        <f>($B$11*$K$9+$C$11*$K$9+$F$11*((CZ590+CR590)/MAX(CZ590+CR590+DA590, 0.1)*$P$9+DA590/MAX(CZ590+CR590+DA590, 0.1)*$Q$9))/($B$11+$C$11+$F$11)</f>
        <v>0</v>
      </c>
      <c r="BQ590">
        <v>6</v>
      </c>
      <c r="BR590">
        <v>0.5</v>
      </c>
      <c r="BS590" t="s">
        <v>293</v>
      </c>
      <c r="BT590">
        <v>2</v>
      </c>
      <c r="BU590">
        <v>1626466335</v>
      </c>
      <c r="BV590">
        <v>394.484</v>
      </c>
      <c r="BW590">
        <v>419.975666666667</v>
      </c>
      <c r="BX590">
        <v>19.3063</v>
      </c>
      <c r="BY590">
        <v>9.88973666666667</v>
      </c>
      <c r="BZ590">
        <v>392.936666666667</v>
      </c>
      <c r="CA590">
        <v>19.2597666666667</v>
      </c>
      <c r="CB590">
        <v>899.981</v>
      </c>
      <c r="CC590">
        <v>100.746333333333</v>
      </c>
      <c r="CD590">
        <v>0.1001084</v>
      </c>
      <c r="CE590">
        <v>34.9632</v>
      </c>
      <c r="CF590">
        <v>32.0974666666667</v>
      </c>
      <c r="CG590">
        <v>999.9</v>
      </c>
      <c r="CH590">
        <v>0</v>
      </c>
      <c r="CI590">
        <v>0</v>
      </c>
      <c r="CJ590">
        <v>10013.9666666667</v>
      </c>
      <c r="CK590">
        <v>0</v>
      </c>
      <c r="CL590">
        <v>0.221023</v>
      </c>
      <c r="CM590">
        <v>1459.98666666667</v>
      </c>
      <c r="CN590">
        <v>0.973003333333333</v>
      </c>
      <c r="CO590">
        <v>0.0269968333333333</v>
      </c>
      <c r="CP590">
        <v>0</v>
      </c>
      <c r="CQ590">
        <v>894.612333333333</v>
      </c>
      <c r="CR590">
        <v>4.99999</v>
      </c>
      <c r="CS590">
        <v>13159.9</v>
      </c>
      <c r="CT590">
        <v>12728.2666666667</v>
      </c>
      <c r="CU590">
        <v>40.708</v>
      </c>
      <c r="CV590">
        <v>42.062</v>
      </c>
      <c r="CW590">
        <v>41.5</v>
      </c>
      <c r="CX590">
        <v>41.75</v>
      </c>
      <c r="CY590">
        <v>43.5</v>
      </c>
      <c r="CZ590">
        <v>1415.70666666667</v>
      </c>
      <c r="DA590">
        <v>39.28</v>
      </c>
      <c r="DB590">
        <v>0</v>
      </c>
      <c r="DC590">
        <v>1626466347.2</v>
      </c>
      <c r="DD590">
        <v>0</v>
      </c>
      <c r="DE590">
        <v>894.61584</v>
      </c>
      <c r="DF590">
        <v>-2.67030768375782</v>
      </c>
      <c r="DG590">
        <v>-41.507692349277</v>
      </c>
      <c r="DH590">
        <v>13164.656</v>
      </c>
      <c r="DI590">
        <v>15</v>
      </c>
      <c r="DJ590">
        <v>1626465084.6</v>
      </c>
      <c r="DK590" t="s">
        <v>294</v>
      </c>
      <c r="DL590">
        <v>1626465076.6</v>
      </c>
      <c r="DM590">
        <v>1626465084.6</v>
      </c>
      <c r="DN590">
        <v>8</v>
      </c>
      <c r="DO590">
        <v>0.212</v>
      </c>
      <c r="DP590">
        <v>0.013</v>
      </c>
      <c r="DQ590">
        <v>1.588</v>
      </c>
      <c r="DR590">
        <v>-0.074</v>
      </c>
      <c r="DS590">
        <v>420</v>
      </c>
      <c r="DT590">
        <v>3</v>
      </c>
      <c r="DU590">
        <v>0.13</v>
      </c>
      <c r="DV590">
        <v>0.03</v>
      </c>
      <c r="DW590">
        <v>-25.4875048780488</v>
      </c>
      <c r="DX590">
        <v>0.0859296167247003</v>
      </c>
      <c r="DY590">
        <v>0.0325686438399037</v>
      </c>
      <c r="DZ590">
        <v>1</v>
      </c>
      <c r="EA590">
        <v>894.748382352941</v>
      </c>
      <c r="EB590">
        <v>-2.25248679643992</v>
      </c>
      <c r="EC590">
        <v>0.330819838538947</v>
      </c>
      <c r="ED590">
        <v>1</v>
      </c>
      <c r="EE590">
        <v>9.35488634146341</v>
      </c>
      <c r="EF590">
        <v>0.418566480836234</v>
      </c>
      <c r="EG590">
        <v>0.043457578179752</v>
      </c>
      <c r="EH590">
        <v>0</v>
      </c>
      <c r="EI590">
        <v>2</v>
      </c>
      <c r="EJ590">
        <v>3</v>
      </c>
      <c r="EK590" t="s">
        <v>354</v>
      </c>
      <c r="EL590">
        <v>100</v>
      </c>
      <c r="EM590">
        <v>100</v>
      </c>
      <c r="EN590">
        <v>1.547</v>
      </c>
      <c r="EO590">
        <v>0.0468</v>
      </c>
      <c r="EP590">
        <v>0.796380875196005</v>
      </c>
      <c r="EQ590">
        <v>0.00225868272383977</v>
      </c>
      <c r="ER590">
        <v>-9.96746185667655e-07</v>
      </c>
      <c r="ES590">
        <v>2.83711317370827e-10</v>
      </c>
      <c r="ET590">
        <v>-0.071317122073674</v>
      </c>
      <c r="EU590">
        <v>-0.00217948432402501</v>
      </c>
      <c r="EV590">
        <v>0.000453263451741206</v>
      </c>
      <c r="EW590">
        <v>-1.16319206543697e-06</v>
      </c>
      <c r="EX590">
        <v>-2</v>
      </c>
      <c r="EY590">
        <v>2196</v>
      </c>
      <c r="EZ590">
        <v>1</v>
      </c>
      <c r="FA590">
        <v>25</v>
      </c>
      <c r="FB590">
        <v>21</v>
      </c>
      <c r="FC590">
        <v>20.9</v>
      </c>
      <c r="FD590">
        <v>18</v>
      </c>
      <c r="FE590">
        <v>838.927</v>
      </c>
      <c r="FF590">
        <v>440.64</v>
      </c>
      <c r="FG590">
        <v>44.3968</v>
      </c>
      <c r="FH590">
        <v>25.7901</v>
      </c>
      <c r="FI590">
        <v>30.0007</v>
      </c>
      <c r="FJ590">
        <v>25.624</v>
      </c>
      <c r="FK590">
        <v>25.6322</v>
      </c>
      <c r="FL590">
        <v>25.1937</v>
      </c>
      <c r="FM590">
        <v>36.7461</v>
      </c>
      <c r="FN590">
        <v>0</v>
      </c>
      <c r="FO590">
        <v>45.35</v>
      </c>
      <c r="FP590">
        <v>420</v>
      </c>
      <c r="FQ590">
        <v>10.0917</v>
      </c>
      <c r="FR590">
        <v>101.418</v>
      </c>
      <c r="FS590">
        <v>101.84</v>
      </c>
    </row>
    <row r="591" spans="1:175">
      <c r="A591">
        <v>575</v>
      </c>
      <c r="B591">
        <v>1626466338</v>
      </c>
      <c r="C591">
        <v>1148.40000009537</v>
      </c>
      <c r="D591" t="s">
        <v>1444</v>
      </c>
      <c r="E591" t="s">
        <v>1445</v>
      </c>
      <c r="F591">
        <v>1</v>
      </c>
      <c r="G591" t="s">
        <v>291</v>
      </c>
      <c r="H591">
        <v>1626466337</v>
      </c>
      <c r="I591">
        <f>(J591)/1000</f>
        <v>0</v>
      </c>
      <c r="J591">
        <f>1000*CB591*AH591*(BX591-BY591)/(100*BQ591*(1000-AH591*BX591))</f>
        <v>0</v>
      </c>
      <c r="K591">
        <f>CB591*AH591*(BW591-BV591*(1000-AH591*BY591)/(1000-AH591*BX591))/(100*BQ591)</f>
        <v>0</v>
      </c>
      <c r="L591">
        <f>BV591 - IF(AH591&gt;1, K591*BQ591*100.0/(AJ591*CJ591), 0)</f>
        <v>0</v>
      </c>
      <c r="M591">
        <f>((S591-I591/2)*L591-K591)/(S591+I591/2)</f>
        <v>0</v>
      </c>
      <c r="N591">
        <f>M591*(CC591+CD591)/1000.0</f>
        <v>0</v>
      </c>
      <c r="O591">
        <f>(BV591 - IF(AH591&gt;1, K591*BQ591*100.0/(AJ591*CJ591), 0))*(CC591+CD591)/1000.0</f>
        <v>0</v>
      </c>
      <c r="P591">
        <f>2.0/((1/R591-1/Q591)+SIGN(R591)*SQRT((1/R591-1/Q591)*(1/R591-1/Q591) + 4*BR591/((BR591+1)*(BR591+1))*(2*1/R591*1/Q591-1/Q591*1/Q591)))</f>
        <v>0</v>
      </c>
      <c r="Q591">
        <f>IF(LEFT(BS591,1)&lt;&gt;"0",IF(LEFT(BS591,1)="1",3.0,BT591),$D$5+$E$5*(CJ591*CC591/($K$5*1000))+$F$5*(CJ591*CC591/($K$5*1000))*MAX(MIN(BQ591,$J$5),$I$5)*MAX(MIN(BQ591,$J$5),$I$5)+$G$5*MAX(MIN(BQ591,$J$5),$I$5)*(CJ591*CC591/($K$5*1000))+$H$5*(CJ591*CC591/($K$5*1000))*(CJ591*CC591/($K$5*1000)))</f>
        <v>0</v>
      </c>
      <c r="R591">
        <f>I591*(1000-(1000*0.61365*exp(17.502*V591/(240.97+V591))/(CC591+CD591)+BX591)/2)/(1000*0.61365*exp(17.502*V591/(240.97+V591))/(CC591+CD591)-BX591)</f>
        <v>0</v>
      </c>
      <c r="S591">
        <f>1/((BR591+1)/(P591/1.6)+1/(Q591/1.37)) + BR591/((BR591+1)/(P591/1.6) + BR591/(Q591/1.37))</f>
        <v>0</v>
      </c>
      <c r="T591">
        <f>(BM591*BP591)</f>
        <v>0</v>
      </c>
      <c r="U591">
        <f>(CE591+(T591+2*0.95*5.67E-8*(((CE591+$B$7)+273)^4-(CE591+273)^4)-44100*I591)/(1.84*29.3*Q591+8*0.95*5.67E-8*(CE591+273)^3))</f>
        <v>0</v>
      </c>
      <c r="V591">
        <f>($C$7*CF591+$D$7*CG591+$E$7*U591)</f>
        <v>0</v>
      </c>
      <c r="W591">
        <f>0.61365*exp(17.502*V591/(240.97+V591))</f>
        <v>0</v>
      </c>
      <c r="X591">
        <f>(Y591/Z591*100)</f>
        <v>0</v>
      </c>
      <c r="Y591">
        <f>BX591*(CC591+CD591)/1000</f>
        <v>0</v>
      </c>
      <c r="Z591">
        <f>0.61365*exp(17.502*CE591/(240.97+CE591))</f>
        <v>0</v>
      </c>
      <c r="AA591">
        <f>(W591-BX591*(CC591+CD591)/1000)</f>
        <v>0</v>
      </c>
      <c r="AB591">
        <f>(-I591*44100)</f>
        <v>0</v>
      </c>
      <c r="AC591">
        <f>2*29.3*Q591*0.92*(CE591-V591)</f>
        <v>0</v>
      </c>
      <c r="AD591">
        <f>2*0.95*5.67E-8*(((CE591+$B$7)+273)^4-(V591+273)^4)</f>
        <v>0</v>
      </c>
      <c r="AE591">
        <f>T591+AD591+AB591+AC591</f>
        <v>0</v>
      </c>
      <c r="AF591">
        <v>126</v>
      </c>
      <c r="AG591">
        <v>14</v>
      </c>
      <c r="AH591">
        <f>IF(AF591*$H$13&gt;=AJ591,1.0,(AJ591/(AJ591-AF591*$H$13)))</f>
        <v>0</v>
      </c>
      <c r="AI591">
        <f>(AH591-1)*100</f>
        <v>0</v>
      </c>
      <c r="AJ591">
        <f>MAX(0,($B$13+$C$13*CJ591)/(1+$D$13*CJ591)*CC591/(CE591+273)*$E$13)</f>
        <v>0</v>
      </c>
      <c r="AK591" t="s">
        <v>292</v>
      </c>
      <c r="AL591" t="s">
        <v>292</v>
      </c>
      <c r="AM591">
        <v>0</v>
      </c>
      <c r="AN591">
        <v>0</v>
      </c>
      <c r="AO591">
        <f>1-AM591/AN591</f>
        <v>0</v>
      </c>
      <c r="AP591">
        <v>0</v>
      </c>
      <c r="AQ591" t="s">
        <v>292</v>
      </c>
      <c r="AR591" t="s">
        <v>292</v>
      </c>
      <c r="AS591">
        <v>0</v>
      </c>
      <c r="AT591">
        <v>0</v>
      </c>
      <c r="AU591">
        <f>1-AS591/AT591</f>
        <v>0</v>
      </c>
      <c r="AV591">
        <v>0.5</v>
      </c>
      <c r="AW591">
        <f>BN591</f>
        <v>0</v>
      </c>
      <c r="AX591">
        <f>K591</f>
        <v>0</v>
      </c>
      <c r="AY591">
        <f>AU591*AV591*AW591</f>
        <v>0</v>
      </c>
      <c r="AZ591">
        <f>(AX591-AP591)/AW591</f>
        <v>0</v>
      </c>
      <c r="BA591">
        <f>(AN591-AT591)/AT591</f>
        <v>0</v>
      </c>
      <c r="BB591">
        <f>AM591/(AO591+AM591/AT591)</f>
        <v>0</v>
      </c>
      <c r="BC591" t="s">
        <v>292</v>
      </c>
      <c r="BD591">
        <v>0</v>
      </c>
      <c r="BE591">
        <f>IF(BD591&lt;&gt;0, BD591, BB591)</f>
        <v>0</v>
      </c>
      <c r="BF591">
        <f>1-BE591/AT591</f>
        <v>0</v>
      </c>
      <c r="BG591">
        <f>(AT591-AS591)/(AT591-BE591)</f>
        <v>0</v>
      </c>
      <c r="BH591">
        <f>(AN591-AT591)/(AN591-BE591)</f>
        <v>0</v>
      </c>
      <c r="BI591">
        <f>(AT591-AS591)/(AT591-AM591)</f>
        <v>0</v>
      </c>
      <c r="BJ591">
        <f>(AN591-AT591)/(AN591-AM591)</f>
        <v>0</v>
      </c>
      <c r="BK591">
        <f>(BG591*BE591/AS591)</f>
        <v>0</v>
      </c>
      <c r="BL591">
        <f>(1-BK591)</f>
        <v>0</v>
      </c>
      <c r="BM591">
        <f>$B$11*CK591+$C$11*CL591+$F$11*CM591*(1-CP591)</f>
        <v>0</v>
      </c>
      <c r="BN591">
        <f>BM591*BO591</f>
        <v>0</v>
      </c>
      <c r="BO591">
        <f>($B$11*$D$9+$C$11*$D$9+$F$11*((CZ591+CR591)/MAX(CZ591+CR591+DA591, 0.1)*$I$9+DA591/MAX(CZ591+CR591+DA591, 0.1)*$J$9))/($B$11+$C$11+$F$11)</f>
        <v>0</v>
      </c>
      <c r="BP591">
        <f>($B$11*$K$9+$C$11*$K$9+$F$11*((CZ591+CR591)/MAX(CZ591+CR591+DA591, 0.1)*$P$9+DA591/MAX(CZ591+CR591+DA591, 0.1)*$Q$9))/($B$11+$C$11+$F$11)</f>
        <v>0</v>
      </c>
      <c r="BQ591">
        <v>6</v>
      </c>
      <c r="BR591">
        <v>0.5</v>
      </c>
      <c r="BS591" t="s">
        <v>293</v>
      </c>
      <c r="BT591">
        <v>2</v>
      </c>
      <c r="BU591">
        <v>1626466337</v>
      </c>
      <c r="BV591">
        <v>394.465333333333</v>
      </c>
      <c r="BW591">
        <v>419.957333333333</v>
      </c>
      <c r="BX591">
        <v>19.3439666666667</v>
      </c>
      <c r="BY591">
        <v>9.90023666666667</v>
      </c>
      <c r="BZ591">
        <v>392.918</v>
      </c>
      <c r="CA591">
        <v>19.2969</v>
      </c>
      <c r="CB591">
        <v>900.019666666667</v>
      </c>
      <c r="CC591">
        <v>100.747666666667</v>
      </c>
      <c r="CD591">
        <v>0.0997547333333333</v>
      </c>
      <c r="CE591">
        <v>34.9957</v>
      </c>
      <c r="CF591">
        <v>32.1377666666667</v>
      </c>
      <c r="CG591">
        <v>999.9</v>
      </c>
      <c r="CH591">
        <v>0</v>
      </c>
      <c r="CI591">
        <v>0</v>
      </c>
      <c r="CJ591">
        <v>10045</v>
      </c>
      <c r="CK591">
        <v>0</v>
      </c>
      <c r="CL591">
        <v>0.221023</v>
      </c>
      <c r="CM591">
        <v>1459.98666666667</v>
      </c>
      <c r="CN591">
        <v>0.973003333333333</v>
      </c>
      <c r="CO591">
        <v>0.0269968333333333</v>
      </c>
      <c r="CP591">
        <v>0</v>
      </c>
      <c r="CQ591">
        <v>894.281</v>
      </c>
      <c r="CR591">
        <v>4.99999</v>
      </c>
      <c r="CS591">
        <v>13159.8333333333</v>
      </c>
      <c r="CT591">
        <v>12728.2666666667</v>
      </c>
      <c r="CU591">
        <v>40.75</v>
      </c>
      <c r="CV591">
        <v>42.062</v>
      </c>
      <c r="CW591">
        <v>41.5</v>
      </c>
      <c r="CX591">
        <v>41.75</v>
      </c>
      <c r="CY591">
        <v>43.5206666666667</v>
      </c>
      <c r="CZ591">
        <v>1415.70666666667</v>
      </c>
      <c r="DA591">
        <v>39.28</v>
      </c>
      <c r="DB591">
        <v>0</v>
      </c>
      <c r="DC591">
        <v>1626466349.6</v>
      </c>
      <c r="DD591">
        <v>0</v>
      </c>
      <c r="DE591">
        <v>894.52556</v>
      </c>
      <c r="DF591">
        <v>-2.32892307890639</v>
      </c>
      <c r="DG591">
        <v>-39.9153847459513</v>
      </c>
      <c r="DH591">
        <v>13163.256</v>
      </c>
      <c r="DI591">
        <v>15</v>
      </c>
      <c r="DJ591">
        <v>1626465084.6</v>
      </c>
      <c r="DK591" t="s">
        <v>294</v>
      </c>
      <c r="DL591">
        <v>1626465076.6</v>
      </c>
      <c r="DM591">
        <v>1626465084.6</v>
      </c>
      <c r="DN591">
        <v>8</v>
      </c>
      <c r="DO591">
        <v>0.212</v>
      </c>
      <c r="DP591">
        <v>0.013</v>
      </c>
      <c r="DQ591">
        <v>1.588</v>
      </c>
      <c r="DR591">
        <v>-0.074</v>
      </c>
      <c r="DS591">
        <v>420</v>
      </c>
      <c r="DT591">
        <v>3</v>
      </c>
      <c r="DU591">
        <v>0.13</v>
      </c>
      <c r="DV591">
        <v>0.03</v>
      </c>
      <c r="DW591">
        <v>-25.4935</v>
      </c>
      <c r="DX591">
        <v>0.14646271777005</v>
      </c>
      <c r="DY591">
        <v>0.0289462074688424</v>
      </c>
      <c r="DZ591">
        <v>1</v>
      </c>
      <c r="EA591">
        <v>894.681628571429</v>
      </c>
      <c r="EB591">
        <v>-2.31440285044164</v>
      </c>
      <c r="EC591">
        <v>0.335506021722781</v>
      </c>
      <c r="ED591">
        <v>1</v>
      </c>
      <c r="EE591">
        <v>9.37118243902439</v>
      </c>
      <c r="EF591">
        <v>0.374616376306643</v>
      </c>
      <c r="EG591">
        <v>0.0383608589123105</v>
      </c>
      <c r="EH591">
        <v>0</v>
      </c>
      <c r="EI591">
        <v>2</v>
      </c>
      <c r="EJ591">
        <v>3</v>
      </c>
      <c r="EK591" t="s">
        <v>354</v>
      </c>
      <c r="EL591">
        <v>100</v>
      </c>
      <c r="EM591">
        <v>100</v>
      </c>
      <c r="EN591">
        <v>1.547</v>
      </c>
      <c r="EO591">
        <v>0.0473</v>
      </c>
      <c r="EP591">
        <v>0.796380875196005</v>
      </c>
      <c r="EQ591">
        <v>0.00225868272383977</v>
      </c>
      <c r="ER591">
        <v>-9.96746185667655e-07</v>
      </c>
      <c r="ES591">
        <v>2.83711317370827e-10</v>
      </c>
      <c r="ET591">
        <v>-0.071317122073674</v>
      </c>
      <c r="EU591">
        <v>-0.00217948432402501</v>
      </c>
      <c r="EV591">
        <v>0.000453263451741206</v>
      </c>
      <c r="EW591">
        <v>-1.16319206543697e-06</v>
      </c>
      <c r="EX591">
        <v>-2</v>
      </c>
      <c r="EY591">
        <v>2196</v>
      </c>
      <c r="EZ591">
        <v>1</v>
      </c>
      <c r="FA591">
        <v>25</v>
      </c>
      <c r="FB591">
        <v>21</v>
      </c>
      <c r="FC591">
        <v>20.9</v>
      </c>
      <c r="FD591">
        <v>18</v>
      </c>
      <c r="FE591">
        <v>839.197</v>
      </c>
      <c r="FF591">
        <v>440.737</v>
      </c>
      <c r="FG591">
        <v>44.4374</v>
      </c>
      <c r="FH591">
        <v>25.7932</v>
      </c>
      <c r="FI591">
        <v>30.0007</v>
      </c>
      <c r="FJ591">
        <v>25.6263</v>
      </c>
      <c r="FK591">
        <v>25.6348</v>
      </c>
      <c r="FL591">
        <v>25.1961</v>
      </c>
      <c r="FM591">
        <v>36.4652</v>
      </c>
      <c r="FN591">
        <v>0</v>
      </c>
      <c r="FO591">
        <v>45.45</v>
      </c>
      <c r="FP591">
        <v>420</v>
      </c>
      <c r="FQ591">
        <v>10.1063</v>
      </c>
      <c r="FR591">
        <v>101.417</v>
      </c>
      <c r="FS591">
        <v>101.841</v>
      </c>
    </row>
    <row r="592" spans="1:175">
      <c r="A592">
        <v>576</v>
      </c>
      <c r="B592">
        <v>1626466340</v>
      </c>
      <c r="C592">
        <v>1150.40000009537</v>
      </c>
      <c r="D592" t="s">
        <v>1446</v>
      </c>
      <c r="E592" t="s">
        <v>1447</v>
      </c>
      <c r="F592">
        <v>1</v>
      </c>
      <c r="G592" t="s">
        <v>291</v>
      </c>
      <c r="H592">
        <v>1626466339</v>
      </c>
      <c r="I592">
        <f>(J592)/1000</f>
        <v>0</v>
      </c>
      <c r="J592">
        <f>1000*CB592*AH592*(BX592-BY592)/(100*BQ592*(1000-AH592*BX592))</f>
        <v>0</v>
      </c>
      <c r="K592">
        <f>CB592*AH592*(BW592-BV592*(1000-AH592*BY592)/(1000-AH592*BX592))/(100*BQ592)</f>
        <v>0</v>
      </c>
      <c r="L592">
        <f>BV592 - IF(AH592&gt;1, K592*BQ592*100.0/(AJ592*CJ592), 0)</f>
        <v>0</v>
      </c>
      <c r="M592">
        <f>((S592-I592/2)*L592-K592)/(S592+I592/2)</f>
        <v>0</v>
      </c>
      <c r="N592">
        <f>M592*(CC592+CD592)/1000.0</f>
        <v>0</v>
      </c>
      <c r="O592">
        <f>(BV592 - IF(AH592&gt;1, K592*BQ592*100.0/(AJ592*CJ592), 0))*(CC592+CD592)/1000.0</f>
        <v>0</v>
      </c>
      <c r="P592">
        <f>2.0/((1/R592-1/Q592)+SIGN(R592)*SQRT((1/R592-1/Q592)*(1/R592-1/Q592) + 4*BR592/((BR592+1)*(BR592+1))*(2*1/R592*1/Q592-1/Q592*1/Q592)))</f>
        <v>0</v>
      </c>
      <c r="Q592">
        <f>IF(LEFT(BS592,1)&lt;&gt;"0",IF(LEFT(BS592,1)="1",3.0,BT592),$D$5+$E$5*(CJ592*CC592/($K$5*1000))+$F$5*(CJ592*CC592/($K$5*1000))*MAX(MIN(BQ592,$J$5),$I$5)*MAX(MIN(BQ592,$J$5),$I$5)+$G$5*MAX(MIN(BQ592,$J$5),$I$5)*(CJ592*CC592/($K$5*1000))+$H$5*(CJ592*CC592/($K$5*1000))*(CJ592*CC592/($K$5*1000)))</f>
        <v>0</v>
      </c>
      <c r="R592">
        <f>I592*(1000-(1000*0.61365*exp(17.502*V592/(240.97+V592))/(CC592+CD592)+BX592)/2)/(1000*0.61365*exp(17.502*V592/(240.97+V592))/(CC592+CD592)-BX592)</f>
        <v>0</v>
      </c>
      <c r="S592">
        <f>1/((BR592+1)/(P592/1.6)+1/(Q592/1.37)) + BR592/((BR592+1)/(P592/1.6) + BR592/(Q592/1.37))</f>
        <v>0</v>
      </c>
      <c r="T592">
        <f>(BM592*BP592)</f>
        <v>0</v>
      </c>
      <c r="U592">
        <f>(CE592+(T592+2*0.95*5.67E-8*(((CE592+$B$7)+273)^4-(CE592+273)^4)-44100*I592)/(1.84*29.3*Q592+8*0.95*5.67E-8*(CE592+273)^3))</f>
        <v>0</v>
      </c>
      <c r="V592">
        <f>($C$7*CF592+$D$7*CG592+$E$7*U592)</f>
        <v>0</v>
      </c>
      <c r="W592">
        <f>0.61365*exp(17.502*V592/(240.97+V592))</f>
        <v>0</v>
      </c>
      <c r="X592">
        <f>(Y592/Z592*100)</f>
        <v>0</v>
      </c>
      <c r="Y592">
        <f>BX592*(CC592+CD592)/1000</f>
        <v>0</v>
      </c>
      <c r="Z592">
        <f>0.61365*exp(17.502*CE592/(240.97+CE592))</f>
        <v>0</v>
      </c>
      <c r="AA592">
        <f>(W592-BX592*(CC592+CD592)/1000)</f>
        <v>0</v>
      </c>
      <c r="AB592">
        <f>(-I592*44100)</f>
        <v>0</v>
      </c>
      <c r="AC592">
        <f>2*29.3*Q592*0.92*(CE592-V592)</f>
        <v>0</v>
      </c>
      <c r="AD592">
        <f>2*0.95*5.67E-8*(((CE592+$B$7)+273)^4-(V592+273)^4)</f>
        <v>0</v>
      </c>
      <c r="AE592">
        <f>T592+AD592+AB592+AC592</f>
        <v>0</v>
      </c>
      <c r="AF592">
        <v>126</v>
      </c>
      <c r="AG592">
        <v>14</v>
      </c>
      <c r="AH592">
        <f>IF(AF592*$H$13&gt;=AJ592,1.0,(AJ592/(AJ592-AF592*$H$13)))</f>
        <v>0</v>
      </c>
      <c r="AI592">
        <f>(AH592-1)*100</f>
        <v>0</v>
      </c>
      <c r="AJ592">
        <f>MAX(0,($B$13+$C$13*CJ592)/(1+$D$13*CJ592)*CC592/(CE592+273)*$E$13)</f>
        <v>0</v>
      </c>
      <c r="AK592" t="s">
        <v>292</v>
      </c>
      <c r="AL592" t="s">
        <v>292</v>
      </c>
      <c r="AM592">
        <v>0</v>
      </c>
      <c r="AN592">
        <v>0</v>
      </c>
      <c r="AO592">
        <f>1-AM592/AN592</f>
        <v>0</v>
      </c>
      <c r="AP592">
        <v>0</v>
      </c>
      <c r="AQ592" t="s">
        <v>292</v>
      </c>
      <c r="AR592" t="s">
        <v>292</v>
      </c>
      <c r="AS592">
        <v>0</v>
      </c>
      <c r="AT592">
        <v>0</v>
      </c>
      <c r="AU592">
        <f>1-AS592/AT592</f>
        <v>0</v>
      </c>
      <c r="AV592">
        <v>0.5</v>
      </c>
      <c r="AW592">
        <f>BN592</f>
        <v>0</v>
      </c>
      <c r="AX592">
        <f>K592</f>
        <v>0</v>
      </c>
      <c r="AY592">
        <f>AU592*AV592*AW592</f>
        <v>0</v>
      </c>
      <c r="AZ592">
        <f>(AX592-AP592)/AW592</f>
        <v>0</v>
      </c>
      <c r="BA592">
        <f>(AN592-AT592)/AT592</f>
        <v>0</v>
      </c>
      <c r="BB592">
        <f>AM592/(AO592+AM592/AT592)</f>
        <v>0</v>
      </c>
      <c r="BC592" t="s">
        <v>292</v>
      </c>
      <c r="BD592">
        <v>0</v>
      </c>
      <c r="BE592">
        <f>IF(BD592&lt;&gt;0, BD592, BB592)</f>
        <v>0</v>
      </c>
      <c r="BF592">
        <f>1-BE592/AT592</f>
        <v>0</v>
      </c>
      <c r="BG592">
        <f>(AT592-AS592)/(AT592-BE592)</f>
        <v>0</v>
      </c>
      <c r="BH592">
        <f>(AN592-AT592)/(AN592-BE592)</f>
        <v>0</v>
      </c>
      <c r="BI592">
        <f>(AT592-AS592)/(AT592-AM592)</f>
        <v>0</v>
      </c>
      <c r="BJ592">
        <f>(AN592-AT592)/(AN592-AM592)</f>
        <v>0</v>
      </c>
      <c r="BK592">
        <f>(BG592*BE592/AS592)</f>
        <v>0</v>
      </c>
      <c r="BL592">
        <f>(1-BK592)</f>
        <v>0</v>
      </c>
      <c r="BM592">
        <f>$B$11*CK592+$C$11*CL592+$F$11*CM592*(1-CP592)</f>
        <v>0</v>
      </c>
      <c r="BN592">
        <f>BM592*BO592</f>
        <v>0</v>
      </c>
      <c r="BO592">
        <f>($B$11*$D$9+$C$11*$D$9+$F$11*((CZ592+CR592)/MAX(CZ592+CR592+DA592, 0.1)*$I$9+DA592/MAX(CZ592+CR592+DA592, 0.1)*$J$9))/($B$11+$C$11+$F$11)</f>
        <v>0</v>
      </c>
      <c r="BP592">
        <f>($B$11*$K$9+$C$11*$K$9+$F$11*((CZ592+CR592)/MAX(CZ592+CR592+DA592, 0.1)*$P$9+DA592/MAX(CZ592+CR592+DA592, 0.1)*$Q$9))/($B$11+$C$11+$F$11)</f>
        <v>0</v>
      </c>
      <c r="BQ592">
        <v>6</v>
      </c>
      <c r="BR592">
        <v>0.5</v>
      </c>
      <c r="BS592" t="s">
        <v>293</v>
      </c>
      <c r="BT592">
        <v>2</v>
      </c>
      <c r="BU592">
        <v>1626466339</v>
      </c>
      <c r="BV592">
        <v>394.475333333333</v>
      </c>
      <c r="BW592">
        <v>419.930333333333</v>
      </c>
      <c r="BX592">
        <v>19.3715333333333</v>
      </c>
      <c r="BY592">
        <v>9.91897666666667</v>
      </c>
      <c r="BZ592">
        <v>392.928</v>
      </c>
      <c r="CA592">
        <v>19.3241333333333</v>
      </c>
      <c r="CB592">
        <v>900.014</v>
      </c>
      <c r="CC592">
        <v>100.748</v>
      </c>
      <c r="CD592">
        <v>0.1001202</v>
      </c>
      <c r="CE592">
        <v>35.0229333333333</v>
      </c>
      <c r="CF592">
        <v>32.1708666666667</v>
      </c>
      <c r="CG592">
        <v>999.9</v>
      </c>
      <c r="CH592">
        <v>0</v>
      </c>
      <c r="CI592">
        <v>0</v>
      </c>
      <c r="CJ592">
        <v>9948.75</v>
      </c>
      <c r="CK592">
        <v>0</v>
      </c>
      <c r="CL592">
        <v>0.221023</v>
      </c>
      <c r="CM592">
        <v>1459.97666666667</v>
      </c>
      <c r="CN592">
        <v>0.973003333333333</v>
      </c>
      <c r="CO592">
        <v>0.0269968333333333</v>
      </c>
      <c r="CP592">
        <v>0</v>
      </c>
      <c r="CQ592">
        <v>894.199666666667</v>
      </c>
      <c r="CR592">
        <v>4.99999</v>
      </c>
      <c r="CS592">
        <v>13158.1</v>
      </c>
      <c r="CT592">
        <v>12728.1333333333</v>
      </c>
      <c r="CU592">
        <v>40.75</v>
      </c>
      <c r="CV592">
        <v>42.062</v>
      </c>
      <c r="CW592">
        <v>41.5</v>
      </c>
      <c r="CX592">
        <v>41.75</v>
      </c>
      <c r="CY592">
        <v>43.562</v>
      </c>
      <c r="CZ592">
        <v>1415.69666666667</v>
      </c>
      <c r="DA592">
        <v>39.28</v>
      </c>
      <c r="DB592">
        <v>0</v>
      </c>
      <c r="DC592">
        <v>1626466351.4</v>
      </c>
      <c r="DD592">
        <v>0</v>
      </c>
      <c r="DE592">
        <v>894.451692307692</v>
      </c>
      <c r="DF592">
        <v>-1.91364102407304</v>
      </c>
      <c r="DG592">
        <v>-42.2324786764321</v>
      </c>
      <c r="DH592">
        <v>13162.2423076923</v>
      </c>
      <c r="DI592">
        <v>15</v>
      </c>
      <c r="DJ592">
        <v>1626465084.6</v>
      </c>
      <c r="DK592" t="s">
        <v>294</v>
      </c>
      <c r="DL592">
        <v>1626465076.6</v>
      </c>
      <c r="DM592">
        <v>1626465084.6</v>
      </c>
      <c r="DN592">
        <v>8</v>
      </c>
      <c r="DO592">
        <v>0.212</v>
      </c>
      <c r="DP592">
        <v>0.013</v>
      </c>
      <c r="DQ592">
        <v>1.588</v>
      </c>
      <c r="DR592">
        <v>-0.074</v>
      </c>
      <c r="DS592">
        <v>420</v>
      </c>
      <c r="DT592">
        <v>3</v>
      </c>
      <c r="DU592">
        <v>0.13</v>
      </c>
      <c r="DV592">
        <v>0.03</v>
      </c>
      <c r="DW592">
        <v>-25.4888536585366</v>
      </c>
      <c r="DX592">
        <v>0.12372752613238</v>
      </c>
      <c r="DY592">
        <v>0.027394739548092</v>
      </c>
      <c r="DZ592">
        <v>1</v>
      </c>
      <c r="EA592">
        <v>894.613545454545</v>
      </c>
      <c r="EB592">
        <v>-2.65391218676586</v>
      </c>
      <c r="EC592">
        <v>0.343858065407821</v>
      </c>
      <c r="ED592">
        <v>1</v>
      </c>
      <c r="EE592">
        <v>9.3866943902439</v>
      </c>
      <c r="EF592">
        <v>0.355288850174215</v>
      </c>
      <c r="EG592">
        <v>0.0359885941314054</v>
      </c>
      <c r="EH592">
        <v>0</v>
      </c>
      <c r="EI592">
        <v>2</v>
      </c>
      <c r="EJ592">
        <v>3</v>
      </c>
      <c r="EK592" t="s">
        <v>354</v>
      </c>
      <c r="EL592">
        <v>100</v>
      </c>
      <c r="EM592">
        <v>100</v>
      </c>
      <c r="EN592">
        <v>1.547</v>
      </c>
      <c r="EO592">
        <v>0.0476</v>
      </c>
      <c r="EP592">
        <v>0.796380875196005</v>
      </c>
      <c r="EQ592">
        <v>0.00225868272383977</v>
      </c>
      <c r="ER592">
        <v>-9.96746185667655e-07</v>
      </c>
      <c r="ES592">
        <v>2.83711317370827e-10</v>
      </c>
      <c r="ET592">
        <v>-0.071317122073674</v>
      </c>
      <c r="EU592">
        <v>-0.00217948432402501</v>
      </c>
      <c r="EV592">
        <v>0.000453263451741206</v>
      </c>
      <c r="EW592">
        <v>-1.16319206543697e-06</v>
      </c>
      <c r="EX592">
        <v>-2</v>
      </c>
      <c r="EY592">
        <v>2196</v>
      </c>
      <c r="EZ592">
        <v>1</v>
      </c>
      <c r="FA592">
        <v>25</v>
      </c>
      <c r="FB592">
        <v>21.1</v>
      </c>
      <c r="FC592">
        <v>20.9</v>
      </c>
      <c r="FD592">
        <v>18</v>
      </c>
      <c r="FE592">
        <v>839.289</v>
      </c>
      <c r="FF592">
        <v>440.848</v>
      </c>
      <c r="FG592">
        <v>44.4731</v>
      </c>
      <c r="FH592">
        <v>25.7968</v>
      </c>
      <c r="FI592">
        <v>30.0007</v>
      </c>
      <c r="FJ592">
        <v>25.6292</v>
      </c>
      <c r="FK592">
        <v>25.6372</v>
      </c>
      <c r="FL592">
        <v>25.1955</v>
      </c>
      <c r="FM592">
        <v>36.4652</v>
      </c>
      <c r="FN592">
        <v>0</v>
      </c>
      <c r="FO592">
        <v>45.45</v>
      </c>
      <c r="FP592">
        <v>420</v>
      </c>
      <c r="FQ592">
        <v>10.1134</v>
      </c>
      <c r="FR592">
        <v>101.417</v>
      </c>
      <c r="FS592">
        <v>101.841</v>
      </c>
    </row>
    <row r="593" spans="1:175">
      <c r="A593">
        <v>577</v>
      </c>
      <c r="B593">
        <v>1626466342</v>
      </c>
      <c r="C593">
        <v>1152.40000009537</v>
      </c>
      <c r="D593" t="s">
        <v>1448</v>
      </c>
      <c r="E593" t="s">
        <v>1449</v>
      </c>
      <c r="F593">
        <v>1</v>
      </c>
      <c r="G593" t="s">
        <v>291</v>
      </c>
      <c r="H593">
        <v>1626466341</v>
      </c>
      <c r="I593">
        <f>(J593)/1000</f>
        <v>0</v>
      </c>
      <c r="J593">
        <f>1000*CB593*AH593*(BX593-BY593)/(100*BQ593*(1000-AH593*BX593))</f>
        <v>0</v>
      </c>
      <c r="K593">
        <f>CB593*AH593*(BW593-BV593*(1000-AH593*BY593)/(1000-AH593*BX593))/(100*BQ593)</f>
        <v>0</v>
      </c>
      <c r="L593">
        <f>BV593 - IF(AH593&gt;1, K593*BQ593*100.0/(AJ593*CJ593), 0)</f>
        <v>0</v>
      </c>
      <c r="M593">
        <f>((S593-I593/2)*L593-K593)/(S593+I593/2)</f>
        <v>0</v>
      </c>
      <c r="N593">
        <f>M593*(CC593+CD593)/1000.0</f>
        <v>0</v>
      </c>
      <c r="O593">
        <f>(BV593 - IF(AH593&gt;1, K593*BQ593*100.0/(AJ593*CJ593), 0))*(CC593+CD593)/1000.0</f>
        <v>0</v>
      </c>
      <c r="P593">
        <f>2.0/((1/R593-1/Q593)+SIGN(R593)*SQRT((1/R593-1/Q593)*(1/R593-1/Q593) + 4*BR593/((BR593+1)*(BR593+1))*(2*1/R593*1/Q593-1/Q593*1/Q593)))</f>
        <v>0</v>
      </c>
      <c r="Q593">
        <f>IF(LEFT(BS593,1)&lt;&gt;"0",IF(LEFT(BS593,1)="1",3.0,BT593),$D$5+$E$5*(CJ593*CC593/($K$5*1000))+$F$5*(CJ593*CC593/($K$5*1000))*MAX(MIN(BQ593,$J$5),$I$5)*MAX(MIN(BQ593,$J$5),$I$5)+$G$5*MAX(MIN(BQ593,$J$5),$I$5)*(CJ593*CC593/($K$5*1000))+$H$5*(CJ593*CC593/($K$5*1000))*(CJ593*CC593/($K$5*1000)))</f>
        <v>0</v>
      </c>
      <c r="R593">
        <f>I593*(1000-(1000*0.61365*exp(17.502*V593/(240.97+V593))/(CC593+CD593)+BX593)/2)/(1000*0.61365*exp(17.502*V593/(240.97+V593))/(CC593+CD593)-BX593)</f>
        <v>0</v>
      </c>
      <c r="S593">
        <f>1/((BR593+1)/(P593/1.6)+1/(Q593/1.37)) + BR593/((BR593+1)/(P593/1.6) + BR593/(Q593/1.37))</f>
        <v>0</v>
      </c>
      <c r="T593">
        <f>(BM593*BP593)</f>
        <v>0</v>
      </c>
      <c r="U593">
        <f>(CE593+(T593+2*0.95*5.67E-8*(((CE593+$B$7)+273)^4-(CE593+273)^4)-44100*I593)/(1.84*29.3*Q593+8*0.95*5.67E-8*(CE593+273)^3))</f>
        <v>0</v>
      </c>
      <c r="V593">
        <f>($C$7*CF593+$D$7*CG593+$E$7*U593)</f>
        <v>0</v>
      </c>
      <c r="W593">
        <f>0.61365*exp(17.502*V593/(240.97+V593))</f>
        <v>0</v>
      </c>
      <c r="X593">
        <f>(Y593/Z593*100)</f>
        <v>0</v>
      </c>
      <c r="Y593">
        <f>BX593*(CC593+CD593)/1000</f>
        <v>0</v>
      </c>
      <c r="Z593">
        <f>0.61365*exp(17.502*CE593/(240.97+CE593))</f>
        <v>0</v>
      </c>
      <c r="AA593">
        <f>(W593-BX593*(CC593+CD593)/1000)</f>
        <v>0</v>
      </c>
      <c r="AB593">
        <f>(-I593*44100)</f>
        <v>0</v>
      </c>
      <c r="AC593">
        <f>2*29.3*Q593*0.92*(CE593-V593)</f>
        <v>0</v>
      </c>
      <c r="AD593">
        <f>2*0.95*5.67E-8*(((CE593+$B$7)+273)^4-(V593+273)^4)</f>
        <v>0</v>
      </c>
      <c r="AE593">
        <f>T593+AD593+AB593+AC593</f>
        <v>0</v>
      </c>
      <c r="AF593">
        <v>126</v>
      </c>
      <c r="AG593">
        <v>14</v>
      </c>
      <c r="AH593">
        <f>IF(AF593*$H$13&gt;=AJ593,1.0,(AJ593/(AJ593-AF593*$H$13)))</f>
        <v>0</v>
      </c>
      <c r="AI593">
        <f>(AH593-1)*100</f>
        <v>0</v>
      </c>
      <c r="AJ593">
        <f>MAX(0,($B$13+$C$13*CJ593)/(1+$D$13*CJ593)*CC593/(CE593+273)*$E$13)</f>
        <v>0</v>
      </c>
      <c r="AK593" t="s">
        <v>292</v>
      </c>
      <c r="AL593" t="s">
        <v>292</v>
      </c>
      <c r="AM593">
        <v>0</v>
      </c>
      <c r="AN593">
        <v>0</v>
      </c>
      <c r="AO593">
        <f>1-AM593/AN593</f>
        <v>0</v>
      </c>
      <c r="AP593">
        <v>0</v>
      </c>
      <c r="AQ593" t="s">
        <v>292</v>
      </c>
      <c r="AR593" t="s">
        <v>292</v>
      </c>
      <c r="AS593">
        <v>0</v>
      </c>
      <c r="AT593">
        <v>0</v>
      </c>
      <c r="AU593">
        <f>1-AS593/AT593</f>
        <v>0</v>
      </c>
      <c r="AV593">
        <v>0.5</v>
      </c>
      <c r="AW593">
        <f>BN593</f>
        <v>0</v>
      </c>
      <c r="AX593">
        <f>K593</f>
        <v>0</v>
      </c>
      <c r="AY593">
        <f>AU593*AV593*AW593</f>
        <v>0</v>
      </c>
      <c r="AZ593">
        <f>(AX593-AP593)/AW593</f>
        <v>0</v>
      </c>
      <c r="BA593">
        <f>(AN593-AT593)/AT593</f>
        <v>0</v>
      </c>
      <c r="BB593">
        <f>AM593/(AO593+AM593/AT593)</f>
        <v>0</v>
      </c>
      <c r="BC593" t="s">
        <v>292</v>
      </c>
      <c r="BD593">
        <v>0</v>
      </c>
      <c r="BE593">
        <f>IF(BD593&lt;&gt;0, BD593, BB593)</f>
        <v>0</v>
      </c>
      <c r="BF593">
        <f>1-BE593/AT593</f>
        <v>0</v>
      </c>
      <c r="BG593">
        <f>(AT593-AS593)/(AT593-BE593)</f>
        <v>0</v>
      </c>
      <c r="BH593">
        <f>(AN593-AT593)/(AN593-BE593)</f>
        <v>0</v>
      </c>
      <c r="BI593">
        <f>(AT593-AS593)/(AT593-AM593)</f>
        <v>0</v>
      </c>
      <c r="BJ593">
        <f>(AN593-AT593)/(AN593-AM593)</f>
        <v>0</v>
      </c>
      <c r="BK593">
        <f>(BG593*BE593/AS593)</f>
        <v>0</v>
      </c>
      <c r="BL593">
        <f>(1-BK593)</f>
        <v>0</v>
      </c>
      <c r="BM593">
        <f>$B$11*CK593+$C$11*CL593+$F$11*CM593*(1-CP593)</f>
        <v>0</v>
      </c>
      <c r="BN593">
        <f>BM593*BO593</f>
        <v>0</v>
      </c>
      <c r="BO593">
        <f>($B$11*$D$9+$C$11*$D$9+$F$11*((CZ593+CR593)/MAX(CZ593+CR593+DA593, 0.1)*$I$9+DA593/MAX(CZ593+CR593+DA593, 0.1)*$J$9))/($B$11+$C$11+$F$11)</f>
        <v>0</v>
      </c>
      <c r="BP593">
        <f>($B$11*$K$9+$C$11*$K$9+$F$11*((CZ593+CR593)/MAX(CZ593+CR593+DA593, 0.1)*$P$9+DA593/MAX(CZ593+CR593+DA593, 0.1)*$Q$9))/($B$11+$C$11+$F$11)</f>
        <v>0</v>
      </c>
      <c r="BQ593">
        <v>6</v>
      </c>
      <c r="BR593">
        <v>0.5</v>
      </c>
      <c r="BS593" t="s">
        <v>293</v>
      </c>
      <c r="BT593">
        <v>2</v>
      </c>
      <c r="BU593">
        <v>1626466341</v>
      </c>
      <c r="BV593">
        <v>394.491</v>
      </c>
      <c r="BW593">
        <v>419.945</v>
      </c>
      <c r="BX593">
        <v>19.4043666666667</v>
      </c>
      <c r="BY593">
        <v>9.96462333333333</v>
      </c>
      <c r="BZ593">
        <v>392.944</v>
      </c>
      <c r="CA593">
        <v>19.3565</v>
      </c>
      <c r="CB593">
        <v>900.060333333333</v>
      </c>
      <c r="CC593">
        <v>100.747666666667</v>
      </c>
      <c r="CD593">
        <v>0.101239666666667</v>
      </c>
      <c r="CE593">
        <v>35.0523333333333</v>
      </c>
      <c r="CF593">
        <v>32.1976</v>
      </c>
      <c r="CG593">
        <v>999.9</v>
      </c>
      <c r="CH593">
        <v>0</v>
      </c>
      <c r="CI593">
        <v>0</v>
      </c>
      <c r="CJ593">
        <v>9918.75</v>
      </c>
      <c r="CK593">
        <v>0</v>
      </c>
      <c r="CL593">
        <v>0.221023</v>
      </c>
      <c r="CM593">
        <v>1460.05666666667</v>
      </c>
      <c r="CN593">
        <v>0.973005</v>
      </c>
      <c r="CO593">
        <v>0.0269953</v>
      </c>
      <c r="CP593">
        <v>0</v>
      </c>
      <c r="CQ593">
        <v>893.971</v>
      </c>
      <c r="CR593">
        <v>4.99999</v>
      </c>
      <c r="CS593">
        <v>13156.5666666667</v>
      </c>
      <c r="CT593">
        <v>12728.8666666667</v>
      </c>
      <c r="CU593">
        <v>40.75</v>
      </c>
      <c r="CV593">
        <v>42.062</v>
      </c>
      <c r="CW593">
        <v>41.5</v>
      </c>
      <c r="CX593">
        <v>41.75</v>
      </c>
      <c r="CY593">
        <v>43.562</v>
      </c>
      <c r="CZ593">
        <v>1415.77666666667</v>
      </c>
      <c r="DA593">
        <v>39.28</v>
      </c>
      <c r="DB593">
        <v>0</v>
      </c>
      <c r="DC593">
        <v>1626466353.2</v>
      </c>
      <c r="DD593">
        <v>0</v>
      </c>
      <c r="DE593">
        <v>894.37996</v>
      </c>
      <c r="DF593">
        <v>-2.51023076152043</v>
      </c>
      <c r="DG593">
        <v>-44.7384615861383</v>
      </c>
      <c r="DH593">
        <v>13160.828</v>
      </c>
      <c r="DI593">
        <v>15</v>
      </c>
      <c r="DJ593">
        <v>1626465084.6</v>
      </c>
      <c r="DK593" t="s">
        <v>294</v>
      </c>
      <c r="DL593">
        <v>1626465076.6</v>
      </c>
      <c r="DM593">
        <v>1626465084.6</v>
      </c>
      <c r="DN593">
        <v>8</v>
      </c>
      <c r="DO593">
        <v>0.212</v>
      </c>
      <c r="DP593">
        <v>0.013</v>
      </c>
      <c r="DQ593">
        <v>1.588</v>
      </c>
      <c r="DR593">
        <v>-0.074</v>
      </c>
      <c r="DS593">
        <v>420</v>
      </c>
      <c r="DT593">
        <v>3</v>
      </c>
      <c r="DU593">
        <v>0.13</v>
      </c>
      <c r="DV593">
        <v>0.03</v>
      </c>
      <c r="DW593">
        <v>-25.4783512195122</v>
      </c>
      <c r="DX593">
        <v>0.076699651567901</v>
      </c>
      <c r="DY593">
        <v>0.0215523200262244</v>
      </c>
      <c r="DZ593">
        <v>1</v>
      </c>
      <c r="EA593">
        <v>894.518757575758</v>
      </c>
      <c r="EB593">
        <v>-2.59851221893522</v>
      </c>
      <c r="EC593">
        <v>0.336106136763193</v>
      </c>
      <c r="ED593">
        <v>1</v>
      </c>
      <c r="EE593">
        <v>9.39813634146341</v>
      </c>
      <c r="EF593">
        <v>0.335288153310106</v>
      </c>
      <c r="EG593">
        <v>0.0341108538449238</v>
      </c>
      <c r="EH593">
        <v>0</v>
      </c>
      <c r="EI593">
        <v>2</v>
      </c>
      <c r="EJ593">
        <v>3</v>
      </c>
      <c r="EK593" t="s">
        <v>354</v>
      </c>
      <c r="EL593">
        <v>100</v>
      </c>
      <c r="EM593">
        <v>100</v>
      </c>
      <c r="EN593">
        <v>1.547</v>
      </c>
      <c r="EO593">
        <v>0.0482</v>
      </c>
      <c r="EP593">
        <v>0.796380875196005</v>
      </c>
      <c r="EQ593">
        <v>0.00225868272383977</v>
      </c>
      <c r="ER593">
        <v>-9.96746185667655e-07</v>
      </c>
      <c r="ES593">
        <v>2.83711317370827e-10</v>
      </c>
      <c r="ET593">
        <v>-0.071317122073674</v>
      </c>
      <c r="EU593">
        <v>-0.00217948432402501</v>
      </c>
      <c r="EV593">
        <v>0.000453263451741206</v>
      </c>
      <c r="EW593">
        <v>-1.16319206543697e-06</v>
      </c>
      <c r="EX593">
        <v>-2</v>
      </c>
      <c r="EY593">
        <v>2196</v>
      </c>
      <c r="EZ593">
        <v>1</v>
      </c>
      <c r="FA593">
        <v>25</v>
      </c>
      <c r="FB593">
        <v>21.1</v>
      </c>
      <c r="FC593">
        <v>21</v>
      </c>
      <c r="FD593">
        <v>18</v>
      </c>
      <c r="FE593">
        <v>839.454</v>
      </c>
      <c r="FF593">
        <v>441.052</v>
      </c>
      <c r="FG593">
        <v>44.51</v>
      </c>
      <c r="FH593">
        <v>25.8012</v>
      </c>
      <c r="FI593">
        <v>30.0007</v>
      </c>
      <c r="FJ593">
        <v>25.6321</v>
      </c>
      <c r="FK593">
        <v>25.6399</v>
      </c>
      <c r="FL593">
        <v>25.1968</v>
      </c>
      <c r="FM593">
        <v>36.4652</v>
      </c>
      <c r="FN593">
        <v>0</v>
      </c>
      <c r="FO593">
        <v>45.56</v>
      </c>
      <c r="FP593">
        <v>420</v>
      </c>
      <c r="FQ593">
        <v>10.1188</v>
      </c>
      <c r="FR593">
        <v>101.418</v>
      </c>
      <c r="FS593">
        <v>101.84</v>
      </c>
    </row>
    <row r="594" spans="1:175">
      <c r="A594">
        <v>578</v>
      </c>
      <c r="B594">
        <v>1626466344</v>
      </c>
      <c r="C594">
        <v>1154.40000009537</v>
      </c>
      <c r="D594" t="s">
        <v>1450</v>
      </c>
      <c r="E594" t="s">
        <v>1451</v>
      </c>
      <c r="F594">
        <v>1</v>
      </c>
      <c r="G594" t="s">
        <v>291</v>
      </c>
      <c r="H594">
        <v>1626466343</v>
      </c>
      <c r="I594">
        <f>(J594)/1000</f>
        <v>0</v>
      </c>
      <c r="J594">
        <f>1000*CB594*AH594*(BX594-BY594)/(100*BQ594*(1000-AH594*BX594))</f>
        <v>0</v>
      </c>
      <c r="K594">
        <f>CB594*AH594*(BW594-BV594*(1000-AH594*BY594)/(1000-AH594*BX594))/(100*BQ594)</f>
        <v>0</v>
      </c>
      <c r="L594">
        <f>BV594 - IF(AH594&gt;1, K594*BQ594*100.0/(AJ594*CJ594), 0)</f>
        <v>0</v>
      </c>
      <c r="M594">
        <f>((S594-I594/2)*L594-K594)/(S594+I594/2)</f>
        <v>0</v>
      </c>
      <c r="N594">
        <f>M594*(CC594+CD594)/1000.0</f>
        <v>0</v>
      </c>
      <c r="O594">
        <f>(BV594 - IF(AH594&gt;1, K594*BQ594*100.0/(AJ594*CJ594), 0))*(CC594+CD594)/1000.0</f>
        <v>0</v>
      </c>
      <c r="P594">
        <f>2.0/((1/R594-1/Q594)+SIGN(R594)*SQRT((1/R594-1/Q594)*(1/R594-1/Q594) + 4*BR594/((BR594+1)*(BR594+1))*(2*1/R594*1/Q594-1/Q594*1/Q594)))</f>
        <v>0</v>
      </c>
      <c r="Q594">
        <f>IF(LEFT(BS594,1)&lt;&gt;"0",IF(LEFT(BS594,1)="1",3.0,BT594),$D$5+$E$5*(CJ594*CC594/($K$5*1000))+$F$5*(CJ594*CC594/($K$5*1000))*MAX(MIN(BQ594,$J$5),$I$5)*MAX(MIN(BQ594,$J$5),$I$5)+$G$5*MAX(MIN(BQ594,$J$5),$I$5)*(CJ594*CC594/($K$5*1000))+$H$5*(CJ594*CC594/($K$5*1000))*(CJ594*CC594/($K$5*1000)))</f>
        <v>0</v>
      </c>
      <c r="R594">
        <f>I594*(1000-(1000*0.61365*exp(17.502*V594/(240.97+V594))/(CC594+CD594)+BX594)/2)/(1000*0.61365*exp(17.502*V594/(240.97+V594))/(CC594+CD594)-BX594)</f>
        <v>0</v>
      </c>
      <c r="S594">
        <f>1/((BR594+1)/(P594/1.6)+1/(Q594/1.37)) + BR594/((BR594+1)/(P594/1.6) + BR594/(Q594/1.37))</f>
        <v>0</v>
      </c>
      <c r="T594">
        <f>(BM594*BP594)</f>
        <v>0</v>
      </c>
      <c r="U594">
        <f>(CE594+(T594+2*0.95*5.67E-8*(((CE594+$B$7)+273)^4-(CE594+273)^4)-44100*I594)/(1.84*29.3*Q594+8*0.95*5.67E-8*(CE594+273)^3))</f>
        <v>0</v>
      </c>
      <c r="V594">
        <f>($C$7*CF594+$D$7*CG594+$E$7*U594)</f>
        <v>0</v>
      </c>
      <c r="W594">
        <f>0.61365*exp(17.502*V594/(240.97+V594))</f>
        <v>0</v>
      </c>
      <c r="X594">
        <f>(Y594/Z594*100)</f>
        <v>0</v>
      </c>
      <c r="Y594">
        <f>BX594*(CC594+CD594)/1000</f>
        <v>0</v>
      </c>
      <c r="Z594">
        <f>0.61365*exp(17.502*CE594/(240.97+CE594))</f>
        <v>0</v>
      </c>
      <c r="AA594">
        <f>(W594-BX594*(CC594+CD594)/1000)</f>
        <v>0</v>
      </c>
      <c r="AB594">
        <f>(-I594*44100)</f>
        <v>0</v>
      </c>
      <c r="AC594">
        <f>2*29.3*Q594*0.92*(CE594-V594)</f>
        <v>0</v>
      </c>
      <c r="AD594">
        <f>2*0.95*5.67E-8*(((CE594+$B$7)+273)^4-(V594+273)^4)</f>
        <v>0</v>
      </c>
      <c r="AE594">
        <f>T594+AD594+AB594+AC594</f>
        <v>0</v>
      </c>
      <c r="AF594">
        <v>126</v>
      </c>
      <c r="AG594">
        <v>14</v>
      </c>
      <c r="AH594">
        <f>IF(AF594*$H$13&gt;=AJ594,1.0,(AJ594/(AJ594-AF594*$H$13)))</f>
        <v>0</v>
      </c>
      <c r="AI594">
        <f>(AH594-1)*100</f>
        <v>0</v>
      </c>
      <c r="AJ594">
        <f>MAX(0,($B$13+$C$13*CJ594)/(1+$D$13*CJ594)*CC594/(CE594+273)*$E$13)</f>
        <v>0</v>
      </c>
      <c r="AK594" t="s">
        <v>292</v>
      </c>
      <c r="AL594" t="s">
        <v>292</v>
      </c>
      <c r="AM594">
        <v>0</v>
      </c>
      <c r="AN594">
        <v>0</v>
      </c>
      <c r="AO594">
        <f>1-AM594/AN594</f>
        <v>0</v>
      </c>
      <c r="AP594">
        <v>0</v>
      </c>
      <c r="AQ594" t="s">
        <v>292</v>
      </c>
      <c r="AR594" t="s">
        <v>292</v>
      </c>
      <c r="AS594">
        <v>0</v>
      </c>
      <c r="AT594">
        <v>0</v>
      </c>
      <c r="AU594">
        <f>1-AS594/AT594</f>
        <v>0</v>
      </c>
      <c r="AV594">
        <v>0.5</v>
      </c>
      <c r="AW594">
        <f>BN594</f>
        <v>0</v>
      </c>
      <c r="AX594">
        <f>K594</f>
        <v>0</v>
      </c>
      <c r="AY594">
        <f>AU594*AV594*AW594</f>
        <v>0</v>
      </c>
      <c r="AZ594">
        <f>(AX594-AP594)/AW594</f>
        <v>0</v>
      </c>
      <c r="BA594">
        <f>(AN594-AT594)/AT594</f>
        <v>0</v>
      </c>
      <c r="BB594">
        <f>AM594/(AO594+AM594/AT594)</f>
        <v>0</v>
      </c>
      <c r="BC594" t="s">
        <v>292</v>
      </c>
      <c r="BD594">
        <v>0</v>
      </c>
      <c r="BE594">
        <f>IF(BD594&lt;&gt;0, BD594, BB594)</f>
        <v>0</v>
      </c>
      <c r="BF594">
        <f>1-BE594/AT594</f>
        <v>0</v>
      </c>
      <c r="BG594">
        <f>(AT594-AS594)/(AT594-BE594)</f>
        <v>0</v>
      </c>
      <c r="BH594">
        <f>(AN594-AT594)/(AN594-BE594)</f>
        <v>0</v>
      </c>
      <c r="BI594">
        <f>(AT594-AS594)/(AT594-AM594)</f>
        <v>0</v>
      </c>
      <c r="BJ594">
        <f>(AN594-AT594)/(AN594-AM594)</f>
        <v>0</v>
      </c>
      <c r="BK594">
        <f>(BG594*BE594/AS594)</f>
        <v>0</v>
      </c>
      <c r="BL594">
        <f>(1-BK594)</f>
        <v>0</v>
      </c>
      <c r="BM594">
        <f>$B$11*CK594+$C$11*CL594+$F$11*CM594*(1-CP594)</f>
        <v>0</v>
      </c>
      <c r="BN594">
        <f>BM594*BO594</f>
        <v>0</v>
      </c>
      <c r="BO594">
        <f>($B$11*$D$9+$C$11*$D$9+$F$11*((CZ594+CR594)/MAX(CZ594+CR594+DA594, 0.1)*$I$9+DA594/MAX(CZ594+CR594+DA594, 0.1)*$J$9))/($B$11+$C$11+$F$11)</f>
        <v>0</v>
      </c>
      <c r="BP594">
        <f>($B$11*$K$9+$C$11*$K$9+$F$11*((CZ594+CR594)/MAX(CZ594+CR594+DA594, 0.1)*$P$9+DA594/MAX(CZ594+CR594+DA594, 0.1)*$Q$9))/($B$11+$C$11+$F$11)</f>
        <v>0</v>
      </c>
      <c r="BQ594">
        <v>6</v>
      </c>
      <c r="BR594">
        <v>0.5</v>
      </c>
      <c r="BS594" t="s">
        <v>293</v>
      </c>
      <c r="BT594">
        <v>2</v>
      </c>
      <c r="BU594">
        <v>1626466343</v>
      </c>
      <c r="BV594">
        <v>394.522</v>
      </c>
      <c r="BW594">
        <v>419.966666666667</v>
      </c>
      <c r="BX594">
        <v>19.4442333333333</v>
      </c>
      <c r="BY594">
        <v>10.00441</v>
      </c>
      <c r="BZ594">
        <v>392.974666666667</v>
      </c>
      <c r="CA594">
        <v>19.3958</v>
      </c>
      <c r="CB594">
        <v>900.045</v>
      </c>
      <c r="CC594">
        <v>100.748</v>
      </c>
      <c r="CD594">
        <v>0.100581333333333</v>
      </c>
      <c r="CE594">
        <v>35.0871</v>
      </c>
      <c r="CF594">
        <v>32.2248666666667</v>
      </c>
      <c r="CG594">
        <v>999.9</v>
      </c>
      <c r="CH594">
        <v>0</v>
      </c>
      <c r="CI594">
        <v>0</v>
      </c>
      <c r="CJ594">
        <v>9983.96</v>
      </c>
      <c r="CK594">
        <v>0</v>
      </c>
      <c r="CL594">
        <v>0.221023</v>
      </c>
      <c r="CM594">
        <v>1459.95333333333</v>
      </c>
      <c r="CN594">
        <v>0.973</v>
      </c>
      <c r="CO594">
        <v>0.0269999</v>
      </c>
      <c r="CP594">
        <v>0</v>
      </c>
      <c r="CQ594">
        <v>893.969333333333</v>
      </c>
      <c r="CR594">
        <v>4.99999</v>
      </c>
      <c r="CS594">
        <v>13154.3</v>
      </c>
      <c r="CT594">
        <v>12727.9666666667</v>
      </c>
      <c r="CU594">
        <v>40.75</v>
      </c>
      <c r="CV594">
        <v>42.062</v>
      </c>
      <c r="CW594">
        <v>41.5</v>
      </c>
      <c r="CX594">
        <v>41.812</v>
      </c>
      <c r="CY594">
        <v>43.5206666666667</v>
      </c>
      <c r="CZ594">
        <v>1415.66666666667</v>
      </c>
      <c r="DA594">
        <v>39.2866666666667</v>
      </c>
      <c r="DB594">
        <v>0</v>
      </c>
      <c r="DC594">
        <v>1626466355.6</v>
      </c>
      <c r="DD594">
        <v>0</v>
      </c>
      <c r="DE594">
        <v>894.27216</v>
      </c>
      <c r="DF594">
        <v>-2.57892307612586</v>
      </c>
      <c r="DG594">
        <v>-40.3230769742034</v>
      </c>
      <c r="DH594">
        <v>13159.028</v>
      </c>
      <c r="DI594">
        <v>15</v>
      </c>
      <c r="DJ594">
        <v>1626465084.6</v>
      </c>
      <c r="DK594" t="s">
        <v>294</v>
      </c>
      <c r="DL594">
        <v>1626465076.6</v>
      </c>
      <c r="DM594">
        <v>1626465084.6</v>
      </c>
      <c r="DN594">
        <v>8</v>
      </c>
      <c r="DO594">
        <v>0.212</v>
      </c>
      <c r="DP594">
        <v>0.013</v>
      </c>
      <c r="DQ594">
        <v>1.588</v>
      </c>
      <c r="DR594">
        <v>-0.074</v>
      </c>
      <c r="DS594">
        <v>420</v>
      </c>
      <c r="DT594">
        <v>3</v>
      </c>
      <c r="DU594">
        <v>0.13</v>
      </c>
      <c r="DV594">
        <v>0.03</v>
      </c>
      <c r="DW594">
        <v>-25.4722536585366</v>
      </c>
      <c r="DX594">
        <v>0.0520703832752521</v>
      </c>
      <c r="DY594">
        <v>0.0193094075083217</v>
      </c>
      <c r="DZ594">
        <v>1</v>
      </c>
      <c r="EA594">
        <v>894.445057142857</v>
      </c>
      <c r="EB594">
        <v>-2.58305861504287</v>
      </c>
      <c r="EC594">
        <v>0.343135536974372</v>
      </c>
      <c r="ED594">
        <v>1</v>
      </c>
      <c r="EE594">
        <v>9.40609365853659</v>
      </c>
      <c r="EF594">
        <v>0.307683135888534</v>
      </c>
      <c r="EG594">
        <v>0.0321757166998919</v>
      </c>
      <c r="EH594">
        <v>0</v>
      </c>
      <c r="EI594">
        <v>2</v>
      </c>
      <c r="EJ594">
        <v>3</v>
      </c>
      <c r="EK594" t="s">
        <v>354</v>
      </c>
      <c r="EL594">
        <v>100</v>
      </c>
      <c r="EM594">
        <v>100</v>
      </c>
      <c r="EN594">
        <v>1.547</v>
      </c>
      <c r="EO594">
        <v>0.0488</v>
      </c>
      <c r="EP594">
        <v>0.796380875196005</v>
      </c>
      <c r="EQ594">
        <v>0.00225868272383977</v>
      </c>
      <c r="ER594">
        <v>-9.96746185667655e-07</v>
      </c>
      <c r="ES594">
        <v>2.83711317370827e-10</v>
      </c>
      <c r="ET594">
        <v>-0.071317122073674</v>
      </c>
      <c r="EU594">
        <v>-0.00217948432402501</v>
      </c>
      <c r="EV594">
        <v>0.000453263451741206</v>
      </c>
      <c r="EW594">
        <v>-1.16319206543697e-06</v>
      </c>
      <c r="EX594">
        <v>-2</v>
      </c>
      <c r="EY594">
        <v>2196</v>
      </c>
      <c r="EZ594">
        <v>1</v>
      </c>
      <c r="FA594">
        <v>25</v>
      </c>
      <c r="FB594">
        <v>21.1</v>
      </c>
      <c r="FC594">
        <v>21</v>
      </c>
      <c r="FD594">
        <v>18</v>
      </c>
      <c r="FE594">
        <v>839.921</v>
      </c>
      <c r="FF594">
        <v>441.028</v>
      </c>
      <c r="FG594">
        <v>44.5499</v>
      </c>
      <c r="FH594">
        <v>25.8055</v>
      </c>
      <c r="FI594">
        <v>30.0006</v>
      </c>
      <c r="FJ594">
        <v>25.6348</v>
      </c>
      <c r="FK594">
        <v>25.6425</v>
      </c>
      <c r="FL594">
        <v>25.1973</v>
      </c>
      <c r="FM594">
        <v>36.4652</v>
      </c>
      <c r="FN594">
        <v>0</v>
      </c>
      <c r="FO594">
        <v>45.66</v>
      </c>
      <c r="FP594">
        <v>420</v>
      </c>
      <c r="FQ594">
        <v>10.0962</v>
      </c>
      <c r="FR594">
        <v>101.418</v>
      </c>
      <c r="FS594">
        <v>101.839</v>
      </c>
    </row>
    <row r="595" spans="1:175">
      <c r="A595">
        <v>579</v>
      </c>
      <c r="B595">
        <v>1626466346</v>
      </c>
      <c r="C595">
        <v>1156.40000009537</v>
      </c>
      <c r="D595" t="s">
        <v>1452</v>
      </c>
      <c r="E595" t="s">
        <v>1453</v>
      </c>
      <c r="F595">
        <v>1</v>
      </c>
      <c r="G595" t="s">
        <v>291</v>
      </c>
      <c r="H595">
        <v>1626466345</v>
      </c>
      <c r="I595">
        <f>(J595)/1000</f>
        <v>0</v>
      </c>
      <c r="J595">
        <f>1000*CB595*AH595*(BX595-BY595)/(100*BQ595*(1000-AH595*BX595))</f>
        <v>0</v>
      </c>
      <c r="K595">
        <f>CB595*AH595*(BW595-BV595*(1000-AH595*BY595)/(1000-AH595*BX595))/(100*BQ595)</f>
        <v>0</v>
      </c>
      <c r="L595">
        <f>BV595 - IF(AH595&gt;1, K595*BQ595*100.0/(AJ595*CJ595), 0)</f>
        <v>0</v>
      </c>
      <c r="M595">
        <f>((S595-I595/2)*L595-K595)/(S595+I595/2)</f>
        <v>0</v>
      </c>
      <c r="N595">
        <f>M595*(CC595+CD595)/1000.0</f>
        <v>0</v>
      </c>
      <c r="O595">
        <f>(BV595 - IF(AH595&gt;1, K595*BQ595*100.0/(AJ595*CJ595), 0))*(CC595+CD595)/1000.0</f>
        <v>0</v>
      </c>
      <c r="P595">
        <f>2.0/((1/R595-1/Q595)+SIGN(R595)*SQRT((1/R595-1/Q595)*(1/R595-1/Q595) + 4*BR595/((BR595+1)*(BR595+1))*(2*1/R595*1/Q595-1/Q595*1/Q595)))</f>
        <v>0</v>
      </c>
      <c r="Q595">
        <f>IF(LEFT(BS595,1)&lt;&gt;"0",IF(LEFT(BS595,1)="1",3.0,BT595),$D$5+$E$5*(CJ595*CC595/($K$5*1000))+$F$5*(CJ595*CC595/($K$5*1000))*MAX(MIN(BQ595,$J$5),$I$5)*MAX(MIN(BQ595,$J$5),$I$5)+$G$5*MAX(MIN(BQ595,$J$5),$I$5)*(CJ595*CC595/($K$5*1000))+$H$5*(CJ595*CC595/($K$5*1000))*(CJ595*CC595/($K$5*1000)))</f>
        <v>0</v>
      </c>
      <c r="R595">
        <f>I595*(1000-(1000*0.61365*exp(17.502*V595/(240.97+V595))/(CC595+CD595)+BX595)/2)/(1000*0.61365*exp(17.502*V595/(240.97+V595))/(CC595+CD595)-BX595)</f>
        <v>0</v>
      </c>
      <c r="S595">
        <f>1/((BR595+1)/(P595/1.6)+1/(Q595/1.37)) + BR595/((BR595+1)/(P595/1.6) + BR595/(Q595/1.37))</f>
        <v>0</v>
      </c>
      <c r="T595">
        <f>(BM595*BP595)</f>
        <v>0</v>
      </c>
      <c r="U595">
        <f>(CE595+(T595+2*0.95*5.67E-8*(((CE595+$B$7)+273)^4-(CE595+273)^4)-44100*I595)/(1.84*29.3*Q595+8*0.95*5.67E-8*(CE595+273)^3))</f>
        <v>0</v>
      </c>
      <c r="V595">
        <f>($C$7*CF595+$D$7*CG595+$E$7*U595)</f>
        <v>0</v>
      </c>
      <c r="W595">
        <f>0.61365*exp(17.502*V595/(240.97+V595))</f>
        <v>0</v>
      </c>
      <c r="X595">
        <f>(Y595/Z595*100)</f>
        <v>0</v>
      </c>
      <c r="Y595">
        <f>BX595*(CC595+CD595)/1000</f>
        <v>0</v>
      </c>
      <c r="Z595">
        <f>0.61365*exp(17.502*CE595/(240.97+CE595))</f>
        <v>0</v>
      </c>
      <c r="AA595">
        <f>(W595-BX595*(CC595+CD595)/1000)</f>
        <v>0</v>
      </c>
      <c r="AB595">
        <f>(-I595*44100)</f>
        <v>0</v>
      </c>
      <c r="AC595">
        <f>2*29.3*Q595*0.92*(CE595-V595)</f>
        <v>0</v>
      </c>
      <c r="AD595">
        <f>2*0.95*5.67E-8*(((CE595+$B$7)+273)^4-(V595+273)^4)</f>
        <v>0</v>
      </c>
      <c r="AE595">
        <f>T595+AD595+AB595+AC595</f>
        <v>0</v>
      </c>
      <c r="AF595">
        <v>126</v>
      </c>
      <c r="AG595">
        <v>14</v>
      </c>
      <c r="AH595">
        <f>IF(AF595*$H$13&gt;=AJ595,1.0,(AJ595/(AJ595-AF595*$H$13)))</f>
        <v>0</v>
      </c>
      <c r="AI595">
        <f>(AH595-1)*100</f>
        <v>0</v>
      </c>
      <c r="AJ595">
        <f>MAX(0,($B$13+$C$13*CJ595)/(1+$D$13*CJ595)*CC595/(CE595+273)*$E$13)</f>
        <v>0</v>
      </c>
      <c r="AK595" t="s">
        <v>292</v>
      </c>
      <c r="AL595" t="s">
        <v>292</v>
      </c>
      <c r="AM595">
        <v>0</v>
      </c>
      <c r="AN595">
        <v>0</v>
      </c>
      <c r="AO595">
        <f>1-AM595/AN595</f>
        <v>0</v>
      </c>
      <c r="AP595">
        <v>0</v>
      </c>
      <c r="AQ595" t="s">
        <v>292</v>
      </c>
      <c r="AR595" t="s">
        <v>292</v>
      </c>
      <c r="AS595">
        <v>0</v>
      </c>
      <c r="AT595">
        <v>0</v>
      </c>
      <c r="AU595">
        <f>1-AS595/AT595</f>
        <v>0</v>
      </c>
      <c r="AV595">
        <v>0.5</v>
      </c>
      <c r="AW595">
        <f>BN595</f>
        <v>0</v>
      </c>
      <c r="AX595">
        <f>K595</f>
        <v>0</v>
      </c>
      <c r="AY595">
        <f>AU595*AV595*AW595</f>
        <v>0</v>
      </c>
      <c r="AZ595">
        <f>(AX595-AP595)/AW595</f>
        <v>0</v>
      </c>
      <c r="BA595">
        <f>(AN595-AT595)/AT595</f>
        <v>0</v>
      </c>
      <c r="BB595">
        <f>AM595/(AO595+AM595/AT595)</f>
        <v>0</v>
      </c>
      <c r="BC595" t="s">
        <v>292</v>
      </c>
      <c r="BD595">
        <v>0</v>
      </c>
      <c r="BE595">
        <f>IF(BD595&lt;&gt;0, BD595, BB595)</f>
        <v>0</v>
      </c>
      <c r="BF595">
        <f>1-BE595/AT595</f>
        <v>0</v>
      </c>
      <c r="BG595">
        <f>(AT595-AS595)/(AT595-BE595)</f>
        <v>0</v>
      </c>
      <c r="BH595">
        <f>(AN595-AT595)/(AN595-BE595)</f>
        <v>0</v>
      </c>
      <c r="BI595">
        <f>(AT595-AS595)/(AT595-AM595)</f>
        <v>0</v>
      </c>
      <c r="BJ595">
        <f>(AN595-AT595)/(AN595-AM595)</f>
        <v>0</v>
      </c>
      <c r="BK595">
        <f>(BG595*BE595/AS595)</f>
        <v>0</v>
      </c>
      <c r="BL595">
        <f>(1-BK595)</f>
        <v>0</v>
      </c>
      <c r="BM595">
        <f>$B$11*CK595+$C$11*CL595+$F$11*CM595*(1-CP595)</f>
        <v>0</v>
      </c>
      <c r="BN595">
        <f>BM595*BO595</f>
        <v>0</v>
      </c>
      <c r="BO595">
        <f>($B$11*$D$9+$C$11*$D$9+$F$11*((CZ595+CR595)/MAX(CZ595+CR595+DA595, 0.1)*$I$9+DA595/MAX(CZ595+CR595+DA595, 0.1)*$J$9))/($B$11+$C$11+$F$11)</f>
        <v>0</v>
      </c>
      <c r="BP595">
        <f>($B$11*$K$9+$C$11*$K$9+$F$11*((CZ595+CR595)/MAX(CZ595+CR595+DA595, 0.1)*$P$9+DA595/MAX(CZ595+CR595+DA595, 0.1)*$Q$9))/($B$11+$C$11+$F$11)</f>
        <v>0</v>
      </c>
      <c r="BQ595">
        <v>6</v>
      </c>
      <c r="BR595">
        <v>0.5</v>
      </c>
      <c r="BS595" t="s">
        <v>293</v>
      </c>
      <c r="BT595">
        <v>2</v>
      </c>
      <c r="BU595">
        <v>1626466345</v>
      </c>
      <c r="BV595">
        <v>394.541666666667</v>
      </c>
      <c r="BW595">
        <v>419.942666666667</v>
      </c>
      <c r="BX595">
        <v>19.4855333333333</v>
      </c>
      <c r="BY595">
        <v>10.0170666666667</v>
      </c>
      <c r="BZ595">
        <v>392.994333333333</v>
      </c>
      <c r="CA595">
        <v>19.4365</v>
      </c>
      <c r="CB595">
        <v>899.981333333333</v>
      </c>
      <c r="CC595">
        <v>100.747333333333</v>
      </c>
      <c r="CD595">
        <v>0.0996693</v>
      </c>
      <c r="CE595">
        <v>35.1169</v>
      </c>
      <c r="CF595">
        <v>32.2482333333333</v>
      </c>
      <c r="CG595">
        <v>999.9</v>
      </c>
      <c r="CH595">
        <v>0</v>
      </c>
      <c r="CI595">
        <v>0</v>
      </c>
      <c r="CJ595">
        <v>10016.2333333333</v>
      </c>
      <c r="CK595">
        <v>0</v>
      </c>
      <c r="CL595">
        <v>0.221023</v>
      </c>
      <c r="CM595">
        <v>1460.03</v>
      </c>
      <c r="CN595">
        <v>0.973005</v>
      </c>
      <c r="CO595">
        <v>0.0269953</v>
      </c>
      <c r="CP595">
        <v>0</v>
      </c>
      <c r="CQ595">
        <v>894.124</v>
      </c>
      <c r="CR595">
        <v>4.99999</v>
      </c>
      <c r="CS595">
        <v>13155.7333333333</v>
      </c>
      <c r="CT595">
        <v>12728.6333333333</v>
      </c>
      <c r="CU595">
        <v>40.75</v>
      </c>
      <c r="CV595">
        <v>42.062</v>
      </c>
      <c r="CW595">
        <v>41.5413333333333</v>
      </c>
      <c r="CX595">
        <v>41.812</v>
      </c>
      <c r="CY595">
        <v>43.562</v>
      </c>
      <c r="CZ595">
        <v>1415.75</v>
      </c>
      <c r="DA595">
        <v>39.28</v>
      </c>
      <c r="DB595">
        <v>0</v>
      </c>
      <c r="DC595">
        <v>1626466357.4</v>
      </c>
      <c r="DD595">
        <v>0</v>
      </c>
      <c r="DE595">
        <v>894.233423076923</v>
      </c>
      <c r="DF595">
        <v>-2.67579487310828</v>
      </c>
      <c r="DG595">
        <v>-34.3965811876999</v>
      </c>
      <c r="DH595">
        <v>13158.1807692308</v>
      </c>
      <c r="DI595">
        <v>15</v>
      </c>
      <c r="DJ595">
        <v>1626465084.6</v>
      </c>
      <c r="DK595" t="s">
        <v>294</v>
      </c>
      <c r="DL595">
        <v>1626465076.6</v>
      </c>
      <c r="DM595">
        <v>1626465084.6</v>
      </c>
      <c r="DN595">
        <v>8</v>
      </c>
      <c r="DO595">
        <v>0.212</v>
      </c>
      <c r="DP595">
        <v>0.013</v>
      </c>
      <c r="DQ595">
        <v>1.588</v>
      </c>
      <c r="DR595">
        <v>-0.074</v>
      </c>
      <c r="DS595">
        <v>420</v>
      </c>
      <c r="DT595">
        <v>3</v>
      </c>
      <c r="DU595">
        <v>0.13</v>
      </c>
      <c r="DV595">
        <v>0.03</v>
      </c>
      <c r="DW595">
        <v>-25.4672024390244</v>
      </c>
      <c r="DX595">
        <v>0.120547735191585</v>
      </c>
      <c r="DY595">
        <v>0.0240660117360651</v>
      </c>
      <c r="DZ595">
        <v>1</v>
      </c>
      <c r="EA595">
        <v>894.336696969697</v>
      </c>
      <c r="EB595">
        <v>-2.23079449572481</v>
      </c>
      <c r="EC595">
        <v>0.308462313875974</v>
      </c>
      <c r="ED595">
        <v>1</v>
      </c>
      <c r="EE595">
        <v>9.41517658536585</v>
      </c>
      <c r="EF595">
        <v>0.307082926829277</v>
      </c>
      <c r="EG595">
        <v>0.0321631468101384</v>
      </c>
      <c r="EH595">
        <v>0</v>
      </c>
      <c r="EI595">
        <v>2</v>
      </c>
      <c r="EJ595">
        <v>3</v>
      </c>
      <c r="EK595" t="s">
        <v>354</v>
      </c>
      <c r="EL595">
        <v>100</v>
      </c>
      <c r="EM595">
        <v>100</v>
      </c>
      <c r="EN595">
        <v>1.548</v>
      </c>
      <c r="EO595">
        <v>0.0493</v>
      </c>
      <c r="EP595">
        <v>0.796380875196005</v>
      </c>
      <c r="EQ595">
        <v>0.00225868272383977</v>
      </c>
      <c r="ER595">
        <v>-9.96746185667655e-07</v>
      </c>
      <c r="ES595">
        <v>2.83711317370827e-10</v>
      </c>
      <c r="ET595">
        <v>-0.071317122073674</v>
      </c>
      <c r="EU595">
        <v>-0.00217948432402501</v>
      </c>
      <c r="EV595">
        <v>0.000453263451741206</v>
      </c>
      <c r="EW595">
        <v>-1.16319206543697e-06</v>
      </c>
      <c r="EX595">
        <v>-2</v>
      </c>
      <c r="EY595">
        <v>2196</v>
      </c>
      <c r="EZ595">
        <v>1</v>
      </c>
      <c r="FA595">
        <v>25</v>
      </c>
      <c r="FB595">
        <v>21.2</v>
      </c>
      <c r="FC595">
        <v>21</v>
      </c>
      <c r="FD595">
        <v>18</v>
      </c>
      <c r="FE595">
        <v>840.076</v>
      </c>
      <c r="FF595">
        <v>441.202</v>
      </c>
      <c r="FG595">
        <v>44.5817</v>
      </c>
      <c r="FH595">
        <v>25.8099</v>
      </c>
      <c r="FI595">
        <v>30.0006</v>
      </c>
      <c r="FJ595">
        <v>25.6373</v>
      </c>
      <c r="FK595">
        <v>25.6452</v>
      </c>
      <c r="FL595">
        <v>25.1981</v>
      </c>
      <c r="FM595">
        <v>35.8433</v>
      </c>
      <c r="FN595">
        <v>0</v>
      </c>
      <c r="FO595">
        <v>45.66</v>
      </c>
      <c r="FP595">
        <v>420</v>
      </c>
      <c r="FQ595">
        <v>10.2053</v>
      </c>
      <c r="FR595">
        <v>101.418</v>
      </c>
      <c r="FS595">
        <v>101.838</v>
      </c>
    </row>
    <row r="596" spans="1:175">
      <c r="A596">
        <v>580</v>
      </c>
      <c r="B596">
        <v>1626466348</v>
      </c>
      <c r="C596">
        <v>1158.40000009537</v>
      </c>
      <c r="D596" t="s">
        <v>1454</v>
      </c>
      <c r="E596" t="s">
        <v>1455</v>
      </c>
      <c r="F596">
        <v>1</v>
      </c>
      <c r="G596" t="s">
        <v>291</v>
      </c>
      <c r="H596">
        <v>1626466347</v>
      </c>
      <c r="I596">
        <f>(J596)/1000</f>
        <v>0</v>
      </c>
      <c r="J596">
        <f>1000*CB596*AH596*(BX596-BY596)/(100*BQ596*(1000-AH596*BX596))</f>
        <v>0</v>
      </c>
      <c r="K596">
        <f>CB596*AH596*(BW596-BV596*(1000-AH596*BY596)/(1000-AH596*BX596))/(100*BQ596)</f>
        <v>0</v>
      </c>
      <c r="L596">
        <f>BV596 - IF(AH596&gt;1, K596*BQ596*100.0/(AJ596*CJ596), 0)</f>
        <v>0</v>
      </c>
      <c r="M596">
        <f>((S596-I596/2)*L596-K596)/(S596+I596/2)</f>
        <v>0</v>
      </c>
      <c r="N596">
        <f>M596*(CC596+CD596)/1000.0</f>
        <v>0</v>
      </c>
      <c r="O596">
        <f>(BV596 - IF(AH596&gt;1, K596*BQ596*100.0/(AJ596*CJ596), 0))*(CC596+CD596)/1000.0</f>
        <v>0</v>
      </c>
      <c r="P596">
        <f>2.0/((1/R596-1/Q596)+SIGN(R596)*SQRT((1/R596-1/Q596)*(1/R596-1/Q596) + 4*BR596/((BR596+1)*(BR596+1))*(2*1/R596*1/Q596-1/Q596*1/Q596)))</f>
        <v>0</v>
      </c>
      <c r="Q596">
        <f>IF(LEFT(BS596,1)&lt;&gt;"0",IF(LEFT(BS596,1)="1",3.0,BT596),$D$5+$E$5*(CJ596*CC596/($K$5*1000))+$F$5*(CJ596*CC596/($K$5*1000))*MAX(MIN(BQ596,$J$5),$I$5)*MAX(MIN(BQ596,$J$5),$I$5)+$G$5*MAX(MIN(BQ596,$J$5),$I$5)*(CJ596*CC596/($K$5*1000))+$H$5*(CJ596*CC596/($K$5*1000))*(CJ596*CC596/($K$5*1000)))</f>
        <v>0</v>
      </c>
      <c r="R596">
        <f>I596*(1000-(1000*0.61365*exp(17.502*V596/(240.97+V596))/(CC596+CD596)+BX596)/2)/(1000*0.61365*exp(17.502*V596/(240.97+V596))/(CC596+CD596)-BX596)</f>
        <v>0</v>
      </c>
      <c r="S596">
        <f>1/((BR596+1)/(P596/1.6)+1/(Q596/1.37)) + BR596/((BR596+1)/(P596/1.6) + BR596/(Q596/1.37))</f>
        <v>0</v>
      </c>
      <c r="T596">
        <f>(BM596*BP596)</f>
        <v>0</v>
      </c>
      <c r="U596">
        <f>(CE596+(T596+2*0.95*5.67E-8*(((CE596+$B$7)+273)^4-(CE596+273)^4)-44100*I596)/(1.84*29.3*Q596+8*0.95*5.67E-8*(CE596+273)^3))</f>
        <v>0</v>
      </c>
      <c r="V596">
        <f>($C$7*CF596+$D$7*CG596+$E$7*U596)</f>
        <v>0</v>
      </c>
      <c r="W596">
        <f>0.61365*exp(17.502*V596/(240.97+V596))</f>
        <v>0</v>
      </c>
      <c r="X596">
        <f>(Y596/Z596*100)</f>
        <v>0</v>
      </c>
      <c r="Y596">
        <f>BX596*(CC596+CD596)/1000</f>
        <v>0</v>
      </c>
      <c r="Z596">
        <f>0.61365*exp(17.502*CE596/(240.97+CE596))</f>
        <v>0</v>
      </c>
      <c r="AA596">
        <f>(W596-BX596*(CC596+CD596)/1000)</f>
        <v>0</v>
      </c>
      <c r="AB596">
        <f>(-I596*44100)</f>
        <v>0</v>
      </c>
      <c r="AC596">
        <f>2*29.3*Q596*0.92*(CE596-V596)</f>
        <v>0</v>
      </c>
      <c r="AD596">
        <f>2*0.95*5.67E-8*(((CE596+$B$7)+273)^4-(V596+273)^4)</f>
        <v>0</v>
      </c>
      <c r="AE596">
        <f>T596+AD596+AB596+AC596</f>
        <v>0</v>
      </c>
      <c r="AF596">
        <v>126</v>
      </c>
      <c r="AG596">
        <v>14</v>
      </c>
      <c r="AH596">
        <f>IF(AF596*$H$13&gt;=AJ596,1.0,(AJ596/(AJ596-AF596*$H$13)))</f>
        <v>0</v>
      </c>
      <c r="AI596">
        <f>(AH596-1)*100</f>
        <v>0</v>
      </c>
      <c r="AJ596">
        <f>MAX(0,($B$13+$C$13*CJ596)/(1+$D$13*CJ596)*CC596/(CE596+273)*$E$13)</f>
        <v>0</v>
      </c>
      <c r="AK596" t="s">
        <v>292</v>
      </c>
      <c r="AL596" t="s">
        <v>292</v>
      </c>
      <c r="AM596">
        <v>0</v>
      </c>
      <c r="AN596">
        <v>0</v>
      </c>
      <c r="AO596">
        <f>1-AM596/AN596</f>
        <v>0</v>
      </c>
      <c r="AP596">
        <v>0</v>
      </c>
      <c r="AQ596" t="s">
        <v>292</v>
      </c>
      <c r="AR596" t="s">
        <v>292</v>
      </c>
      <c r="AS596">
        <v>0</v>
      </c>
      <c r="AT596">
        <v>0</v>
      </c>
      <c r="AU596">
        <f>1-AS596/AT596</f>
        <v>0</v>
      </c>
      <c r="AV596">
        <v>0.5</v>
      </c>
      <c r="AW596">
        <f>BN596</f>
        <v>0</v>
      </c>
      <c r="AX596">
        <f>K596</f>
        <v>0</v>
      </c>
      <c r="AY596">
        <f>AU596*AV596*AW596</f>
        <v>0</v>
      </c>
      <c r="AZ596">
        <f>(AX596-AP596)/AW596</f>
        <v>0</v>
      </c>
      <c r="BA596">
        <f>(AN596-AT596)/AT596</f>
        <v>0</v>
      </c>
      <c r="BB596">
        <f>AM596/(AO596+AM596/AT596)</f>
        <v>0</v>
      </c>
      <c r="BC596" t="s">
        <v>292</v>
      </c>
      <c r="BD596">
        <v>0</v>
      </c>
      <c r="BE596">
        <f>IF(BD596&lt;&gt;0, BD596, BB596)</f>
        <v>0</v>
      </c>
      <c r="BF596">
        <f>1-BE596/AT596</f>
        <v>0</v>
      </c>
      <c r="BG596">
        <f>(AT596-AS596)/(AT596-BE596)</f>
        <v>0</v>
      </c>
      <c r="BH596">
        <f>(AN596-AT596)/(AN596-BE596)</f>
        <v>0</v>
      </c>
      <c r="BI596">
        <f>(AT596-AS596)/(AT596-AM596)</f>
        <v>0</v>
      </c>
      <c r="BJ596">
        <f>(AN596-AT596)/(AN596-AM596)</f>
        <v>0</v>
      </c>
      <c r="BK596">
        <f>(BG596*BE596/AS596)</f>
        <v>0</v>
      </c>
      <c r="BL596">
        <f>(1-BK596)</f>
        <v>0</v>
      </c>
      <c r="BM596">
        <f>$B$11*CK596+$C$11*CL596+$F$11*CM596*(1-CP596)</f>
        <v>0</v>
      </c>
      <c r="BN596">
        <f>BM596*BO596</f>
        <v>0</v>
      </c>
      <c r="BO596">
        <f>($B$11*$D$9+$C$11*$D$9+$F$11*((CZ596+CR596)/MAX(CZ596+CR596+DA596, 0.1)*$I$9+DA596/MAX(CZ596+CR596+DA596, 0.1)*$J$9))/($B$11+$C$11+$F$11)</f>
        <v>0</v>
      </c>
      <c r="BP596">
        <f>($B$11*$K$9+$C$11*$K$9+$F$11*((CZ596+CR596)/MAX(CZ596+CR596+DA596, 0.1)*$P$9+DA596/MAX(CZ596+CR596+DA596, 0.1)*$Q$9))/($B$11+$C$11+$F$11)</f>
        <v>0</v>
      </c>
      <c r="BQ596">
        <v>6</v>
      </c>
      <c r="BR596">
        <v>0.5</v>
      </c>
      <c r="BS596" t="s">
        <v>293</v>
      </c>
      <c r="BT596">
        <v>2</v>
      </c>
      <c r="BU596">
        <v>1626466347</v>
      </c>
      <c r="BV596">
        <v>394.536333333333</v>
      </c>
      <c r="BW596">
        <v>419.943666666667</v>
      </c>
      <c r="BX596">
        <v>19.5188333333333</v>
      </c>
      <c r="BY596">
        <v>10.0259666666667</v>
      </c>
      <c r="BZ596">
        <v>392.989</v>
      </c>
      <c r="CA596">
        <v>19.4693666666667</v>
      </c>
      <c r="CB596">
        <v>899.978333333333</v>
      </c>
      <c r="CC596">
        <v>100.748</v>
      </c>
      <c r="CD596">
        <v>0.0998190666666667</v>
      </c>
      <c r="CE596">
        <v>35.1495</v>
      </c>
      <c r="CF596">
        <v>32.2721666666667</v>
      </c>
      <c r="CG596">
        <v>999.9</v>
      </c>
      <c r="CH596">
        <v>0</v>
      </c>
      <c r="CI596">
        <v>0</v>
      </c>
      <c r="CJ596">
        <v>10018.7333333333</v>
      </c>
      <c r="CK596">
        <v>0</v>
      </c>
      <c r="CL596">
        <v>0.221023</v>
      </c>
      <c r="CM596">
        <v>1460.03</v>
      </c>
      <c r="CN596">
        <v>0.973005</v>
      </c>
      <c r="CO596">
        <v>0.0269953</v>
      </c>
      <c r="CP596">
        <v>0</v>
      </c>
      <c r="CQ596">
        <v>893.742333333333</v>
      </c>
      <c r="CR596">
        <v>4.99999</v>
      </c>
      <c r="CS596">
        <v>13154.1</v>
      </c>
      <c r="CT596">
        <v>12728.6666666667</v>
      </c>
      <c r="CU596">
        <v>40.75</v>
      </c>
      <c r="CV596">
        <v>42.062</v>
      </c>
      <c r="CW596">
        <v>41.562</v>
      </c>
      <c r="CX596">
        <v>41.812</v>
      </c>
      <c r="CY596">
        <v>43.562</v>
      </c>
      <c r="CZ596">
        <v>1415.75</v>
      </c>
      <c r="DA596">
        <v>39.28</v>
      </c>
      <c r="DB596">
        <v>0</v>
      </c>
      <c r="DC596">
        <v>1626466359.2</v>
      </c>
      <c r="DD596">
        <v>0</v>
      </c>
      <c r="DE596">
        <v>894.10404</v>
      </c>
      <c r="DF596">
        <v>-2.22492307745578</v>
      </c>
      <c r="DG596">
        <v>-28.7307692246366</v>
      </c>
      <c r="DH596">
        <v>13156.832</v>
      </c>
      <c r="DI596">
        <v>15</v>
      </c>
      <c r="DJ596">
        <v>1626465084.6</v>
      </c>
      <c r="DK596" t="s">
        <v>294</v>
      </c>
      <c r="DL596">
        <v>1626465076.6</v>
      </c>
      <c r="DM596">
        <v>1626465084.6</v>
      </c>
      <c r="DN596">
        <v>8</v>
      </c>
      <c r="DO596">
        <v>0.212</v>
      </c>
      <c r="DP596">
        <v>0.013</v>
      </c>
      <c r="DQ596">
        <v>1.588</v>
      </c>
      <c r="DR596">
        <v>-0.074</v>
      </c>
      <c r="DS596">
        <v>420</v>
      </c>
      <c r="DT596">
        <v>3</v>
      </c>
      <c r="DU596">
        <v>0.13</v>
      </c>
      <c r="DV596">
        <v>0.03</v>
      </c>
      <c r="DW596">
        <v>-25.4615609756098</v>
      </c>
      <c r="DX596">
        <v>0.226931707317064</v>
      </c>
      <c r="DY596">
        <v>0.0306481836333539</v>
      </c>
      <c r="DZ596">
        <v>1</v>
      </c>
      <c r="EA596">
        <v>894.281121212121</v>
      </c>
      <c r="EB596">
        <v>-2.47564044377192</v>
      </c>
      <c r="EC596">
        <v>0.319891530629087</v>
      </c>
      <c r="ED596">
        <v>1</v>
      </c>
      <c r="EE596">
        <v>9.42734365853659</v>
      </c>
      <c r="EF596">
        <v>0.319912891986044</v>
      </c>
      <c r="EG596">
        <v>0.0335543805257787</v>
      </c>
      <c r="EH596">
        <v>0</v>
      </c>
      <c r="EI596">
        <v>2</v>
      </c>
      <c r="EJ596">
        <v>3</v>
      </c>
      <c r="EK596" t="s">
        <v>354</v>
      </c>
      <c r="EL596">
        <v>100</v>
      </c>
      <c r="EM596">
        <v>100</v>
      </c>
      <c r="EN596">
        <v>1.547</v>
      </c>
      <c r="EO596">
        <v>0.0497</v>
      </c>
      <c r="EP596">
        <v>0.796380875196005</v>
      </c>
      <c r="EQ596">
        <v>0.00225868272383977</v>
      </c>
      <c r="ER596">
        <v>-9.96746185667655e-07</v>
      </c>
      <c r="ES596">
        <v>2.83711317370827e-10</v>
      </c>
      <c r="ET596">
        <v>-0.071317122073674</v>
      </c>
      <c r="EU596">
        <v>-0.00217948432402501</v>
      </c>
      <c r="EV596">
        <v>0.000453263451741206</v>
      </c>
      <c r="EW596">
        <v>-1.16319206543697e-06</v>
      </c>
      <c r="EX596">
        <v>-2</v>
      </c>
      <c r="EY596">
        <v>2196</v>
      </c>
      <c r="EZ596">
        <v>1</v>
      </c>
      <c r="FA596">
        <v>25</v>
      </c>
      <c r="FB596">
        <v>21.2</v>
      </c>
      <c r="FC596">
        <v>21.1</v>
      </c>
      <c r="FD596">
        <v>18</v>
      </c>
      <c r="FE596">
        <v>840</v>
      </c>
      <c r="FF596">
        <v>441.3</v>
      </c>
      <c r="FG596">
        <v>44.6166</v>
      </c>
      <c r="FH596">
        <v>25.8142</v>
      </c>
      <c r="FI596">
        <v>30.0006</v>
      </c>
      <c r="FJ596">
        <v>25.64</v>
      </c>
      <c r="FK596">
        <v>25.6478</v>
      </c>
      <c r="FL596">
        <v>25.1988</v>
      </c>
      <c r="FM596">
        <v>35.8433</v>
      </c>
      <c r="FN596">
        <v>0</v>
      </c>
      <c r="FO596">
        <v>45.76</v>
      </c>
      <c r="FP596">
        <v>420</v>
      </c>
      <c r="FQ596">
        <v>10.2224</v>
      </c>
      <c r="FR596">
        <v>101.417</v>
      </c>
      <c r="FS596">
        <v>101.838</v>
      </c>
    </row>
    <row r="597" spans="1:175">
      <c r="A597">
        <v>581</v>
      </c>
      <c r="B597">
        <v>1626466350</v>
      </c>
      <c r="C597">
        <v>1160.40000009537</v>
      </c>
      <c r="D597" t="s">
        <v>1456</v>
      </c>
      <c r="E597" t="s">
        <v>1457</v>
      </c>
      <c r="F597">
        <v>1</v>
      </c>
      <c r="G597" t="s">
        <v>291</v>
      </c>
      <c r="H597">
        <v>1626466349</v>
      </c>
      <c r="I597">
        <f>(J597)/1000</f>
        <v>0</v>
      </c>
      <c r="J597">
        <f>1000*CB597*AH597*(BX597-BY597)/(100*BQ597*(1000-AH597*BX597))</f>
        <v>0</v>
      </c>
      <c r="K597">
        <f>CB597*AH597*(BW597-BV597*(1000-AH597*BY597)/(1000-AH597*BX597))/(100*BQ597)</f>
        <v>0</v>
      </c>
      <c r="L597">
        <f>BV597 - IF(AH597&gt;1, K597*BQ597*100.0/(AJ597*CJ597), 0)</f>
        <v>0</v>
      </c>
      <c r="M597">
        <f>((S597-I597/2)*L597-K597)/(S597+I597/2)</f>
        <v>0</v>
      </c>
      <c r="N597">
        <f>M597*(CC597+CD597)/1000.0</f>
        <v>0</v>
      </c>
      <c r="O597">
        <f>(BV597 - IF(AH597&gt;1, K597*BQ597*100.0/(AJ597*CJ597), 0))*(CC597+CD597)/1000.0</f>
        <v>0</v>
      </c>
      <c r="P597">
        <f>2.0/((1/R597-1/Q597)+SIGN(R597)*SQRT((1/R597-1/Q597)*(1/R597-1/Q597) + 4*BR597/((BR597+1)*(BR597+1))*(2*1/R597*1/Q597-1/Q597*1/Q597)))</f>
        <v>0</v>
      </c>
      <c r="Q597">
        <f>IF(LEFT(BS597,1)&lt;&gt;"0",IF(LEFT(BS597,1)="1",3.0,BT597),$D$5+$E$5*(CJ597*CC597/($K$5*1000))+$F$5*(CJ597*CC597/($K$5*1000))*MAX(MIN(BQ597,$J$5),$I$5)*MAX(MIN(BQ597,$J$5),$I$5)+$G$5*MAX(MIN(BQ597,$J$5),$I$5)*(CJ597*CC597/($K$5*1000))+$H$5*(CJ597*CC597/($K$5*1000))*(CJ597*CC597/($K$5*1000)))</f>
        <v>0</v>
      </c>
      <c r="R597">
        <f>I597*(1000-(1000*0.61365*exp(17.502*V597/(240.97+V597))/(CC597+CD597)+BX597)/2)/(1000*0.61365*exp(17.502*V597/(240.97+V597))/(CC597+CD597)-BX597)</f>
        <v>0</v>
      </c>
      <c r="S597">
        <f>1/((BR597+1)/(P597/1.6)+1/(Q597/1.37)) + BR597/((BR597+1)/(P597/1.6) + BR597/(Q597/1.37))</f>
        <v>0</v>
      </c>
      <c r="T597">
        <f>(BM597*BP597)</f>
        <v>0</v>
      </c>
      <c r="U597">
        <f>(CE597+(T597+2*0.95*5.67E-8*(((CE597+$B$7)+273)^4-(CE597+273)^4)-44100*I597)/(1.84*29.3*Q597+8*0.95*5.67E-8*(CE597+273)^3))</f>
        <v>0</v>
      </c>
      <c r="V597">
        <f>($C$7*CF597+$D$7*CG597+$E$7*U597)</f>
        <v>0</v>
      </c>
      <c r="W597">
        <f>0.61365*exp(17.502*V597/(240.97+V597))</f>
        <v>0</v>
      </c>
      <c r="X597">
        <f>(Y597/Z597*100)</f>
        <v>0</v>
      </c>
      <c r="Y597">
        <f>BX597*(CC597+CD597)/1000</f>
        <v>0</v>
      </c>
      <c r="Z597">
        <f>0.61365*exp(17.502*CE597/(240.97+CE597))</f>
        <v>0</v>
      </c>
      <c r="AA597">
        <f>(W597-BX597*(CC597+CD597)/1000)</f>
        <v>0</v>
      </c>
      <c r="AB597">
        <f>(-I597*44100)</f>
        <v>0</v>
      </c>
      <c r="AC597">
        <f>2*29.3*Q597*0.92*(CE597-V597)</f>
        <v>0</v>
      </c>
      <c r="AD597">
        <f>2*0.95*5.67E-8*(((CE597+$B$7)+273)^4-(V597+273)^4)</f>
        <v>0</v>
      </c>
      <c r="AE597">
        <f>T597+AD597+AB597+AC597</f>
        <v>0</v>
      </c>
      <c r="AF597">
        <v>126</v>
      </c>
      <c r="AG597">
        <v>14</v>
      </c>
      <c r="AH597">
        <f>IF(AF597*$H$13&gt;=AJ597,1.0,(AJ597/(AJ597-AF597*$H$13)))</f>
        <v>0</v>
      </c>
      <c r="AI597">
        <f>(AH597-1)*100</f>
        <v>0</v>
      </c>
      <c r="AJ597">
        <f>MAX(0,($B$13+$C$13*CJ597)/(1+$D$13*CJ597)*CC597/(CE597+273)*$E$13)</f>
        <v>0</v>
      </c>
      <c r="AK597" t="s">
        <v>292</v>
      </c>
      <c r="AL597" t="s">
        <v>292</v>
      </c>
      <c r="AM597">
        <v>0</v>
      </c>
      <c r="AN597">
        <v>0</v>
      </c>
      <c r="AO597">
        <f>1-AM597/AN597</f>
        <v>0</v>
      </c>
      <c r="AP597">
        <v>0</v>
      </c>
      <c r="AQ597" t="s">
        <v>292</v>
      </c>
      <c r="AR597" t="s">
        <v>292</v>
      </c>
      <c r="AS597">
        <v>0</v>
      </c>
      <c r="AT597">
        <v>0</v>
      </c>
      <c r="AU597">
        <f>1-AS597/AT597</f>
        <v>0</v>
      </c>
      <c r="AV597">
        <v>0.5</v>
      </c>
      <c r="AW597">
        <f>BN597</f>
        <v>0</v>
      </c>
      <c r="AX597">
        <f>K597</f>
        <v>0</v>
      </c>
      <c r="AY597">
        <f>AU597*AV597*AW597</f>
        <v>0</v>
      </c>
      <c r="AZ597">
        <f>(AX597-AP597)/AW597</f>
        <v>0</v>
      </c>
      <c r="BA597">
        <f>(AN597-AT597)/AT597</f>
        <v>0</v>
      </c>
      <c r="BB597">
        <f>AM597/(AO597+AM597/AT597)</f>
        <v>0</v>
      </c>
      <c r="BC597" t="s">
        <v>292</v>
      </c>
      <c r="BD597">
        <v>0</v>
      </c>
      <c r="BE597">
        <f>IF(BD597&lt;&gt;0, BD597, BB597)</f>
        <v>0</v>
      </c>
      <c r="BF597">
        <f>1-BE597/AT597</f>
        <v>0</v>
      </c>
      <c r="BG597">
        <f>(AT597-AS597)/(AT597-BE597)</f>
        <v>0</v>
      </c>
      <c r="BH597">
        <f>(AN597-AT597)/(AN597-BE597)</f>
        <v>0</v>
      </c>
      <c r="BI597">
        <f>(AT597-AS597)/(AT597-AM597)</f>
        <v>0</v>
      </c>
      <c r="BJ597">
        <f>(AN597-AT597)/(AN597-AM597)</f>
        <v>0</v>
      </c>
      <c r="BK597">
        <f>(BG597*BE597/AS597)</f>
        <v>0</v>
      </c>
      <c r="BL597">
        <f>(1-BK597)</f>
        <v>0</v>
      </c>
      <c r="BM597">
        <f>$B$11*CK597+$C$11*CL597+$F$11*CM597*(1-CP597)</f>
        <v>0</v>
      </c>
      <c r="BN597">
        <f>BM597*BO597</f>
        <v>0</v>
      </c>
      <c r="BO597">
        <f>($B$11*$D$9+$C$11*$D$9+$F$11*((CZ597+CR597)/MAX(CZ597+CR597+DA597, 0.1)*$I$9+DA597/MAX(CZ597+CR597+DA597, 0.1)*$J$9))/($B$11+$C$11+$F$11)</f>
        <v>0</v>
      </c>
      <c r="BP597">
        <f>($B$11*$K$9+$C$11*$K$9+$F$11*((CZ597+CR597)/MAX(CZ597+CR597+DA597, 0.1)*$P$9+DA597/MAX(CZ597+CR597+DA597, 0.1)*$Q$9))/($B$11+$C$11+$F$11)</f>
        <v>0</v>
      </c>
      <c r="BQ597">
        <v>6</v>
      </c>
      <c r="BR597">
        <v>0.5</v>
      </c>
      <c r="BS597" t="s">
        <v>293</v>
      </c>
      <c r="BT597">
        <v>2</v>
      </c>
      <c r="BU597">
        <v>1626466349</v>
      </c>
      <c r="BV597">
        <v>394.551333333333</v>
      </c>
      <c r="BW597">
        <v>419.951</v>
      </c>
      <c r="BX597">
        <v>19.5489333333333</v>
      </c>
      <c r="BY597">
        <v>10.0636333333333</v>
      </c>
      <c r="BZ597">
        <v>393.004333333333</v>
      </c>
      <c r="CA597">
        <v>19.499</v>
      </c>
      <c r="CB597">
        <v>899.995</v>
      </c>
      <c r="CC597">
        <v>100.747666666667</v>
      </c>
      <c r="CD597">
        <v>0.0998172</v>
      </c>
      <c r="CE597">
        <v>35.1843666666667</v>
      </c>
      <c r="CF597">
        <v>32.3016333333333</v>
      </c>
      <c r="CG597">
        <v>999.9</v>
      </c>
      <c r="CH597">
        <v>0</v>
      </c>
      <c r="CI597">
        <v>0</v>
      </c>
      <c r="CJ597">
        <v>10040.0333333333</v>
      </c>
      <c r="CK597">
        <v>0</v>
      </c>
      <c r="CL597">
        <v>0.221023</v>
      </c>
      <c r="CM597">
        <v>1459.86666666667</v>
      </c>
      <c r="CN597">
        <v>0.973001666666667</v>
      </c>
      <c r="CO597">
        <v>0.0269983666666667</v>
      </c>
      <c r="CP597">
        <v>0</v>
      </c>
      <c r="CQ597">
        <v>893.640666666667</v>
      </c>
      <c r="CR597">
        <v>4.99999</v>
      </c>
      <c r="CS597">
        <v>13150.3</v>
      </c>
      <c r="CT597">
        <v>12727.2333333333</v>
      </c>
      <c r="CU597">
        <v>40.75</v>
      </c>
      <c r="CV597">
        <v>42.062</v>
      </c>
      <c r="CW597">
        <v>41.562</v>
      </c>
      <c r="CX597">
        <v>41.812</v>
      </c>
      <c r="CY597">
        <v>43.562</v>
      </c>
      <c r="CZ597">
        <v>1415.58666666667</v>
      </c>
      <c r="DA597">
        <v>39.28</v>
      </c>
      <c r="DB597">
        <v>0</v>
      </c>
      <c r="DC597">
        <v>1626466361</v>
      </c>
      <c r="DD597">
        <v>0</v>
      </c>
      <c r="DE597">
        <v>894.045884615385</v>
      </c>
      <c r="DF597">
        <v>-3.10875213587928</v>
      </c>
      <c r="DG597">
        <v>-35.2888888489262</v>
      </c>
      <c r="DH597">
        <v>13156.0615384615</v>
      </c>
      <c r="DI597">
        <v>15</v>
      </c>
      <c r="DJ597">
        <v>1626465084.6</v>
      </c>
      <c r="DK597" t="s">
        <v>294</v>
      </c>
      <c r="DL597">
        <v>1626465076.6</v>
      </c>
      <c r="DM597">
        <v>1626465084.6</v>
      </c>
      <c r="DN597">
        <v>8</v>
      </c>
      <c r="DO597">
        <v>0.212</v>
      </c>
      <c r="DP597">
        <v>0.013</v>
      </c>
      <c r="DQ597">
        <v>1.588</v>
      </c>
      <c r="DR597">
        <v>-0.074</v>
      </c>
      <c r="DS597">
        <v>420</v>
      </c>
      <c r="DT597">
        <v>3</v>
      </c>
      <c r="DU597">
        <v>0.13</v>
      </c>
      <c r="DV597">
        <v>0.03</v>
      </c>
      <c r="DW597">
        <v>-25.4536170731707</v>
      </c>
      <c r="DX597">
        <v>0.288401393728279</v>
      </c>
      <c r="DY597">
        <v>0.0348116388053148</v>
      </c>
      <c r="DZ597">
        <v>1</v>
      </c>
      <c r="EA597">
        <v>894.193085714286</v>
      </c>
      <c r="EB597">
        <v>-2.78250891201253</v>
      </c>
      <c r="EC597">
        <v>0.351121498827354</v>
      </c>
      <c r="ED597">
        <v>1</v>
      </c>
      <c r="EE597">
        <v>9.43874365853659</v>
      </c>
      <c r="EF597">
        <v>0.31327358885017</v>
      </c>
      <c r="EG597">
        <v>0.0329396784052967</v>
      </c>
      <c r="EH597">
        <v>0</v>
      </c>
      <c r="EI597">
        <v>2</v>
      </c>
      <c r="EJ597">
        <v>3</v>
      </c>
      <c r="EK597" t="s">
        <v>354</v>
      </c>
      <c r="EL597">
        <v>100</v>
      </c>
      <c r="EM597">
        <v>100</v>
      </c>
      <c r="EN597">
        <v>1.548</v>
      </c>
      <c r="EO597">
        <v>0.0501</v>
      </c>
      <c r="EP597">
        <v>0.796380875196005</v>
      </c>
      <c r="EQ597">
        <v>0.00225868272383977</v>
      </c>
      <c r="ER597">
        <v>-9.96746185667655e-07</v>
      </c>
      <c r="ES597">
        <v>2.83711317370827e-10</v>
      </c>
      <c r="ET597">
        <v>-0.071317122073674</v>
      </c>
      <c r="EU597">
        <v>-0.00217948432402501</v>
      </c>
      <c r="EV597">
        <v>0.000453263451741206</v>
      </c>
      <c r="EW597">
        <v>-1.16319206543697e-06</v>
      </c>
      <c r="EX597">
        <v>-2</v>
      </c>
      <c r="EY597">
        <v>2196</v>
      </c>
      <c r="EZ597">
        <v>1</v>
      </c>
      <c r="FA597">
        <v>25</v>
      </c>
      <c r="FB597">
        <v>21.2</v>
      </c>
      <c r="FC597">
        <v>21.1</v>
      </c>
      <c r="FD597">
        <v>18</v>
      </c>
      <c r="FE597">
        <v>840.252</v>
      </c>
      <c r="FF597">
        <v>441.12</v>
      </c>
      <c r="FG597">
        <v>44.6511</v>
      </c>
      <c r="FH597">
        <v>25.8178</v>
      </c>
      <c r="FI597">
        <v>30.0006</v>
      </c>
      <c r="FJ597">
        <v>25.6424</v>
      </c>
      <c r="FK597">
        <v>25.65</v>
      </c>
      <c r="FL597">
        <v>25.1992</v>
      </c>
      <c r="FM597">
        <v>35.8433</v>
      </c>
      <c r="FN597">
        <v>0</v>
      </c>
      <c r="FO597">
        <v>45.76</v>
      </c>
      <c r="FP597">
        <v>420</v>
      </c>
      <c r="FQ597">
        <v>10.2085</v>
      </c>
      <c r="FR597">
        <v>101.417</v>
      </c>
      <c r="FS597">
        <v>101.839</v>
      </c>
    </row>
    <row r="598" spans="1:175">
      <c r="A598">
        <v>582</v>
      </c>
      <c r="B598">
        <v>1626466352</v>
      </c>
      <c r="C598">
        <v>1162.40000009537</v>
      </c>
      <c r="D598" t="s">
        <v>1458</v>
      </c>
      <c r="E598" t="s">
        <v>1459</v>
      </c>
      <c r="F598">
        <v>1</v>
      </c>
      <c r="G598" t="s">
        <v>291</v>
      </c>
      <c r="H598">
        <v>1626466351</v>
      </c>
      <c r="I598">
        <f>(J598)/1000</f>
        <v>0</v>
      </c>
      <c r="J598">
        <f>1000*CB598*AH598*(BX598-BY598)/(100*BQ598*(1000-AH598*BX598))</f>
        <v>0</v>
      </c>
      <c r="K598">
        <f>CB598*AH598*(BW598-BV598*(1000-AH598*BY598)/(1000-AH598*BX598))/(100*BQ598)</f>
        <v>0</v>
      </c>
      <c r="L598">
        <f>BV598 - IF(AH598&gt;1, K598*BQ598*100.0/(AJ598*CJ598), 0)</f>
        <v>0</v>
      </c>
      <c r="M598">
        <f>((S598-I598/2)*L598-K598)/(S598+I598/2)</f>
        <v>0</v>
      </c>
      <c r="N598">
        <f>M598*(CC598+CD598)/1000.0</f>
        <v>0</v>
      </c>
      <c r="O598">
        <f>(BV598 - IF(AH598&gt;1, K598*BQ598*100.0/(AJ598*CJ598), 0))*(CC598+CD598)/1000.0</f>
        <v>0</v>
      </c>
      <c r="P598">
        <f>2.0/((1/R598-1/Q598)+SIGN(R598)*SQRT((1/R598-1/Q598)*(1/R598-1/Q598) + 4*BR598/((BR598+1)*(BR598+1))*(2*1/R598*1/Q598-1/Q598*1/Q598)))</f>
        <v>0</v>
      </c>
      <c r="Q598">
        <f>IF(LEFT(BS598,1)&lt;&gt;"0",IF(LEFT(BS598,1)="1",3.0,BT598),$D$5+$E$5*(CJ598*CC598/($K$5*1000))+$F$5*(CJ598*CC598/($K$5*1000))*MAX(MIN(BQ598,$J$5),$I$5)*MAX(MIN(BQ598,$J$5),$I$5)+$G$5*MAX(MIN(BQ598,$J$5),$I$5)*(CJ598*CC598/($K$5*1000))+$H$5*(CJ598*CC598/($K$5*1000))*(CJ598*CC598/($K$5*1000)))</f>
        <v>0</v>
      </c>
      <c r="R598">
        <f>I598*(1000-(1000*0.61365*exp(17.502*V598/(240.97+V598))/(CC598+CD598)+BX598)/2)/(1000*0.61365*exp(17.502*V598/(240.97+V598))/(CC598+CD598)-BX598)</f>
        <v>0</v>
      </c>
      <c r="S598">
        <f>1/((BR598+1)/(P598/1.6)+1/(Q598/1.37)) + BR598/((BR598+1)/(P598/1.6) + BR598/(Q598/1.37))</f>
        <v>0</v>
      </c>
      <c r="T598">
        <f>(BM598*BP598)</f>
        <v>0</v>
      </c>
      <c r="U598">
        <f>(CE598+(T598+2*0.95*5.67E-8*(((CE598+$B$7)+273)^4-(CE598+273)^4)-44100*I598)/(1.84*29.3*Q598+8*0.95*5.67E-8*(CE598+273)^3))</f>
        <v>0</v>
      </c>
      <c r="V598">
        <f>($C$7*CF598+$D$7*CG598+$E$7*U598)</f>
        <v>0</v>
      </c>
      <c r="W598">
        <f>0.61365*exp(17.502*V598/(240.97+V598))</f>
        <v>0</v>
      </c>
      <c r="X598">
        <f>(Y598/Z598*100)</f>
        <v>0</v>
      </c>
      <c r="Y598">
        <f>BX598*(CC598+CD598)/1000</f>
        <v>0</v>
      </c>
      <c r="Z598">
        <f>0.61365*exp(17.502*CE598/(240.97+CE598))</f>
        <v>0</v>
      </c>
      <c r="AA598">
        <f>(W598-BX598*(CC598+CD598)/1000)</f>
        <v>0</v>
      </c>
      <c r="AB598">
        <f>(-I598*44100)</f>
        <v>0</v>
      </c>
      <c r="AC598">
        <f>2*29.3*Q598*0.92*(CE598-V598)</f>
        <v>0</v>
      </c>
      <c r="AD598">
        <f>2*0.95*5.67E-8*(((CE598+$B$7)+273)^4-(V598+273)^4)</f>
        <v>0</v>
      </c>
      <c r="AE598">
        <f>T598+AD598+AB598+AC598</f>
        <v>0</v>
      </c>
      <c r="AF598">
        <v>126</v>
      </c>
      <c r="AG598">
        <v>14</v>
      </c>
      <c r="AH598">
        <f>IF(AF598*$H$13&gt;=AJ598,1.0,(AJ598/(AJ598-AF598*$H$13)))</f>
        <v>0</v>
      </c>
      <c r="AI598">
        <f>(AH598-1)*100</f>
        <v>0</v>
      </c>
      <c r="AJ598">
        <f>MAX(0,($B$13+$C$13*CJ598)/(1+$D$13*CJ598)*CC598/(CE598+273)*$E$13)</f>
        <v>0</v>
      </c>
      <c r="AK598" t="s">
        <v>292</v>
      </c>
      <c r="AL598" t="s">
        <v>292</v>
      </c>
      <c r="AM598">
        <v>0</v>
      </c>
      <c r="AN598">
        <v>0</v>
      </c>
      <c r="AO598">
        <f>1-AM598/AN598</f>
        <v>0</v>
      </c>
      <c r="AP598">
        <v>0</v>
      </c>
      <c r="AQ598" t="s">
        <v>292</v>
      </c>
      <c r="AR598" t="s">
        <v>292</v>
      </c>
      <c r="AS598">
        <v>0</v>
      </c>
      <c r="AT598">
        <v>0</v>
      </c>
      <c r="AU598">
        <f>1-AS598/AT598</f>
        <v>0</v>
      </c>
      <c r="AV598">
        <v>0.5</v>
      </c>
      <c r="AW598">
        <f>BN598</f>
        <v>0</v>
      </c>
      <c r="AX598">
        <f>K598</f>
        <v>0</v>
      </c>
      <c r="AY598">
        <f>AU598*AV598*AW598</f>
        <v>0</v>
      </c>
      <c r="AZ598">
        <f>(AX598-AP598)/AW598</f>
        <v>0</v>
      </c>
      <c r="BA598">
        <f>(AN598-AT598)/AT598</f>
        <v>0</v>
      </c>
      <c r="BB598">
        <f>AM598/(AO598+AM598/AT598)</f>
        <v>0</v>
      </c>
      <c r="BC598" t="s">
        <v>292</v>
      </c>
      <c r="BD598">
        <v>0</v>
      </c>
      <c r="BE598">
        <f>IF(BD598&lt;&gt;0, BD598, BB598)</f>
        <v>0</v>
      </c>
      <c r="BF598">
        <f>1-BE598/AT598</f>
        <v>0</v>
      </c>
      <c r="BG598">
        <f>(AT598-AS598)/(AT598-BE598)</f>
        <v>0</v>
      </c>
      <c r="BH598">
        <f>(AN598-AT598)/(AN598-BE598)</f>
        <v>0</v>
      </c>
      <c r="BI598">
        <f>(AT598-AS598)/(AT598-AM598)</f>
        <v>0</v>
      </c>
      <c r="BJ598">
        <f>(AN598-AT598)/(AN598-AM598)</f>
        <v>0</v>
      </c>
      <c r="BK598">
        <f>(BG598*BE598/AS598)</f>
        <v>0</v>
      </c>
      <c r="BL598">
        <f>(1-BK598)</f>
        <v>0</v>
      </c>
      <c r="BM598">
        <f>$B$11*CK598+$C$11*CL598+$F$11*CM598*(1-CP598)</f>
        <v>0</v>
      </c>
      <c r="BN598">
        <f>BM598*BO598</f>
        <v>0</v>
      </c>
      <c r="BO598">
        <f>($B$11*$D$9+$C$11*$D$9+$F$11*((CZ598+CR598)/MAX(CZ598+CR598+DA598, 0.1)*$I$9+DA598/MAX(CZ598+CR598+DA598, 0.1)*$J$9))/($B$11+$C$11+$F$11)</f>
        <v>0</v>
      </c>
      <c r="BP598">
        <f>($B$11*$K$9+$C$11*$K$9+$F$11*((CZ598+CR598)/MAX(CZ598+CR598+DA598, 0.1)*$P$9+DA598/MAX(CZ598+CR598+DA598, 0.1)*$Q$9))/($B$11+$C$11+$F$11)</f>
        <v>0</v>
      </c>
      <c r="BQ598">
        <v>6</v>
      </c>
      <c r="BR598">
        <v>0.5</v>
      </c>
      <c r="BS598" t="s">
        <v>293</v>
      </c>
      <c r="BT598">
        <v>2</v>
      </c>
      <c r="BU598">
        <v>1626466351</v>
      </c>
      <c r="BV598">
        <v>394.571666666667</v>
      </c>
      <c r="BW598">
        <v>419.973666666667</v>
      </c>
      <c r="BX598">
        <v>19.5912</v>
      </c>
      <c r="BY598">
        <v>10.1109333333333</v>
      </c>
      <c r="BZ598">
        <v>393.024333333333</v>
      </c>
      <c r="CA598">
        <v>19.5406666666667</v>
      </c>
      <c r="CB598">
        <v>900.018333333333</v>
      </c>
      <c r="CC598">
        <v>100.747</v>
      </c>
      <c r="CD598">
        <v>0.100067133333333</v>
      </c>
      <c r="CE598">
        <v>35.2146333333333</v>
      </c>
      <c r="CF598">
        <v>32.3270333333333</v>
      </c>
      <c r="CG598">
        <v>999.9</v>
      </c>
      <c r="CH598">
        <v>0</v>
      </c>
      <c r="CI598">
        <v>0</v>
      </c>
      <c r="CJ598">
        <v>10024.2</v>
      </c>
      <c r="CK598">
        <v>0</v>
      </c>
      <c r="CL598">
        <v>0.221023</v>
      </c>
      <c r="CM598">
        <v>1460.03</v>
      </c>
      <c r="CN598">
        <v>0.973005</v>
      </c>
      <c r="CO598">
        <v>0.0269953</v>
      </c>
      <c r="CP598">
        <v>0</v>
      </c>
      <c r="CQ598">
        <v>893.792333333333</v>
      </c>
      <c r="CR598">
        <v>4.99999</v>
      </c>
      <c r="CS598">
        <v>13151.9333333333</v>
      </c>
      <c r="CT598">
        <v>12728.6</v>
      </c>
      <c r="CU598">
        <v>40.75</v>
      </c>
      <c r="CV598">
        <v>42.062</v>
      </c>
      <c r="CW598">
        <v>41.562</v>
      </c>
      <c r="CX598">
        <v>41.812</v>
      </c>
      <c r="CY598">
        <v>43.562</v>
      </c>
      <c r="CZ598">
        <v>1415.75</v>
      </c>
      <c r="DA598">
        <v>39.28</v>
      </c>
      <c r="DB598">
        <v>0</v>
      </c>
      <c r="DC598">
        <v>1626466363.4</v>
      </c>
      <c r="DD598">
        <v>0</v>
      </c>
      <c r="DE598">
        <v>893.942923076923</v>
      </c>
      <c r="DF598">
        <v>-2.79883760687989</v>
      </c>
      <c r="DG598">
        <v>-33.9931623958983</v>
      </c>
      <c r="DH598">
        <v>13154.9038461538</v>
      </c>
      <c r="DI598">
        <v>15</v>
      </c>
      <c r="DJ598">
        <v>1626465084.6</v>
      </c>
      <c r="DK598" t="s">
        <v>294</v>
      </c>
      <c r="DL598">
        <v>1626465076.6</v>
      </c>
      <c r="DM598">
        <v>1626465084.6</v>
      </c>
      <c r="DN598">
        <v>8</v>
      </c>
      <c r="DO598">
        <v>0.212</v>
      </c>
      <c r="DP598">
        <v>0.013</v>
      </c>
      <c r="DQ598">
        <v>1.588</v>
      </c>
      <c r="DR598">
        <v>-0.074</v>
      </c>
      <c r="DS598">
        <v>420</v>
      </c>
      <c r="DT598">
        <v>3</v>
      </c>
      <c r="DU598">
        <v>0.13</v>
      </c>
      <c r="DV598">
        <v>0.03</v>
      </c>
      <c r="DW598">
        <v>-25.4454804878049</v>
      </c>
      <c r="DX598">
        <v>0.321656445992973</v>
      </c>
      <c r="DY598">
        <v>0.0370739815379884</v>
      </c>
      <c r="DZ598">
        <v>1</v>
      </c>
      <c r="EA598">
        <v>894.100515151515</v>
      </c>
      <c r="EB598">
        <v>-2.73213340614162</v>
      </c>
      <c r="EC598">
        <v>0.334383659272709</v>
      </c>
      <c r="ED598">
        <v>1</v>
      </c>
      <c r="EE598">
        <v>9.4472243902439</v>
      </c>
      <c r="EF598">
        <v>0.289415540069695</v>
      </c>
      <c r="EG598">
        <v>0.0311102927872934</v>
      </c>
      <c r="EH598">
        <v>0</v>
      </c>
      <c r="EI598">
        <v>2</v>
      </c>
      <c r="EJ598">
        <v>3</v>
      </c>
      <c r="EK598" t="s">
        <v>354</v>
      </c>
      <c r="EL598">
        <v>100</v>
      </c>
      <c r="EM598">
        <v>100</v>
      </c>
      <c r="EN598">
        <v>1.547</v>
      </c>
      <c r="EO598">
        <v>0.0508</v>
      </c>
      <c r="EP598">
        <v>0.796380875196005</v>
      </c>
      <c r="EQ598">
        <v>0.00225868272383977</v>
      </c>
      <c r="ER598">
        <v>-9.96746185667655e-07</v>
      </c>
      <c r="ES598">
        <v>2.83711317370827e-10</v>
      </c>
      <c r="ET598">
        <v>-0.071317122073674</v>
      </c>
      <c r="EU598">
        <v>-0.00217948432402501</v>
      </c>
      <c r="EV598">
        <v>0.000453263451741206</v>
      </c>
      <c r="EW598">
        <v>-1.16319206543697e-06</v>
      </c>
      <c r="EX598">
        <v>-2</v>
      </c>
      <c r="EY598">
        <v>2196</v>
      </c>
      <c r="EZ598">
        <v>1</v>
      </c>
      <c r="FA598">
        <v>25</v>
      </c>
      <c r="FB598">
        <v>21.3</v>
      </c>
      <c r="FC598">
        <v>21.1</v>
      </c>
      <c r="FD598">
        <v>18</v>
      </c>
      <c r="FE598">
        <v>840.105</v>
      </c>
      <c r="FF598">
        <v>441.154</v>
      </c>
      <c r="FG598">
        <v>44.6859</v>
      </c>
      <c r="FH598">
        <v>25.821</v>
      </c>
      <c r="FI598">
        <v>30.0008</v>
      </c>
      <c r="FJ598">
        <v>25.6451</v>
      </c>
      <c r="FK598">
        <v>25.6523</v>
      </c>
      <c r="FL598">
        <v>25.1993</v>
      </c>
      <c r="FM598">
        <v>35.8433</v>
      </c>
      <c r="FN598">
        <v>0</v>
      </c>
      <c r="FO598">
        <v>45.86</v>
      </c>
      <c r="FP598">
        <v>420</v>
      </c>
      <c r="FQ598">
        <v>10.1926</v>
      </c>
      <c r="FR598">
        <v>101.416</v>
      </c>
      <c r="FS598">
        <v>101.839</v>
      </c>
    </row>
    <row r="599" spans="1:175">
      <c r="A599">
        <v>583</v>
      </c>
      <c r="B599">
        <v>1626466354</v>
      </c>
      <c r="C599">
        <v>1164.40000009537</v>
      </c>
      <c r="D599" t="s">
        <v>1460</v>
      </c>
      <c r="E599" t="s">
        <v>1461</v>
      </c>
      <c r="F599">
        <v>1</v>
      </c>
      <c r="G599" t="s">
        <v>291</v>
      </c>
      <c r="H599">
        <v>1626466353</v>
      </c>
      <c r="I599">
        <f>(J599)/1000</f>
        <v>0</v>
      </c>
      <c r="J599">
        <f>1000*CB599*AH599*(BX599-BY599)/(100*BQ599*(1000-AH599*BX599))</f>
        <v>0</v>
      </c>
      <c r="K599">
        <f>CB599*AH599*(BW599-BV599*(1000-AH599*BY599)/(1000-AH599*BX599))/(100*BQ599)</f>
        <v>0</v>
      </c>
      <c r="L599">
        <f>BV599 - IF(AH599&gt;1, K599*BQ599*100.0/(AJ599*CJ599), 0)</f>
        <v>0</v>
      </c>
      <c r="M599">
        <f>((S599-I599/2)*L599-K599)/(S599+I599/2)</f>
        <v>0</v>
      </c>
      <c r="N599">
        <f>M599*(CC599+CD599)/1000.0</f>
        <v>0</v>
      </c>
      <c r="O599">
        <f>(BV599 - IF(AH599&gt;1, K599*BQ599*100.0/(AJ599*CJ599), 0))*(CC599+CD599)/1000.0</f>
        <v>0</v>
      </c>
      <c r="P599">
        <f>2.0/((1/R599-1/Q599)+SIGN(R599)*SQRT((1/R599-1/Q599)*(1/R599-1/Q599) + 4*BR599/((BR599+1)*(BR599+1))*(2*1/R599*1/Q599-1/Q599*1/Q599)))</f>
        <v>0</v>
      </c>
      <c r="Q599">
        <f>IF(LEFT(BS599,1)&lt;&gt;"0",IF(LEFT(BS599,1)="1",3.0,BT599),$D$5+$E$5*(CJ599*CC599/($K$5*1000))+$F$5*(CJ599*CC599/($K$5*1000))*MAX(MIN(BQ599,$J$5),$I$5)*MAX(MIN(BQ599,$J$5),$I$5)+$G$5*MAX(MIN(BQ599,$J$5),$I$5)*(CJ599*CC599/($K$5*1000))+$H$5*(CJ599*CC599/($K$5*1000))*(CJ599*CC599/($K$5*1000)))</f>
        <v>0</v>
      </c>
      <c r="R599">
        <f>I599*(1000-(1000*0.61365*exp(17.502*V599/(240.97+V599))/(CC599+CD599)+BX599)/2)/(1000*0.61365*exp(17.502*V599/(240.97+V599))/(CC599+CD599)-BX599)</f>
        <v>0</v>
      </c>
      <c r="S599">
        <f>1/((BR599+1)/(P599/1.6)+1/(Q599/1.37)) + BR599/((BR599+1)/(P599/1.6) + BR599/(Q599/1.37))</f>
        <v>0</v>
      </c>
      <c r="T599">
        <f>(BM599*BP599)</f>
        <v>0</v>
      </c>
      <c r="U599">
        <f>(CE599+(T599+2*0.95*5.67E-8*(((CE599+$B$7)+273)^4-(CE599+273)^4)-44100*I599)/(1.84*29.3*Q599+8*0.95*5.67E-8*(CE599+273)^3))</f>
        <v>0</v>
      </c>
      <c r="V599">
        <f>($C$7*CF599+$D$7*CG599+$E$7*U599)</f>
        <v>0</v>
      </c>
      <c r="W599">
        <f>0.61365*exp(17.502*V599/(240.97+V599))</f>
        <v>0</v>
      </c>
      <c r="X599">
        <f>(Y599/Z599*100)</f>
        <v>0</v>
      </c>
      <c r="Y599">
        <f>BX599*(CC599+CD599)/1000</f>
        <v>0</v>
      </c>
      <c r="Z599">
        <f>0.61365*exp(17.502*CE599/(240.97+CE599))</f>
        <v>0</v>
      </c>
      <c r="AA599">
        <f>(W599-BX599*(CC599+CD599)/1000)</f>
        <v>0</v>
      </c>
      <c r="AB599">
        <f>(-I599*44100)</f>
        <v>0</v>
      </c>
      <c r="AC599">
        <f>2*29.3*Q599*0.92*(CE599-V599)</f>
        <v>0</v>
      </c>
      <c r="AD599">
        <f>2*0.95*5.67E-8*(((CE599+$B$7)+273)^4-(V599+273)^4)</f>
        <v>0</v>
      </c>
      <c r="AE599">
        <f>T599+AD599+AB599+AC599</f>
        <v>0</v>
      </c>
      <c r="AF599">
        <v>126</v>
      </c>
      <c r="AG599">
        <v>14</v>
      </c>
      <c r="AH599">
        <f>IF(AF599*$H$13&gt;=AJ599,1.0,(AJ599/(AJ599-AF599*$H$13)))</f>
        <v>0</v>
      </c>
      <c r="AI599">
        <f>(AH599-1)*100</f>
        <v>0</v>
      </c>
      <c r="AJ599">
        <f>MAX(0,($B$13+$C$13*CJ599)/(1+$D$13*CJ599)*CC599/(CE599+273)*$E$13)</f>
        <v>0</v>
      </c>
      <c r="AK599" t="s">
        <v>292</v>
      </c>
      <c r="AL599" t="s">
        <v>292</v>
      </c>
      <c r="AM599">
        <v>0</v>
      </c>
      <c r="AN599">
        <v>0</v>
      </c>
      <c r="AO599">
        <f>1-AM599/AN599</f>
        <v>0</v>
      </c>
      <c r="AP599">
        <v>0</v>
      </c>
      <c r="AQ599" t="s">
        <v>292</v>
      </c>
      <c r="AR599" t="s">
        <v>292</v>
      </c>
      <c r="AS599">
        <v>0</v>
      </c>
      <c r="AT599">
        <v>0</v>
      </c>
      <c r="AU599">
        <f>1-AS599/AT599</f>
        <v>0</v>
      </c>
      <c r="AV599">
        <v>0.5</v>
      </c>
      <c r="AW599">
        <f>BN599</f>
        <v>0</v>
      </c>
      <c r="AX599">
        <f>K599</f>
        <v>0</v>
      </c>
      <c r="AY599">
        <f>AU599*AV599*AW599</f>
        <v>0</v>
      </c>
      <c r="AZ599">
        <f>(AX599-AP599)/AW599</f>
        <v>0</v>
      </c>
      <c r="BA599">
        <f>(AN599-AT599)/AT599</f>
        <v>0</v>
      </c>
      <c r="BB599">
        <f>AM599/(AO599+AM599/AT599)</f>
        <v>0</v>
      </c>
      <c r="BC599" t="s">
        <v>292</v>
      </c>
      <c r="BD599">
        <v>0</v>
      </c>
      <c r="BE599">
        <f>IF(BD599&lt;&gt;0, BD599, BB599)</f>
        <v>0</v>
      </c>
      <c r="BF599">
        <f>1-BE599/AT599</f>
        <v>0</v>
      </c>
      <c r="BG599">
        <f>(AT599-AS599)/(AT599-BE599)</f>
        <v>0</v>
      </c>
      <c r="BH599">
        <f>(AN599-AT599)/(AN599-BE599)</f>
        <v>0</v>
      </c>
      <c r="BI599">
        <f>(AT599-AS599)/(AT599-AM599)</f>
        <v>0</v>
      </c>
      <c r="BJ599">
        <f>(AN599-AT599)/(AN599-AM599)</f>
        <v>0</v>
      </c>
      <c r="BK599">
        <f>(BG599*BE599/AS599)</f>
        <v>0</v>
      </c>
      <c r="BL599">
        <f>(1-BK599)</f>
        <v>0</v>
      </c>
      <c r="BM599">
        <f>$B$11*CK599+$C$11*CL599+$F$11*CM599*(1-CP599)</f>
        <v>0</v>
      </c>
      <c r="BN599">
        <f>BM599*BO599</f>
        <v>0</v>
      </c>
      <c r="BO599">
        <f>($B$11*$D$9+$C$11*$D$9+$F$11*((CZ599+CR599)/MAX(CZ599+CR599+DA599, 0.1)*$I$9+DA599/MAX(CZ599+CR599+DA599, 0.1)*$J$9))/($B$11+$C$11+$F$11)</f>
        <v>0</v>
      </c>
      <c r="BP599">
        <f>($B$11*$K$9+$C$11*$K$9+$F$11*((CZ599+CR599)/MAX(CZ599+CR599+DA599, 0.1)*$P$9+DA599/MAX(CZ599+CR599+DA599, 0.1)*$Q$9))/($B$11+$C$11+$F$11)</f>
        <v>0</v>
      </c>
      <c r="BQ599">
        <v>6</v>
      </c>
      <c r="BR599">
        <v>0.5</v>
      </c>
      <c r="BS599" t="s">
        <v>293</v>
      </c>
      <c r="BT599">
        <v>2</v>
      </c>
      <c r="BU599">
        <v>1626466353</v>
      </c>
      <c r="BV599">
        <v>394.588666666667</v>
      </c>
      <c r="BW599">
        <v>420.002333333333</v>
      </c>
      <c r="BX599">
        <v>19.6332333333333</v>
      </c>
      <c r="BY599">
        <v>10.1304333333333</v>
      </c>
      <c r="BZ599">
        <v>393.041333333333</v>
      </c>
      <c r="CA599">
        <v>19.5821333333333</v>
      </c>
      <c r="CB599">
        <v>900.040666666667</v>
      </c>
      <c r="CC599">
        <v>100.746333333333</v>
      </c>
      <c r="CD599">
        <v>0.100347333333333</v>
      </c>
      <c r="CE599">
        <v>35.2430333333333</v>
      </c>
      <c r="CF599">
        <v>32.3469666666667</v>
      </c>
      <c r="CG599">
        <v>999.9</v>
      </c>
      <c r="CH599">
        <v>0</v>
      </c>
      <c r="CI599">
        <v>0</v>
      </c>
      <c r="CJ599">
        <v>10014.8</v>
      </c>
      <c r="CK599">
        <v>0</v>
      </c>
      <c r="CL599">
        <v>0.221023</v>
      </c>
      <c r="CM599">
        <v>1460.03</v>
      </c>
      <c r="CN599">
        <v>0.973005</v>
      </c>
      <c r="CO599">
        <v>0.0269953</v>
      </c>
      <c r="CP599">
        <v>0</v>
      </c>
      <c r="CQ599">
        <v>893.545333333333</v>
      </c>
      <c r="CR599">
        <v>4.99999</v>
      </c>
      <c r="CS599">
        <v>13150.4666666667</v>
      </c>
      <c r="CT599">
        <v>12728.6</v>
      </c>
      <c r="CU599">
        <v>40.7706666666667</v>
      </c>
      <c r="CV599">
        <v>42.062</v>
      </c>
      <c r="CW599">
        <v>41.562</v>
      </c>
      <c r="CX599">
        <v>41.812</v>
      </c>
      <c r="CY599">
        <v>43.583</v>
      </c>
      <c r="CZ599">
        <v>1415.75</v>
      </c>
      <c r="DA599">
        <v>39.28</v>
      </c>
      <c r="DB599">
        <v>0</v>
      </c>
      <c r="DC599">
        <v>1626466365.2</v>
      </c>
      <c r="DD599">
        <v>0</v>
      </c>
      <c r="DE599">
        <v>893.8398</v>
      </c>
      <c r="DF599">
        <v>-2.72046153863111</v>
      </c>
      <c r="DG599">
        <v>-29.230769239955</v>
      </c>
      <c r="DH599">
        <v>13153.428</v>
      </c>
      <c r="DI599">
        <v>15</v>
      </c>
      <c r="DJ599">
        <v>1626465084.6</v>
      </c>
      <c r="DK599" t="s">
        <v>294</v>
      </c>
      <c r="DL599">
        <v>1626465076.6</v>
      </c>
      <c r="DM599">
        <v>1626465084.6</v>
      </c>
      <c r="DN599">
        <v>8</v>
      </c>
      <c r="DO599">
        <v>0.212</v>
      </c>
      <c r="DP599">
        <v>0.013</v>
      </c>
      <c r="DQ599">
        <v>1.588</v>
      </c>
      <c r="DR599">
        <v>-0.074</v>
      </c>
      <c r="DS599">
        <v>420</v>
      </c>
      <c r="DT599">
        <v>3</v>
      </c>
      <c r="DU599">
        <v>0.13</v>
      </c>
      <c r="DV599">
        <v>0.03</v>
      </c>
      <c r="DW599">
        <v>-25.4408804878049</v>
      </c>
      <c r="DX599">
        <v>0.329174216027906</v>
      </c>
      <c r="DY599">
        <v>0.0374748059726646</v>
      </c>
      <c r="DZ599">
        <v>1</v>
      </c>
      <c r="EA599">
        <v>893.995666666667</v>
      </c>
      <c r="EB599">
        <v>-2.47486031503779</v>
      </c>
      <c r="EC599">
        <v>0.3070159078562</v>
      </c>
      <c r="ED599">
        <v>1</v>
      </c>
      <c r="EE599">
        <v>9.45655804878049</v>
      </c>
      <c r="EF599">
        <v>0.267139651567949</v>
      </c>
      <c r="EG599">
        <v>0.0291165513419155</v>
      </c>
      <c r="EH599">
        <v>0</v>
      </c>
      <c r="EI599">
        <v>2</v>
      </c>
      <c r="EJ599">
        <v>3</v>
      </c>
      <c r="EK599" t="s">
        <v>354</v>
      </c>
      <c r="EL599">
        <v>100</v>
      </c>
      <c r="EM599">
        <v>100</v>
      </c>
      <c r="EN599">
        <v>1.547</v>
      </c>
      <c r="EO599">
        <v>0.0513</v>
      </c>
      <c r="EP599">
        <v>0.796380875196005</v>
      </c>
      <c r="EQ599">
        <v>0.00225868272383977</v>
      </c>
      <c r="ER599">
        <v>-9.96746185667655e-07</v>
      </c>
      <c r="ES599">
        <v>2.83711317370827e-10</v>
      </c>
      <c r="ET599">
        <v>-0.071317122073674</v>
      </c>
      <c r="EU599">
        <v>-0.00217948432402501</v>
      </c>
      <c r="EV599">
        <v>0.000453263451741206</v>
      </c>
      <c r="EW599">
        <v>-1.16319206543697e-06</v>
      </c>
      <c r="EX599">
        <v>-2</v>
      </c>
      <c r="EY599">
        <v>2196</v>
      </c>
      <c r="EZ599">
        <v>1</v>
      </c>
      <c r="FA599">
        <v>25</v>
      </c>
      <c r="FB599">
        <v>21.3</v>
      </c>
      <c r="FC599">
        <v>21.2</v>
      </c>
      <c r="FD599">
        <v>18</v>
      </c>
      <c r="FE599">
        <v>840.126</v>
      </c>
      <c r="FF599">
        <v>441.131</v>
      </c>
      <c r="FG599">
        <v>44.7159</v>
      </c>
      <c r="FH599">
        <v>25.8251</v>
      </c>
      <c r="FI599">
        <v>30.0008</v>
      </c>
      <c r="FJ599">
        <v>25.6481</v>
      </c>
      <c r="FK599">
        <v>25.655</v>
      </c>
      <c r="FL599">
        <v>25.2</v>
      </c>
      <c r="FM599">
        <v>35.2704</v>
      </c>
      <c r="FN599">
        <v>0</v>
      </c>
      <c r="FO599">
        <v>45.96</v>
      </c>
      <c r="FP599">
        <v>420</v>
      </c>
      <c r="FQ599">
        <v>10.297</v>
      </c>
      <c r="FR599">
        <v>101.416</v>
      </c>
      <c r="FS599">
        <v>101.838</v>
      </c>
    </row>
    <row r="600" spans="1:175">
      <c r="A600">
        <v>584</v>
      </c>
      <c r="B600">
        <v>1626466356</v>
      </c>
      <c r="C600">
        <v>1166.40000009537</v>
      </c>
      <c r="D600" t="s">
        <v>1462</v>
      </c>
      <c r="E600" t="s">
        <v>1463</v>
      </c>
      <c r="F600">
        <v>1</v>
      </c>
      <c r="G600" t="s">
        <v>291</v>
      </c>
      <c r="H600">
        <v>1626466355</v>
      </c>
      <c r="I600">
        <f>(J600)/1000</f>
        <v>0</v>
      </c>
      <c r="J600">
        <f>1000*CB600*AH600*(BX600-BY600)/(100*BQ600*(1000-AH600*BX600))</f>
        <v>0</v>
      </c>
      <c r="K600">
        <f>CB600*AH600*(BW600-BV600*(1000-AH600*BY600)/(1000-AH600*BX600))/(100*BQ600)</f>
        <v>0</v>
      </c>
      <c r="L600">
        <f>BV600 - IF(AH600&gt;1, K600*BQ600*100.0/(AJ600*CJ600), 0)</f>
        <v>0</v>
      </c>
      <c r="M600">
        <f>((S600-I600/2)*L600-K600)/(S600+I600/2)</f>
        <v>0</v>
      </c>
      <c r="N600">
        <f>M600*(CC600+CD600)/1000.0</f>
        <v>0</v>
      </c>
      <c r="O600">
        <f>(BV600 - IF(AH600&gt;1, K600*BQ600*100.0/(AJ600*CJ600), 0))*(CC600+CD600)/1000.0</f>
        <v>0</v>
      </c>
      <c r="P600">
        <f>2.0/((1/R600-1/Q600)+SIGN(R600)*SQRT((1/R600-1/Q600)*(1/R600-1/Q600) + 4*BR600/((BR600+1)*(BR600+1))*(2*1/R600*1/Q600-1/Q600*1/Q600)))</f>
        <v>0</v>
      </c>
      <c r="Q600">
        <f>IF(LEFT(BS600,1)&lt;&gt;"0",IF(LEFT(BS600,1)="1",3.0,BT600),$D$5+$E$5*(CJ600*CC600/($K$5*1000))+$F$5*(CJ600*CC600/($K$5*1000))*MAX(MIN(BQ600,$J$5),$I$5)*MAX(MIN(BQ600,$J$5),$I$5)+$G$5*MAX(MIN(BQ600,$J$5),$I$5)*(CJ600*CC600/($K$5*1000))+$H$5*(CJ600*CC600/($K$5*1000))*(CJ600*CC600/($K$5*1000)))</f>
        <v>0</v>
      </c>
      <c r="R600">
        <f>I600*(1000-(1000*0.61365*exp(17.502*V600/(240.97+V600))/(CC600+CD600)+BX600)/2)/(1000*0.61365*exp(17.502*V600/(240.97+V600))/(CC600+CD600)-BX600)</f>
        <v>0</v>
      </c>
      <c r="S600">
        <f>1/((BR600+1)/(P600/1.6)+1/(Q600/1.37)) + BR600/((BR600+1)/(P600/1.6) + BR600/(Q600/1.37))</f>
        <v>0</v>
      </c>
      <c r="T600">
        <f>(BM600*BP600)</f>
        <v>0</v>
      </c>
      <c r="U600">
        <f>(CE600+(T600+2*0.95*5.67E-8*(((CE600+$B$7)+273)^4-(CE600+273)^4)-44100*I600)/(1.84*29.3*Q600+8*0.95*5.67E-8*(CE600+273)^3))</f>
        <v>0</v>
      </c>
      <c r="V600">
        <f>($C$7*CF600+$D$7*CG600+$E$7*U600)</f>
        <v>0</v>
      </c>
      <c r="W600">
        <f>0.61365*exp(17.502*V600/(240.97+V600))</f>
        <v>0</v>
      </c>
      <c r="X600">
        <f>(Y600/Z600*100)</f>
        <v>0</v>
      </c>
      <c r="Y600">
        <f>BX600*(CC600+CD600)/1000</f>
        <v>0</v>
      </c>
      <c r="Z600">
        <f>0.61365*exp(17.502*CE600/(240.97+CE600))</f>
        <v>0</v>
      </c>
      <c r="AA600">
        <f>(W600-BX600*(CC600+CD600)/1000)</f>
        <v>0</v>
      </c>
      <c r="AB600">
        <f>(-I600*44100)</f>
        <v>0</v>
      </c>
      <c r="AC600">
        <f>2*29.3*Q600*0.92*(CE600-V600)</f>
        <v>0</v>
      </c>
      <c r="AD600">
        <f>2*0.95*5.67E-8*(((CE600+$B$7)+273)^4-(V600+273)^4)</f>
        <v>0</v>
      </c>
      <c r="AE600">
        <f>T600+AD600+AB600+AC600</f>
        <v>0</v>
      </c>
      <c r="AF600">
        <v>125</v>
      </c>
      <c r="AG600">
        <v>14</v>
      </c>
      <c r="AH600">
        <f>IF(AF600*$H$13&gt;=AJ600,1.0,(AJ600/(AJ600-AF600*$H$13)))</f>
        <v>0</v>
      </c>
      <c r="AI600">
        <f>(AH600-1)*100</f>
        <v>0</v>
      </c>
      <c r="AJ600">
        <f>MAX(0,($B$13+$C$13*CJ600)/(1+$D$13*CJ600)*CC600/(CE600+273)*$E$13)</f>
        <v>0</v>
      </c>
      <c r="AK600" t="s">
        <v>292</v>
      </c>
      <c r="AL600" t="s">
        <v>292</v>
      </c>
      <c r="AM600">
        <v>0</v>
      </c>
      <c r="AN600">
        <v>0</v>
      </c>
      <c r="AO600">
        <f>1-AM600/AN600</f>
        <v>0</v>
      </c>
      <c r="AP600">
        <v>0</v>
      </c>
      <c r="AQ600" t="s">
        <v>292</v>
      </c>
      <c r="AR600" t="s">
        <v>292</v>
      </c>
      <c r="AS600">
        <v>0</v>
      </c>
      <c r="AT600">
        <v>0</v>
      </c>
      <c r="AU600">
        <f>1-AS600/AT600</f>
        <v>0</v>
      </c>
      <c r="AV600">
        <v>0.5</v>
      </c>
      <c r="AW600">
        <f>BN600</f>
        <v>0</v>
      </c>
      <c r="AX600">
        <f>K600</f>
        <v>0</v>
      </c>
      <c r="AY600">
        <f>AU600*AV600*AW600</f>
        <v>0</v>
      </c>
      <c r="AZ600">
        <f>(AX600-AP600)/AW600</f>
        <v>0</v>
      </c>
      <c r="BA600">
        <f>(AN600-AT600)/AT600</f>
        <v>0</v>
      </c>
      <c r="BB600">
        <f>AM600/(AO600+AM600/AT600)</f>
        <v>0</v>
      </c>
      <c r="BC600" t="s">
        <v>292</v>
      </c>
      <c r="BD600">
        <v>0</v>
      </c>
      <c r="BE600">
        <f>IF(BD600&lt;&gt;0, BD600, BB600)</f>
        <v>0</v>
      </c>
      <c r="BF600">
        <f>1-BE600/AT600</f>
        <v>0</v>
      </c>
      <c r="BG600">
        <f>(AT600-AS600)/(AT600-BE600)</f>
        <v>0</v>
      </c>
      <c r="BH600">
        <f>(AN600-AT600)/(AN600-BE600)</f>
        <v>0</v>
      </c>
      <c r="BI600">
        <f>(AT600-AS600)/(AT600-AM600)</f>
        <v>0</v>
      </c>
      <c r="BJ600">
        <f>(AN600-AT600)/(AN600-AM600)</f>
        <v>0</v>
      </c>
      <c r="BK600">
        <f>(BG600*BE600/AS600)</f>
        <v>0</v>
      </c>
      <c r="BL600">
        <f>(1-BK600)</f>
        <v>0</v>
      </c>
      <c r="BM600">
        <f>$B$11*CK600+$C$11*CL600+$F$11*CM600*(1-CP600)</f>
        <v>0</v>
      </c>
      <c r="BN600">
        <f>BM600*BO600</f>
        <v>0</v>
      </c>
      <c r="BO600">
        <f>($B$11*$D$9+$C$11*$D$9+$F$11*((CZ600+CR600)/MAX(CZ600+CR600+DA600, 0.1)*$I$9+DA600/MAX(CZ600+CR600+DA600, 0.1)*$J$9))/($B$11+$C$11+$F$11)</f>
        <v>0</v>
      </c>
      <c r="BP600">
        <f>($B$11*$K$9+$C$11*$K$9+$F$11*((CZ600+CR600)/MAX(CZ600+CR600+DA600, 0.1)*$P$9+DA600/MAX(CZ600+CR600+DA600, 0.1)*$Q$9))/($B$11+$C$11+$F$11)</f>
        <v>0</v>
      </c>
      <c r="BQ600">
        <v>6</v>
      </c>
      <c r="BR600">
        <v>0.5</v>
      </c>
      <c r="BS600" t="s">
        <v>293</v>
      </c>
      <c r="BT600">
        <v>2</v>
      </c>
      <c r="BU600">
        <v>1626466355</v>
      </c>
      <c r="BV600">
        <v>394.622</v>
      </c>
      <c r="BW600">
        <v>419.978666666667</v>
      </c>
      <c r="BX600">
        <v>19.6652</v>
      </c>
      <c r="BY600">
        <v>10.1362</v>
      </c>
      <c r="BZ600">
        <v>393.075</v>
      </c>
      <c r="CA600">
        <v>19.6136666666667</v>
      </c>
      <c r="CB600">
        <v>899.992333333333</v>
      </c>
      <c r="CC600">
        <v>100.746</v>
      </c>
      <c r="CD600">
        <v>0.0997783666666667</v>
      </c>
      <c r="CE600">
        <v>35.2728</v>
      </c>
      <c r="CF600">
        <v>32.3761</v>
      </c>
      <c r="CG600">
        <v>999.9</v>
      </c>
      <c r="CH600">
        <v>0</v>
      </c>
      <c r="CI600">
        <v>0</v>
      </c>
      <c r="CJ600">
        <v>10031.4333333333</v>
      </c>
      <c r="CK600">
        <v>0</v>
      </c>
      <c r="CL600">
        <v>0.221023</v>
      </c>
      <c r="CM600">
        <v>1459.86</v>
      </c>
      <c r="CN600">
        <v>0.973001666666667</v>
      </c>
      <c r="CO600">
        <v>0.0269983666666667</v>
      </c>
      <c r="CP600">
        <v>0</v>
      </c>
      <c r="CQ600">
        <v>893.225333333333</v>
      </c>
      <c r="CR600">
        <v>4.99999</v>
      </c>
      <c r="CS600">
        <v>13145.6333333333</v>
      </c>
      <c r="CT600">
        <v>12727.1</v>
      </c>
      <c r="CU600">
        <v>40.75</v>
      </c>
      <c r="CV600">
        <v>42.104</v>
      </c>
      <c r="CW600">
        <v>41.562</v>
      </c>
      <c r="CX600">
        <v>41.812</v>
      </c>
      <c r="CY600">
        <v>43.625</v>
      </c>
      <c r="CZ600">
        <v>1415.58</v>
      </c>
      <c r="DA600">
        <v>39.28</v>
      </c>
      <c r="DB600">
        <v>0</v>
      </c>
      <c r="DC600">
        <v>1626466367</v>
      </c>
      <c r="DD600">
        <v>0</v>
      </c>
      <c r="DE600">
        <v>893.730653846154</v>
      </c>
      <c r="DF600">
        <v>-3.39381196208096</v>
      </c>
      <c r="DG600">
        <v>-39.5487179482915</v>
      </c>
      <c r="DH600">
        <v>13152.3076923077</v>
      </c>
      <c r="DI600">
        <v>15</v>
      </c>
      <c r="DJ600">
        <v>1626465084.6</v>
      </c>
      <c r="DK600" t="s">
        <v>294</v>
      </c>
      <c r="DL600">
        <v>1626465076.6</v>
      </c>
      <c r="DM600">
        <v>1626465084.6</v>
      </c>
      <c r="DN600">
        <v>8</v>
      </c>
      <c r="DO600">
        <v>0.212</v>
      </c>
      <c r="DP600">
        <v>0.013</v>
      </c>
      <c r="DQ600">
        <v>1.588</v>
      </c>
      <c r="DR600">
        <v>-0.074</v>
      </c>
      <c r="DS600">
        <v>420</v>
      </c>
      <c r="DT600">
        <v>3</v>
      </c>
      <c r="DU600">
        <v>0.13</v>
      </c>
      <c r="DV600">
        <v>0.03</v>
      </c>
      <c r="DW600">
        <v>-25.4301487804878</v>
      </c>
      <c r="DX600">
        <v>0.358632752613286</v>
      </c>
      <c r="DY600">
        <v>0.0397928055879646</v>
      </c>
      <c r="DZ600">
        <v>1</v>
      </c>
      <c r="EA600">
        <v>893.915171428571</v>
      </c>
      <c r="EB600">
        <v>-3.07236306660212</v>
      </c>
      <c r="EC600">
        <v>0.355436109244831</v>
      </c>
      <c r="ED600">
        <v>1</v>
      </c>
      <c r="EE600">
        <v>9.46801</v>
      </c>
      <c r="EF600">
        <v>0.26198048780488</v>
      </c>
      <c r="EG600">
        <v>0.0285442693407123</v>
      </c>
      <c r="EH600">
        <v>0</v>
      </c>
      <c r="EI600">
        <v>2</v>
      </c>
      <c r="EJ600">
        <v>3</v>
      </c>
      <c r="EK600" t="s">
        <v>354</v>
      </c>
      <c r="EL600">
        <v>100</v>
      </c>
      <c r="EM600">
        <v>100</v>
      </c>
      <c r="EN600">
        <v>1.547</v>
      </c>
      <c r="EO600">
        <v>0.0518</v>
      </c>
      <c r="EP600">
        <v>0.796380875196005</v>
      </c>
      <c r="EQ600">
        <v>0.00225868272383977</v>
      </c>
      <c r="ER600">
        <v>-9.96746185667655e-07</v>
      </c>
      <c r="ES600">
        <v>2.83711317370827e-10</v>
      </c>
      <c r="ET600">
        <v>-0.071317122073674</v>
      </c>
      <c r="EU600">
        <v>-0.00217948432402501</v>
      </c>
      <c r="EV600">
        <v>0.000453263451741206</v>
      </c>
      <c r="EW600">
        <v>-1.16319206543697e-06</v>
      </c>
      <c r="EX600">
        <v>-2</v>
      </c>
      <c r="EY600">
        <v>2196</v>
      </c>
      <c r="EZ600">
        <v>1</v>
      </c>
      <c r="FA600">
        <v>25</v>
      </c>
      <c r="FB600">
        <v>21.3</v>
      </c>
      <c r="FC600">
        <v>21.2</v>
      </c>
      <c r="FD600">
        <v>18</v>
      </c>
      <c r="FE600">
        <v>840.334</v>
      </c>
      <c r="FF600">
        <v>441.244</v>
      </c>
      <c r="FG600">
        <v>44.7536</v>
      </c>
      <c r="FH600">
        <v>25.8295</v>
      </c>
      <c r="FI600">
        <v>30.0007</v>
      </c>
      <c r="FJ600">
        <v>25.6507</v>
      </c>
      <c r="FK600">
        <v>25.6575</v>
      </c>
      <c r="FL600">
        <v>25.2012</v>
      </c>
      <c r="FM600">
        <v>34.9565</v>
      </c>
      <c r="FN600">
        <v>0</v>
      </c>
      <c r="FO600">
        <v>45.96</v>
      </c>
      <c r="FP600">
        <v>420</v>
      </c>
      <c r="FQ600">
        <v>10.3144</v>
      </c>
      <c r="FR600">
        <v>101.416</v>
      </c>
      <c r="FS600">
        <v>101.836</v>
      </c>
    </row>
    <row r="601" spans="1:175">
      <c r="A601">
        <v>585</v>
      </c>
      <c r="B601">
        <v>1626466358</v>
      </c>
      <c r="C601">
        <v>1168.40000009537</v>
      </c>
      <c r="D601" t="s">
        <v>1464</v>
      </c>
      <c r="E601" t="s">
        <v>1465</v>
      </c>
      <c r="F601">
        <v>1</v>
      </c>
      <c r="G601" t="s">
        <v>291</v>
      </c>
      <c r="H601">
        <v>1626466357</v>
      </c>
      <c r="I601">
        <f>(J601)/1000</f>
        <v>0</v>
      </c>
      <c r="J601">
        <f>1000*CB601*AH601*(BX601-BY601)/(100*BQ601*(1000-AH601*BX601))</f>
        <v>0</v>
      </c>
      <c r="K601">
        <f>CB601*AH601*(BW601-BV601*(1000-AH601*BY601)/(1000-AH601*BX601))/(100*BQ601)</f>
        <v>0</v>
      </c>
      <c r="L601">
        <f>BV601 - IF(AH601&gt;1, K601*BQ601*100.0/(AJ601*CJ601), 0)</f>
        <v>0</v>
      </c>
      <c r="M601">
        <f>((S601-I601/2)*L601-K601)/(S601+I601/2)</f>
        <v>0</v>
      </c>
      <c r="N601">
        <f>M601*(CC601+CD601)/1000.0</f>
        <v>0</v>
      </c>
      <c r="O601">
        <f>(BV601 - IF(AH601&gt;1, K601*BQ601*100.0/(AJ601*CJ601), 0))*(CC601+CD601)/1000.0</f>
        <v>0</v>
      </c>
      <c r="P601">
        <f>2.0/((1/R601-1/Q601)+SIGN(R601)*SQRT((1/R601-1/Q601)*(1/R601-1/Q601) + 4*BR601/((BR601+1)*(BR601+1))*(2*1/R601*1/Q601-1/Q601*1/Q601)))</f>
        <v>0</v>
      </c>
      <c r="Q601">
        <f>IF(LEFT(BS601,1)&lt;&gt;"0",IF(LEFT(BS601,1)="1",3.0,BT601),$D$5+$E$5*(CJ601*CC601/($K$5*1000))+$F$5*(CJ601*CC601/($K$5*1000))*MAX(MIN(BQ601,$J$5),$I$5)*MAX(MIN(BQ601,$J$5),$I$5)+$G$5*MAX(MIN(BQ601,$J$5),$I$5)*(CJ601*CC601/($K$5*1000))+$H$5*(CJ601*CC601/($K$5*1000))*(CJ601*CC601/($K$5*1000)))</f>
        <v>0</v>
      </c>
      <c r="R601">
        <f>I601*(1000-(1000*0.61365*exp(17.502*V601/(240.97+V601))/(CC601+CD601)+BX601)/2)/(1000*0.61365*exp(17.502*V601/(240.97+V601))/(CC601+CD601)-BX601)</f>
        <v>0</v>
      </c>
      <c r="S601">
        <f>1/((BR601+1)/(P601/1.6)+1/(Q601/1.37)) + BR601/((BR601+1)/(P601/1.6) + BR601/(Q601/1.37))</f>
        <v>0</v>
      </c>
      <c r="T601">
        <f>(BM601*BP601)</f>
        <v>0</v>
      </c>
      <c r="U601">
        <f>(CE601+(T601+2*0.95*5.67E-8*(((CE601+$B$7)+273)^4-(CE601+273)^4)-44100*I601)/(1.84*29.3*Q601+8*0.95*5.67E-8*(CE601+273)^3))</f>
        <v>0</v>
      </c>
      <c r="V601">
        <f>($C$7*CF601+$D$7*CG601+$E$7*U601)</f>
        <v>0</v>
      </c>
      <c r="W601">
        <f>0.61365*exp(17.502*V601/(240.97+V601))</f>
        <v>0</v>
      </c>
      <c r="X601">
        <f>(Y601/Z601*100)</f>
        <v>0</v>
      </c>
      <c r="Y601">
        <f>BX601*(CC601+CD601)/1000</f>
        <v>0</v>
      </c>
      <c r="Z601">
        <f>0.61365*exp(17.502*CE601/(240.97+CE601))</f>
        <v>0</v>
      </c>
      <c r="AA601">
        <f>(W601-BX601*(CC601+CD601)/1000)</f>
        <v>0</v>
      </c>
      <c r="AB601">
        <f>(-I601*44100)</f>
        <v>0</v>
      </c>
      <c r="AC601">
        <f>2*29.3*Q601*0.92*(CE601-V601)</f>
        <v>0</v>
      </c>
      <c r="AD601">
        <f>2*0.95*5.67E-8*(((CE601+$B$7)+273)^4-(V601+273)^4)</f>
        <v>0</v>
      </c>
      <c r="AE601">
        <f>T601+AD601+AB601+AC601</f>
        <v>0</v>
      </c>
      <c r="AF601">
        <v>125</v>
      </c>
      <c r="AG601">
        <v>14</v>
      </c>
      <c r="AH601">
        <f>IF(AF601*$H$13&gt;=AJ601,1.0,(AJ601/(AJ601-AF601*$H$13)))</f>
        <v>0</v>
      </c>
      <c r="AI601">
        <f>(AH601-1)*100</f>
        <v>0</v>
      </c>
      <c r="AJ601">
        <f>MAX(0,($B$13+$C$13*CJ601)/(1+$D$13*CJ601)*CC601/(CE601+273)*$E$13)</f>
        <v>0</v>
      </c>
      <c r="AK601" t="s">
        <v>292</v>
      </c>
      <c r="AL601" t="s">
        <v>292</v>
      </c>
      <c r="AM601">
        <v>0</v>
      </c>
      <c r="AN601">
        <v>0</v>
      </c>
      <c r="AO601">
        <f>1-AM601/AN601</f>
        <v>0</v>
      </c>
      <c r="AP601">
        <v>0</v>
      </c>
      <c r="AQ601" t="s">
        <v>292</v>
      </c>
      <c r="AR601" t="s">
        <v>292</v>
      </c>
      <c r="AS601">
        <v>0</v>
      </c>
      <c r="AT601">
        <v>0</v>
      </c>
      <c r="AU601">
        <f>1-AS601/AT601</f>
        <v>0</v>
      </c>
      <c r="AV601">
        <v>0.5</v>
      </c>
      <c r="AW601">
        <f>BN601</f>
        <v>0</v>
      </c>
      <c r="AX601">
        <f>K601</f>
        <v>0</v>
      </c>
      <c r="AY601">
        <f>AU601*AV601*AW601</f>
        <v>0</v>
      </c>
      <c r="AZ601">
        <f>(AX601-AP601)/AW601</f>
        <v>0</v>
      </c>
      <c r="BA601">
        <f>(AN601-AT601)/AT601</f>
        <v>0</v>
      </c>
      <c r="BB601">
        <f>AM601/(AO601+AM601/AT601)</f>
        <v>0</v>
      </c>
      <c r="BC601" t="s">
        <v>292</v>
      </c>
      <c r="BD601">
        <v>0</v>
      </c>
      <c r="BE601">
        <f>IF(BD601&lt;&gt;0, BD601, BB601)</f>
        <v>0</v>
      </c>
      <c r="BF601">
        <f>1-BE601/AT601</f>
        <v>0</v>
      </c>
      <c r="BG601">
        <f>(AT601-AS601)/(AT601-BE601)</f>
        <v>0</v>
      </c>
      <c r="BH601">
        <f>(AN601-AT601)/(AN601-BE601)</f>
        <v>0</v>
      </c>
      <c r="BI601">
        <f>(AT601-AS601)/(AT601-AM601)</f>
        <v>0</v>
      </c>
      <c r="BJ601">
        <f>(AN601-AT601)/(AN601-AM601)</f>
        <v>0</v>
      </c>
      <c r="BK601">
        <f>(BG601*BE601/AS601)</f>
        <v>0</v>
      </c>
      <c r="BL601">
        <f>(1-BK601)</f>
        <v>0</v>
      </c>
      <c r="BM601">
        <f>$B$11*CK601+$C$11*CL601+$F$11*CM601*(1-CP601)</f>
        <v>0</v>
      </c>
      <c r="BN601">
        <f>BM601*BO601</f>
        <v>0</v>
      </c>
      <c r="BO601">
        <f>($B$11*$D$9+$C$11*$D$9+$F$11*((CZ601+CR601)/MAX(CZ601+CR601+DA601, 0.1)*$I$9+DA601/MAX(CZ601+CR601+DA601, 0.1)*$J$9))/($B$11+$C$11+$F$11)</f>
        <v>0</v>
      </c>
      <c r="BP601">
        <f>($B$11*$K$9+$C$11*$K$9+$F$11*((CZ601+CR601)/MAX(CZ601+CR601+DA601, 0.1)*$P$9+DA601/MAX(CZ601+CR601+DA601, 0.1)*$Q$9))/($B$11+$C$11+$F$11)</f>
        <v>0</v>
      </c>
      <c r="BQ601">
        <v>6</v>
      </c>
      <c r="BR601">
        <v>0.5</v>
      </c>
      <c r="BS601" t="s">
        <v>293</v>
      </c>
      <c r="BT601">
        <v>2</v>
      </c>
      <c r="BU601">
        <v>1626466357</v>
      </c>
      <c r="BV601">
        <v>394.614333333333</v>
      </c>
      <c r="BW601">
        <v>419.923333333333</v>
      </c>
      <c r="BX601">
        <v>19.6934</v>
      </c>
      <c r="BY601">
        <v>10.1513666666667</v>
      </c>
      <c r="BZ601">
        <v>393.067</v>
      </c>
      <c r="CA601">
        <v>19.6414666666667</v>
      </c>
      <c r="CB601">
        <v>899.993</v>
      </c>
      <c r="CC601">
        <v>100.745333333333</v>
      </c>
      <c r="CD601">
        <v>0.1000115</v>
      </c>
      <c r="CE601">
        <v>35.3019</v>
      </c>
      <c r="CF601">
        <v>32.4121666666667</v>
      </c>
      <c r="CG601">
        <v>999.9</v>
      </c>
      <c r="CH601">
        <v>0</v>
      </c>
      <c r="CI601">
        <v>0</v>
      </c>
      <c r="CJ601">
        <v>10012.1</v>
      </c>
      <c r="CK601">
        <v>0</v>
      </c>
      <c r="CL601">
        <v>0.221023</v>
      </c>
      <c r="CM601">
        <v>1460.02666666667</v>
      </c>
      <c r="CN601">
        <v>0.973005</v>
      </c>
      <c r="CO601">
        <v>0.0269953</v>
      </c>
      <c r="CP601">
        <v>0</v>
      </c>
      <c r="CQ601">
        <v>893.197333333333</v>
      </c>
      <c r="CR601">
        <v>4.99999</v>
      </c>
      <c r="CS601">
        <v>13147.8</v>
      </c>
      <c r="CT601">
        <v>12728.5666666667</v>
      </c>
      <c r="CU601">
        <v>40.812</v>
      </c>
      <c r="CV601">
        <v>42.083</v>
      </c>
      <c r="CW601">
        <v>41.562</v>
      </c>
      <c r="CX601">
        <v>41.812</v>
      </c>
      <c r="CY601">
        <v>43.625</v>
      </c>
      <c r="CZ601">
        <v>1415.74666666667</v>
      </c>
      <c r="DA601">
        <v>39.28</v>
      </c>
      <c r="DB601">
        <v>0</v>
      </c>
      <c r="DC601">
        <v>1626466369.4</v>
      </c>
      <c r="DD601">
        <v>0</v>
      </c>
      <c r="DE601">
        <v>893.609153846154</v>
      </c>
      <c r="DF601">
        <v>-3.78632478747811</v>
      </c>
      <c r="DG601">
        <v>-42.3145299949518</v>
      </c>
      <c r="DH601">
        <v>13151.15</v>
      </c>
      <c r="DI601">
        <v>15</v>
      </c>
      <c r="DJ601">
        <v>1626465084.6</v>
      </c>
      <c r="DK601" t="s">
        <v>294</v>
      </c>
      <c r="DL601">
        <v>1626465076.6</v>
      </c>
      <c r="DM601">
        <v>1626465084.6</v>
      </c>
      <c r="DN601">
        <v>8</v>
      </c>
      <c r="DO601">
        <v>0.212</v>
      </c>
      <c r="DP601">
        <v>0.013</v>
      </c>
      <c r="DQ601">
        <v>1.588</v>
      </c>
      <c r="DR601">
        <v>-0.074</v>
      </c>
      <c r="DS601">
        <v>420</v>
      </c>
      <c r="DT601">
        <v>3</v>
      </c>
      <c r="DU601">
        <v>0.13</v>
      </c>
      <c r="DV601">
        <v>0.03</v>
      </c>
      <c r="DW601">
        <v>-25.4124804878049</v>
      </c>
      <c r="DX601">
        <v>0.393947038327552</v>
      </c>
      <c r="DY601">
        <v>0.0441726392498641</v>
      </c>
      <c r="DZ601">
        <v>1</v>
      </c>
      <c r="EA601">
        <v>893.787909090909</v>
      </c>
      <c r="EB601">
        <v>-3.29961564706118</v>
      </c>
      <c r="EC601">
        <v>0.358998806753854</v>
      </c>
      <c r="ED601">
        <v>1</v>
      </c>
      <c r="EE601">
        <v>9.47901585365854</v>
      </c>
      <c r="EF601">
        <v>0.294500487804884</v>
      </c>
      <c r="EG601">
        <v>0.0319621412463521</v>
      </c>
      <c r="EH601">
        <v>0</v>
      </c>
      <c r="EI601">
        <v>2</v>
      </c>
      <c r="EJ601">
        <v>3</v>
      </c>
      <c r="EK601" t="s">
        <v>354</v>
      </c>
      <c r="EL601">
        <v>100</v>
      </c>
      <c r="EM601">
        <v>100</v>
      </c>
      <c r="EN601">
        <v>1.548</v>
      </c>
      <c r="EO601">
        <v>0.0521</v>
      </c>
      <c r="EP601">
        <v>0.796380875196005</v>
      </c>
      <c r="EQ601">
        <v>0.00225868272383977</v>
      </c>
      <c r="ER601">
        <v>-9.96746185667655e-07</v>
      </c>
      <c r="ES601">
        <v>2.83711317370827e-10</v>
      </c>
      <c r="ET601">
        <v>-0.071317122073674</v>
      </c>
      <c r="EU601">
        <v>-0.00217948432402501</v>
      </c>
      <c r="EV601">
        <v>0.000453263451741206</v>
      </c>
      <c r="EW601">
        <v>-1.16319206543697e-06</v>
      </c>
      <c r="EX601">
        <v>-2</v>
      </c>
      <c r="EY601">
        <v>2196</v>
      </c>
      <c r="EZ601">
        <v>1</v>
      </c>
      <c r="FA601">
        <v>25</v>
      </c>
      <c r="FB601">
        <v>21.4</v>
      </c>
      <c r="FC601">
        <v>21.2</v>
      </c>
      <c r="FD601">
        <v>18</v>
      </c>
      <c r="FE601">
        <v>840.349</v>
      </c>
      <c r="FF601">
        <v>441.493</v>
      </c>
      <c r="FG601">
        <v>44.7869</v>
      </c>
      <c r="FH601">
        <v>25.833</v>
      </c>
      <c r="FI601">
        <v>30.0006</v>
      </c>
      <c r="FJ601">
        <v>25.6532</v>
      </c>
      <c r="FK601">
        <v>25.6602</v>
      </c>
      <c r="FL601">
        <v>25.2031</v>
      </c>
      <c r="FM601">
        <v>34.9565</v>
      </c>
      <c r="FN601">
        <v>0</v>
      </c>
      <c r="FO601">
        <v>46.07</v>
      </c>
      <c r="FP601">
        <v>420</v>
      </c>
      <c r="FQ601">
        <v>10.326</v>
      </c>
      <c r="FR601">
        <v>101.417</v>
      </c>
      <c r="FS601">
        <v>101.836</v>
      </c>
    </row>
    <row r="602" spans="1:175">
      <c r="A602">
        <v>586</v>
      </c>
      <c r="B602">
        <v>1626466360</v>
      </c>
      <c r="C602">
        <v>1170.40000009537</v>
      </c>
      <c r="D602" t="s">
        <v>1466</v>
      </c>
      <c r="E602" t="s">
        <v>1467</v>
      </c>
      <c r="F602">
        <v>1</v>
      </c>
      <c r="G602" t="s">
        <v>291</v>
      </c>
      <c r="H602">
        <v>1626466359</v>
      </c>
      <c r="I602">
        <f>(J602)/1000</f>
        <v>0</v>
      </c>
      <c r="J602">
        <f>1000*CB602*AH602*(BX602-BY602)/(100*BQ602*(1000-AH602*BX602))</f>
        <v>0</v>
      </c>
      <c r="K602">
        <f>CB602*AH602*(BW602-BV602*(1000-AH602*BY602)/(1000-AH602*BX602))/(100*BQ602)</f>
        <v>0</v>
      </c>
      <c r="L602">
        <f>BV602 - IF(AH602&gt;1, K602*BQ602*100.0/(AJ602*CJ602), 0)</f>
        <v>0</v>
      </c>
      <c r="M602">
        <f>((S602-I602/2)*L602-K602)/(S602+I602/2)</f>
        <v>0</v>
      </c>
      <c r="N602">
        <f>M602*(CC602+CD602)/1000.0</f>
        <v>0</v>
      </c>
      <c r="O602">
        <f>(BV602 - IF(AH602&gt;1, K602*BQ602*100.0/(AJ602*CJ602), 0))*(CC602+CD602)/1000.0</f>
        <v>0</v>
      </c>
      <c r="P602">
        <f>2.0/((1/R602-1/Q602)+SIGN(R602)*SQRT((1/R602-1/Q602)*(1/R602-1/Q602) + 4*BR602/((BR602+1)*(BR602+1))*(2*1/R602*1/Q602-1/Q602*1/Q602)))</f>
        <v>0</v>
      </c>
      <c r="Q602">
        <f>IF(LEFT(BS602,1)&lt;&gt;"0",IF(LEFT(BS602,1)="1",3.0,BT602),$D$5+$E$5*(CJ602*CC602/($K$5*1000))+$F$5*(CJ602*CC602/($K$5*1000))*MAX(MIN(BQ602,$J$5),$I$5)*MAX(MIN(BQ602,$J$5),$I$5)+$G$5*MAX(MIN(BQ602,$J$5),$I$5)*(CJ602*CC602/($K$5*1000))+$H$5*(CJ602*CC602/($K$5*1000))*(CJ602*CC602/($K$5*1000)))</f>
        <v>0</v>
      </c>
      <c r="R602">
        <f>I602*(1000-(1000*0.61365*exp(17.502*V602/(240.97+V602))/(CC602+CD602)+BX602)/2)/(1000*0.61365*exp(17.502*V602/(240.97+V602))/(CC602+CD602)-BX602)</f>
        <v>0</v>
      </c>
      <c r="S602">
        <f>1/((BR602+1)/(P602/1.6)+1/(Q602/1.37)) + BR602/((BR602+1)/(P602/1.6) + BR602/(Q602/1.37))</f>
        <v>0</v>
      </c>
      <c r="T602">
        <f>(BM602*BP602)</f>
        <v>0</v>
      </c>
      <c r="U602">
        <f>(CE602+(T602+2*0.95*5.67E-8*(((CE602+$B$7)+273)^4-(CE602+273)^4)-44100*I602)/(1.84*29.3*Q602+8*0.95*5.67E-8*(CE602+273)^3))</f>
        <v>0</v>
      </c>
      <c r="V602">
        <f>($C$7*CF602+$D$7*CG602+$E$7*U602)</f>
        <v>0</v>
      </c>
      <c r="W602">
        <f>0.61365*exp(17.502*V602/(240.97+V602))</f>
        <v>0</v>
      </c>
      <c r="X602">
        <f>(Y602/Z602*100)</f>
        <v>0</v>
      </c>
      <c r="Y602">
        <f>BX602*(CC602+CD602)/1000</f>
        <v>0</v>
      </c>
      <c r="Z602">
        <f>0.61365*exp(17.502*CE602/(240.97+CE602))</f>
        <v>0</v>
      </c>
      <c r="AA602">
        <f>(W602-BX602*(CC602+CD602)/1000)</f>
        <v>0</v>
      </c>
      <c r="AB602">
        <f>(-I602*44100)</f>
        <v>0</v>
      </c>
      <c r="AC602">
        <f>2*29.3*Q602*0.92*(CE602-V602)</f>
        <v>0</v>
      </c>
      <c r="AD602">
        <f>2*0.95*5.67E-8*(((CE602+$B$7)+273)^4-(V602+273)^4)</f>
        <v>0</v>
      </c>
      <c r="AE602">
        <f>T602+AD602+AB602+AC602</f>
        <v>0</v>
      </c>
      <c r="AF602">
        <v>125</v>
      </c>
      <c r="AG602">
        <v>14</v>
      </c>
      <c r="AH602">
        <f>IF(AF602*$H$13&gt;=AJ602,1.0,(AJ602/(AJ602-AF602*$H$13)))</f>
        <v>0</v>
      </c>
      <c r="AI602">
        <f>(AH602-1)*100</f>
        <v>0</v>
      </c>
      <c r="AJ602">
        <f>MAX(0,($B$13+$C$13*CJ602)/(1+$D$13*CJ602)*CC602/(CE602+273)*$E$13)</f>
        <v>0</v>
      </c>
      <c r="AK602" t="s">
        <v>292</v>
      </c>
      <c r="AL602" t="s">
        <v>292</v>
      </c>
      <c r="AM602">
        <v>0</v>
      </c>
      <c r="AN602">
        <v>0</v>
      </c>
      <c r="AO602">
        <f>1-AM602/AN602</f>
        <v>0</v>
      </c>
      <c r="AP602">
        <v>0</v>
      </c>
      <c r="AQ602" t="s">
        <v>292</v>
      </c>
      <c r="AR602" t="s">
        <v>292</v>
      </c>
      <c r="AS602">
        <v>0</v>
      </c>
      <c r="AT602">
        <v>0</v>
      </c>
      <c r="AU602">
        <f>1-AS602/AT602</f>
        <v>0</v>
      </c>
      <c r="AV602">
        <v>0.5</v>
      </c>
      <c r="AW602">
        <f>BN602</f>
        <v>0</v>
      </c>
      <c r="AX602">
        <f>K602</f>
        <v>0</v>
      </c>
      <c r="AY602">
        <f>AU602*AV602*AW602</f>
        <v>0</v>
      </c>
      <c r="AZ602">
        <f>(AX602-AP602)/AW602</f>
        <v>0</v>
      </c>
      <c r="BA602">
        <f>(AN602-AT602)/AT602</f>
        <v>0</v>
      </c>
      <c r="BB602">
        <f>AM602/(AO602+AM602/AT602)</f>
        <v>0</v>
      </c>
      <c r="BC602" t="s">
        <v>292</v>
      </c>
      <c r="BD602">
        <v>0</v>
      </c>
      <c r="BE602">
        <f>IF(BD602&lt;&gt;0, BD602, BB602)</f>
        <v>0</v>
      </c>
      <c r="BF602">
        <f>1-BE602/AT602</f>
        <v>0</v>
      </c>
      <c r="BG602">
        <f>(AT602-AS602)/(AT602-BE602)</f>
        <v>0</v>
      </c>
      <c r="BH602">
        <f>(AN602-AT602)/(AN602-BE602)</f>
        <v>0</v>
      </c>
      <c r="BI602">
        <f>(AT602-AS602)/(AT602-AM602)</f>
        <v>0</v>
      </c>
      <c r="BJ602">
        <f>(AN602-AT602)/(AN602-AM602)</f>
        <v>0</v>
      </c>
      <c r="BK602">
        <f>(BG602*BE602/AS602)</f>
        <v>0</v>
      </c>
      <c r="BL602">
        <f>(1-BK602)</f>
        <v>0</v>
      </c>
      <c r="BM602">
        <f>$B$11*CK602+$C$11*CL602+$F$11*CM602*(1-CP602)</f>
        <v>0</v>
      </c>
      <c r="BN602">
        <f>BM602*BO602</f>
        <v>0</v>
      </c>
      <c r="BO602">
        <f>($B$11*$D$9+$C$11*$D$9+$F$11*((CZ602+CR602)/MAX(CZ602+CR602+DA602, 0.1)*$I$9+DA602/MAX(CZ602+CR602+DA602, 0.1)*$J$9))/($B$11+$C$11+$F$11)</f>
        <v>0</v>
      </c>
      <c r="BP602">
        <f>($B$11*$K$9+$C$11*$K$9+$F$11*((CZ602+CR602)/MAX(CZ602+CR602+DA602, 0.1)*$P$9+DA602/MAX(CZ602+CR602+DA602, 0.1)*$Q$9))/($B$11+$C$11+$F$11)</f>
        <v>0</v>
      </c>
      <c r="BQ602">
        <v>6</v>
      </c>
      <c r="BR602">
        <v>0.5</v>
      </c>
      <c r="BS602" t="s">
        <v>293</v>
      </c>
      <c r="BT602">
        <v>2</v>
      </c>
      <c r="BU602">
        <v>1626466359</v>
      </c>
      <c r="BV602">
        <v>394.576333333333</v>
      </c>
      <c r="BW602">
        <v>419.912666666667</v>
      </c>
      <c r="BX602">
        <v>19.7245</v>
      </c>
      <c r="BY602">
        <v>10.1889666666667</v>
      </c>
      <c r="BZ602">
        <v>393.029</v>
      </c>
      <c r="CA602">
        <v>19.6721333333333</v>
      </c>
      <c r="CB602">
        <v>900.052</v>
      </c>
      <c r="CC602">
        <v>100.745</v>
      </c>
      <c r="CD602">
        <v>0.100474333333333</v>
      </c>
      <c r="CE602">
        <v>35.3312333333333</v>
      </c>
      <c r="CF602">
        <v>32.4438666666667</v>
      </c>
      <c r="CG602">
        <v>999.9</v>
      </c>
      <c r="CH602">
        <v>0</v>
      </c>
      <c r="CI602">
        <v>0</v>
      </c>
      <c r="CJ602">
        <v>9978.53333333333</v>
      </c>
      <c r="CK602">
        <v>0</v>
      </c>
      <c r="CL602">
        <v>0.221023</v>
      </c>
      <c r="CM602">
        <v>1460.01666666667</v>
      </c>
      <c r="CN602">
        <v>0.973005</v>
      </c>
      <c r="CO602">
        <v>0.0269953</v>
      </c>
      <c r="CP602">
        <v>0</v>
      </c>
      <c r="CQ602">
        <v>893.192333333333</v>
      </c>
      <c r="CR602">
        <v>4.99999</v>
      </c>
      <c r="CS602">
        <v>13145.9</v>
      </c>
      <c r="CT602">
        <v>12728.5</v>
      </c>
      <c r="CU602">
        <v>40.812</v>
      </c>
      <c r="CV602">
        <v>42.125</v>
      </c>
      <c r="CW602">
        <v>41.562</v>
      </c>
      <c r="CX602">
        <v>41.812</v>
      </c>
      <c r="CY602">
        <v>43.625</v>
      </c>
      <c r="CZ602">
        <v>1415.73666666667</v>
      </c>
      <c r="DA602">
        <v>39.28</v>
      </c>
      <c r="DB602">
        <v>0</v>
      </c>
      <c r="DC602">
        <v>1626466371.2</v>
      </c>
      <c r="DD602">
        <v>0</v>
      </c>
      <c r="DE602">
        <v>893.48192</v>
      </c>
      <c r="DF602">
        <v>-3.8763846125049</v>
      </c>
      <c r="DG602">
        <v>-42.030769311457</v>
      </c>
      <c r="DH602">
        <v>13149.712</v>
      </c>
      <c r="DI602">
        <v>15</v>
      </c>
      <c r="DJ602">
        <v>1626465084.6</v>
      </c>
      <c r="DK602" t="s">
        <v>294</v>
      </c>
      <c r="DL602">
        <v>1626465076.6</v>
      </c>
      <c r="DM602">
        <v>1626465084.6</v>
      </c>
      <c r="DN602">
        <v>8</v>
      </c>
      <c r="DO602">
        <v>0.212</v>
      </c>
      <c r="DP602">
        <v>0.013</v>
      </c>
      <c r="DQ602">
        <v>1.588</v>
      </c>
      <c r="DR602">
        <v>-0.074</v>
      </c>
      <c r="DS602">
        <v>420</v>
      </c>
      <c r="DT602">
        <v>3</v>
      </c>
      <c r="DU602">
        <v>0.13</v>
      </c>
      <c r="DV602">
        <v>0.03</v>
      </c>
      <c r="DW602">
        <v>-25.3971414634146</v>
      </c>
      <c r="DX602">
        <v>0.404514982578426</v>
      </c>
      <c r="DY602">
        <v>0.0452741943167315</v>
      </c>
      <c r="DZ602">
        <v>1</v>
      </c>
      <c r="EA602">
        <v>893.689757575758</v>
      </c>
      <c r="EB602">
        <v>-3.20402212166917</v>
      </c>
      <c r="EC602">
        <v>0.358345696500165</v>
      </c>
      <c r="ED602">
        <v>1</v>
      </c>
      <c r="EE602">
        <v>9.48750682926829</v>
      </c>
      <c r="EF602">
        <v>0.332381602787483</v>
      </c>
      <c r="EG602">
        <v>0.0347985082690529</v>
      </c>
      <c r="EH602">
        <v>0</v>
      </c>
      <c r="EI602">
        <v>2</v>
      </c>
      <c r="EJ602">
        <v>3</v>
      </c>
      <c r="EK602" t="s">
        <v>354</v>
      </c>
      <c r="EL602">
        <v>100</v>
      </c>
      <c r="EM602">
        <v>100</v>
      </c>
      <c r="EN602">
        <v>1.547</v>
      </c>
      <c r="EO602">
        <v>0.0526</v>
      </c>
      <c r="EP602">
        <v>0.796380875196005</v>
      </c>
      <c r="EQ602">
        <v>0.00225868272383977</v>
      </c>
      <c r="ER602">
        <v>-9.96746185667655e-07</v>
      </c>
      <c r="ES602">
        <v>2.83711317370827e-10</v>
      </c>
      <c r="ET602">
        <v>-0.071317122073674</v>
      </c>
      <c r="EU602">
        <v>-0.00217948432402501</v>
      </c>
      <c r="EV602">
        <v>0.000453263451741206</v>
      </c>
      <c r="EW602">
        <v>-1.16319206543697e-06</v>
      </c>
      <c r="EX602">
        <v>-2</v>
      </c>
      <c r="EY602">
        <v>2196</v>
      </c>
      <c r="EZ602">
        <v>1</v>
      </c>
      <c r="FA602">
        <v>25</v>
      </c>
      <c r="FB602">
        <v>21.4</v>
      </c>
      <c r="FC602">
        <v>21.3</v>
      </c>
      <c r="FD602">
        <v>18</v>
      </c>
      <c r="FE602">
        <v>840.698</v>
      </c>
      <c r="FF602">
        <v>441.379</v>
      </c>
      <c r="FG602">
        <v>44.8201</v>
      </c>
      <c r="FH602">
        <v>25.8363</v>
      </c>
      <c r="FI602">
        <v>30.0006</v>
      </c>
      <c r="FJ602">
        <v>25.6559</v>
      </c>
      <c r="FK602">
        <v>25.6629</v>
      </c>
      <c r="FL602">
        <v>25.2045</v>
      </c>
      <c r="FM602">
        <v>34.9565</v>
      </c>
      <c r="FN602">
        <v>0</v>
      </c>
      <c r="FO602">
        <v>46.17</v>
      </c>
      <c r="FP602">
        <v>420</v>
      </c>
      <c r="FQ602">
        <v>10.3081</v>
      </c>
      <c r="FR602">
        <v>101.418</v>
      </c>
      <c r="FS602">
        <v>101.835</v>
      </c>
    </row>
    <row r="603" spans="1:175">
      <c r="A603">
        <v>587</v>
      </c>
      <c r="B603">
        <v>1626466362</v>
      </c>
      <c r="C603">
        <v>1172.40000009537</v>
      </c>
      <c r="D603" t="s">
        <v>1468</v>
      </c>
      <c r="E603" t="s">
        <v>1469</v>
      </c>
      <c r="F603">
        <v>1</v>
      </c>
      <c r="G603" t="s">
        <v>291</v>
      </c>
      <c r="H603">
        <v>1626466361</v>
      </c>
      <c r="I603">
        <f>(J603)/1000</f>
        <v>0</v>
      </c>
      <c r="J603">
        <f>1000*CB603*AH603*(BX603-BY603)/(100*BQ603*(1000-AH603*BX603))</f>
        <v>0</v>
      </c>
      <c r="K603">
        <f>CB603*AH603*(BW603-BV603*(1000-AH603*BY603)/(1000-AH603*BX603))/(100*BQ603)</f>
        <v>0</v>
      </c>
      <c r="L603">
        <f>BV603 - IF(AH603&gt;1, K603*BQ603*100.0/(AJ603*CJ603), 0)</f>
        <v>0</v>
      </c>
      <c r="M603">
        <f>((S603-I603/2)*L603-K603)/(S603+I603/2)</f>
        <v>0</v>
      </c>
      <c r="N603">
        <f>M603*(CC603+CD603)/1000.0</f>
        <v>0</v>
      </c>
      <c r="O603">
        <f>(BV603 - IF(AH603&gt;1, K603*BQ603*100.0/(AJ603*CJ603), 0))*(CC603+CD603)/1000.0</f>
        <v>0</v>
      </c>
      <c r="P603">
        <f>2.0/((1/R603-1/Q603)+SIGN(R603)*SQRT((1/R603-1/Q603)*(1/R603-1/Q603) + 4*BR603/((BR603+1)*(BR603+1))*(2*1/R603*1/Q603-1/Q603*1/Q603)))</f>
        <v>0</v>
      </c>
      <c r="Q603">
        <f>IF(LEFT(BS603,1)&lt;&gt;"0",IF(LEFT(BS603,1)="1",3.0,BT603),$D$5+$E$5*(CJ603*CC603/($K$5*1000))+$F$5*(CJ603*CC603/($K$5*1000))*MAX(MIN(BQ603,$J$5),$I$5)*MAX(MIN(BQ603,$J$5),$I$5)+$G$5*MAX(MIN(BQ603,$J$5),$I$5)*(CJ603*CC603/($K$5*1000))+$H$5*(CJ603*CC603/($K$5*1000))*(CJ603*CC603/($K$5*1000)))</f>
        <v>0</v>
      </c>
      <c r="R603">
        <f>I603*(1000-(1000*0.61365*exp(17.502*V603/(240.97+V603))/(CC603+CD603)+BX603)/2)/(1000*0.61365*exp(17.502*V603/(240.97+V603))/(CC603+CD603)-BX603)</f>
        <v>0</v>
      </c>
      <c r="S603">
        <f>1/((BR603+1)/(P603/1.6)+1/(Q603/1.37)) + BR603/((BR603+1)/(P603/1.6) + BR603/(Q603/1.37))</f>
        <v>0</v>
      </c>
      <c r="T603">
        <f>(BM603*BP603)</f>
        <v>0</v>
      </c>
      <c r="U603">
        <f>(CE603+(T603+2*0.95*5.67E-8*(((CE603+$B$7)+273)^4-(CE603+273)^4)-44100*I603)/(1.84*29.3*Q603+8*0.95*5.67E-8*(CE603+273)^3))</f>
        <v>0</v>
      </c>
      <c r="V603">
        <f>($C$7*CF603+$D$7*CG603+$E$7*U603)</f>
        <v>0</v>
      </c>
      <c r="W603">
        <f>0.61365*exp(17.502*V603/(240.97+V603))</f>
        <v>0</v>
      </c>
      <c r="X603">
        <f>(Y603/Z603*100)</f>
        <v>0</v>
      </c>
      <c r="Y603">
        <f>BX603*(CC603+CD603)/1000</f>
        <v>0</v>
      </c>
      <c r="Z603">
        <f>0.61365*exp(17.502*CE603/(240.97+CE603))</f>
        <v>0</v>
      </c>
      <c r="AA603">
        <f>(W603-BX603*(CC603+CD603)/1000)</f>
        <v>0</v>
      </c>
      <c r="AB603">
        <f>(-I603*44100)</f>
        <v>0</v>
      </c>
      <c r="AC603">
        <f>2*29.3*Q603*0.92*(CE603-V603)</f>
        <v>0</v>
      </c>
      <c r="AD603">
        <f>2*0.95*5.67E-8*(((CE603+$B$7)+273)^4-(V603+273)^4)</f>
        <v>0</v>
      </c>
      <c r="AE603">
        <f>T603+AD603+AB603+AC603</f>
        <v>0</v>
      </c>
      <c r="AF603">
        <v>125</v>
      </c>
      <c r="AG603">
        <v>14</v>
      </c>
      <c r="AH603">
        <f>IF(AF603*$H$13&gt;=AJ603,1.0,(AJ603/(AJ603-AF603*$H$13)))</f>
        <v>0</v>
      </c>
      <c r="AI603">
        <f>(AH603-1)*100</f>
        <v>0</v>
      </c>
      <c r="AJ603">
        <f>MAX(0,($B$13+$C$13*CJ603)/(1+$D$13*CJ603)*CC603/(CE603+273)*$E$13)</f>
        <v>0</v>
      </c>
      <c r="AK603" t="s">
        <v>292</v>
      </c>
      <c r="AL603" t="s">
        <v>292</v>
      </c>
      <c r="AM603">
        <v>0</v>
      </c>
      <c r="AN603">
        <v>0</v>
      </c>
      <c r="AO603">
        <f>1-AM603/AN603</f>
        <v>0</v>
      </c>
      <c r="AP603">
        <v>0</v>
      </c>
      <c r="AQ603" t="s">
        <v>292</v>
      </c>
      <c r="AR603" t="s">
        <v>292</v>
      </c>
      <c r="AS603">
        <v>0</v>
      </c>
      <c r="AT603">
        <v>0</v>
      </c>
      <c r="AU603">
        <f>1-AS603/AT603</f>
        <v>0</v>
      </c>
      <c r="AV603">
        <v>0.5</v>
      </c>
      <c r="AW603">
        <f>BN603</f>
        <v>0</v>
      </c>
      <c r="AX603">
        <f>K603</f>
        <v>0</v>
      </c>
      <c r="AY603">
        <f>AU603*AV603*AW603</f>
        <v>0</v>
      </c>
      <c r="AZ603">
        <f>(AX603-AP603)/AW603</f>
        <v>0</v>
      </c>
      <c r="BA603">
        <f>(AN603-AT603)/AT603</f>
        <v>0</v>
      </c>
      <c r="BB603">
        <f>AM603/(AO603+AM603/AT603)</f>
        <v>0</v>
      </c>
      <c r="BC603" t="s">
        <v>292</v>
      </c>
      <c r="BD603">
        <v>0</v>
      </c>
      <c r="BE603">
        <f>IF(BD603&lt;&gt;0, BD603, BB603)</f>
        <v>0</v>
      </c>
      <c r="BF603">
        <f>1-BE603/AT603</f>
        <v>0</v>
      </c>
      <c r="BG603">
        <f>(AT603-AS603)/(AT603-BE603)</f>
        <v>0</v>
      </c>
      <c r="BH603">
        <f>(AN603-AT603)/(AN603-BE603)</f>
        <v>0</v>
      </c>
      <c r="BI603">
        <f>(AT603-AS603)/(AT603-AM603)</f>
        <v>0</v>
      </c>
      <c r="BJ603">
        <f>(AN603-AT603)/(AN603-AM603)</f>
        <v>0</v>
      </c>
      <c r="BK603">
        <f>(BG603*BE603/AS603)</f>
        <v>0</v>
      </c>
      <c r="BL603">
        <f>(1-BK603)</f>
        <v>0</v>
      </c>
      <c r="BM603">
        <f>$B$11*CK603+$C$11*CL603+$F$11*CM603*(1-CP603)</f>
        <v>0</v>
      </c>
      <c r="BN603">
        <f>BM603*BO603</f>
        <v>0</v>
      </c>
      <c r="BO603">
        <f>($B$11*$D$9+$C$11*$D$9+$F$11*((CZ603+CR603)/MAX(CZ603+CR603+DA603, 0.1)*$I$9+DA603/MAX(CZ603+CR603+DA603, 0.1)*$J$9))/($B$11+$C$11+$F$11)</f>
        <v>0</v>
      </c>
      <c r="BP603">
        <f>($B$11*$K$9+$C$11*$K$9+$F$11*((CZ603+CR603)/MAX(CZ603+CR603+DA603, 0.1)*$P$9+DA603/MAX(CZ603+CR603+DA603, 0.1)*$Q$9))/($B$11+$C$11+$F$11)</f>
        <v>0</v>
      </c>
      <c r="BQ603">
        <v>6</v>
      </c>
      <c r="BR603">
        <v>0.5</v>
      </c>
      <c r="BS603" t="s">
        <v>293</v>
      </c>
      <c r="BT603">
        <v>2</v>
      </c>
      <c r="BU603">
        <v>1626466361</v>
      </c>
      <c r="BV603">
        <v>394.565666666667</v>
      </c>
      <c r="BW603">
        <v>419.927</v>
      </c>
      <c r="BX603">
        <v>19.7654333333333</v>
      </c>
      <c r="BY603">
        <v>10.2248666666667</v>
      </c>
      <c r="BZ603">
        <v>393.018666666667</v>
      </c>
      <c r="CA603">
        <v>19.7125</v>
      </c>
      <c r="CB603">
        <v>899.993</v>
      </c>
      <c r="CC603">
        <v>100.746</v>
      </c>
      <c r="CD603">
        <v>0.100045066666667</v>
      </c>
      <c r="CE603">
        <v>35.3636</v>
      </c>
      <c r="CF603">
        <v>32.4798333333333</v>
      </c>
      <c r="CG603">
        <v>999.9</v>
      </c>
      <c r="CH603">
        <v>0</v>
      </c>
      <c r="CI603">
        <v>0</v>
      </c>
      <c r="CJ603">
        <v>9958.75</v>
      </c>
      <c r="CK603">
        <v>0</v>
      </c>
      <c r="CL603">
        <v>0.221023</v>
      </c>
      <c r="CM603">
        <v>1460.01</v>
      </c>
      <c r="CN603">
        <v>0.973005</v>
      </c>
      <c r="CO603">
        <v>0.0269953</v>
      </c>
      <c r="CP603">
        <v>0</v>
      </c>
      <c r="CQ603">
        <v>893.278333333333</v>
      </c>
      <c r="CR603">
        <v>4.99999</v>
      </c>
      <c r="CS603">
        <v>13144.8333333333</v>
      </c>
      <c r="CT603">
        <v>12728.4333333333</v>
      </c>
      <c r="CU603">
        <v>40.812</v>
      </c>
      <c r="CV603">
        <v>42.125</v>
      </c>
      <c r="CW603">
        <v>41.562</v>
      </c>
      <c r="CX603">
        <v>41.812</v>
      </c>
      <c r="CY603">
        <v>43.625</v>
      </c>
      <c r="CZ603">
        <v>1415.73</v>
      </c>
      <c r="DA603">
        <v>39.28</v>
      </c>
      <c r="DB603">
        <v>0</v>
      </c>
      <c r="DC603">
        <v>1626466373</v>
      </c>
      <c r="DD603">
        <v>0</v>
      </c>
      <c r="DE603">
        <v>893.415153846154</v>
      </c>
      <c r="DF603">
        <v>-3.08505982092916</v>
      </c>
      <c r="DG603">
        <v>-38.8957265111822</v>
      </c>
      <c r="DH603">
        <v>13148.7346153846</v>
      </c>
      <c r="DI603">
        <v>15</v>
      </c>
      <c r="DJ603">
        <v>1626465084.6</v>
      </c>
      <c r="DK603" t="s">
        <v>294</v>
      </c>
      <c r="DL603">
        <v>1626465076.6</v>
      </c>
      <c r="DM603">
        <v>1626465084.6</v>
      </c>
      <c r="DN603">
        <v>8</v>
      </c>
      <c r="DO603">
        <v>0.212</v>
      </c>
      <c r="DP603">
        <v>0.013</v>
      </c>
      <c r="DQ603">
        <v>1.588</v>
      </c>
      <c r="DR603">
        <v>-0.074</v>
      </c>
      <c r="DS603">
        <v>420</v>
      </c>
      <c r="DT603">
        <v>3</v>
      </c>
      <c r="DU603">
        <v>0.13</v>
      </c>
      <c r="DV603">
        <v>0.03</v>
      </c>
      <c r="DW603">
        <v>-25.3881707317073</v>
      </c>
      <c r="DX603">
        <v>0.371629965156782</v>
      </c>
      <c r="DY603">
        <v>0.0432372312684024</v>
      </c>
      <c r="DZ603">
        <v>1</v>
      </c>
      <c r="EA603">
        <v>893.595485714286</v>
      </c>
      <c r="EB603">
        <v>-3.13273724373478</v>
      </c>
      <c r="EC603">
        <v>0.37743603972281</v>
      </c>
      <c r="ED603">
        <v>1</v>
      </c>
      <c r="EE603">
        <v>9.49600878048781</v>
      </c>
      <c r="EF603">
        <v>0.334852473867594</v>
      </c>
      <c r="EG603">
        <v>0.03493975164271</v>
      </c>
      <c r="EH603">
        <v>0</v>
      </c>
      <c r="EI603">
        <v>2</v>
      </c>
      <c r="EJ603">
        <v>3</v>
      </c>
      <c r="EK603" t="s">
        <v>354</v>
      </c>
      <c r="EL603">
        <v>100</v>
      </c>
      <c r="EM603">
        <v>100</v>
      </c>
      <c r="EN603">
        <v>1.547</v>
      </c>
      <c r="EO603">
        <v>0.0533</v>
      </c>
      <c r="EP603">
        <v>0.796380875196005</v>
      </c>
      <c r="EQ603">
        <v>0.00225868272383977</v>
      </c>
      <c r="ER603">
        <v>-9.96746185667655e-07</v>
      </c>
      <c r="ES603">
        <v>2.83711317370827e-10</v>
      </c>
      <c r="ET603">
        <v>-0.071317122073674</v>
      </c>
      <c r="EU603">
        <v>-0.00217948432402501</v>
      </c>
      <c r="EV603">
        <v>0.000453263451741206</v>
      </c>
      <c r="EW603">
        <v>-1.16319206543697e-06</v>
      </c>
      <c r="EX603">
        <v>-2</v>
      </c>
      <c r="EY603">
        <v>2196</v>
      </c>
      <c r="EZ603">
        <v>1</v>
      </c>
      <c r="FA603">
        <v>25</v>
      </c>
      <c r="FB603">
        <v>21.4</v>
      </c>
      <c r="FC603">
        <v>21.3</v>
      </c>
      <c r="FD603">
        <v>18</v>
      </c>
      <c r="FE603">
        <v>840.696</v>
      </c>
      <c r="FF603">
        <v>441.261</v>
      </c>
      <c r="FG603">
        <v>44.8528</v>
      </c>
      <c r="FH603">
        <v>25.8403</v>
      </c>
      <c r="FI603">
        <v>30.0007</v>
      </c>
      <c r="FJ603">
        <v>25.6589</v>
      </c>
      <c r="FK603">
        <v>25.6652</v>
      </c>
      <c r="FL603">
        <v>25.2035</v>
      </c>
      <c r="FM603">
        <v>34.9565</v>
      </c>
      <c r="FN603">
        <v>0</v>
      </c>
      <c r="FO603">
        <v>46.17</v>
      </c>
      <c r="FP603">
        <v>420</v>
      </c>
      <c r="FQ603">
        <v>10.2857</v>
      </c>
      <c r="FR603">
        <v>101.417</v>
      </c>
      <c r="FS603">
        <v>101.835</v>
      </c>
    </row>
    <row r="604" spans="1:175">
      <c r="A604">
        <v>588</v>
      </c>
      <c r="B604">
        <v>1626466364</v>
      </c>
      <c r="C604">
        <v>1174.40000009537</v>
      </c>
      <c r="D604" t="s">
        <v>1470</v>
      </c>
      <c r="E604" t="s">
        <v>1471</v>
      </c>
      <c r="F604">
        <v>1</v>
      </c>
      <c r="G604" t="s">
        <v>291</v>
      </c>
      <c r="H604">
        <v>1626466363</v>
      </c>
      <c r="I604">
        <f>(J604)/1000</f>
        <v>0</v>
      </c>
      <c r="J604">
        <f>1000*CB604*AH604*(BX604-BY604)/(100*BQ604*(1000-AH604*BX604))</f>
        <v>0</v>
      </c>
      <c r="K604">
        <f>CB604*AH604*(BW604-BV604*(1000-AH604*BY604)/(1000-AH604*BX604))/(100*BQ604)</f>
        <v>0</v>
      </c>
      <c r="L604">
        <f>BV604 - IF(AH604&gt;1, K604*BQ604*100.0/(AJ604*CJ604), 0)</f>
        <v>0</v>
      </c>
      <c r="M604">
        <f>((S604-I604/2)*L604-K604)/(S604+I604/2)</f>
        <v>0</v>
      </c>
      <c r="N604">
        <f>M604*(CC604+CD604)/1000.0</f>
        <v>0</v>
      </c>
      <c r="O604">
        <f>(BV604 - IF(AH604&gt;1, K604*BQ604*100.0/(AJ604*CJ604), 0))*(CC604+CD604)/1000.0</f>
        <v>0</v>
      </c>
      <c r="P604">
        <f>2.0/((1/R604-1/Q604)+SIGN(R604)*SQRT((1/R604-1/Q604)*(1/R604-1/Q604) + 4*BR604/((BR604+1)*(BR604+1))*(2*1/R604*1/Q604-1/Q604*1/Q604)))</f>
        <v>0</v>
      </c>
      <c r="Q604">
        <f>IF(LEFT(BS604,1)&lt;&gt;"0",IF(LEFT(BS604,1)="1",3.0,BT604),$D$5+$E$5*(CJ604*CC604/($K$5*1000))+$F$5*(CJ604*CC604/($K$5*1000))*MAX(MIN(BQ604,$J$5),$I$5)*MAX(MIN(BQ604,$J$5),$I$5)+$G$5*MAX(MIN(BQ604,$J$5),$I$5)*(CJ604*CC604/($K$5*1000))+$H$5*(CJ604*CC604/($K$5*1000))*(CJ604*CC604/($K$5*1000)))</f>
        <v>0</v>
      </c>
      <c r="R604">
        <f>I604*(1000-(1000*0.61365*exp(17.502*V604/(240.97+V604))/(CC604+CD604)+BX604)/2)/(1000*0.61365*exp(17.502*V604/(240.97+V604))/(CC604+CD604)-BX604)</f>
        <v>0</v>
      </c>
      <c r="S604">
        <f>1/((BR604+1)/(P604/1.6)+1/(Q604/1.37)) + BR604/((BR604+1)/(P604/1.6) + BR604/(Q604/1.37))</f>
        <v>0</v>
      </c>
      <c r="T604">
        <f>(BM604*BP604)</f>
        <v>0</v>
      </c>
      <c r="U604">
        <f>(CE604+(T604+2*0.95*5.67E-8*(((CE604+$B$7)+273)^4-(CE604+273)^4)-44100*I604)/(1.84*29.3*Q604+8*0.95*5.67E-8*(CE604+273)^3))</f>
        <v>0</v>
      </c>
      <c r="V604">
        <f>($C$7*CF604+$D$7*CG604+$E$7*U604)</f>
        <v>0</v>
      </c>
      <c r="W604">
        <f>0.61365*exp(17.502*V604/(240.97+V604))</f>
        <v>0</v>
      </c>
      <c r="X604">
        <f>(Y604/Z604*100)</f>
        <v>0</v>
      </c>
      <c r="Y604">
        <f>BX604*(CC604+CD604)/1000</f>
        <v>0</v>
      </c>
      <c r="Z604">
        <f>0.61365*exp(17.502*CE604/(240.97+CE604))</f>
        <v>0</v>
      </c>
      <c r="AA604">
        <f>(W604-BX604*(CC604+CD604)/1000)</f>
        <v>0</v>
      </c>
      <c r="AB604">
        <f>(-I604*44100)</f>
        <v>0</v>
      </c>
      <c r="AC604">
        <f>2*29.3*Q604*0.92*(CE604-V604)</f>
        <v>0</v>
      </c>
      <c r="AD604">
        <f>2*0.95*5.67E-8*(((CE604+$B$7)+273)^4-(V604+273)^4)</f>
        <v>0</v>
      </c>
      <c r="AE604">
        <f>T604+AD604+AB604+AC604</f>
        <v>0</v>
      </c>
      <c r="AF604">
        <v>125</v>
      </c>
      <c r="AG604">
        <v>14</v>
      </c>
      <c r="AH604">
        <f>IF(AF604*$H$13&gt;=AJ604,1.0,(AJ604/(AJ604-AF604*$H$13)))</f>
        <v>0</v>
      </c>
      <c r="AI604">
        <f>(AH604-1)*100</f>
        <v>0</v>
      </c>
      <c r="AJ604">
        <f>MAX(0,($B$13+$C$13*CJ604)/(1+$D$13*CJ604)*CC604/(CE604+273)*$E$13)</f>
        <v>0</v>
      </c>
      <c r="AK604" t="s">
        <v>292</v>
      </c>
      <c r="AL604" t="s">
        <v>292</v>
      </c>
      <c r="AM604">
        <v>0</v>
      </c>
      <c r="AN604">
        <v>0</v>
      </c>
      <c r="AO604">
        <f>1-AM604/AN604</f>
        <v>0</v>
      </c>
      <c r="AP604">
        <v>0</v>
      </c>
      <c r="AQ604" t="s">
        <v>292</v>
      </c>
      <c r="AR604" t="s">
        <v>292</v>
      </c>
      <c r="AS604">
        <v>0</v>
      </c>
      <c r="AT604">
        <v>0</v>
      </c>
      <c r="AU604">
        <f>1-AS604/AT604</f>
        <v>0</v>
      </c>
      <c r="AV604">
        <v>0.5</v>
      </c>
      <c r="AW604">
        <f>BN604</f>
        <v>0</v>
      </c>
      <c r="AX604">
        <f>K604</f>
        <v>0</v>
      </c>
      <c r="AY604">
        <f>AU604*AV604*AW604</f>
        <v>0</v>
      </c>
      <c r="AZ604">
        <f>(AX604-AP604)/AW604</f>
        <v>0</v>
      </c>
      <c r="BA604">
        <f>(AN604-AT604)/AT604</f>
        <v>0</v>
      </c>
      <c r="BB604">
        <f>AM604/(AO604+AM604/AT604)</f>
        <v>0</v>
      </c>
      <c r="BC604" t="s">
        <v>292</v>
      </c>
      <c r="BD604">
        <v>0</v>
      </c>
      <c r="BE604">
        <f>IF(BD604&lt;&gt;0, BD604, BB604)</f>
        <v>0</v>
      </c>
      <c r="BF604">
        <f>1-BE604/AT604</f>
        <v>0</v>
      </c>
      <c r="BG604">
        <f>(AT604-AS604)/(AT604-BE604)</f>
        <v>0</v>
      </c>
      <c r="BH604">
        <f>(AN604-AT604)/(AN604-BE604)</f>
        <v>0</v>
      </c>
      <c r="BI604">
        <f>(AT604-AS604)/(AT604-AM604)</f>
        <v>0</v>
      </c>
      <c r="BJ604">
        <f>(AN604-AT604)/(AN604-AM604)</f>
        <v>0</v>
      </c>
      <c r="BK604">
        <f>(BG604*BE604/AS604)</f>
        <v>0</v>
      </c>
      <c r="BL604">
        <f>(1-BK604)</f>
        <v>0</v>
      </c>
      <c r="BM604">
        <f>$B$11*CK604+$C$11*CL604+$F$11*CM604*(1-CP604)</f>
        <v>0</v>
      </c>
      <c r="BN604">
        <f>BM604*BO604</f>
        <v>0</v>
      </c>
      <c r="BO604">
        <f>($B$11*$D$9+$C$11*$D$9+$F$11*((CZ604+CR604)/MAX(CZ604+CR604+DA604, 0.1)*$I$9+DA604/MAX(CZ604+CR604+DA604, 0.1)*$J$9))/($B$11+$C$11+$F$11)</f>
        <v>0</v>
      </c>
      <c r="BP604">
        <f>($B$11*$K$9+$C$11*$K$9+$F$11*((CZ604+CR604)/MAX(CZ604+CR604+DA604, 0.1)*$P$9+DA604/MAX(CZ604+CR604+DA604, 0.1)*$Q$9))/($B$11+$C$11+$F$11)</f>
        <v>0</v>
      </c>
      <c r="BQ604">
        <v>6</v>
      </c>
      <c r="BR604">
        <v>0.5</v>
      </c>
      <c r="BS604" t="s">
        <v>293</v>
      </c>
      <c r="BT604">
        <v>2</v>
      </c>
      <c r="BU604">
        <v>1626466363</v>
      </c>
      <c r="BV604">
        <v>394.567333333333</v>
      </c>
      <c r="BW604">
        <v>419.945</v>
      </c>
      <c r="BX604">
        <v>19.8079</v>
      </c>
      <c r="BY604">
        <v>10.2388666666667</v>
      </c>
      <c r="BZ604">
        <v>393.02</v>
      </c>
      <c r="CA604">
        <v>19.7543666666667</v>
      </c>
      <c r="CB604">
        <v>899.998333333333</v>
      </c>
      <c r="CC604">
        <v>100.745666666667</v>
      </c>
      <c r="CD604">
        <v>0.100305333333333</v>
      </c>
      <c r="CE604">
        <v>35.392</v>
      </c>
      <c r="CF604">
        <v>32.5071</v>
      </c>
      <c r="CG604">
        <v>999.9</v>
      </c>
      <c r="CH604">
        <v>0</v>
      </c>
      <c r="CI604">
        <v>0</v>
      </c>
      <c r="CJ604">
        <v>9970</v>
      </c>
      <c r="CK604">
        <v>0</v>
      </c>
      <c r="CL604">
        <v>0.221023</v>
      </c>
      <c r="CM604">
        <v>1460.00666666667</v>
      </c>
      <c r="CN604">
        <v>0.973005</v>
      </c>
      <c r="CO604">
        <v>0.0269953</v>
      </c>
      <c r="CP604">
        <v>0</v>
      </c>
      <c r="CQ604">
        <v>893.051666666667</v>
      </c>
      <c r="CR604">
        <v>4.99999</v>
      </c>
      <c r="CS604">
        <v>13143.8333333333</v>
      </c>
      <c r="CT604">
        <v>12728.4333333333</v>
      </c>
      <c r="CU604">
        <v>40.812</v>
      </c>
      <c r="CV604">
        <v>42.125</v>
      </c>
      <c r="CW604">
        <v>41.562</v>
      </c>
      <c r="CX604">
        <v>41.812</v>
      </c>
      <c r="CY604">
        <v>43.625</v>
      </c>
      <c r="CZ604">
        <v>1415.72666666667</v>
      </c>
      <c r="DA604">
        <v>39.28</v>
      </c>
      <c r="DB604">
        <v>0</v>
      </c>
      <c r="DC604">
        <v>1626466375.4</v>
      </c>
      <c r="DD604">
        <v>0</v>
      </c>
      <c r="DE604">
        <v>893.316</v>
      </c>
      <c r="DF604">
        <v>-2.87965811788864</v>
      </c>
      <c r="DG604">
        <v>-35.5213675888742</v>
      </c>
      <c r="DH604">
        <v>13147.2615384615</v>
      </c>
      <c r="DI604">
        <v>15</v>
      </c>
      <c r="DJ604">
        <v>1626465084.6</v>
      </c>
      <c r="DK604" t="s">
        <v>294</v>
      </c>
      <c r="DL604">
        <v>1626465076.6</v>
      </c>
      <c r="DM604">
        <v>1626465084.6</v>
      </c>
      <c r="DN604">
        <v>8</v>
      </c>
      <c r="DO604">
        <v>0.212</v>
      </c>
      <c r="DP604">
        <v>0.013</v>
      </c>
      <c r="DQ604">
        <v>1.588</v>
      </c>
      <c r="DR604">
        <v>-0.074</v>
      </c>
      <c r="DS604">
        <v>420</v>
      </c>
      <c r="DT604">
        <v>3</v>
      </c>
      <c r="DU604">
        <v>0.13</v>
      </c>
      <c r="DV604">
        <v>0.03</v>
      </c>
      <c r="DW604">
        <v>-25.3806317073171</v>
      </c>
      <c r="DX604">
        <v>0.255376306620238</v>
      </c>
      <c r="DY604">
        <v>0.0372022516957164</v>
      </c>
      <c r="DZ604">
        <v>1</v>
      </c>
      <c r="EA604">
        <v>893.485848484848</v>
      </c>
      <c r="EB604">
        <v>-3.21464651825407</v>
      </c>
      <c r="EC604">
        <v>0.363139852950264</v>
      </c>
      <c r="ED604">
        <v>1</v>
      </c>
      <c r="EE604">
        <v>9.50807463414634</v>
      </c>
      <c r="EF604">
        <v>0.317949198606269</v>
      </c>
      <c r="EG604">
        <v>0.033177032027209</v>
      </c>
      <c r="EH604">
        <v>0</v>
      </c>
      <c r="EI604">
        <v>2</v>
      </c>
      <c r="EJ604">
        <v>3</v>
      </c>
      <c r="EK604" t="s">
        <v>354</v>
      </c>
      <c r="EL604">
        <v>100</v>
      </c>
      <c r="EM604">
        <v>100</v>
      </c>
      <c r="EN604">
        <v>1.547</v>
      </c>
      <c r="EO604">
        <v>0.0537</v>
      </c>
      <c r="EP604">
        <v>0.796380875196005</v>
      </c>
      <c r="EQ604">
        <v>0.00225868272383977</v>
      </c>
      <c r="ER604">
        <v>-9.96746185667655e-07</v>
      </c>
      <c r="ES604">
        <v>2.83711317370827e-10</v>
      </c>
      <c r="ET604">
        <v>-0.071317122073674</v>
      </c>
      <c r="EU604">
        <v>-0.00217948432402501</v>
      </c>
      <c r="EV604">
        <v>0.000453263451741206</v>
      </c>
      <c r="EW604">
        <v>-1.16319206543697e-06</v>
      </c>
      <c r="EX604">
        <v>-2</v>
      </c>
      <c r="EY604">
        <v>2196</v>
      </c>
      <c r="EZ604">
        <v>1</v>
      </c>
      <c r="FA604">
        <v>25</v>
      </c>
      <c r="FB604">
        <v>21.5</v>
      </c>
      <c r="FC604">
        <v>21.3</v>
      </c>
      <c r="FD604">
        <v>18</v>
      </c>
      <c r="FE604">
        <v>840.667</v>
      </c>
      <c r="FF604">
        <v>441.329</v>
      </c>
      <c r="FG604">
        <v>44.8856</v>
      </c>
      <c r="FH604">
        <v>25.8447</v>
      </c>
      <c r="FI604">
        <v>30.0008</v>
      </c>
      <c r="FJ604">
        <v>25.6616</v>
      </c>
      <c r="FK604">
        <v>25.6679</v>
      </c>
      <c r="FL604">
        <v>25.204</v>
      </c>
      <c r="FM604">
        <v>34.6134</v>
      </c>
      <c r="FN604">
        <v>0</v>
      </c>
      <c r="FO604">
        <v>46.27</v>
      </c>
      <c r="FP604">
        <v>420</v>
      </c>
      <c r="FQ604">
        <v>10.3957</v>
      </c>
      <c r="FR604">
        <v>101.417</v>
      </c>
      <c r="FS604">
        <v>101.835</v>
      </c>
    </row>
    <row r="605" spans="1:175">
      <c r="A605">
        <v>589</v>
      </c>
      <c r="B605">
        <v>1626466366</v>
      </c>
      <c r="C605">
        <v>1176.40000009537</v>
      </c>
      <c r="D605" t="s">
        <v>1472</v>
      </c>
      <c r="E605" t="s">
        <v>1473</v>
      </c>
      <c r="F605">
        <v>1</v>
      </c>
      <c r="G605" t="s">
        <v>291</v>
      </c>
      <c r="H605">
        <v>1626466365</v>
      </c>
      <c r="I605">
        <f>(J605)/1000</f>
        <v>0</v>
      </c>
      <c r="J605">
        <f>1000*CB605*AH605*(BX605-BY605)/(100*BQ605*(1000-AH605*BX605))</f>
        <v>0</v>
      </c>
      <c r="K605">
        <f>CB605*AH605*(BW605-BV605*(1000-AH605*BY605)/(1000-AH605*BX605))/(100*BQ605)</f>
        <v>0</v>
      </c>
      <c r="L605">
        <f>BV605 - IF(AH605&gt;1, K605*BQ605*100.0/(AJ605*CJ605), 0)</f>
        <v>0</v>
      </c>
      <c r="M605">
        <f>((S605-I605/2)*L605-K605)/(S605+I605/2)</f>
        <v>0</v>
      </c>
      <c r="N605">
        <f>M605*(CC605+CD605)/1000.0</f>
        <v>0</v>
      </c>
      <c r="O605">
        <f>(BV605 - IF(AH605&gt;1, K605*BQ605*100.0/(AJ605*CJ605), 0))*(CC605+CD605)/1000.0</f>
        <v>0</v>
      </c>
      <c r="P605">
        <f>2.0/((1/R605-1/Q605)+SIGN(R605)*SQRT((1/R605-1/Q605)*(1/R605-1/Q605) + 4*BR605/((BR605+1)*(BR605+1))*(2*1/R605*1/Q605-1/Q605*1/Q605)))</f>
        <v>0</v>
      </c>
      <c r="Q605">
        <f>IF(LEFT(BS605,1)&lt;&gt;"0",IF(LEFT(BS605,1)="1",3.0,BT605),$D$5+$E$5*(CJ605*CC605/($K$5*1000))+$F$5*(CJ605*CC605/($K$5*1000))*MAX(MIN(BQ605,$J$5),$I$5)*MAX(MIN(BQ605,$J$5),$I$5)+$G$5*MAX(MIN(BQ605,$J$5),$I$5)*(CJ605*CC605/($K$5*1000))+$H$5*(CJ605*CC605/($K$5*1000))*(CJ605*CC605/($K$5*1000)))</f>
        <v>0</v>
      </c>
      <c r="R605">
        <f>I605*(1000-(1000*0.61365*exp(17.502*V605/(240.97+V605))/(CC605+CD605)+BX605)/2)/(1000*0.61365*exp(17.502*V605/(240.97+V605))/(CC605+CD605)-BX605)</f>
        <v>0</v>
      </c>
      <c r="S605">
        <f>1/((BR605+1)/(P605/1.6)+1/(Q605/1.37)) + BR605/((BR605+1)/(P605/1.6) + BR605/(Q605/1.37))</f>
        <v>0</v>
      </c>
      <c r="T605">
        <f>(BM605*BP605)</f>
        <v>0</v>
      </c>
      <c r="U605">
        <f>(CE605+(T605+2*0.95*5.67E-8*(((CE605+$B$7)+273)^4-(CE605+273)^4)-44100*I605)/(1.84*29.3*Q605+8*0.95*5.67E-8*(CE605+273)^3))</f>
        <v>0</v>
      </c>
      <c r="V605">
        <f>($C$7*CF605+$D$7*CG605+$E$7*U605)</f>
        <v>0</v>
      </c>
      <c r="W605">
        <f>0.61365*exp(17.502*V605/(240.97+V605))</f>
        <v>0</v>
      </c>
      <c r="X605">
        <f>(Y605/Z605*100)</f>
        <v>0</v>
      </c>
      <c r="Y605">
        <f>BX605*(CC605+CD605)/1000</f>
        <v>0</v>
      </c>
      <c r="Z605">
        <f>0.61365*exp(17.502*CE605/(240.97+CE605))</f>
        <v>0</v>
      </c>
      <c r="AA605">
        <f>(W605-BX605*(CC605+CD605)/1000)</f>
        <v>0</v>
      </c>
      <c r="AB605">
        <f>(-I605*44100)</f>
        <v>0</v>
      </c>
      <c r="AC605">
        <f>2*29.3*Q605*0.92*(CE605-V605)</f>
        <v>0</v>
      </c>
      <c r="AD605">
        <f>2*0.95*5.67E-8*(((CE605+$B$7)+273)^4-(V605+273)^4)</f>
        <v>0</v>
      </c>
      <c r="AE605">
        <f>T605+AD605+AB605+AC605</f>
        <v>0</v>
      </c>
      <c r="AF605">
        <v>125</v>
      </c>
      <c r="AG605">
        <v>14</v>
      </c>
      <c r="AH605">
        <f>IF(AF605*$H$13&gt;=AJ605,1.0,(AJ605/(AJ605-AF605*$H$13)))</f>
        <v>0</v>
      </c>
      <c r="AI605">
        <f>(AH605-1)*100</f>
        <v>0</v>
      </c>
      <c r="AJ605">
        <f>MAX(0,($B$13+$C$13*CJ605)/(1+$D$13*CJ605)*CC605/(CE605+273)*$E$13)</f>
        <v>0</v>
      </c>
      <c r="AK605" t="s">
        <v>292</v>
      </c>
      <c r="AL605" t="s">
        <v>292</v>
      </c>
      <c r="AM605">
        <v>0</v>
      </c>
      <c r="AN605">
        <v>0</v>
      </c>
      <c r="AO605">
        <f>1-AM605/AN605</f>
        <v>0</v>
      </c>
      <c r="AP605">
        <v>0</v>
      </c>
      <c r="AQ605" t="s">
        <v>292</v>
      </c>
      <c r="AR605" t="s">
        <v>292</v>
      </c>
      <c r="AS605">
        <v>0</v>
      </c>
      <c r="AT605">
        <v>0</v>
      </c>
      <c r="AU605">
        <f>1-AS605/AT605</f>
        <v>0</v>
      </c>
      <c r="AV605">
        <v>0.5</v>
      </c>
      <c r="AW605">
        <f>BN605</f>
        <v>0</v>
      </c>
      <c r="AX605">
        <f>K605</f>
        <v>0</v>
      </c>
      <c r="AY605">
        <f>AU605*AV605*AW605</f>
        <v>0</v>
      </c>
      <c r="AZ605">
        <f>(AX605-AP605)/AW605</f>
        <v>0</v>
      </c>
      <c r="BA605">
        <f>(AN605-AT605)/AT605</f>
        <v>0</v>
      </c>
      <c r="BB605">
        <f>AM605/(AO605+AM605/AT605)</f>
        <v>0</v>
      </c>
      <c r="BC605" t="s">
        <v>292</v>
      </c>
      <c r="BD605">
        <v>0</v>
      </c>
      <c r="BE605">
        <f>IF(BD605&lt;&gt;0, BD605, BB605)</f>
        <v>0</v>
      </c>
      <c r="BF605">
        <f>1-BE605/AT605</f>
        <v>0</v>
      </c>
      <c r="BG605">
        <f>(AT605-AS605)/(AT605-BE605)</f>
        <v>0</v>
      </c>
      <c r="BH605">
        <f>(AN605-AT605)/(AN605-BE605)</f>
        <v>0</v>
      </c>
      <c r="BI605">
        <f>(AT605-AS605)/(AT605-AM605)</f>
        <v>0</v>
      </c>
      <c r="BJ605">
        <f>(AN605-AT605)/(AN605-AM605)</f>
        <v>0</v>
      </c>
      <c r="BK605">
        <f>(BG605*BE605/AS605)</f>
        <v>0</v>
      </c>
      <c r="BL605">
        <f>(1-BK605)</f>
        <v>0</v>
      </c>
      <c r="BM605">
        <f>$B$11*CK605+$C$11*CL605+$F$11*CM605*(1-CP605)</f>
        <v>0</v>
      </c>
      <c r="BN605">
        <f>BM605*BO605</f>
        <v>0</v>
      </c>
      <c r="BO605">
        <f>($B$11*$D$9+$C$11*$D$9+$F$11*((CZ605+CR605)/MAX(CZ605+CR605+DA605, 0.1)*$I$9+DA605/MAX(CZ605+CR605+DA605, 0.1)*$J$9))/($B$11+$C$11+$F$11)</f>
        <v>0</v>
      </c>
      <c r="BP605">
        <f>($B$11*$K$9+$C$11*$K$9+$F$11*((CZ605+CR605)/MAX(CZ605+CR605+DA605, 0.1)*$P$9+DA605/MAX(CZ605+CR605+DA605, 0.1)*$Q$9))/($B$11+$C$11+$F$11)</f>
        <v>0</v>
      </c>
      <c r="BQ605">
        <v>6</v>
      </c>
      <c r="BR605">
        <v>0.5</v>
      </c>
      <c r="BS605" t="s">
        <v>293</v>
      </c>
      <c r="BT605">
        <v>2</v>
      </c>
      <c r="BU605">
        <v>1626466365</v>
      </c>
      <c r="BV605">
        <v>394.586333333333</v>
      </c>
      <c r="BW605">
        <v>419.954333333333</v>
      </c>
      <c r="BX605">
        <v>19.8402333333333</v>
      </c>
      <c r="BY605">
        <v>10.2436333333333</v>
      </c>
      <c r="BZ605">
        <v>393.039333333333</v>
      </c>
      <c r="CA605">
        <v>19.7862333333333</v>
      </c>
      <c r="CB605">
        <v>899.993666666667</v>
      </c>
      <c r="CC605">
        <v>100.745666666667</v>
      </c>
      <c r="CD605">
        <v>0.0998672333333333</v>
      </c>
      <c r="CE605">
        <v>35.4210666666667</v>
      </c>
      <c r="CF605">
        <v>32.5283</v>
      </c>
      <c r="CG605">
        <v>999.9</v>
      </c>
      <c r="CH605">
        <v>0</v>
      </c>
      <c r="CI605">
        <v>0</v>
      </c>
      <c r="CJ605">
        <v>9984.56666666667</v>
      </c>
      <c r="CK605">
        <v>0</v>
      </c>
      <c r="CL605">
        <v>0.221023</v>
      </c>
      <c r="CM605">
        <v>1460.00666666667</v>
      </c>
      <c r="CN605">
        <v>0.973005</v>
      </c>
      <c r="CO605">
        <v>0.0269953</v>
      </c>
      <c r="CP605">
        <v>0</v>
      </c>
      <c r="CQ605">
        <v>892.938333333333</v>
      </c>
      <c r="CR605">
        <v>4.99999</v>
      </c>
      <c r="CS605">
        <v>13142.6333333333</v>
      </c>
      <c r="CT605">
        <v>12728.3666666667</v>
      </c>
      <c r="CU605">
        <v>40.812</v>
      </c>
      <c r="CV605">
        <v>42.125</v>
      </c>
      <c r="CW605">
        <v>41.562</v>
      </c>
      <c r="CX605">
        <v>41.812</v>
      </c>
      <c r="CY605">
        <v>43.625</v>
      </c>
      <c r="CZ605">
        <v>1415.72666666667</v>
      </c>
      <c r="DA605">
        <v>39.28</v>
      </c>
      <c r="DB605">
        <v>0</v>
      </c>
      <c r="DC605">
        <v>1626466377.2</v>
      </c>
      <c r="DD605">
        <v>0</v>
      </c>
      <c r="DE605">
        <v>893.1908</v>
      </c>
      <c r="DF605">
        <v>-2.49361538141215</v>
      </c>
      <c r="DG605">
        <v>-35.3307692637584</v>
      </c>
      <c r="DH605">
        <v>13146</v>
      </c>
      <c r="DI605">
        <v>15</v>
      </c>
      <c r="DJ605">
        <v>1626465084.6</v>
      </c>
      <c r="DK605" t="s">
        <v>294</v>
      </c>
      <c r="DL605">
        <v>1626465076.6</v>
      </c>
      <c r="DM605">
        <v>1626465084.6</v>
      </c>
      <c r="DN605">
        <v>8</v>
      </c>
      <c r="DO605">
        <v>0.212</v>
      </c>
      <c r="DP605">
        <v>0.013</v>
      </c>
      <c r="DQ605">
        <v>1.588</v>
      </c>
      <c r="DR605">
        <v>-0.074</v>
      </c>
      <c r="DS605">
        <v>420</v>
      </c>
      <c r="DT605">
        <v>3</v>
      </c>
      <c r="DU605">
        <v>0.13</v>
      </c>
      <c r="DV605">
        <v>0.03</v>
      </c>
      <c r="DW605">
        <v>-25.3748926829268</v>
      </c>
      <c r="DX605">
        <v>0.168535191637606</v>
      </c>
      <c r="DY605">
        <v>0.0329948879280912</v>
      </c>
      <c r="DZ605">
        <v>1</v>
      </c>
      <c r="EA605">
        <v>893.388515151515</v>
      </c>
      <c r="EB605">
        <v>-3.07052218075757</v>
      </c>
      <c r="EC605">
        <v>0.351703914834384</v>
      </c>
      <c r="ED605">
        <v>1</v>
      </c>
      <c r="EE605">
        <v>9.52139414634146</v>
      </c>
      <c r="EF605">
        <v>0.32885832752613</v>
      </c>
      <c r="EG605">
        <v>0.0344381527631011</v>
      </c>
      <c r="EH605">
        <v>0</v>
      </c>
      <c r="EI605">
        <v>2</v>
      </c>
      <c r="EJ605">
        <v>3</v>
      </c>
      <c r="EK605" t="s">
        <v>354</v>
      </c>
      <c r="EL605">
        <v>100</v>
      </c>
      <c r="EM605">
        <v>100</v>
      </c>
      <c r="EN605">
        <v>1.547</v>
      </c>
      <c r="EO605">
        <v>0.0542</v>
      </c>
      <c r="EP605">
        <v>0.796380875196005</v>
      </c>
      <c r="EQ605">
        <v>0.00225868272383977</v>
      </c>
      <c r="ER605">
        <v>-9.96746185667655e-07</v>
      </c>
      <c r="ES605">
        <v>2.83711317370827e-10</v>
      </c>
      <c r="ET605">
        <v>-0.071317122073674</v>
      </c>
      <c r="EU605">
        <v>-0.00217948432402501</v>
      </c>
      <c r="EV605">
        <v>0.000453263451741206</v>
      </c>
      <c r="EW605">
        <v>-1.16319206543697e-06</v>
      </c>
      <c r="EX605">
        <v>-2</v>
      </c>
      <c r="EY605">
        <v>2196</v>
      </c>
      <c r="EZ605">
        <v>1</v>
      </c>
      <c r="FA605">
        <v>25</v>
      </c>
      <c r="FB605">
        <v>21.5</v>
      </c>
      <c r="FC605">
        <v>21.4</v>
      </c>
      <c r="FD605">
        <v>18</v>
      </c>
      <c r="FE605">
        <v>840.682</v>
      </c>
      <c r="FF605">
        <v>441.396</v>
      </c>
      <c r="FG605">
        <v>44.9193</v>
      </c>
      <c r="FH605">
        <v>25.8488</v>
      </c>
      <c r="FI605">
        <v>30.0007</v>
      </c>
      <c r="FJ605">
        <v>25.664</v>
      </c>
      <c r="FK605">
        <v>25.6704</v>
      </c>
      <c r="FL605">
        <v>25.2057</v>
      </c>
      <c r="FM605">
        <v>34.3391</v>
      </c>
      <c r="FN605">
        <v>0</v>
      </c>
      <c r="FO605">
        <v>46.37</v>
      </c>
      <c r="FP605">
        <v>420</v>
      </c>
      <c r="FQ605">
        <v>10.4095</v>
      </c>
      <c r="FR605">
        <v>101.415</v>
      </c>
      <c r="FS605">
        <v>101.834</v>
      </c>
    </row>
    <row r="606" spans="1:175">
      <c r="A606">
        <v>590</v>
      </c>
      <c r="B606">
        <v>1626466368</v>
      </c>
      <c r="C606">
        <v>1178.40000009537</v>
      </c>
      <c r="D606" t="s">
        <v>1474</v>
      </c>
      <c r="E606" t="s">
        <v>1475</v>
      </c>
      <c r="F606">
        <v>1</v>
      </c>
      <c r="G606" t="s">
        <v>291</v>
      </c>
      <c r="H606">
        <v>1626466367</v>
      </c>
      <c r="I606">
        <f>(J606)/1000</f>
        <v>0</v>
      </c>
      <c r="J606">
        <f>1000*CB606*AH606*(BX606-BY606)/(100*BQ606*(1000-AH606*BX606))</f>
        <v>0</v>
      </c>
      <c r="K606">
        <f>CB606*AH606*(BW606-BV606*(1000-AH606*BY606)/(1000-AH606*BX606))/(100*BQ606)</f>
        <v>0</v>
      </c>
      <c r="L606">
        <f>BV606 - IF(AH606&gt;1, K606*BQ606*100.0/(AJ606*CJ606), 0)</f>
        <v>0</v>
      </c>
      <c r="M606">
        <f>((S606-I606/2)*L606-K606)/(S606+I606/2)</f>
        <v>0</v>
      </c>
      <c r="N606">
        <f>M606*(CC606+CD606)/1000.0</f>
        <v>0</v>
      </c>
      <c r="O606">
        <f>(BV606 - IF(AH606&gt;1, K606*BQ606*100.0/(AJ606*CJ606), 0))*(CC606+CD606)/1000.0</f>
        <v>0</v>
      </c>
      <c r="P606">
        <f>2.0/((1/R606-1/Q606)+SIGN(R606)*SQRT((1/R606-1/Q606)*(1/R606-1/Q606) + 4*BR606/((BR606+1)*(BR606+1))*(2*1/R606*1/Q606-1/Q606*1/Q606)))</f>
        <v>0</v>
      </c>
      <c r="Q606">
        <f>IF(LEFT(BS606,1)&lt;&gt;"0",IF(LEFT(BS606,1)="1",3.0,BT606),$D$5+$E$5*(CJ606*CC606/($K$5*1000))+$F$5*(CJ606*CC606/($K$5*1000))*MAX(MIN(BQ606,$J$5),$I$5)*MAX(MIN(BQ606,$J$5),$I$5)+$G$5*MAX(MIN(BQ606,$J$5),$I$5)*(CJ606*CC606/($K$5*1000))+$H$5*(CJ606*CC606/($K$5*1000))*(CJ606*CC606/($K$5*1000)))</f>
        <v>0</v>
      </c>
      <c r="R606">
        <f>I606*(1000-(1000*0.61365*exp(17.502*V606/(240.97+V606))/(CC606+CD606)+BX606)/2)/(1000*0.61365*exp(17.502*V606/(240.97+V606))/(CC606+CD606)-BX606)</f>
        <v>0</v>
      </c>
      <c r="S606">
        <f>1/((BR606+1)/(P606/1.6)+1/(Q606/1.37)) + BR606/((BR606+1)/(P606/1.6) + BR606/(Q606/1.37))</f>
        <v>0</v>
      </c>
      <c r="T606">
        <f>(BM606*BP606)</f>
        <v>0</v>
      </c>
      <c r="U606">
        <f>(CE606+(T606+2*0.95*5.67E-8*(((CE606+$B$7)+273)^4-(CE606+273)^4)-44100*I606)/(1.84*29.3*Q606+8*0.95*5.67E-8*(CE606+273)^3))</f>
        <v>0</v>
      </c>
      <c r="V606">
        <f>($C$7*CF606+$D$7*CG606+$E$7*U606)</f>
        <v>0</v>
      </c>
      <c r="W606">
        <f>0.61365*exp(17.502*V606/(240.97+V606))</f>
        <v>0</v>
      </c>
      <c r="X606">
        <f>(Y606/Z606*100)</f>
        <v>0</v>
      </c>
      <c r="Y606">
        <f>BX606*(CC606+CD606)/1000</f>
        <v>0</v>
      </c>
      <c r="Z606">
        <f>0.61365*exp(17.502*CE606/(240.97+CE606))</f>
        <v>0</v>
      </c>
      <c r="AA606">
        <f>(W606-BX606*(CC606+CD606)/1000)</f>
        <v>0</v>
      </c>
      <c r="AB606">
        <f>(-I606*44100)</f>
        <v>0</v>
      </c>
      <c r="AC606">
        <f>2*29.3*Q606*0.92*(CE606-V606)</f>
        <v>0</v>
      </c>
      <c r="AD606">
        <f>2*0.95*5.67E-8*(((CE606+$B$7)+273)^4-(V606+273)^4)</f>
        <v>0</v>
      </c>
      <c r="AE606">
        <f>T606+AD606+AB606+AC606</f>
        <v>0</v>
      </c>
      <c r="AF606">
        <v>125</v>
      </c>
      <c r="AG606">
        <v>14</v>
      </c>
      <c r="AH606">
        <f>IF(AF606*$H$13&gt;=AJ606,1.0,(AJ606/(AJ606-AF606*$H$13)))</f>
        <v>0</v>
      </c>
      <c r="AI606">
        <f>(AH606-1)*100</f>
        <v>0</v>
      </c>
      <c r="AJ606">
        <f>MAX(0,($B$13+$C$13*CJ606)/(1+$D$13*CJ606)*CC606/(CE606+273)*$E$13)</f>
        <v>0</v>
      </c>
      <c r="AK606" t="s">
        <v>292</v>
      </c>
      <c r="AL606" t="s">
        <v>292</v>
      </c>
      <c r="AM606">
        <v>0</v>
      </c>
      <c r="AN606">
        <v>0</v>
      </c>
      <c r="AO606">
        <f>1-AM606/AN606</f>
        <v>0</v>
      </c>
      <c r="AP606">
        <v>0</v>
      </c>
      <c r="AQ606" t="s">
        <v>292</v>
      </c>
      <c r="AR606" t="s">
        <v>292</v>
      </c>
      <c r="AS606">
        <v>0</v>
      </c>
      <c r="AT606">
        <v>0</v>
      </c>
      <c r="AU606">
        <f>1-AS606/AT606</f>
        <v>0</v>
      </c>
      <c r="AV606">
        <v>0.5</v>
      </c>
      <c r="AW606">
        <f>BN606</f>
        <v>0</v>
      </c>
      <c r="AX606">
        <f>K606</f>
        <v>0</v>
      </c>
      <c r="AY606">
        <f>AU606*AV606*AW606</f>
        <v>0</v>
      </c>
      <c r="AZ606">
        <f>(AX606-AP606)/AW606</f>
        <v>0</v>
      </c>
      <c r="BA606">
        <f>(AN606-AT606)/AT606</f>
        <v>0</v>
      </c>
      <c r="BB606">
        <f>AM606/(AO606+AM606/AT606)</f>
        <v>0</v>
      </c>
      <c r="BC606" t="s">
        <v>292</v>
      </c>
      <c r="BD606">
        <v>0</v>
      </c>
      <c r="BE606">
        <f>IF(BD606&lt;&gt;0, BD606, BB606)</f>
        <v>0</v>
      </c>
      <c r="BF606">
        <f>1-BE606/AT606</f>
        <v>0</v>
      </c>
      <c r="BG606">
        <f>(AT606-AS606)/(AT606-BE606)</f>
        <v>0</v>
      </c>
      <c r="BH606">
        <f>(AN606-AT606)/(AN606-BE606)</f>
        <v>0</v>
      </c>
      <c r="BI606">
        <f>(AT606-AS606)/(AT606-AM606)</f>
        <v>0</v>
      </c>
      <c r="BJ606">
        <f>(AN606-AT606)/(AN606-AM606)</f>
        <v>0</v>
      </c>
      <c r="BK606">
        <f>(BG606*BE606/AS606)</f>
        <v>0</v>
      </c>
      <c r="BL606">
        <f>(1-BK606)</f>
        <v>0</v>
      </c>
      <c r="BM606">
        <f>$B$11*CK606+$C$11*CL606+$F$11*CM606*(1-CP606)</f>
        <v>0</v>
      </c>
      <c r="BN606">
        <f>BM606*BO606</f>
        <v>0</v>
      </c>
      <c r="BO606">
        <f>($B$11*$D$9+$C$11*$D$9+$F$11*((CZ606+CR606)/MAX(CZ606+CR606+DA606, 0.1)*$I$9+DA606/MAX(CZ606+CR606+DA606, 0.1)*$J$9))/($B$11+$C$11+$F$11)</f>
        <v>0</v>
      </c>
      <c r="BP606">
        <f>($B$11*$K$9+$C$11*$K$9+$F$11*((CZ606+CR606)/MAX(CZ606+CR606+DA606, 0.1)*$P$9+DA606/MAX(CZ606+CR606+DA606, 0.1)*$Q$9))/($B$11+$C$11+$F$11)</f>
        <v>0</v>
      </c>
      <c r="BQ606">
        <v>6</v>
      </c>
      <c r="BR606">
        <v>0.5</v>
      </c>
      <c r="BS606" t="s">
        <v>293</v>
      </c>
      <c r="BT606">
        <v>2</v>
      </c>
      <c r="BU606">
        <v>1626466367</v>
      </c>
      <c r="BV606">
        <v>394.613</v>
      </c>
      <c r="BW606">
        <v>419.956333333333</v>
      </c>
      <c r="BX606">
        <v>19.8662333333333</v>
      </c>
      <c r="BY606">
        <v>10.2581666666667</v>
      </c>
      <c r="BZ606">
        <v>393.066</v>
      </c>
      <c r="CA606">
        <v>19.8118333333333</v>
      </c>
      <c r="CB606">
        <v>899.969666666667</v>
      </c>
      <c r="CC606">
        <v>100.747</v>
      </c>
      <c r="CD606">
        <v>0.0995064666666667</v>
      </c>
      <c r="CE606">
        <v>35.4522333333333</v>
      </c>
      <c r="CF606">
        <v>32.5582</v>
      </c>
      <c r="CG606">
        <v>999.9</v>
      </c>
      <c r="CH606">
        <v>0</v>
      </c>
      <c r="CI606">
        <v>0</v>
      </c>
      <c r="CJ606">
        <v>9988.75</v>
      </c>
      <c r="CK606">
        <v>0</v>
      </c>
      <c r="CL606">
        <v>0.221023</v>
      </c>
      <c r="CM606">
        <v>1460</v>
      </c>
      <c r="CN606">
        <v>0.973005</v>
      </c>
      <c r="CO606">
        <v>0.0269953</v>
      </c>
      <c r="CP606">
        <v>0</v>
      </c>
      <c r="CQ606">
        <v>892.978333333333</v>
      </c>
      <c r="CR606">
        <v>4.99999</v>
      </c>
      <c r="CS606">
        <v>13141.3666666667</v>
      </c>
      <c r="CT606">
        <v>12728.4</v>
      </c>
      <c r="CU606">
        <v>40.812</v>
      </c>
      <c r="CV606">
        <v>42.125</v>
      </c>
      <c r="CW606">
        <v>41.562</v>
      </c>
      <c r="CX606">
        <v>41.812</v>
      </c>
      <c r="CY606">
        <v>43.625</v>
      </c>
      <c r="CZ606">
        <v>1415.72</v>
      </c>
      <c r="DA606">
        <v>39.28</v>
      </c>
      <c r="DB606">
        <v>0</v>
      </c>
      <c r="DC606">
        <v>1626466379</v>
      </c>
      <c r="DD606">
        <v>0</v>
      </c>
      <c r="DE606">
        <v>893.130384615385</v>
      </c>
      <c r="DF606">
        <v>-2.25182905055024</v>
      </c>
      <c r="DG606">
        <v>-31.6991453015066</v>
      </c>
      <c r="DH606">
        <v>13145</v>
      </c>
      <c r="DI606">
        <v>15</v>
      </c>
      <c r="DJ606">
        <v>1626465084.6</v>
      </c>
      <c r="DK606" t="s">
        <v>294</v>
      </c>
      <c r="DL606">
        <v>1626465076.6</v>
      </c>
      <c r="DM606">
        <v>1626465084.6</v>
      </c>
      <c r="DN606">
        <v>8</v>
      </c>
      <c r="DO606">
        <v>0.212</v>
      </c>
      <c r="DP606">
        <v>0.013</v>
      </c>
      <c r="DQ606">
        <v>1.588</v>
      </c>
      <c r="DR606">
        <v>-0.074</v>
      </c>
      <c r="DS606">
        <v>420</v>
      </c>
      <c r="DT606">
        <v>3</v>
      </c>
      <c r="DU606">
        <v>0.13</v>
      </c>
      <c r="DV606">
        <v>0.03</v>
      </c>
      <c r="DW606">
        <v>-25.3700414634146</v>
      </c>
      <c r="DX606">
        <v>0.162311498257845</v>
      </c>
      <c r="DY606">
        <v>0.0327498052543813</v>
      </c>
      <c r="DZ606">
        <v>1</v>
      </c>
      <c r="EA606">
        <v>893.300028571429</v>
      </c>
      <c r="EB606">
        <v>-2.78684148727842</v>
      </c>
      <c r="EC606">
        <v>0.335472671717668</v>
      </c>
      <c r="ED606">
        <v>1</v>
      </c>
      <c r="EE606">
        <v>9.53357268292683</v>
      </c>
      <c r="EF606">
        <v>0.382469477351924</v>
      </c>
      <c r="EG606">
        <v>0.0395464219357941</v>
      </c>
      <c r="EH606">
        <v>0</v>
      </c>
      <c r="EI606">
        <v>2</v>
      </c>
      <c r="EJ606">
        <v>3</v>
      </c>
      <c r="EK606" t="s">
        <v>354</v>
      </c>
      <c r="EL606">
        <v>100</v>
      </c>
      <c r="EM606">
        <v>100</v>
      </c>
      <c r="EN606">
        <v>1.548</v>
      </c>
      <c r="EO606">
        <v>0.0545</v>
      </c>
      <c r="EP606">
        <v>0.796380875196005</v>
      </c>
      <c r="EQ606">
        <v>0.00225868272383977</v>
      </c>
      <c r="ER606">
        <v>-9.96746185667655e-07</v>
      </c>
      <c r="ES606">
        <v>2.83711317370827e-10</v>
      </c>
      <c r="ET606">
        <v>-0.071317122073674</v>
      </c>
      <c r="EU606">
        <v>-0.00217948432402501</v>
      </c>
      <c r="EV606">
        <v>0.000453263451741206</v>
      </c>
      <c r="EW606">
        <v>-1.16319206543697e-06</v>
      </c>
      <c r="EX606">
        <v>-2</v>
      </c>
      <c r="EY606">
        <v>2196</v>
      </c>
      <c r="EZ606">
        <v>1</v>
      </c>
      <c r="FA606">
        <v>25</v>
      </c>
      <c r="FB606">
        <v>21.5</v>
      </c>
      <c r="FC606">
        <v>21.4</v>
      </c>
      <c r="FD606">
        <v>18</v>
      </c>
      <c r="FE606">
        <v>840.653</v>
      </c>
      <c r="FF606">
        <v>441.459</v>
      </c>
      <c r="FG606">
        <v>44.9522</v>
      </c>
      <c r="FH606">
        <v>25.852</v>
      </c>
      <c r="FI606">
        <v>30.0005</v>
      </c>
      <c r="FJ606">
        <v>25.6667</v>
      </c>
      <c r="FK606">
        <v>25.6726</v>
      </c>
      <c r="FL606">
        <v>25.208</v>
      </c>
      <c r="FM606">
        <v>34.3391</v>
      </c>
      <c r="FN606">
        <v>0</v>
      </c>
      <c r="FO606">
        <v>46.37</v>
      </c>
      <c r="FP606">
        <v>420</v>
      </c>
      <c r="FQ606">
        <v>10.4121</v>
      </c>
      <c r="FR606">
        <v>101.415</v>
      </c>
      <c r="FS606">
        <v>101.833</v>
      </c>
    </row>
    <row r="607" spans="1:175">
      <c r="A607">
        <v>591</v>
      </c>
      <c r="B607">
        <v>1626466370</v>
      </c>
      <c r="C607">
        <v>1180.40000009537</v>
      </c>
      <c r="D607" t="s">
        <v>1476</v>
      </c>
      <c r="E607" t="s">
        <v>1477</v>
      </c>
      <c r="F607">
        <v>1</v>
      </c>
      <c r="G607" t="s">
        <v>291</v>
      </c>
      <c r="H607">
        <v>1626466369</v>
      </c>
      <c r="I607">
        <f>(J607)/1000</f>
        <v>0</v>
      </c>
      <c r="J607">
        <f>1000*CB607*AH607*(BX607-BY607)/(100*BQ607*(1000-AH607*BX607))</f>
        <v>0</v>
      </c>
      <c r="K607">
        <f>CB607*AH607*(BW607-BV607*(1000-AH607*BY607)/(1000-AH607*BX607))/(100*BQ607)</f>
        <v>0</v>
      </c>
      <c r="L607">
        <f>BV607 - IF(AH607&gt;1, K607*BQ607*100.0/(AJ607*CJ607), 0)</f>
        <v>0</v>
      </c>
      <c r="M607">
        <f>((S607-I607/2)*L607-K607)/(S607+I607/2)</f>
        <v>0</v>
      </c>
      <c r="N607">
        <f>M607*(CC607+CD607)/1000.0</f>
        <v>0</v>
      </c>
      <c r="O607">
        <f>(BV607 - IF(AH607&gt;1, K607*BQ607*100.0/(AJ607*CJ607), 0))*(CC607+CD607)/1000.0</f>
        <v>0</v>
      </c>
      <c r="P607">
        <f>2.0/((1/R607-1/Q607)+SIGN(R607)*SQRT((1/R607-1/Q607)*(1/R607-1/Q607) + 4*BR607/((BR607+1)*(BR607+1))*(2*1/R607*1/Q607-1/Q607*1/Q607)))</f>
        <v>0</v>
      </c>
      <c r="Q607">
        <f>IF(LEFT(BS607,1)&lt;&gt;"0",IF(LEFT(BS607,1)="1",3.0,BT607),$D$5+$E$5*(CJ607*CC607/($K$5*1000))+$F$5*(CJ607*CC607/($K$5*1000))*MAX(MIN(BQ607,$J$5),$I$5)*MAX(MIN(BQ607,$J$5),$I$5)+$G$5*MAX(MIN(BQ607,$J$5),$I$5)*(CJ607*CC607/($K$5*1000))+$H$5*(CJ607*CC607/($K$5*1000))*(CJ607*CC607/($K$5*1000)))</f>
        <v>0</v>
      </c>
      <c r="R607">
        <f>I607*(1000-(1000*0.61365*exp(17.502*V607/(240.97+V607))/(CC607+CD607)+BX607)/2)/(1000*0.61365*exp(17.502*V607/(240.97+V607))/(CC607+CD607)-BX607)</f>
        <v>0</v>
      </c>
      <c r="S607">
        <f>1/((BR607+1)/(P607/1.6)+1/(Q607/1.37)) + BR607/((BR607+1)/(P607/1.6) + BR607/(Q607/1.37))</f>
        <v>0</v>
      </c>
      <c r="T607">
        <f>(BM607*BP607)</f>
        <v>0</v>
      </c>
      <c r="U607">
        <f>(CE607+(T607+2*0.95*5.67E-8*(((CE607+$B$7)+273)^4-(CE607+273)^4)-44100*I607)/(1.84*29.3*Q607+8*0.95*5.67E-8*(CE607+273)^3))</f>
        <v>0</v>
      </c>
      <c r="V607">
        <f>($C$7*CF607+$D$7*CG607+$E$7*U607)</f>
        <v>0</v>
      </c>
      <c r="W607">
        <f>0.61365*exp(17.502*V607/(240.97+V607))</f>
        <v>0</v>
      </c>
      <c r="X607">
        <f>(Y607/Z607*100)</f>
        <v>0</v>
      </c>
      <c r="Y607">
        <f>BX607*(CC607+CD607)/1000</f>
        <v>0</v>
      </c>
      <c r="Z607">
        <f>0.61365*exp(17.502*CE607/(240.97+CE607))</f>
        <v>0</v>
      </c>
      <c r="AA607">
        <f>(W607-BX607*(CC607+CD607)/1000)</f>
        <v>0</v>
      </c>
      <c r="AB607">
        <f>(-I607*44100)</f>
        <v>0</v>
      </c>
      <c r="AC607">
        <f>2*29.3*Q607*0.92*(CE607-V607)</f>
        <v>0</v>
      </c>
      <c r="AD607">
        <f>2*0.95*5.67E-8*(((CE607+$B$7)+273)^4-(V607+273)^4)</f>
        <v>0</v>
      </c>
      <c r="AE607">
        <f>T607+AD607+AB607+AC607</f>
        <v>0</v>
      </c>
      <c r="AF607">
        <v>125</v>
      </c>
      <c r="AG607">
        <v>14</v>
      </c>
      <c r="AH607">
        <f>IF(AF607*$H$13&gt;=AJ607,1.0,(AJ607/(AJ607-AF607*$H$13)))</f>
        <v>0</v>
      </c>
      <c r="AI607">
        <f>(AH607-1)*100</f>
        <v>0</v>
      </c>
      <c r="AJ607">
        <f>MAX(0,($B$13+$C$13*CJ607)/(1+$D$13*CJ607)*CC607/(CE607+273)*$E$13)</f>
        <v>0</v>
      </c>
      <c r="AK607" t="s">
        <v>292</v>
      </c>
      <c r="AL607" t="s">
        <v>292</v>
      </c>
      <c r="AM607">
        <v>0</v>
      </c>
      <c r="AN607">
        <v>0</v>
      </c>
      <c r="AO607">
        <f>1-AM607/AN607</f>
        <v>0</v>
      </c>
      <c r="AP607">
        <v>0</v>
      </c>
      <c r="AQ607" t="s">
        <v>292</v>
      </c>
      <c r="AR607" t="s">
        <v>292</v>
      </c>
      <c r="AS607">
        <v>0</v>
      </c>
      <c r="AT607">
        <v>0</v>
      </c>
      <c r="AU607">
        <f>1-AS607/AT607</f>
        <v>0</v>
      </c>
      <c r="AV607">
        <v>0.5</v>
      </c>
      <c r="AW607">
        <f>BN607</f>
        <v>0</v>
      </c>
      <c r="AX607">
        <f>K607</f>
        <v>0</v>
      </c>
      <c r="AY607">
        <f>AU607*AV607*AW607</f>
        <v>0</v>
      </c>
      <c r="AZ607">
        <f>(AX607-AP607)/AW607</f>
        <v>0</v>
      </c>
      <c r="BA607">
        <f>(AN607-AT607)/AT607</f>
        <v>0</v>
      </c>
      <c r="BB607">
        <f>AM607/(AO607+AM607/AT607)</f>
        <v>0</v>
      </c>
      <c r="BC607" t="s">
        <v>292</v>
      </c>
      <c r="BD607">
        <v>0</v>
      </c>
      <c r="BE607">
        <f>IF(BD607&lt;&gt;0, BD607, BB607)</f>
        <v>0</v>
      </c>
      <c r="BF607">
        <f>1-BE607/AT607</f>
        <v>0</v>
      </c>
      <c r="BG607">
        <f>(AT607-AS607)/(AT607-BE607)</f>
        <v>0</v>
      </c>
      <c r="BH607">
        <f>(AN607-AT607)/(AN607-BE607)</f>
        <v>0</v>
      </c>
      <c r="BI607">
        <f>(AT607-AS607)/(AT607-AM607)</f>
        <v>0</v>
      </c>
      <c r="BJ607">
        <f>(AN607-AT607)/(AN607-AM607)</f>
        <v>0</v>
      </c>
      <c r="BK607">
        <f>(BG607*BE607/AS607)</f>
        <v>0</v>
      </c>
      <c r="BL607">
        <f>(1-BK607)</f>
        <v>0</v>
      </c>
      <c r="BM607">
        <f>$B$11*CK607+$C$11*CL607+$F$11*CM607*(1-CP607)</f>
        <v>0</v>
      </c>
      <c r="BN607">
        <f>BM607*BO607</f>
        <v>0</v>
      </c>
      <c r="BO607">
        <f>($B$11*$D$9+$C$11*$D$9+$F$11*((CZ607+CR607)/MAX(CZ607+CR607+DA607, 0.1)*$I$9+DA607/MAX(CZ607+CR607+DA607, 0.1)*$J$9))/($B$11+$C$11+$F$11)</f>
        <v>0</v>
      </c>
      <c r="BP607">
        <f>($B$11*$K$9+$C$11*$K$9+$F$11*((CZ607+CR607)/MAX(CZ607+CR607+DA607, 0.1)*$P$9+DA607/MAX(CZ607+CR607+DA607, 0.1)*$Q$9))/($B$11+$C$11+$F$11)</f>
        <v>0</v>
      </c>
      <c r="BQ607">
        <v>6</v>
      </c>
      <c r="BR607">
        <v>0.5</v>
      </c>
      <c r="BS607" t="s">
        <v>293</v>
      </c>
      <c r="BT607">
        <v>2</v>
      </c>
      <c r="BU607">
        <v>1626466369</v>
      </c>
      <c r="BV607">
        <v>394.63</v>
      </c>
      <c r="BW607">
        <v>419.941</v>
      </c>
      <c r="BX607">
        <v>19.8973666666667</v>
      </c>
      <c r="BY607">
        <v>10.2905333333333</v>
      </c>
      <c r="BZ607">
        <v>393.082666666667</v>
      </c>
      <c r="CA607">
        <v>19.8425666666667</v>
      </c>
      <c r="CB607">
        <v>900.014333333333</v>
      </c>
      <c r="CC607">
        <v>100.747</v>
      </c>
      <c r="CD607">
        <v>0.100530333333333</v>
      </c>
      <c r="CE607">
        <v>35.4797333333333</v>
      </c>
      <c r="CF607">
        <v>32.5833666666667</v>
      </c>
      <c r="CG607">
        <v>999.9</v>
      </c>
      <c r="CH607">
        <v>0</v>
      </c>
      <c r="CI607">
        <v>0</v>
      </c>
      <c r="CJ607">
        <v>9991.47333333333</v>
      </c>
      <c r="CK607">
        <v>0</v>
      </c>
      <c r="CL607">
        <v>0.221023</v>
      </c>
      <c r="CM607">
        <v>1459.99333333333</v>
      </c>
      <c r="CN607">
        <v>0.973005</v>
      </c>
      <c r="CO607">
        <v>0.0269953</v>
      </c>
      <c r="CP607">
        <v>0</v>
      </c>
      <c r="CQ607">
        <v>892.71</v>
      </c>
      <c r="CR607">
        <v>4.99999</v>
      </c>
      <c r="CS607">
        <v>13140.4333333333</v>
      </c>
      <c r="CT607">
        <v>12728.3</v>
      </c>
      <c r="CU607">
        <v>40.812</v>
      </c>
      <c r="CV607">
        <v>42.125</v>
      </c>
      <c r="CW607">
        <v>41.625</v>
      </c>
      <c r="CX607">
        <v>41.833</v>
      </c>
      <c r="CY607">
        <v>43.6456666666667</v>
      </c>
      <c r="CZ607">
        <v>1415.71333333333</v>
      </c>
      <c r="DA607">
        <v>39.28</v>
      </c>
      <c r="DB607">
        <v>0</v>
      </c>
      <c r="DC607">
        <v>1626466381.4</v>
      </c>
      <c r="DD607">
        <v>0</v>
      </c>
      <c r="DE607">
        <v>893.022730769231</v>
      </c>
      <c r="DF607">
        <v>-2.12960683235078</v>
      </c>
      <c r="DG607">
        <v>-29.0051282441023</v>
      </c>
      <c r="DH607">
        <v>13143.6384615385</v>
      </c>
      <c r="DI607">
        <v>15</v>
      </c>
      <c r="DJ607">
        <v>1626465084.6</v>
      </c>
      <c r="DK607" t="s">
        <v>294</v>
      </c>
      <c r="DL607">
        <v>1626465076.6</v>
      </c>
      <c r="DM607">
        <v>1626465084.6</v>
      </c>
      <c r="DN607">
        <v>8</v>
      </c>
      <c r="DO607">
        <v>0.212</v>
      </c>
      <c r="DP607">
        <v>0.013</v>
      </c>
      <c r="DQ607">
        <v>1.588</v>
      </c>
      <c r="DR607">
        <v>-0.074</v>
      </c>
      <c r="DS607">
        <v>420</v>
      </c>
      <c r="DT607">
        <v>3</v>
      </c>
      <c r="DU607">
        <v>0.13</v>
      </c>
      <c r="DV607">
        <v>0.03</v>
      </c>
      <c r="DW607">
        <v>-25.3619951219512</v>
      </c>
      <c r="DX607">
        <v>0.188201393728227</v>
      </c>
      <c r="DY607">
        <v>0.0347269765893019</v>
      </c>
      <c r="DZ607">
        <v>1</v>
      </c>
      <c r="EA607">
        <v>893.182515151515</v>
      </c>
      <c r="EB607">
        <v>-2.96782219217371</v>
      </c>
      <c r="EC607">
        <v>0.344163555305815</v>
      </c>
      <c r="ED607">
        <v>1</v>
      </c>
      <c r="EE607">
        <v>9.54487146341464</v>
      </c>
      <c r="EF607">
        <v>0.41817930313589</v>
      </c>
      <c r="EG607">
        <v>0.0424053767622247</v>
      </c>
      <c r="EH607">
        <v>0</v>
      </c>
      <c r="EI607">
        <v>2</v>
      </c>
      <c r="EJ607">
        <v>3</v>
      </c>
      <c r="EK607" t="s">
        <v>354</v>
      </c>
      <c r="EL607">
        <v>100</v>
      </c>
      <c r="EM607">
        <v>100</v>
      </c>
      <c r="EN607">
        <v>1.548</v>
      </c>
      <c r="EO607">
        <v>0.0551</v>
      </c>
      <c r="EP607">
        <v>0.796380875196005</v>
      </c>
      <c r="EQ607">
        <v>0.00225868272383977</v>
      </c>
      <c r="ER607">
        <v>-9.96746185667655e-07</v>
      </c>
      <c r="ES607">
        <v>2.83711317370827e-10</v>
      </c>
      <c r="ET607">
        <v>-0.071317122073674</v>
      </c>
      <c r="EU607">
        <v>-0.00217948432402501</v>
      </c>
      <c r="EV607">
        <v>0.000453263451741206</v>
      </c>
      <c r="EW607">
        <v>-1.16319206543697e-06</v>
      </c>
      <c r="EX607">
        <v>-2</v>
      </c>
      <c r="EY607">
        <v>2196</v>
      </c>
      <c r="EZ607">
        <v>1</v>
      </c>
      <c r="FA607">
        <v>25</v>
      </c>
      <c r="FB607">
        <v>21.6</v>
      </c>
      <c r="FC607">
        <v>21.4</v>
      </c>
      <c r="FD607">
        <v>18</v>
      </c>
      <c r="FE607">
        <v>841.03</v>
      </c>
      <c r="FF607">
        <v>441.497</v>
      </c>
      <c r="FG607">
        <v>44.9843</v>
      </c>
      <c r="FH607">
        <v>25.8556</v>
      </c>
      <c r="FI607">
        <v>30.0006</v>
      </c>
      <c r="FJ607">
        <v>25.6697</v>
      </c>
      <c r="FK607">
        <v>25.6753</v>
      </c>
      <c r="FL607">
        <v>25.2076</v>
      </c>
      <c r="FM607">
        <v>34.3391</v>
      </c>
      <c r="FN607">
        <v>0</v>
      </c>
      <c r="FO607">
        <v>46.47</v>
      </c>
      <c r="FP607">
        <v>420</v>
      </c>
      <c r="FQ607">
        <v>10.3929</v>
      </c>
      <c r="FR607">
        <v>101.416</v>
      </c>
      <c r="FS607">
        <v>101.832</v>
      </c>
    </row>
    <row r="608" spans="1:175">
      <c r="A608">
        <v>592</v>
      </c>
      <c r="B608">
        <v>1626466372</v>
      </c>
      <c r="C608">
        <v>1182.40000009537</v>
      </c>
      <c r="D608" t="s">
        <v>1478</v>
      </c>
      <c r="E608" t="s">
        <v>1479</v>
      </c>
      <c r="F608">
        <v>1</v>
      </c>
      <c r="G608" t="s">
        <v>291</v>
      </c>
      <c r="H608">
        <v>1626466371</v>
      </c>
      <c r="I608">
        <f>(J608)/1000</f>
        <v>0</v>
      </c>
      <c r="J608">
        <f>1000*CB608*AH608*(BX608-BY608)/(100*BQ608*(1000-AH608*BX608))</f>
        <v>0</v>
      </c>
      <c r="K608">
        <f>CB608*AH608*(BW608-BV608*(1000-AH608*BY608)/(1000-AH608*BX608))/(100*BQ608)</f>
        <v>0</v>
      </c>
      <c r="L608">
        <f>BV608 - IF(AH608&gt;1, K608*BQ608*100.0/(AJ608*CJ608), 0)</f>
        <v>0</v>
      </c>
      <c r="M608">
        <f>((S608-I608/2)*L608-K608)/(S608+I608/2)</f>
        <v>0</v>
      </c>
      <c r="N608">
        <f>M608*(CC608+CD608)/1000.0</f>
        <v>0</v>
      </c>
      <c r="O608">
        <f>(BV608 - IF(AH608&gt;1, K608*BQ608*100.0/(AJ608*CJ608), 0))*(CC608+CD608)/1000.0</f>
        <v>0</v>
      </c>
      <c r="P608">
        <f>2.0/((1/R608-1/Q608)+SIGN(R608)*SQRT((1/R608-1/Q608)*(1/R608-1/Q608) + 4*BR608/((BR608+1)*(BR608+1))*(2*1/R608*1/Q608-1/Q608*1/Q608)))</f>
        <v>0</v>
      </c>
      <c r="Q608">
        <f>IF(LEFT(BS608,1)&lt;&gt;"0",IF(LEFT(BS608,1)="1",3.0,BT608),$D$5+$E$5*(CJ608*CC608/($K$5*1000))+$F$5*(CJ608*CC608/($K$5*1000))*MAX(MIN(BQ608,$J$5),$I$5)*MAX(MIN(BQ608,$J$5),$I$5)+$G$5*MAX(MIN(BQ608,$J$5),$I$5)*(CJ608*CC608/($K$5*1000))+$H$5*(CJ608*CC608/($K$5*1000))*(CJ608*CC608/($K$5*1000)))</f>
        <v>0</v>
      </c>
      <c r="R608">
        <f>I608*(1000-(1000*0.61365*exp(17.502*V608/(240.97+V608))/(CC608+CD608)+BX608)/2)/(1000*0.61365*exp(17.502*V608/(240.97+V608))/(CC608+CD608)-BX608)</f>
        <v>0</v>
      </c>
      <c r="S608">
        <f>1/((BR608+1)/(P608/1.6)+1/(Q608/1.37)) + BR608/((BR608+1)/(P608/1.6) + BR608/(Q608/1.37))</f>
        <v>0</v>
      </c>
      <c r="T608">
        <f>(BM608*BP608)</f>
        <v>0</v>
      </c>
      <c r="U608">
        <f>(CE608+(T608+2*0.95*5.67E-8*(((CE608+$B$7)+273)^4-(CE608+273)^4)-44100*I608)/(1.84*29.3*Q608+8*0.95*5.67E-8*(CE608+273)^3))</f>
        <v>0</v>
      </c>
      <c r="V608">
        <f>($C$7*CF608+$D$7*CG608+$E$7*U608)</f>
        <v>0</v>
      </c>
      <c r="W608">
        <f>0.61365*exp(17.502*V608/(240.97+V608))</f>
        <v>0</v>
      </c>
      <c r="X608">
        <f>(Y608/Z608*100)</f>
        <v>0</v>
      </c>
      <c r="Y608">
        <f>BX608*(CC608+CD608)/1000</f>
        <v>0</v>
      </c>
      <c r="Z608">
        <f>0.61365*exp(17.502*CE608/(240.97+CE608))</f>
        <v>0</v>
      </c>
      <c r="AA608">
        <f>(W608-BX608*(CC608+CD608)/1000)</f>
        <v>0</v>
      </c>
      <c r="AB608">
        <f>(-I608*44100)</f>
        <v>0</v>
      </c>
      <c r="AC608">
        <f>2*29.3*Q608*0.92*(CE608-V608)</f>
        <v>0</v>
      </c>
      <c r="AD608">
        <f>2*0.95*5.67E-8*(((CE608+$B$7)+273)^4-(V608+273)^4)</f>
        <v>0</v>
      </c>
      <c r="AE608">
        <f>T608+AD608+AB608+AC608</f>
        <v>0</v>
      </c>
      <c r="AF608">
        <v>125</v>
      </c>
      <c r="AG608">
        <v>14</v>
      </c>
      <c r="AH608">
        <f>IF(AF608*$H$13&gt;=AJ608,1.0,(AJ608/(AJ608-AF608*$H$13)))</f>
        <v>0</v>
      </c>
      <c r="AI608">
        <f>(AH608-1)*100</f>
        <v>0</v>
      </c>
      <c r="AJ608">
        <f>MAX(0,($B$13+$C$13*CJ608)/(1+$D$13*CJ608)*CC608/(CE608+273)*$E$13)</f>
        <v>0</v>
      </c>
      <c r="AK608" t="s">
        <v>292</v>
      </c>
      <c r="AL608" t="s">
        <v>292</v>
      </c>
      <c r="AM608">
        <v>0</v>
      </c>
      <c r="AN608">
        <v>0</v>
      </c>
      <c r="AO608">
        <f>1-AM608/AN608</f>
        <v>0</v>
      </c>
      <c r="AP608">
        <v>0</v>
      </c>
      <c r="AQ608" t="s">
        <v>292</v>
      </c>
      <c r="AR608" t="s">
        <v>292</v>
      </c>
      <c r="AS608">
        <v>0</v>
      </c>
      <c r="AT608">
        <v>0</v>
      </c>
      <c r="AU608">
        <f>1-AS608/AT608</f>
        <v>0</v>
      </c>
      <c r="AV608">
        <v>0.5</v>
      </c>
      <c r="AW608">
        <f>BN608</f>
        <v>0</v>
      </c>
      <c r="AX608">
        <f>K608</f>
        <v>0</v>
      </c>
      <c r="AY608">
        <f>AU608*AV608*AW608</f>
        <v>0</v>
      </c>
      <c r="AZ608">
        <f>(AX608-AP608)/AW608</f>
        <v>0</v>
      </c>
      <c r="BA608">
        <f>(AN608-AT608)/AT608</f>
        <v>0</v>
      </c>
      <c r="BB608">
        <f>AM608/(AO608+AM608/AT608)</f>
        <v>0</v>
      </c>
      <c r="BC608" t="s">
        <v>292</v>
      </c>
      <c r="BD608">
        <v>0</v>
      </c>
      <c r="BE608">
        <f>IF(BD608&lt;&gt;0, BD608, BB608)</f>
        <v>0</v>
      </c>
      <c r="BF608">
        <f>1-BE608/AT608</f>
        <v>0</v>
      </c>
      <c r="BG608">
        <f>(AT608-AS608)/(AT608-BE608)</f>
        <v>0</v>
      </c>
      <c r="BH608">
        <f>(AN608-AT608)/(AN608-BE608)</f>
        <v>0</v>
      </c>
      <c r="BI608">
        <f>(AT608-AS608)/(AT608-AM608)</f>
        <v>0</v>
      </c>
      <c r="BJ608">
        <f>(AN608-AT608)/(AN608-AM608)</f>
        <v>0</v>
      </c>
      <c r="BK608">
        <f>(BG608*BE608/AS608)</f>
        <v>0</v>
      </c>
      <c r="BL608">
        <f>(1-BK608)</f>
        <v>0</v>
      </c>
      <c r="BM608">
        <f>$B$11*CK608+$C$11*CL608+$F$11*CM608*(1-CP608)</f>
        <v>0</v>
      </c>
      <c r="BN608">
        <f>BM608*BO608</f>
        <v>0</v>
      </c>
      <c r="BO608">
        <f>($B$11*$D$9+$C$11*$D$9+$F$11*((CZ608+CR608)/MAX(CZ608+CR608+DA608, 0.1)*$I$9+DA608/MAX(CZ608+CR608+DA608, 0.1)*$J$9))/($B$11+$C$11+$F$11)</f>
        <v>0</v>
      </c>
      <c r="BP608">
        <f>($B$11*$K$9+$C$11*$K$9+$F$11*((CZ608+CR608)/MAX(CZ608+CR608+DA608, 0.1)*$P$9+DA608/MAX(CZ608+CR608+DA608, 0.1)*$Q$9))/($B$11+$C$11+$F$11)</f>
        <v>0</v>
      </c>
      <c r="BQ608">
        <v>6</v>
      </c>
      <c r="BR608">
        <v>0.5</v>
      </c>
      <c r="BS608" t="s">
        <v>293</v>
      </c>
      <c r="BT608">
        <v>2</v>
      </c>
      <c r="BU608">
        <v>1626466371</v>
      </c>
      <c r="BV608">
        <v>394.655333333333</v>
      </c>
      <c r="BW608">
        <v>419.952333333333</v>
      </c>
      <c r="BX608">
        <v>19.9327333333333</v>
      </c>
      <c r="BY608">
        <v>10.3177</v>
      </c>
      <c r="BZ608">
        <v>393.107666666667</v>
      </c>
      <c r="CA608">
        <v>19.8774333333333</v>
      </c>
      <c r="CB608">
        <v>900.022</v>
      </c>
      <c r="CC608">
        <v>100.746333333333</v>
      </c>
      <c r="CD608">
        <v>0.100118166666667</v>
      </c>
      <c r="CE608">
        <v>35.5105666666667</v>
      </c>
      <c r="CF608">
        <v>32.6066666666667</v>
      </c>
      <c r="CG608">
        <v>999.9</v>
      </c>
      <c r="CH608">
        <v>0</v>
      </c>
      <c r="CI608">
        <v>0</v>
      </c>
      <c r="CJ608">
        <v>10017.1</v>
      </c>
      <c r="CK608">
        <v>0</v>
      </c>
      <c r="CL608">
        <v>0.221023</v>
      </c>
      <c r="CM608">
        <v>1459.98666666667</v>
      </c>
      <c r="CN608">
        <v>0.973005</v>
      </c>
      <c r="CO608">
        <v>0.0269953</v>
      </c>
      <c r="CP608">
        <v>0</v>
      </c>
      <c r="CQ608">
        <v>892.664666666667</v>
      </c>
      <c r="CR608">
        <v>4.99999</v>
      </c>
      <c r="CS608">
        <v>13138.9</v>
      </c>
      <c r="CT608">
        <v>12728.2666666667</v>
      </c>
      <c r="CU608">
        <v>40.833</v>
      </c>
      <c r="CV608">
        <v>42.125</v>
      </c>
      <c r="CW608">
        <v>41.625</v>
      </c>
      <c r="CX608">
        <v>41.875</v>
      </c>
      <c r="CY608">
        <v>43.6456666666667</v>
      </c>
      <c r="CZ608">
        <v>1415.70666666667</v>
      </c>
      <c r="DA608">
        <v>39.28</v>
      </c>
      <c r="DB608">
        <v>0</v>
      </c>
      <c r="DC608">
        <v>1626466383.2</v>
      </c>
      <c r="DD608">
        <v>0</v>
      </c>
      <c r="DE608">
        <v>892.93472</v>
      </c>
      <c r="DF608">
        <v>-2.61307691708518</v>
      </c>
      <c r="DG608">
        <v>-35.6153846214764</v>
      </c>
      <c r="DH608">
        <v>13142.652</v>
      </c>
      <c r="DI608">
        <v>15</v>
      </c>
      <c r="DJ608">
        <v>1626465084.6</v>
      </c>
      <c r="DK608" t="s">
        <v>294</v>
      </c>
      <c r="DL608">
        <v>1626465076.6</v>
      </c>
      <c r="DM608">
        <v>1626465084.6</v>
      </c>
      <c r="DN608">
        <v>8</v>
      </c>
      <c r="DO608">
        <v>0.212</v>
      </c>
      <c r="DP608">
        <v>0.013</v>
      </c>
      <c r="DQ608">
        <v>1.588</v>
      </c>
      <c r="DR608">
        <v>-0.074</v>
      </c>
      <c r="DS608">
        <v>420</v>
      </c>
      <c r="DT608">
        <v>3</v>
      </c>
      <c r="DU608">
        <v>0.13</v>
      </c>
      <c r="DV608">
        <v>0.03</v>
      </c>
      <c r="DW608">
        <v>-25.3522707317073</v>
      </c>
      <c r="DX608">
        <v>0.210587456445982</v>
      </c>
      <c r="DY608">
        <v>0.036466524869392</v>
      </c>
      <c r="DZ608">
        <v>1</v>
      </c>
      <c r="EA608">
        <v>893.092303030303</v>
      </c>
      <c r="EB608">
        <v>-2.48526249333435</v>
      </c>
      <c r="EC608">
        <v>0.300413097891476</v>
      </c>
      <c r="ED608">
        <v>1</v>
      </c>
      <c r="EE608">
        <v>9.55746463414634</v>
      </c>
      <c r="EF608">
        <v>0.399801324041802</v>
      </c>
      <c r="EG608">
        <v>0.0407344596791704</v>
      </c>
      <c r="EH608">
        <v>0</v>
      </c>
      <c r="EI608">
        <v>2</v>
      </c>
      <c r="EJ608">
        <v>3</v>
      </c>
      <c r="EK608" t="s">
        <v>354</v>
      </c>
      <c r="EL608">
        <v>100</v>
      </c>
      <c r="EM608">
        <v>100</v>
      </c>
      <c r="EN608">
        <v>1.547</v>
      </c>
      <c r="EO608">
        <v>0.0556</v>
      </c>
      <c r="EP608">
        <v>0.796380875196005</v>
      </c>
      <c r="EQ608">
        <v>0.00225868272383977</v>
      </c>
      <c r="ER608">
        <v>-9.96746185667655e-07</v>
      </c>
      <c r="ES608">
        <v>2.83711317370827e-10</v>
      </c>
      <c r="ET608">
        <v>-0.071317122073674</v>
      </c>
      <c r="EU608">
        <v>-0.00217948432402501</v>
      </c>
      <c r="EV608">
        <v>0.000453263451741206</v>
      </c>
      <c r="EW608">
        <v>-1.16319206543697e-06</v>
      </c>
      <c r="EX608">
        <v>-2</v>
      </c>
      <c r="EY608">
        <v>2196</v>
      </c>
      <c r="EZ608">
        <v>1</v>
      </c>
      <c r="FA608">
        <v>25</v>
      </c>
      <c r="FB608">
        <v>21.6</v>
      </c>
      <c r="FC608">
        <v>21.5</v>
      </c>
      <c r="FD608">
        <v>18</v>
      </c>
      <c r="FE608">
        <v>841.259</v>
      </c>
      <c r="FF608">
        <v>441.382</v>
      </c>
      <c r="FG608">
        <v>45.0145</v>
      </c>
      <c r="FH608">
        <v>25.8597</v>
      </c>
      <c r="FI608">
        <v>30.0007</v>
      </c>
      <c r="FJ608">
        <v>25.6722</v>
      </c>
      <c r="FK608">
        <v>25.678</v>
      </c>
      <c r="FL608">
        <v>25.207</v>
      </c>
      <c r="FM608">
        <v>33.8873</v>
      </c>
      <c r="FN608">
        <v>0</v>
      </c>
      <c r="FO608">
        <v>46.57</v>
      </c>
      <c r="FP608">
        <v>420</v>
      </c>
      <c r="FQ608">
        <v>10.4988</v>
      </c>
      <c r="FR608">
        <v>101.416</v>
      </c>
      <c r="FS608">
        <v>101.832</v>
      </c>
    </row>
    <row r="609" spans="1:175">
      <c r="A609">
        <v>593</v>
      </c>
      <c r="B609">
        <v>1626466374</v>
      </c>
      <c r="C609">
        <v>1184.40000009537</v>
      </c>
      <c r="D609" t="s">
        <v>1480</v>
      </c>
      <c r="E609" t="s">
        <v>1481</v>
      </c>
      <c r="F609">
        <v>1</v>
      </c>
      <c r="G609" t="s">
        <v>291</v>
      </c>
      <c r="H609">
        <v>1626466373</v>
      </c>
      <c r="I609">
        <f>(J609)/1000</f>
        <v>0</v>
      </c>
      <c r="J609">
        <f>1000*CB609*AH609*(BX609-BY609)/(100*BQ609*(1000-AH609*BX609))</f>
        <v>0</v>
      </c>
      <c r="K609">
        <f>CB609*AH609*(BW609-BV609*(1000-AH609*BY609)/(1000-AH609*BX609))/(100*BQ609)</f>
        <v>0</v>
      </c>
      <c r="L609">
        <f>BV609 - IF(AH609&gt;1, K609*BQ609*100.0/(AJ609*CJ609), 0)</f>
        <v>0</v>
      </c>
      <c r="M609">
        <f>((S609-I609/2)*L609-K609)/(S609+I609/2)</f>
        <v>0</v>
      </c>
      <c r="N609">
        <f>M609*(CC609+CD609)/1000.0</f>
        <v>0</v>
      </c>
      <c r="O609">
        <f>(BV609 - IF(AH609&gt;1, K609*BQ609*100.0/(AJ609*CJ609), 0))*(CC609+CD609)/1000.0</f>
        <v>0</v>
      </c>
      <c r="P609">
        <f>2.0/((1/R609-1/Q609)+SIGN(R609)*SQRT((1/R609-1/Q609)*(1/R609-1/Q609) + 4*BR609/((BR609+1)*(BR609+1))*(2*1/R609*1/Q609-1/Q609*1/Q609)))</f>
        <v>0</v>
      </c>
      <c r="Q609">
        <f>IF(LEFT(BS609,1)&lt;&gt;"0",IF(LEFT(BS609,1)="1",3.0,BT609),$D$5+$E$5*(CJ609*CC609/($K$5*1000))+$F$5*(CJ609*CC609/($K$5*1000))*MAX(MIN(BQ609,$J$5),$I$5)*MAX(MIN(BQ609,$J$5),$I$5)+$G$5*MAX(MIN(BQ609,$J$5),$I$5)*(CJ609*CC609/($K$5*1000))+$H$5*(CJ609*CC609/($K$5*1000))*(CJ609*CC609/($K$5*1000)))</f>
        <v>0</v>
      </c>
      <c r="R609">
        <f>I609*(1000-(1000*0.61365*exp(17.502*V609/(240.97+V609))/(CC609+CD609)+BX609)/2)/(1000*0.61365*exp(17.502*V609/(240.97+V609))/(CC609+CD609)-BX609)</f>
        <v>0</v>
      </c>
      <c r="S609">
        <f>1/((BR609+1)/(P609/1.6)+1/(Q609/1.37)) + BR609/((BR609+1)/(P609/1.6) + BR609/(Q609/1.37))</f>
        <v>0</v>
      </c>
      <c r="T609">
        <f>(BM609*BP609)</f>
        <v>0</v>
      </c>
      <c r="U609">
        <f>(CE609+(T609+2*0.95*5.67E-8*(((CE609+$B$7)+273)^4-(CE609+273)^4)-44100*I609)/(1.84*29.3*Q609+8*0.95*5.67E-8*(CE609+273)^3))</f>
        <v>0</v>
      </c>
      <c r="V609">
        <f>($C$7*CF609+$D$7*CG609+$E$7*U609)</f>
        <v>0</v>
      </c>
      <c r="W609">
        <f>0.61365*exp(17.502*V609/(240.97+V609))</f>
        <v>0</v>
      </c>
      <c r="X609">
        <f>(Y609/Z609*100)</f>
        <v>0</v>
      </c>
      <c r="Y609">
        <f>BX609*(CC609+CD609)/1000</f>
        <v>0</v>
      </c>
      <c r="Z609">
        <f>0.61365*exp(17.502*CE609/(240.97+CE609))</f>
        <v>0</v>
      </c>
      <c r="AA609">
        <f>(W609-BX609*(CC609+CD609)/1000)</f>
        <v>0</v>
      </c>
      <c r="AB609">
        <f>(-I609*44100)</f>
        <v>0</v>
      </c>
      <c r="AC609">
        <f>2*29.3*Q609*0.92*(CE609-V609)</f>
        <v>0</v>
      </c>
      <c r="AD609">
        <f>2*0.95*5.67E-8*(((CE609+$B$7)+273)^4-(V609+273)^4)</f>
        <v>0</v>
      </c>
      <c r="AE609">
        <f>T609+AD609+AB609+AC609</f>
        <v>0</v>
      </c>
      <c r="AF609">
        <v>125</v>
      </c>
      <c r="AG609">
        <v>14</v>
      </c>
      <c r="AH609">
        <f>IF(AF609*$H$13&gt;=AJ609,1.0,(AJ609/(AJ609-AF609*$H$13)))</f>
        <v>0</v>
      </c>
      <c r="AI609">
        <f>(AH609-1)*100</f>
        <v>0</v>
      </c>
      <c r="AJ609">
        <f>MAX(0,($B$13+$C$13*CJ609)/(1+$D$13*CJ609)*CC609/(CE609+273)*$E$13)</f>
        <v>0</v>
      </c>
      <c r="AK609" t="s">
        <v>292</v>
      </c>
      <c r="AL609" t="s">
        <v>292</v>
      </c>
      <c r="AM609">
        <v>0</v>
      </c>
      <c r="AN609">
        <v>0</v>
      </c>
      <c r="AO609">
        <f>1-AM609/AN609</f>
        <v>0</v>
      </c>
      <c r="AP609">
        <v>0</v>
      </c>
      <c r="AQ609" t="s">
        <v>292</v>
      </c>
      <c r="AR609" t="s">
        <v>292</v>
      </c>
      <c r="AS609">
        <v>0</v>
      </c>
      <c r="AT609">
        <v>0</v>
      </c>
      <c r="AU609">
        <f>1-AS609/AT609</f>
        <v>0</v>
      </c>
      <c r="AV609">
        <v>0.5</v>
      </c>
      <c r="AW609">
        <f>BN609</f>
        <v>0</v>
      </c>
      <c r="AX609">
        <f>K609</f>
        <v>0</v>
      </c>
      <c r="AY609">
        <f>AU609*AV609*AW609</f>
        <v>0</v>
      </c>
      <c r="AZ609">
        <f>(AX609-AP609)/AW609</f>
        <v>0</v>
      </c>
      <c r="BA609">
        <f>(AN609-AT609)/AT609</f>
        <v>0</v>
      </c>
      <c r="BB609">
        <f>AM609/(AO609+AM609/AT609)</f>
        <v>0</v>
      </c>
      <c r="BC609" t="s">
        <v>292</v>
      </c>
      <c r="BD609">
        <v>0</v>
      </c>
      <c r="BE609">
        <f>IF(BD609&lt;&gt;0, BD609, BB609)</f>
        <v>0</v>
      </c>
      <c r="BF609">
        <f>1-BE609/AT609</f>
        <v>0</v>
      </c>
      <c r="BG609">
        <f>(AT609-AS609)/(AT609-BE609)</f>
        <v>0</v>
      </c>
      <c r="BH609">
        <f>(AN609-AT609)/(AN609-BE609)</f>
        <v>0</v>
      </c>
      <c r="BI609">
        <f>(AT609-AS609)/(AT609-AM609)</f>
        <v>0</v>
      </c>
      <c r="BJ609">
        <f>(AN609-AT609)/(AN609-AM609)</f>
        <v>0</v>
      </c>
      <c r="BK609">
        <f>(BG609*BE609/AS609)</f>
        <v>0</v>
      </c>
      <c r="BL609">
        <f>(1-BK609)</f>
        <v>0</v>
      </c>
      <c r="BM609">
        <f>$B$11*CK609+$C$11*CL609+$F$11*CM609*(1-CP609)</f>
        <v>0</v>
      </c>
      <c r="BN609">
        <f>BM609*BO609</f>
        <v>0</v>
      </c>
      <c r="BO609">
        <f>($B$11*$D$9+$C$11*$D$9+$F$11*((CZ609+CR609)/MAX(CZ609+CR609+DA609, 0.1)*$I$9+DA609/MAX(CZ609+CR609+DA609, 0.1)*$J$9))/($B$11+$C$11+$F$11)</f>
        <v>0</v>
      </c>
      <c r="BP609">
        <f>($B$11*$K$9+$C$11*$K$9+$F$11*((CZ609+CR609)/MAX(CZ609+CR609+DA609, 0.1)*$P$9+DA609/MAX(CZ609+CR609+DA609, 0.1)*$Q$9))/($B$11+$C$11+$F$11)</f>
        <v>0</v>
      </c>
      <c r="BQ609">
        <v>6</v>
      </c>
      <c r="BR609">
        <v>0.5</v>
      </c>
      <c r="BS609" t="s">
        <v>293</v>
      </c>
      <c r="BT609">
        <v>2</v>
      </c>
      <c r="BU609">
        <v>1626466373</v>
      </c>
      <c r="BV609">
        <v>394.669666666667</v>
      </c>
      <c r="BW609">
        <v>420.001333333333</v>
      </c>
      <c r="BX609">
        <v>19.9647</v>
      </c>
      <c r="BY609">
        <v>10.3264333333333</v>
      </c>
      <c r="BZ609">
        <v>393.122333333333</v>
      </c>
      <c r="CA609">
        <v>19.9089333333333</v>
      </c>
      <c r="CB609">
        <v>900.026</v>
      </c>
      <c r="CC609">
        <v>100.748</v>
      </c>
      <c r="CD609">
        <v>0.0993346333333333</v>
      </c>
      <c r="CE609">
        <v>35.5416333333333</v>
      </c>
      <c r="CF609">
        <v>32.6289666666667</v>
      </c>
      <c r="CG609">
        <v>999.9</v>
      </c>
      <c r="CH609">
        <v>0</v>
      </c>
      <c r="CI609">
        <v>0</v>
      </c>
      <c r="CJ609">
        <v>10005.8333333333</v>
      </c>
      <c r="CK609">
        <v>0</v>
      </c>
      <c r="CL609">
        <v>0.221023</v>
      </c>
      <c r="CM609">
        <v>1459.97333333333</v>
      </c>
      <c r="CN609">
        <v>0.973005</v>
      </c>
      <c r="CO609">
        <v>0.0269953</v>
      </c>
      <c r="CP609">
        <v>0</v>
      </c>
      <c r="CQ609">
        <v>892.352</v>
      </c>
      <c r="CR609">
        <v>4.99999</v>
      </c>
      <c r="CS609">
        <v>13137.0666666667</v>
      </c>
      <c r="CT609">
        <v>12728.1333333333</v>
      </c>
      <c r="CU609">
        <v>40.812</v>
      </c>
      <c r="CV609">
        <v>42.125</v>
      </c>
      <c r="CW609">
        <v>41.625</v>
      </c>
      <c r="CX609">
        <v>41.875</v>
      </c>
      <c r="CY609">
        <v>43.687</v>
      </c>
      <c r="CZ609">
        <v>1415.69333333333</v>
      </c>
      <c r="DA609">
        <v>39.28</v>
      </c>
      <c r="DB609">
        <v>0</v>
      </c>
      <c r="DC609">
        <v>1626466385</v>
      </c>
      <c r="DD609">
        <v>0</v>
      </c>
      <c r="DE609">
        <v>892.852423076923</v>
      </c>
      <c r="DF609">
        <v>-3.41562392385018</v>
      </c>
      <c r="DG609">
        <v>-35.9999999565069</v>
      </c>
      <c r="DH609">
        <v>13141.6384615385</v>
      </c>
      <c r="DI609">
        <v>15</v>
      </c>
      <c r="DJ609">
        <v>1626465084.6</v>
      </c>
      <c r="DK609" t="s">
        <v>294</v>
      </c>
      <c r="DL609">
        <v>1626465076.6</v>
      </c>
      <c r="DM609">
        <v>1626465084.6</v>
      </c>
      <c r="DN609">
        <v>8</v>
      </c>
      <c r="DO609">
        <v>0.212</v>
      </c>
      <c r="DP609">
        <v>0.013</v>
      </c>
      <c r="DQ609">
        <v>1.588</v>
      </c>
      <c r="DR609">
        <v>-0.074</v>
      </c>
      <c r="DS609">
        <v>420</v>
      </c>
      <c r="DT609">
        <v>3</v>
      </c>
      <c r="DU609">
        <v>0.13</v>
      </c>
      <c r="DV609">
        <v>0.03</v>
      </c>
      <c r="DW609">
        <v>-25.3425804878049</v>
      </c>
      <c r="DX609">
        <v>0.150775609756072</v>
      </c>
      <c r="DY609">
        <v>0.0314703516648352</v>
      </c>
      <c r="DZ609">
        <v>1</v>
      </c>
      <c r="EA609">
        <v>892.992228571429</v>
      </c>
      <c r="EB609">
        <v>-2.79013444129238</v>
      </c>
      <c r="EC609">
        <v>0.337808575186278</v>
      </c>
      <c r="ED609">
        <v>1</v>
      </c>
      <c r="EE609">
        <v>9.57131536585366</v>
      </c>
      <c r="EF609">
        <v>0.378708710801405</v>
      </c>
      <c r="EG609">
        <v>0.0385870591284594</v>
      </c>
      <c r="EH609">
        <v>0</v>
      </c>
      <c r="EI609">
        <v>2</v>
      </c>
      <c r="EJ609">
        <v>3</v>
      </c>
      <c r="EK609" t="s">
        <v>354</v>
      </c>
      <c r="EL609">
        <v>100</v>
      </c>
      <c r="EM609">
        <v>100</v>
      </c>
      <c r="EN609">
        <v>1.547</v>
      </c>
      <c r="EO609">
        <v>0.0559</v>
      </c>
      <c r="EP609">
        <v>0.796380875196005</v>
      </c>
      <c r="EQ609">
        <v>0.00225868272383977</v>
      </c>
      <c r="ER609">
        <v>-9.96746185667655e-07</v>
      </c>
      <c r="ES609">
        <v>2.83711317370827e-10</v>
      </c>
      <c r="ET609">
        <v>-0.071317122073674</v>
      </c>
      <c r="EU609">
        <v>-0.00217948432402501</v>
      </c>
      <c r="EV609">
        <v>0.000453263451741206</v>
      </c>
      <c r="EW609">
        <v>-1.16319206543697e-06</v>
      </c>
      <c r="EX609">
        <v>-2</v>
      </c>
      <c r="EY609">
        <v>2196</v>
      </c>
      <c r="EZ609">
        <v>1</v>
      </c>
      <c r="FA609">
        <v>25</v>
      </c>
      <c r="FB609">
        <v>21.6</v>
      </c>
      <c r="FC609">
        <v>21.5</v>
      </c>
      <c r="FD609">
        <v>18</v>
      </c>
      <c r="FE609">
        <v>841.048</v>
      </c>
      <c r="FF609">
        <v>441.633</v>
      </c>
      <c r="FG609">
        <v>45.0479</v>
      </c>
      <c r="FH609">
        <v>25.8643</v>
      </c>
      <c r="FI609">
        <v>30.0006</v>
      </c>
      <c r="FJ609">
        <v>25.6754</v>
      </c>
      <c r="FK609">
        <v>25.6808</v>
      </c>
      <c r="FL609">
        <v>25.2091</v>
      </c>
      <c r="FM609">
        <v>33.5535</v>
      </c>
      <c r="FN609">
        <v>0</v>
      </c>
      <c r="FO609">
        <v>46.57</v>
      </c>
      <c r="FP609">
        <v>420</v>
      </c>
      <c r="FQ609">
        <v>10.5161</v>
      </c>
      <c r="FR609">
        <v>101.415</v>
      </c>
      <c r="FS609">
        <v>101.832</v>
      </c>
    </row>
    <row r="610" spans="1:175">
      <c r="A610">
        <v>594</v>
      </c>
      <c r="B610">
        <v>1626466376</v>
      </c>
      <c r="C610">
        <v>1186.40000009537</v>
      </c>
      <c r="D610" t="s">
        <v>1482</v>
      </c>
      <c r="E610" t="s">
        <v>1483</v>
      </c>
      <c r="F610">
        <v>1</v>
      </c>
      <c r="G610" t="s">
        <v>291</v>
      </c>
      <c r="H610">
        <v>1626466375</v>
      </c>
      <c r="I610">
        <f>(J610)/1000</f>
        <v>0</v>
      </c>
      <c r="J610">
        <f>1000*CB610*AH610*(BX610-BY610)/(100*BQ610*(1000-AH610*BX610))</f>
        <v>0</v>
      </c>
      <c r="K610">
        <f>CB610*AH610*(BW610-BV610*(1000-AH610*BY610)/(1000-AH610*BX610))/(100*BQ610)</f>
        <v>0</v>
      </c>
      <c r="L610">
        <f>BV610 - IF(AH610&gt;1, K610*BQ610*100.0/(AJ610*CJ610), 0)</f>
        <v>0</v>
      </c>
      <c r="M610">
        <f>((S610-I610/2)*L610-K610)/(S610+I610/2)</f>
        <v>0</v>
      </c>
      <c r="N610">
        <f>M610*(CC610+CD610)/1000.0</f>
        <v>0</v>
      </c>
      <c r="O610">
        <f>(BV610 - IF(AH610&gt;1, K610*BQ610*100.0/(AJ610*CJ610), 0))*(CC610+CD610)/1000.0</f>
        <v>0</v>
      </c>
      <c r="P610">
        <f>2.0/((1/R610-1/Q610)+SIGN(R610)*SQRT((1/R610-1/Q610)*(1/R610-1/Q610) + 4*BR610/((BR610+1)*(BR610+1))*(2*1/R610*1/Q610-1/Q610*1/Q610)))</f>
        <v>0</v>
      </c>
      <c r="Q610">
        <f>IF(LEFT(BS610,1)&lt;&gt;"0",IF(LEFT(BS610,1)="1",3.0,BT610),$D$5+$E$5*(CJ610*CC610/($K$5*1000))+$F$5*(CJ610*CC610/($K$5*1000))*MAX(MIN(BQ610,$J$5),$I$5)*MAX(MIN(BQ610,$J$5),$I$5)+$G$5*MAX(MIN(BQ610,$J$5),$I$5)*(CJ610*CC610/($K$5*1000))+$H$5*(CJ610*CC610/($K$5*1000))*(CJ610*CC610/($K$5*1000)))</f>
        <v>0</v>
      </c>
      <c r="R610">
        <f>I610*(1000-(1000*0.61365*exp(17.502*V610/(240.97+V610))/(CC610+CD610)+BX610)/2)/(1000*0.61365*exp(17.502*V610/(240.97+V610))/(CC610+CD610)-BX610)</f>
        <v>0</v>
      </c>
      <c r="S610">
        <f>1/((BR610+1)/(P610/1.6)+1/(Q610/1.37)) + BR610/((BR610+1)/(P610/1.6) + BR610/(Q610/1.37))</f>
        <v>0</v>
      </c>
      <c r="T610">
        <f>(BM610*BP610)</f>
        <v>0</v>
      </c>
      <c r="U610">
        <f>(CE610+(T610+2*0.95*5.67E-8*(((CE610+$B$7)+273)^4-(CE610+273)^4)-44100*I610)/(1.84*29.3*Q610+8*0.95*5.67E-8*(CE610+273)^3))</f>
        <v>0</v>
      </c>
      <c r="V610">
        <f>($C$7*CF610+$D$7*CG610+$E$7*U610)</f>
        <v>0</v>
      </c>
      <c r="W610">
        <f>0.61365*exp(17.502*V610/(240.97+V610))</f>
        <v>0</v>
      </c>
      <c r="X610">
        <f>(Y610/Z610*100)</f>
        <v>0</v>
      </c>
      <c r="Y610">
        <f>BX610*(CC610+CD610)/1000</f>
        <v>0</v>
      </c>
      <c r="Z610">
        <f>0.61365*exp(17.502*CE610/(240.97+CE610))</f>
        <v>0</v>
      </c>
      <c r="AA610">
        <f>(W610-BX610*(CC610+CD610)/1000)</f>
        <v>0</v>
      </c>
      <c r="AB610">
        <f>(-I610*44100)</f>
        <v>0</v>
      </c>
      <c r="AC610">
        <f>2*29.3*Q610*0.92*(CE610-V610)</f>
        <v>0</v>
      </c>
      <c r="AD610">
        <f>2*0.95*5.67E-8*(((CE610+$B$7)+273)^4-(V610+273)^4)</f>
        <v>0</v>
      </c>
      <c r="AE610">
        <f>T610+AD610+AB610+AC610</f>
        <v>0</v>
      </c>
      <c r="AF610">
        <v>125</v>
      </c>
      <c r="AG610">
        <v>14</v>
      </c>
      <c r="AH610">
        <f>IF(AF610*$H$13&gt;=AJ610,1.0,(AJ610/(AJ610-AF610*$H$13)))</f>
        <v>0</v>
      </c>
      <c r="AI610">
        <f>(AH610-1)*100</f>
        <v>0</v>
      </c>
      <c r="AJ610">
        <f>MAX(0,($B$13+$C$13*CJ610)/(1+$D$13*CJ610)*CC610/(CE610+273)*$E$13)</f>
        <v>0</v>
      </c>
      <c r="AK610" t="s">
        <v>292</v>
      </c>
      <c r="AL610" t="s">
        <v>292</v>
      </c>
      <c r="AM610">
        <v>0</v>
      </c>
      <c r="AN610">
        <v>0</v>
      </c>
      <c r="AO610">
        <f>1-AM610/AN610</f>
        <v>0</v>
      </c>
      <c r="AP610">
        <v>0</v>
      </c>
      <c r="AQ610" t="s">
        <v>292</v>
      </c>
      <c r="AR610" t="s">
        <v>292</v>
      </c>
      <c r="AS610">
        <v>0</v>
      </c>
      <c r="AT610">
        <v>0</v>
      </c>
      <c r="AU610">
        <f>1-AS610/AT610</f>
        <v>0</v>
      </c>
      <c r="AV610">
        <v>0.5</v>
      </c>
      <c r="AW610">
        <f>BN610</f>
        <v>0</v>
      </c>
      <c r="AX610">
        <f>K610</f>
        <v>0</v>
      </c>
      <c r="AY610">
        <f>AU610*AV610*AW610</f>
        <v>0</v>
      </c>
      <c r="AZ610">
        <f>(AX610-AP610)/AW610</f>
        <v>0</v>
      </c>
      <c r="BA610">
        <f>(AN610-AT610)/AT610</f>
        <v>0</v>
      </c>
      <c r="BB610">
        <f>AM610/(AO610+AM610/AT610)</f>
        <v>0</v>
      </c>
      <c r="BC610" t="s">
        <v>292</v>
      </c>
      <c r="BD610">
        <v>0</v>
      </c>
      <c r="BE610">
        <f>IF(BD610&lt;&gt;0, BD610, BB610)</f>
        <v>0</v>
      </c>
      <c r="BF610">
        <f>1-BE610/AT610</f>
        <v>0</v>
      </c>
      <c r="BG610">
        <f>(AT610-AS610)/(AT610-BE610)</f>
        <v>0</v>
      </c>
      <c r="BH610">
        <f>(AN610-AT610)/(AN610-BE610)</f>
        <v>0</v>
      </c>
      <c r="BI610">
        <f>(AT610-AS610)/(AT610-AM610)</f>
        <v>0</v>
      </c>
      <c r="BJ610">
        <f>(AN610-AT610)/(AN610-AM610)</f>
        <v>0</v>
      </c>
      <c r="BK610">
        <f>(BG610*BE610/AS610)</f>
        <v>0</v>
      </c>
      <c r="BL610">
        <f>(1-BK610)</f>
        <v>0</v>
      </c>
      <c r="BM610">
        <f>$B$11*CK610+$C$11*CL610+$F$11*CM610*(1-CP610)</f>
        <v>0</v>
      </c>
      <c r="BN610">
        <f>BM610*BO610</f>
        <v>0</v>
      </c>
      <c r="BO610">
        <f>($B$11*$D$9+$C$11*$D$9+$F$11*((CZ610+CR610)/MAX(CZ610+CR610+DA610, 0.1)*$I$9+DA610/MAX(CZ610+CR610+DA610, 0.1)*$J$9))/($B$11+$C$11+$F$11)</f>
        <v>0</v>
      </c>
      <c r="BP610">
        <f>($B$11*$K$9+$C$11*$K$9+$F$11*((CZ610+CR610)/MAX(CZ610+CR610+DA610, 0.1)*$P$9+DA610/MAX(CZ610+CR610+DA610, 0.1)*$Q$9))/($B$11+$C$11+$F$11)</f>
        <v>0</v>
      </c>
      <c r="BQ610">
        <v>6</v>
      </c>
      <c r="BR610">
        <v>0.5</v>
      </c>
      <c r="BS610" t="s">
        <v>293</v>
      </c>
      <c r="BT610">
        <v>2</v>
      </c>
      <c r="BU610">
        <v>1626466375</v>
      </c>
      <c r="BV610">
        <v>394.683666666667</v>
      </c>
      <c r="BW610">
        <v>419.959666666667</v>
      </c>
      <c r="BX610">
        <v>19.9899666666667</v>
      </c>
      <c r="BY610">
        <v>10.3423333333333</v>
      </c>
      <c r="BZ610">
        <v>393.136</v>
      </c>
      <c r="CA610">
        <v>19.9337666666667</v>
      </c>
      <c r="CB610">
        <v>900.026333333333</v>
      </c>
      <c r="CC610">
        <v>100.749333333333</v>
      </c>
      <c r="CD610">
        <v>0.100127666666667</v>
      </c>
      <c r="CE610">
        <v>35.5686666666667</v>
      </c>
      <c r="CF610">
        <v>32.6570333333333</v>
      </c>
      <c r="CG610">
        <v>999.9</v>
      </c>
      <c r="CH610">
        <v>0</v>
      </c>
      <c r="CI610">
        <v>0</v>
      </c>
      <c r="CJ610">
        <v>9981.25</v>
      </c>
      <c r="CK610">
        <v>0</v>
      </c>
      <c r="CL610">
        <v>0.221023</v>
      </c>
      <c r="CM610">
        <v>1459.97666666667</v>
      </c>
      <c r="CN610">
        <v>0.973005</v>
      </c>
      <c r="CO610">
        <v>0.0269953</v>
      </c>
      <c r="CP610">
        <v>0</v>
      </c>
      <c r="CQ610">
        <v>892.265333333333</v>
      </c>
      <c r="CR610">
        <v>4.99999</v>
      </c>
      <c r="CS610">
        <v>13135.7</v>
      </c>
      <c r="CT610">
        <v>12728.1666666667</v>
      </c>
      <c r="CU610">
        <v>40.812</v>
      </c>
      <c r="CV610">
        <v>42.125</v>
      </c>
      <c r="CW610">
        <v>41.625</v>
      </c>
      <c r="CX610">
        <v>41.833</v>
      </c>
      <c r="CY610">
        <v>43.687</v>
      </c>
      <c r="CZ610">
        <v>1415.69666666667</v>
      </c>
      <c r="DA610">
        <v>39.28</v>
      </c>
      <c r="DB610">
        <v>0</v>
      </c>
      <c r="DC610">
        <v>1626466387.4</v>
      </c>
      <c r="DD610">
        <v>0</v>
      </c>
      <c r="DE610">
        <v>892.698653846154</v>
      </c>
      <c r="DF610">
        <v>-4.02512821128093</v>
      </c>
      <c r="DG610">
        <v>-40.4102564175315</v>
      </c>
      <c r="DH610">
        <v>13140.1230769231</v>
      </c>
      <c r="DI610">
        <v>15</v>
      </c>
      <c r="DJ610">
        <v>1626465084.6</v>
      </c>
      <c r="DK610" t="s">
        <v>294</v>
      </c>
      <c r="DL610">
        <v>1626465076.6</v>
      </c>
      <c r="DM610">
        <v>1626465084.6</v>
      </c>
      <c r="DN610">
        <v>8</v>
      </c>
      <c r="DO610">
        <v>0.212</v>
      </c>
      <c r="DP610">
        <v>0.013</v>
      </c>
      <c r="DQ610">
        <v>1.588</v>
      </c>
      <c r="DR610">
        <v>-0.074</v>
      </c>
      <c r="DS610">
        <v>420</v>
      </c>
      <c r="DT610">
        <v>3</v>
      </c>
      <c r="DU610">
        <v>0.13</v>
      </c>
      <c r="DV610">
        <v>0.03</v>
      </c>
      <c r="DW610">
        <v>-25.3353</v>
      </c>
      <c r="DX610">
        <v>0.122161672473873</v>
      </c>
      <c r="DY610">
        <v>0.0300513868841114</v>
      </c>
      <c r="DZ610">
        <v>1</v>
      </c>
      <c r="EA610">
        <v>892.866424242424</v>
      </c>
      <c r="EB610">
        <v>-3.07126057325725</v>
      </c>
      <c r="EC610">
        <v>0.35966584073006</v>
      </c>
      <c r="ED610">
        <v>1</v>
      </c>
      <c r="EE610">
        <v>9.5844956097561</v>
      </c>
      <c r="EF610">
        <v>0.386058606271762</v>
      </c>
      <c r="EG610">
        <v>0.03930311500401</v>
      </c>
      <c r="EH610">
        <v>0</v>
      </c>
      <c r="EI610">
        <v>2</v>
      </c>
      <c r="EJ610">
        <v>3</v>
      </c>
      <c r="EK610" t="s">
        <v>354</v>
      </c>
      <c r="EL610">
        <v>100</v>
      </c>
      <c r="EM610">
        <v>100</v>
      </c>
      <c r="EN610">
        <v>1.547</v>
      </c>
      <c r="EO610">
        <v>0.0563</v>
      </c>
      <c r="EP610">
        <v>0.796380875196005</v>
      </c>
      <c r="EQ610">
        <v>0.00225868272383977</v>
      </c>
      <c r="ER610">
        <v>-9.96746185667655e-07</v>
      </c>
      <c r="ES610">
        <v>2.83711317370827e-10</v>
      </c>
      <c r="ET610">
        <v>-0.071317122073674</v>
      </c>
      <c r="EU610">
        <v>-0.00217948432402501</v>
      </c>
      <c r="EV610">
        <v>0.000453263451741206</v>
      </c>
      <c r="EW610">
        <v>-1.16319206543697e-06</v>
      </c>
      <c r="EX610">
        <v>-2</v>
      </c>
      <c r="EY610">
        <v>2196</v>
      </c>
      <c r="EZ610">
        <v>1</v>
      </c>
      <c r="FA610">
        <v>25</v>
      </c>
      <c r="FB610">
        <v>21.7</v>
      </c>
      <c r="FC610">
        <v>21.5</v>
      </c>
      <c r="FD610">
        <v>18</v>
      </c>
      <c r="FE610">
        <v>840.786</v>
      </c>
      <c r="FF610">
        <v>441.882</v>
      </c>
      <c r="FG610">
        <v>45.0794</v>
      </c>
      <c r="FH610">
        <v>25.8687</v>
      </c>
      <c r="FI610">
        <v>30.0007</v>
      </c>
      <c r="FJ610">
        <v>25.6783</v>
      </c>
      <c r="FK610">
        <v>25.6834</v>
      </c>
      <c r="FL610">
        <v>25.2109</v>
      </c>
      <c r="FM610">
        <v>33.5535</v>
      </c>
      <c r="FN610">
        <v>0</v>
      </c>
      <c r="FO610">
        <v>46.68</v>
      </c>
      <c r="FP610">
        <v>420</v>
      </c>
      <c r="FQ610">
        <v>10.527</v>
      </c>
      <c r="FR610">
        <v>101.414</v>
      </c>
      <c r="FS610">
        <v>101.831</v>
      </c>
    </row>
    <row r="611" spans="1:175">
      <c r="A611">
        <v>595</v>
      </c>
      <c r="B611">
        <v>1626466378</v>
      </c>
      <c r="C611">
        <v>1188.40000009537</v>
      </c>
      <c r="D611" t="s">
        <v>1484</v>
      </c>
      <c r="E611" t="s">
        <v>1485</v>
      </c>
      <c r="F611">
        <v>1</v>
      </c>
      <c r="G611" t="s">
        <v>291</v>
      </c>
      <c r="H611">
        <v>1626466377</v>
      </c>
      <c r="I611">
        <f>(J611)/1000</f>
        <v>0</v>
      </c>
      <c r="J611">
        <f>1000*CB611*AH611*(BX611-BY611)/(100*BQ611*(1000-AH611*BX611))</f>
        <v>0</v>
      </c>
      <c r="K611">
        <f>CB611*AH611*(BW611-BV611*(1000-AH611*BY611)/(1000-AH611*BX611))/(100*BQ611)</f>
        <v>0</v>
      </c>
      <c r="L611">
        <f>BV611 - IF(AH611&gt;1, K611*BQ611*100.0/(AJ611*CJ611), 0)</f>
        <v>0</v>
      </c>
      <c r="M611">
        <f>((S611-I611/2)*L611-K611)/(S611+I611/2)</f>
        <v>0</v>
      </c>
      <c r="N611">
        <f>M611*(CC611+CD611)/1000.0</f>
        <v>0</v>
      </c>
      <c r="O611">
        <f>(BV611 - IF(AH611&gt;1, K611*BQ611*100.0/(AJ611*CJ611), 0))*(CC611+CD611)/1000.0</f>
        <v>0</v>
      </c>
      <c r="P611">
        <f>2.0/((1/R611-1/Q611)+SIGN(R611)*SQRT((1/R611-1/Q611)*(1/R611-1/Q611) + 4*BR611/((BR611+1)*(BR611+1))*(2*1/R611*1/Q611-1/Q611*1/Q611)))</f>
        <v>0</v>
      </c>
      <c r="Q611">
        <f>IF(LEFT(BS611,1)&lt;&gt;"0",IF(LEFT(BS611,1)="1",3.0,BT611),$D$5+$E$5*(CJ611*CC611/($K$5*1000))+$F$5*(CJ611*CC611/($K$5*1000))*MAX(MIN(BQ611,$J$5),$I$5)*MAX(MIN(BQ611,$J$5),$I$5)+$G$5*MAX(MIN(BQ611,$J$5),$I$5)*(CJ611*CC611/($K$5*1000))+$H$5*(CJ611*CC611/($K$5*1000))*(CJ611*CC611/($K$5*1000)))</f>
        <v>0</v>
      </c>
      <c r="R611">
        <f>I611*(1000-(1000*0.61365*exp(17.502*V611/(240.97+V611))/(CC611+CD611)+BX611)/2)/(1000*0.61365*exp(17.502*V611/(240.97+V611))/(CC611+CD611)-BX611)</f>
        <v>0</v>
      </c>
      <c r="S611">
        <f>1/((BR611+1)/(P611/1.6)+1/(Q611/1.37)) + BR611/((BR611+1)/(P611/1.6) + BR611/(Q611/1.37))</f>
        <v>0</v>
      </c>
      <c r="T611">
        <f>(BM611*BP611)</f>
        <v>0</v>
      </c>
      <c r="U611">
        <f>(CE611+(T611+2*0.95*5.67E-8*(((CE611+$B$7)+273)^4-(CE611+273)^4)-44100*I611)/(1.84*29.3*Q611+8*0.95*5.67E-8*(CE611+273)^3))</f>
        <v>0</v>
      </c>
      <c r="V611">
        <f>($C$7*CF611+$D$7*CG611+$E$7*U611)</f>
        <v>0</v>
      </c>
      <c r="W611">
        <f>0.61365*exp(17.502*V611/(240.97+V611))</f>
        <v>0</v>
      </c>
      <c r="X611">
        <f>(Y611/Z611*100)</f>
        <v>0</v>
      </c>
      <c r="Y611">
        <f>BX611*(CC611+CD611)/1000</f>
        <v>0</v>
      </c>
      <c r="Z611">
        <f>0.61365*exp(17.502*CE611/(240.97+CE611))</f>
        <v>0</v>
      </c>
      <c r="AA611">
        <f>(W611-BX611*(CC611+CD611)/1000)</f>
        <v>0</v>
      </c>
      <c r="AB611">
        <f>(-I611*44100)</f>
        <v>0</v>
      </c>
      <c r="AC611">
        <f>2*29.3*Q611*0.92*(CE611-V611)</f>
        <v>0</v>
      </c>
      <c r="AD611">
        <f>2*0.95*5.67E-8*(((CE611+$B$7)+273)^4-(V611+273)^4)</f>
        <v>0</v>
      </c>
      <c r="AE611">
        <f>T611+AD611+AB611+AC611</f>
        <v>0</v>
      </c>
      <c r="AF611">
        <v>125</v>
      </c>
      <c r="AG611">
        <v>14</v>
      </c>
      <c r="AH611">
        <f>IF(AF611*$H$13&gt;=AJ611,1.0,(AJ611/(AJ611-AF611*$H$13)))</f>
        <v>0</v>
      </c>
      <c r="AI611">
        <f>(AH611-1)*100</f>
        <v>0</v>
      </c>
      <c r="AJ611">
        <f>MAX(0,($B$13+$C$13*CJ611)/(1+$D$13*CJ611)*CC611/(CE611+273)*$E$13)</f>
        <v>0</v>
      </c>
      <c r="AK611" t="s">
        <v>292</v>
      </c>
      <c r="AL611" t="s">
        <v>292</v>
      </c>
      <c r="AM611">
        <v>0</v>
      </c>
      <c r="AN611">
        <v>0</v>
      </c>
      <c r="AO611">
        <f>1-AM611/AN611</f>
        <v>0</v>
      </c>
      <c r="AP611">
        <v>0</v>
      </c>
      <c r="AQ611" t="s">
        <v>292</v>
      </c>
      <c r="AR611" t="s">
        <v>292</v>
      </c>
      <c r="AS611">
        <v>0</v>
      </c>
      <c r="AT611">
        <v>0</v>
      </c>
      <c r="AU611">
        <f>1-AS611/AT611</f>
        <v>0</v>
      </c>
      <c r="AV611">
        <v>0.5</v>
      </c>
      <c r="AW611">
        <f>BN611</f>
        <v>0</v>
      </c>
      <c r="AX611">
        <f>K611</f>
        <v>0</v>
      </c>
      <c r="AY611">
        <f>AU611*AV611*AW611</f>
        <v>0</v>
      </c>
      <c r="AZ611">
        <f>(AX611-AP611)/AW611</f>
        <v>0</v>
      </c>
      <c r="BA611">
        <f>(AN611-AT611)/AT611</f>
        <v>0</v>
      </c>
      <c r="BB611">
        <f>AM611/(AO611+AM611/AT611)</f>
        <v>0</v>
      </c>
      <c r="BC611" t="s">
        <v>292</v>
      </c>
      <c r="BD611">
        <v>0</v>
      </c>
      <c r="BE611">
        <f>IF(BD611&lt;&gt;0, BD611, BB611)</f>
        <v>0</v>
      </c>
      <c r="BF611">
        <f>1-BE611/AT611</f>
        <v>0</v>
      </c>
      <c r="BG611">
        <f>(AT611-AS611)/(AT611-BE611)</f>
        <v>0</v>
      </c>
      <c r="BH611">
        <f>(AN611-AT611)/(AN611-BE611)</f>
        <v>0</v>
      </c>
      <c r="BI611">
        <f>(AT611-AS611)/(AT611-AM611)</f>
        <v>0</v>
      </c>
      <c r="BJ611">
        <f>(AN611-AT611)/(AN611-AM611)</f>
        <v>0</v>
      </c>
      <c r="BK611">
        <f>(BG611*BE611/AS611)</f>
        <v>0</v>
      </c>
      <c r="BL611">
        <f>(1-BK611)</f>
        <v>0</v>
      </c>
      <c r="BM611">
        <f>$B$11*CK611+$C$11*CL611+$F$11*CM611*(1-CP611)</f>
        <v>0</v>
      </c>
      <c r="BN611">
        <f>BM611*BO611</f>
        <v>0</v>
      </c>
      <c r="BO611">
        <f>($B$11*$D$9+$C$11*$D$9+$F$11*((CZ611+CR611)/MAX(CZ611+CR611+DA611, 0.1)*$I$9+DA611/MAX(CZ611+CR611+DA611, 0.1)*$J$9))/($B$11+$C$11+$F$11)</f>
        <v>0</v>
      </c>
      <c r="BP611">
        <f>($B$11*$K$9+$C$11*$K$9+$F$11*((CZ611+CR611)/MAX(CZ611+CR611+DA611, 0.1)*$P$9+DA611/MAX(CZ611+CR611+DA611, 0.1)*$Q$9))/($B$11+$C$11+$F$11)</f>
        <v>0</v>
      </c>
      <c r="BQ611">
        <v>6</v>
      </c>
      <c r="BR611">
        <v>0.5</v>
      </c>
      <c r="BS611" t="s">
        <v>293</v>
      </c>
      <c r="BT611">
        <v>2</v>
      </c>
      <c r="BU611">
        <v>1626466377</v>
      </c>
      <c r="BV611">
        <v>394.673</v>
      </c>
      <c r="BW611">
        <v>419.903</v>
      </c>
      <c r="BX611">
        <v>20.0205</v>
      </c>
      <c r="BY611">
        <v>10.3878</v>
      </c>
      <c r="BZ611">
        <v>393.125666666667</v>
      </c>
      <c r="CA611">
        <v>19.9639333333333</v>
      </c>
      <c r="CB611">
        <v>899.999333333333</v>
      </c>
      <c r="CC611">
        <v>100.748666666667</v>
      </c>
      <c r="CD611">
        <v>0.100305666666667</v>
      </c>
      <c r="CE611">
        <v>35.6002</v>
      </c>
      <c r="CF611">
        <v>32.6878333333333</v>
      </c>
      <c r="CG611">
        <v>999.9</v>
      </c>
      <c r="CH611">
        <v>0</v>
      </c>
      <c r="CI611">
        <v>0</v>
      </c>
      <c r="CJ611">
        <v>10003.7833333333</v>
      </c>
      <c r="CK611">
        <v>0</v>
      </c>
      <c r="CL611">
        <v>0.221023</v>
      </c>
      <c r="CM611">
        <v>1459.97666666667</v>
      </c>
      <c r="CN611">
        <v>0.973005</v>
      </c>
      <c r="CO611">
        <v>0.0269953</v>
      </c>
      <c r="CP611">
        <v>0</v>
      </c>
      <c r="CQ611">
        <v>892.169333333333</v>
      </c>
      <c r="CR611">
        <v>4.99999</v>
      </c>
      <c r="CS611">
        <v>13133.8666666667</v>
      </c>
      <c r="CT611">
        <v>12728.1666666667</v>
      </c>
      <c r="CU611">
        <v>40.875</v>
      </c>
      <c r="CV611">
        <v>42.125</v>
      </c>
      <c r="CW611">
        <v>41.625</v>
      </c>
      <c r="CX611">
        <v>41.875</v>
      </c>
      <c r="CY611">
        <v>43.687</v>
      </c>
      <c r="CZ611">
        <v>1415.69666666667</v>
      </c>
      <c r="DA611">
        <v>39.28</v>
      </c>
      <c r="DB611">
        <v>0</v>
      </c>
      <c r="DC611">
        <v>1626466389.2</v>
      </c>
      <c r="DD611">
        <v>0</v>
      </c>
      <c r="DE611">
        <v>892.56552</v>
      </c>
      <c r="DF611">
        <v>-4.28900000672984</v>
      </c>
      <c r="DG611">
        <v>-43.4076923040083</v>
      </c>
      <c r="DH611">
        <v>13138.648</v>
      </c>
      <c r="DI611">
        <v>15</v>
      </c>
      <c r="DJ611">
        <v>1626465084.6</v>
      </c>
      <c r="DK611" t="s">
        <v>294</v>
      </c>
      <c r="DL611">
        <v>1626465076.6</v>
      </c>
      <c r="DM611">
        <v>1626465084.6</v>
      </c>
      <c r="DN611">
        <v>8</v>
      </c>
      <c r="DO611">
        <v>0.212</v>
      </c>
      <c r="DP611">
        <v>0.013</v>
      </c>
      <c r="DQ611">
        <v>1.588</v>
      </c>
      <c r="DR611">
        <v>-0.074</v>
      </c>
      <c r="DS611">
        <v>420</v>
      </c>
      <c r="DT611">
        <v>3</v>
      </c>
      <c r="DU611">
        <v>0.13</v>
      </c>
      <c r="DV611">
        <v>0.03</v>
      </c>
      <c r="DW611">
        <v>-25.3267853658537</v>
      </c>
      <c r="DX611">
        <v>0.262751916376312</v>
      </c>
      <c r="DY611">
        <v>0.0393977562873308</v>
      </c>
      <c r="DZ611">
        <v>1</v>
      </c>
      <c r="EA611">
        <v>892.771424242424</v>
      </c>
      <c r="EB611">
        <v>-3.43956802907936</v>
      </c>
      <c r="EC611">
        <v>0.385939548595212</v>
      </c>
      <c r="ED611">
        <v>1</v>
      </c>
      <c r="EE611">
        <v>9.59454951219512</v>
      </c>
      <c r="EF611">
        <v>0.378957491289214</v>
      </c>
      <c r="EG611">
        <v>0.038828619627809</v>
      </c>
      <c r="EH611">
        <v>0</v>
      </c>
      <c r="EI611">
        <v>2</v>
      </c>
      <c r="EJ611">
        <v>3</v>
      </c>
      <c r="EK611" t="s">
        <v>354</v>
      </c>
      <c r="EL611">
        <v>100</v>
      </c>
      <c r="EM611">
        <v>100</v>
      </c>
      <c r="EN611">
        <v>1.548</v>
      </c>
      <c r="EO611">
        <v>0.0568</v>
      </c>
      <c r="EP611">
        <v>0.796380875196005</v>
      </c>
      <c r="EQ611">
        <v>0.00225868272383977</v>
      </c>
      <c r="ER611">
        <v>-9.96746185667655e-07</v>
      </c>
      <c r="ES611">
        <v>2.83711317370827e-10</v>
      </c>
      <c r="ET611">
        <v>-0.071317122073674</v>
      </c>
      <c r="EU611">
        <v>-0.00217948432402501</v>
      </c>
      <c r="EV611">
        <v>0.000453263451741206</v>
      </c>
      <c r="EW611">
        <v>-1.16319206543697e-06</v>
      </c>
      <c r="EX611">
        <v>-2</v>
      </c>
      <c r="EY611">
        <v>2196</v>
      </c>
      <c r="EZ611">
        <v>1</v>
      </c>
      <c r="FA611">
        <v>25</v>
      </c>
      <c r="FB611">
        <v>21.7</v>
      </c>
      <c r="FC611">
        <v>21.6</v>
      </c>
      <c r="FD611">
        <v>18</v>
      </c>
      <c r="FE611">
        <v>840.852</v>
      </c>
      <c r="FF611">
        <v>441.722</v>
      </c>
      <c r="FG611">
        <v>45.111</v>
      </c>
      <c r="FH611">
        <v>25.8722</v>
      </c>
      <c r="FI611">
        <v>30.0007</v>
      </c>
      <c r="FJ611">
        <v>25.681</v>
      </c>
      <c r="FK611">
        <v>25.6861</v>
      </c>
      <c r="FL611">
        <v>25.2105</v>
      </c>
      <c r="FM611">
        <v>33.5535</v>
      </c>
      <c r="FN611">
        <v>0</v>
      </c>
      <c r="FO611">
        <v>46.78</v>
      </c>
      <c r="FP611">
        <v>420</v>
      </c>
      <c r="FQ611">
        <v>10.5095</v>
      </c>
      <c r="FR611">
        <v>101.413</v>
      </c>
      <c r="FS611">
        <v>101.829</v>
      </c>
    </row>
    <row r="612" spans="1:175">
      <c r="A612">
        <v>596</v>
      </c>
      <c r="B612">
        <v>1626466380</v>
      </c>
      <c r="C612">
        <v>1190.40000009537</v>
      </c>
      <c r="D612" t="s">
        <v>1486</v>
      </c>
      <c r="E612" t="s">
        <v>1487</v>
      </c>
      <c r="F612">
        <v>1</v>
      </c>
      <c r="G612" t="s">
        <v>291</v>
      </c>
      <c r="H612">
        <v>1626466379</v>
      </c>
      <c r="I612">
        <f>(J612)/1000</f>
        <v>0</v>
      </c>
      <c r="J612">
        <f>1000*CB612*AH612*(BX612-BY612)/(100*BQ612*(1000-AH612*BX612))</f>
        <v>0</v>
      </c>
      <c r="K612">
        <f>CB612*AH612*(BW612-BV612*(1000-AH612*BY612)/(1000-AH612*BX612))/(100*BQ612)</f>
        <v>0</v>
      </c>
      <c r="L612">
        <f>BV612 - IF(AH612&gt;1, K612*BQ612*100.0/(AJ612*CJ612), 0)</f>
        <v>0</v>
      </c>
      <c r="M612">
        <f>((S612-I612/2)*L612-K612)/(S612+I612/2)</f>
        <v>0</v>
      </c>
      <c r="N612">
        <f>M612*(CC612+CD612)/1000.0</f>
        <v>0</v>
      </c>
      <c r="O612">
        <f>(BV612 - IF(AH612&gt;1, K612*BQ612*100.0/(AJ612*CJ612), 0))*(CC612+CD612)/1000.0</f>
        <v>0</v>
      </c>
      <c r="P612">
        <f>2.0/((1/R612-1/Q612)+SIGN(R612)*SQRT((1/R612-1/Q612)*(1/R612-1/Q612) + 4*BR612/((BR612+1)*(BR612+1))*(2*1/R612*1/Q612-1/Q612*1/Q612)))</f>
        <v>0</v>
      </c>
      <c r="Q612">
        <f>IF(LEFT(BS612,1)&lt;&gt;"0",IF(LEFT(BS612,1)="1",3.0,BT612),$D$5+$E$5*(CJ612*CC612/($K$5*1000))+$F$5*(CJ612*CC612/($K$5*1000))*MAX(MIN(BQ612,$J$5),$I$5)*MAX(MIN(BQ612,$J$5),$I$5)+$G$5*MAX(MIN(BQ612,$J$5),$I$5)*(CJ612*CC612/($K$5*1000))+$H$5*(CJ612*CC612/($K$5*1000))*(CJ612*CC612/($K$5*1000)))</f>
        <v>0</v>
      </c>
      <c r="R612">
        <f>I612*(1000-(1000*0.61365*exp(17.502*V612/(240.97+V612))/(CC612+CD612)+BX612)/2)/(1000*0.61365*exp(17.502*V612/(240.97+V612))/(CC612+CD612)-BX612)</f>
        <v>0</v>
      </c>
      <c r="S612">
        <f>1/((BR612+1)/(P612/1.6)+1/(Q612/1.37)) + BR612/((BR612+1)/(P612/1.6) + BR612/(Q612/1.37))</f>
        <v>0</v>
      </c>
      <c r="T612">
        <f>(BM612*BP612)</f>
        <v>0</v>
      </c>
      <c r="U612">
        <f>(CE612+(T612+2*0.95*5.67E-8*(((CE612+$B$7)+273)^4-(CE612+273)^4)-44100*I612)/(1.84*29.3*Q612+8*0.95*5.67E-8*(CE612+273)^3))</f>
        <v>0</v>
      </c>
      <c r="V612">
        <f>($C$7*CF612+$D$7*CG612+$E$7*U612)</f>
        <v>0</v>
      </c>
      <c r="W612">
        <f>0.61365*exp(17.502*V612/(240.97+V612))</f>
        <v>0</v>
      </c>
      <c r="X612">
        <f>(Y612/Z612*100)</f>
        <v>0</v>
      </c>
      <c r="Y612">
        <f>BX612*(CC612+CD612)/1000</f>
        <v>0</v>
      </c>
      <c r="Z612">
        <f>0.61365*exp(17.502*CE612/(240.97+CE612))</f>
        <v>0</v>
      </c>
      <c r="AA612">
        <f>(W612-BX612*(CC612+CD612)/1000)</f>
        <v>0</v>
      </c>
      <c r="AB612">
        <f>(-I612*44100)</f>
        <v>0</v>
      </c>
      <c r="AC612">
        <f>2*29.3*Q612*0.92*(CE612-V612)</f>
        <v>0</v>
      </c>
      <c r="AD612">
        <f>2*0.95*5.67E-8*(((CE612+$B$7)+273)^4-(V612+273)^4)</f>
        <v>0</v>
      </c>
      <c r="AE612">
        <f>T612+AD612+AB612+AC612</f>
        <v>0</v>
      </c>
      <c r="AF612">
        <v>125</v>
      </c>
      <c r="AG612">
        <v>14</v>
      </c>
      <c r="AH612">
        <f>IF(AF612*$H$13&gt;=AJ612,1.0,(AJ612/(AJ612-AF612*$H$13)))</f>
        <v>0</v>
      </c>
      <c r="AI612">
        <f>(AH612-1)*100</f>
        <v>0</v>
      </c>
      <c r="AJ612">
        <f>MAX(0,($B$13+$C$13*CJ612)/(1+$D$13*CJ612)*CC612/(CE612+273)*$E$13)</f>
        <v>0</v>
      </c>
      <c r="AK612" t="s">
        <v>292</v>
      </c>
      <c r="AL612" t="s">
        <v>292</v>
      </c>
      <c r="AM612">
        <v>0</v>
      </c>
      <c r="AN612">
        <v>0</v>
      </c>
      <c r="AO612">
        <f>1-AM612/AN612</f>
        <v>0</v>
      </c>
      <c r="AP612">
        <v>0</v>
      </c>
      <c r="AQ612" t="s">
        <v>292</v>
      </c>
      <c r="AR612" t="s">
        <v>292</v>
      </c>
      <c r="AS612">
        <v>0</v>
      </c>
      <c r="AT612">
        <v>0</v>
      </c>
      <c r="AU612">
        <f>1-AS612/AT612</f>
        <v>0</v>
      </c>
      <c r="AV612">
        <v>0.5</v>
      </c>
      <c r="AW612">
        <f>BN612</f>
        <v>0</v>
      </c>
      <c r="AX612">
        <f>K612</f>
        <v>0</v>
      </c>
      <c r="AY612">
        <f>AU612*AV612*AW612</f>
        <v>0</v>
      </c>
      <c r="AZ612">
        <f>(AX612-AP612)/AW612</f>
        <v>0</v>
      </c>
      <c r="BA612">
        <f>(AN612-AT612)/AT612</f>
        <v>0</v>
      </c>
      <c r="BB612">
        <f>AM612/(AO612+AM612/AT612)</f>
        <v>0</v>
      </c>
      <c r="BC612" t="s">
        <v>292</v>
      </c>
      <c r="BD612">
        <v>0</v>
      </c>
      <c r="BE612">
        <f>IF(BD612&lt;&gt;0, BD612, BB612)</f>
        <v>0</v>
      </c>
      <c r="BF612">
        <f>1-BE612/AT612</f>
        <v>0</v>
      </c>
      <c r="BG612">
        <f>(AT612-AS612)/(AT612-BE612)</f>
        <v>0</v>
      </c>
      <c r="BH612">
        <f>(AN612-AT612)/(AN612-BE612)</f>
        <v>0</v>
      </c>
      <c r="BI612">
        <f>(AT612-AS612)/(AT612-AM612)</f>
        <v>0</v>
      </c>
      <c r="BJ612">
        <f>(AN612-AT612)/(AN612-AM612)</f>
        <v>0</v>
      </c>
      <c r="BK612">
        <f>(BG612*BE612/AS612)</f>
        <v>0</v>
      </c>
      <c r="BL612">
        <f>(1-BK612)</f>
        <v>0</v>
      </c>
      <c r="BM612">
        <f>$B$11*CK612+$C$11*CL612+$F$11*CM612*(1-CP612)</f>
        <v>0</v>
      </c>
      <c r="BN612">
        <f>BM612*BO612</f>
        <v>0</v>
      </c>
      <c r="BO612">
        <f>($B$11*$D$9+$C$11*$D$9+$F$11*((CZ612+CR612)/MAX(CZ612+CR612+DA612, 0.1)*$I$9+DA612/MAX(CZ612+CR612+DA612, 0.1)*$J$9))/($B$11+$C$11+$F$11)</f>
        <v>0</v>
      </c>
      <c r="BP612">
        <f>($B$11*$K$9+$C$11*$K$9+$F$11*((CZ612+CR612)/MAX(CZ612+CR612+DA612, 0.1)*$P$9+DA612/MAX(CZ612+CR612+DA612, 0.1)*$Q$9))/($B$11+$C$11+$F$11)</f>
        <v>0</v>
      </c>
      <c r="BQ612">
        <v>6</v>
      </c>
      <c r="BR612">
        <v>0.5</v>
      </c>
      <c r="BS612" t="s">
        <v>293</v>
      </c>
      <c r="BT612">
        <v>2</v>
      </c>
      <c r="BU612">
        <v>1626466379</v>
      </c>
      <c r="BV612">
        <v>394.658</v>
      </c>
      <c r="BW612">
        <v>419.938333333333</v>
      </c>
      <c r="BX612">
        <v>20.0624</v>
      </c>
      <c r="BY612">
        <v>10.4322</v>
      </c>
      <c r="BZ612">
        <v>393.11</v>
      </c>
      <c r="CA612">
        <v>20.0052333333333</v>
      </c>
      <c r="CB612">
        <v>900.006333333333</v>
      </c>
      <c r="CC612">
        <v>100.748333333333</v>
      </c>
      <c r="CD612">
        <v>0.0997266</v>
      </c>
      <c r="CE612">
        <v>35.6318</v>
      </c>
      <c r="CF612">
        <v>32.7138</v>
      </c>
      <c r="CG612">
        <v>999.9</v>
      </c>
      <c r="CH612">
        <v>0</v>
      </c>
      <c r="CI612">
        <v>0</v>
      </c>
      <c r="CJ612">
        <v>10013.7333333333</v>
      </c>
      <c r="CK612">
        <v>0</v>
      </c>
      <c r="CL612">
        <v>0.221023</v>
      </c>
      <c r="CM612">
        <v>1459.97</v>
      </c>
      <c r="CN612">
        <v>0.973005</v>
      </c>
      <c r="CO612">
        <v>0.0269953</v>
      </c>
      <c r="CP612">
        <v>0</v>
      </c>
      <c r="CQ612">
        <v>892.084666666667</v>
      </c>
      <c r="CR612">
        <v>4.99999</v>
      </c>
      <c r="CS612">
        <v>13133.4</v>
      </c>
      <c r="CT612">
        <v>12728.1</v>
      </c>
      <c r="CU612">
        <v>40.875</v>
      </c>
      <c r="CV612">
        <v>42.125</v>
      </c>
      <c r="CW612">
        <v>41.625</v>
      </c>
      <c r="CX612">
        <v>41.875</v>
      </c>
      <c r="CY612">
        <v>43.687</v>
      </c>
      <c r="CZ612">
        <v>1415.69</v>
      </c>
      <c r="DA612">
        <v>39.28</v>
      </c>
      <c r="DB612">
        <v>0</v>
      </c>
      <c r="DC612">
        <v>1626466391</v>
      </c>
      <c r="DD612">
        <v>0</v>
      </c>
      <c r="DE612">
        <v>892.470346153846</v>
      </c>
      <c r="DF612">
        <v>-4.12017094174421</v>
      </c>
      <c r="DG612">
        <v>-42.0170939490955</v>
      </c>
      <c r="DH612">
        <v>13137.6769230769</v>
      </c>
      <c r="DI612">
        <v>15</v>
      </c>
      <c r="DJ612">
        <v>1626465084.6</v>
      </c>
      <c r="DK612" t="s">
        <v>294</v>
      </c>
      <c r="DL612">
        <v>1626465076.6</v>
      </c>
      <c r="DM612">
        <v>1626465084.6</v>
      </c>
      <c r="DN612">
        <v>8</v>
      </c>
      <c r="DO612">
        <v>0.212</v>
      </c>
      <c r="DP612">
        <v>0.013</v>
      </c>
      <c r="DQ612">
        <v>1.588</v>
      </c>
      <c r="DR612">
        <v>-0.074</v>
      </c>
      <c r="DS612">
        <v>420</v>
      </c>
      <c r="DT612">
        <v>3</v>
      </c>
      <c r="DU612">
        <v>0.13</v>
      </c>
      <c r="DV612">
        <v>0.03</v>
      </c>
      <c r="DW612">
        <v>-25.3204414634146</v>
      </c>
      <c r="DX612">
        <v>0.387819512195079</v>
      </c>
      <c r="DY612">
        <v>0.0458843401503079</v>
      </c>
      <c r="DZ612">
        <v>1</v>
      </c>
      <c r="EA612">
        <v>892.670657142857</v>
      </c>
      <c r="EB612">
        <v>-3.79893894567057</v>
      </c>
      <c r="EC612">
        <v>0.426497894341273</v>
      </c>
      <c r="ED612">
        <v>1</v>
      </c>
      <c r="EE612">
        <v>9.60298487804878</v>
      </c>
      <c r="EF612">
        <v>0.325947386759601</v>
      </c>
      <c r="EG612">
        <v>0.0352854534473504</v>
      </c>
      <c r="EH612">
        <v>0</v>
      </c>
      <c r="EI612">
        <v>2</v>
      </c>
      <c r="EJ612">
        <v>3</v>
      </c>
      <c r="EK612" t="s">
        <v>354</v>
      </c>
      <c r="EL612">
        <v>100</v>
      </c>
      <c r="EM612">
        <v>100</v>
      </c>
      <c r="EN612">
        <v>1.547</v>
      </c>
      <c r="EO612">
        <v>0.0575</v>
      </c>
      <c r="EP612">
        <v>0.796380875196005</v>
      </c>
      <c r="EQ612">
        <v>0.00225868272383977</v>
      </c>
      <c r="ER612">
        <v>-9.96746185667655e-07</v>
      </c>
      <c r="ES612">
        <v>2.83711317370827e-10</v>
      </c>
      <c r="ET612">
        <v>-0.071317122073674</v>
      </c>
      <c r="EU612">
        <v>-0.00217948432402501</v>
      </c>
      <c r="EV612">
        <v>0.000453263451741206</v>
      </c>
      <c r="EW612">
        <v>-1.16319206543697e-06</v>
      </c>
      <c r="EX612">
        <v>-2</v>
      </c>
      <c r="EY612">
        <v>2196</v>
      </c>
      <c r="EZ612">
        <v>1</v>
      </c>
      <c r="FA612">
        <v>25</v>
      </c>
      <c r="FB612">
        <v>21.7</v>
      </c>
      <c r="FC612">
        <v>21.6</v>
      </c>
      <c r="FD612">
        <v>18</v>
      </c>
      <c r="FE612">
        <v>840.89</v>
      </c>
      <c r="FF612">
        <v>441.715</v>
      </c>
      <c r="FG612">
        <v>45.1425</v>
      </c>
      <c r="FH612">
        <v>25.8755</v>
      </c>
      <c r="FI612">
        <v>30.0007</v>
      </c>
      <c r="FJ612">
        <v>25.6835</v>
      </c>
      <c r="FK612">
        <v>25.6889</v>
      </c>
      <c r="FL612">
        <v>25.2107</v>
      </c>
      <c r="FM612">
        <v>33.5535</v>
      </c>
      <c r="FN612">
        <v>0</v>
      </c>
      <c r="FO612">
        <v>46.78</v>
      </c>
      <c r="FP612">
        <v>420</v>
      </c>
      <c r="FQ612">
        <v>10.4888</v>
      </c>
      <c r="FR612">
        <v>101.413</v>
      </c>
      <c r="FS612">
        <v>101.828</v>
      </c>
    </row>
    <row r="613" spans="1:175">
      <c r="A613">
        <v>597</v>
      </c>
      <c r="B613">
        <v>1626466382</v>
      </c>
      <c r="C613">
        <v>1192.40000009537</v>
      </c>
      <c r="D613" t="s">
        <v>1488</v>
      </c>
      <c r="E613" t="s">
        <v>1489</v>
      </c>
      <c r="F613">
        <v>1</v>
      </c>
      <c r="G613" t="s">
        <v>291</v>
      </c>
      <c r="H613">
        <v>1626466381</v>
      </c>
      <c r="I613">
        <f>(J613)/1000</f>
        <v>0</v>
      </c>
      <c r="J613">
        <f>1000*CB613*AH613*(BX613-BY613)/(100*BQ613*(1000-AH613*BX613))</f>
        <v>0</v>
      </c>
      <c r="K613">
        <f>CB613*AH613*(BW613-BV613*(1000-AH613*BY613)/(1000-AH613*BX613))/(100*BQ613)</f>
        <v>0</v>
      </c>
      <c r="L613">
        <f>BV613 - IF(AH613&gt;1, K613*BQ613*100.0/(AJ613*CJ613), 0)</f>
        <v>0</v>
      </c>
      <c r="M613">
        <f>((S613-I613/2)*L613-K613)/(S613+I613/2)</f>
        <v>0</v>
      </c>
      <c r="N613">
        <f>M613*(CC613+CD613)/1000.0</f>
        <v>0</v>
      </c>
      <c r="O613">
        <f>(BV613 - IF(AH613&gt;1, K613*BQ613*100.0/(AJ613*CJ613), 0))*(CC613+CD613)/1000.0</f>
        <v>0</v>
      </c>
      <c r="P613">
        <f>2.0/((1/R613-1/Q613)+SIGN(R613)*SQRT((1/R613-1/Q613)*(1/R613-1/Q613) + 4*BR613/((BR613+1)*(BR613+1))*(2*1/R613*1/Q613-1/Q613*1/Q613)))</f>
        <v>0</v>
      </c>
      <c r="Q613">
        <f>IF(LEFT(BS613,1)&lt;&gt;"0",IF(LEFT(BS613,1)="1",3.0,BT613),$D$5+$E$5*(CJ613*CC613/($K$5*1000))+$F$5*(CJ613*CC613/($K$5*1000))*MAX(MIN(BQ613,$J$5),$I$5)*MAX(MIN(BQ613,$J$5),$I$5)+$G$5*MAX(MIN(BQ613,$J$5),$I$5)*(CJ613*CC613/($K$5*1000))+$H$5*(CJ613*CC613/($K$5*1000))*(CJ613*CC613/($K$5*1000)))</f>
        <v>0</v>
      </c>
      <c r="R613">
        <f>I613*(1000-(1000*0.61365*exp(17.502*V613/(240.97+V613))/(CC613+CD613)+BX613)/2)/(1000*0.61365*exp(17.502*V613/(240.97+V613))/(CC613+CD613)-BX613)</f>
        <v>0</v>
      </c>
      <c r="S613">
        <f>1/((BR613+1)/(P613/1.6)+1/(Q613/1.37)) + BR613/((BR613+1)/(P613/1.6) + BR613/(Q613/1.37))</f>
        <v>0</v>
      </c>
      <c r="T613">
        <f>(BM613*BP613)</f>
        <v>0</v>
      </c>
      <c r="U613">
        <f>(CE613+(T613+2*0.95*5.67E-8*(((CE613+$B$7)+273)^4-(CE613+273)^4)-44100*I613)/(1.84*29.3*Q613+8*0.95*5.67E-8*(CE613+273)^3))</f>
        <v>0</v>
      </c>
      <c r="V613">
        <f>($C$7*CF613+$D$7*CG613+$E$7*U613)</f>
        <v>0</v>
      </c>
      <c r="W613">
        <f>0.61365*exp(17.502*V613/(240.97+V613))</f>
        <v>0</v>
      </c>
      <c r="X613">
        <f>(Y613/Z613*100)</f>
        <v>0</v>
      </c>
      <c r="Y613">
        <f>BX613*(CC613+CD613)/1000</f>
        <v>0</v>
      </c>
      <c r="Z613">
        <f>0.61365*exp(17.502*CE613/(240.97+CE613))</f>
        <v>0</v>
      </c>
      <c r="AA613">
        <f>(W613-BX613*(CC613+CD613)/1000)</f>
        <v>0</v>
      </c>
      <c r="AB613">
        <f>(-I613*44100)</f>
        <v>0</v>
      </c>
      <c r="AC613">
        <f>2*29.3*Q613*0.92*(CE613-V613)</f>
        <v>0</v>
      </c>
      <c r="AD613">
        <f>2*0.95*5.67E-8*(((CE613+$B$7)+273)^4-(V613+273)^4)</f>
        <v>0</v>
      </c>
      <c r="AE613">
        <f>T613+AD613+AB613+AC613</f>
        <v>0</v>
      </c>
      <c r="AF613">
        <v>125</v>
      </c>
      <c r="AG613">
        <v>14</v>
      </c>
      <c r="AH613">
        <f>IF(AF613*$H$13&gt;=AJ613,1.0,(AJ613/(AJ613-AF613*$H$13)))</f>
        <v>0</v>
      </c>
      <c r="AI613">
        <f>(AH613-1)*100</f>
        <v>0</v>
      </c>
      <c r="AJ613">
        <f>MAX(0,($B$13+$C$13*CJ613)/(1+$D$13*CJ613)*CC613/(CE613+273)*$E$13)</f>
        <v>0</v>
      </c>
      <c r="AK613" t="s">
        <v>292</v>
      </c>
      <c r="AL613" t="s">
        <v>292</v>
      </c>
      <c r="AM613">
        <v>0</v>
      </c>
      <c r="AN613">
        <v>0</v>
      </c>
      <c r="AO613">
        <f>1-AM613/AN613</f>
        <v>0</v>
      </c>
      <c r="AP613">
        <v>0</v>
      </c>
      <c r="AQ613" t="s">
        <v>292</v>
      </c>
      <c r="AR613" t="s">
        <v>292</v>
      </c>
      <c r="AS613">
        <v>0</v>
      </c>
      <c r="AT613">
        <v>0</v>
      </c>
      <c r="AU613">
        <f>1-AS613/AT613</f>
        <v>0</v>
      </c>
      <c r="AV613">
        <v>0.5</v>
      </c>
      <c r="AW613">
        <f>BN613</f>
        <v>0</v>
      </c>
      <c r="AX613">
        <f>K613</f>
        <v>0</v>
      </c>
      <c r="AY613">
        <f>AU613*AV613*AW613</f>
        <v>0</v>
      </c>
      <c r="AZ613">
        <f>(AX613-AP613)/AW613</f>
        <v>0</v>
      </c>
      <c r="BA613">
        <f>(AN613-AT613)/AT613</f>
        <v>0</v>
      </c>
      <c r="BB613">
        <f>AM613/(AO613+AM613/AT613)</f>
        <v>0</v>
      </c>
      <c r="BC613" t="s">
        <v>292</v>
      </c>
      <c r="BD613">
        <v>0</v>
      </c>
      <c r="BE613">
        <f>IF(BD613&lt;&gt;0, BD613, BB613)</f>
        <v>0</v>
      </c>
      <c r="BF613">
        <f>1-BE613/AT613</f>
        <v>0</v>
      </c>
      <c r="BG613">
        <f>(AT613-AS613)/(AT613-BE613)</f>
        <v>0</v>
      </c>
      <c r="BH613">
        <f>(AN613-AT613)/(AN613-BE613)</f>
        <v>0</v>
      </c>
      <c r="BI613">
        <f>(AT613-AS613)/(AT613-AM613)</f>
        <v>0</v>
      </c>
      <c r="BJ613">
        <f>(AN613-AT613)/(AN613-AM613)</f>
        <v>0</v>
      </c>
      <c r="BK613">
        <f>(BG613*BE613/AS613)</f>
        <v>0</v>
      </c>
      <c r="BL613">
        <f>(1-BK613)</f>
        <v>0</v>
      </c>
      <c r="BM613">
        <f>$B$11*CK613+$C$11*CL613+$F$11*CM613*(1-CP613)</f>
        <v>0</v>
      </c>
      <c r="BN613">
        <f>BM613*BO613</f>
        <v>0</v>
      </c>
      <c r="BO613">
        <f>($B$11*$D$9+$C$11*$D$9+$F$11*((CZ613+CR613)/MAX(CZ613+CR613+DA613, 0.1)*$I$9+DA613/MAX(CZ613+CR613+DA613, 0.1)*$J$9))/($B$11+$C$11+$F$11)</f>
        <v>0</v>
      </c>
      <c r="BP613">
        <f>($B$11*$K$9+$C$11*$K$9+$F$11*((CZ613+CR613)/MAX(CZ613+CR613+DA613, 0.1)*$P$9+DA613/MAX(CZ613+CR613+DA613, 0.1)*$Q$9))/($B$11+$C$11+$F$11)</f>
        <v>0</v>
      </c>
      <c r="BQ613">
        <v>6</v>
      </c>
      <c r="BR613">
        <v>0.5</v>
      </c>
      <c r="BS613" t="s">
        <v>293</v>
      </c>
      <c r="BT613">
        <v>2</v>
      </c>
      <c r="BU613">
        <v>1626466381</v>
      </c>
      <c r="BV613">
        <v>394.685</v>
      </c>
      <c r="BW613">
        <v>419.98</v>
      </c>
      <c r="BX613">
        <v>20.1028</v>
      </c>
      <c r="BY613">
        <v>10.4491333333333</v>
      </c>
      <c r="BZ613">
        <v>393.137</v>
      </c>
      <c r="CA613">
        <v>20.0450333333333</v>
      </c>
      <c r="CB613">
        <v>900.023666666667</v>
      </c>
      <c r="CC613">
        <v>100.749666666667</v>
      </c>
      <c r="CD613">
        <v>0.1002021</v>
      </c>
      <c r="CE613">
        <v>35.6563</v>
      </c>
      <c r="CF613">
        <v>32.7400666666667</v>
      </c>
      <c r="CG613">
        <v>999.9</v>
      </c>
      <c r="CH613">
        <v>0</v>
      </c>
      <c r="CI613">
        <v>0</v>
      </c>
      <c r="CJ613">
        <v>9997.5</v>
      </c>
      <c r="CK613">
        <v>0</v>
      </c>
      <c r="CL613">
        <v>0.221023</v>
      </c>
      <c r="CM613">
        <v>1459.96</v>
      </c>
      <c r="CN613">
        <v>0.973005</v>
      </c>
      <c r="CO613">
        <v>0.0269953</v>
      </c>
      <c r="CP613">
        <v>0</v>
      </c>
      <c r="CQ613">
        <v>891.880666666667</v>
      </c>
      <c r="CR613">
        <v>4.99999</v>
      </c>
      <c r="CS613">
        <v>13131.7</v>
      </c>
      <c r="CT613">
        <v>12728.0333333333</v>
      </c>
      <c r="CU613">
        <v>40.875</v>
      </c>
      <c r="CV613">
        <v>42.125</v>
      </c>
      <c r="CW613">
        <v>41.625</v>
      </c>
      <c r="CX613">
        <v>41.875</v>
      </c>
      <c r="CY613">
        <v>43.687</v>
      </c>
      <c r="CZ613">
        <v>1415.68</v>
      </c>
      <c r="DA613">
        <v>39.28</v>
      </c>
      <c r="DB613">
        <v>0</v>
      </c>
      <c r="DC613">
        <v>1626466393.4</v>
      </c>
      <c r="DD613">
        <v>0</v>
      </c>
      <c r="DE613">
        <v>892.330038461538</v>
      </c>
      <c r="DF613">
        <v>-4.21958974799153</v>
      </c>
      <c r="DG613">
        <v>-42.9777777787171</v>
      </c>
      <c r="DH613">
        <v>13136.0346153846</v>
      </c>
      <c r="DI613">
        <v>15</v>
      </c>
      <c r="DJ613">
        <v>1626465084.6</v>
      </c>
      <c r="DK613" t="s">
        <v>294</v>
      </c>
      <c r="DL613">
        <v>1626465076.6</v>
      </c>
      <c r="DM613">
        <v>1626465084.6</v>
      </c>
      <c r="DN613">
        <v>8</v>
      </c>
      <c r="DO613">
        <v>0.212</v>
      </c>
      <c r="DP613">
        <v>0.013</v>
      </c>
      <c r="DQ613">
        <v>1.588</v>
      </c>
      <c r="DR613">
        <v>-0.074</v>
      </c>
      <c r="DS613">
        <v>420</v>
      </c>
      <c r="DT613">
        <v>3</v>
      </c>
      <c r="DU613">
        <v>0.13</v>
      </c>
      <c r="DV613">
        <v>0.03</v>
      </c>
      <c r="DW613">
        <v>-25.3151024390244</v>
      </c>
      <c r="DX613">
        <v>0.377036236933746</v>
      </c>
      <c r="DY613">
        <v>0.0453382221121988</v>
      </c>
      <c r="DZ613">
        <v>1</v>
      </c>
      <c r="EA613">
        <v>892.517090909091</v>
      </c>
      <c r="EB613">
        <v>-4.13018274040214</v>
      </c>
      <c r="EC613">
        <v>0.425345304545813</v>
      </c>
      <c r="ED613">
        <v>1</v>
      </c>
      <c r="EE613">
        <v>9.61369170731707</v>
      </c>
      <c r="EF613">
        <v>0.262371637630652</v>
      </c>
      <c r="EG613">
        <v>0.0291223103564896</v>
      </c>
      <c r="EH613">
        <v>0</v>
      </c>
      <c r="EI613">
        <v>2</v>
      </c>
      <c r="EJ613">
        <v>3</v>
      </c>
      <c r="EK613" t="s">
        <v>354</v>
      </c>
      <c r="EL613">
        <v>100</v>
      </c>
      <c r="EM613">
        <v>100</v>
      </c>
      <c r="EN613">
        <v>1.547</v>
      </c>
      <c r="EO613">
        <v>0.058</v>
      </c>
      <c r="EP613">
        <v>0.796380875196005</v>
      </c>
      <c r="EQ613">
        <v>0.00225868272383977</v>
      </c>
      <c r="ER613">
        <v>-9.96746185667655e-07</v>
      </c>
      <c r="ES613">
        <v>2.83711317370827e-10</v>
      </c>
      <c r="ET613">
        <v>-0.071317122073674</v>
      </c>
      <c r="EU613">
        <v>-0.00217948432402501</v>
      </c>
      <c r="EV613">
        <v>0.000453263451741206</v>
      </c>
      <c r="EW613">
        <v>-1.16319206543697e-06</v>
      </c>
      <c r="EX613">
        <v>-2</v>
      </c>
      <c r="EY613">
        <v>2196</v>
      </c>
      <c r="EZ613">
        <v>1</v>
      </c>
      <c r="FA613">
        <v>25</v>
      </c>
      <c r="FB613">
        <v>21.8</v>
      </c>
      <c r="FC613">
        <v>21.6</v>
      </c>
      <c r="FD613">
        <v>18</v>
      </c>
      <c r="FE613">
        <v>840.864</v>
      </c>
      <c r="FF613">
        <v>441.798</v>
      </c>
      <c r="FG613">
        <v>45.1744</v>
      </c>
      <c r="FH613">
        <v>25.8796</v>
      </c>
      <c r="FI613">
        <v>30.0007</v>
      </c>
      <c r="FJ613">
        <v>25.6864</v>
      </c>
      <c r="FK613">
        <v>25.6916</v>
      </c>
      <c r="FL613">
        <v>25.2104</v>
      </c>
      <c r="FM613">
        <v>33.2622</v>
      </c>
      <c r="FN613">
        <v>0</v>
      </c>
      <c r="FO613">
        <v>46.9</v>
      </c>
      <c r="FP613">
        <v>420</v>
      </c>
      <c r="FQ613">
        <v>10.5905</v>
      </c>
      <c r="FR613">
        <v>101.413</v>
      </c>
      <c r="FS613">
        <v>101.829</v>
      </c>
    </row>
    <row r="614" spans="1:175">
      <c r="A614">
        <v>598</v>
      </c>
      <c r="B614">
        <v>1626466384</v>
      </c>
      <c r="C614">
        <v>1194.40000009537</v>
      </c>
      <c r="D614" t="s">
        <v>1490</v>
      </c>
      <c r="E614" t="s">
        <v>1491</v>
      </c>
      <c r="F614">
        <v>1</v>
      </c>
      <c r="G614" t="s">
        <v>291</v>
      </c>
      <c r="H614">
        <v>1626466383</v>
      </c>
      <c r="I614">
        <f>(J614)/1000</f>
        <v>0</v>
      </c>
      <c r="J614">
        <f>1000*CB614*AH614*(BX614-BY614)/(100*BQ614*(1000-AH614*BX614))</f>
        <v>0</v>
      </c>
      <c r="K614">
        <f>CB614*AH614*(BW614-BV614*(1000-AH614*BY614)/(1000-AH614*BX614))/(100*BQ614)</f>
        <v>0</v>
      </c>
      <c r="L614">
        <f>BV614 - IF(AH614&gt;1, K614*BQ614*100.0/(AJ614*CJ614), 0)</f>
        <v>0</v>
      </c>
      <c r="M614">
        <f>((S614-I614/2)*L614-K614)/(S614+I614/2)</f>
        <v>0</v>
      </c>
      <c r="N614">
        <f>M614*(CC614+CD614)/1000.0</f>
        <v>0</v>
      </c>
      <c r="O614">
        <f>(BV614 - IF(AH614&gt;1, K614*BQ614*100.0/(AJ614*CJ614), 0))*(CC614+CD614)/1000.0</f>
        <v>0</v>
      </c>
      <c r="P614">
        <f>2.0/((1/R614-1/Q614)+SIGN(R614)*SQRT((1/R614-1/Q614)*(1/R614-1/Q614) + 4*BR614/((BR614+1)*(BR614+1))*(2*1/R614*1/Q614-1/Q614*1/Q614)))</f>
        <v>0</v>
      </c>
      <c r="Q614">
        <f>IF(LEFT(BS614,1)&lt;&gt;"0",IF(LEFT(BS614,1)="1",3.0,BT614),$D$5+$E$5*(CJ614*CC614/($K$5*1000))+$F$5*(CJ614*CC614/($K$5*1000))*MAX(MIN(BQ614,$J$5),$I$5)*MAX(MIN(BQ614,$J$5),$I$5)+$G$5*MAX(MIN(BQ614,$J$5),$I$5)*(CJ614*CC614/($K$5*1000))+$H$5*(CJ614*CC614/($K$5*1000))*(CJ614*CC614/($K$5*1000)))</f>
        <v>0</v>
      </c>
      <c r="R614">
        <f>I614*(1000-(1000*0.61365*exp(17.502*V614/(240.97+V614))/(CC614+CD614)+BX614)/2)/(1000*0.61365*exp(17.502*V614/(240.97+V614))/(CC614+CD614)-BX614)</f>
        <v>0</v>
      </c>
      <c r="S614">
        <f>1/((BR614+1)/(P614/1.6)+1/(Q614/1.37)) + BR614/((BR614+1)/(P614/1.6) + BR614/(Q614/1.37))</f>
        <v>0</v>
      </c>
      <c r="T614">
        <f>(BM614*BP614)</f>
        <v>0</v>
      </c>
      <c r="U614">
        <f>(CE614+(T614+2*0.95*5.67E-8*(((CE614+$B$7)+273)^4-(CE614+273)^4)-44100*I614)/(1.84*29.3*Q614+8*0.95*5.67E-8*(CE614+273)^3))</f>
        <v>0</v>
      </c>
      <c r="V614">
        <f>($C$7*CF614+$D$7*CG614+$E$7*U614)</f>
        <v>0</v>
      </c>
      <c r="W614">
        <f>0.61365*exp(17.502*V614/(240.97+V614))</f>
        <v>0</v>
      </c>
      <c r="X614">
        <f>(Y614/Z614*100)</f>
        <v>0</v>
      </c>
      <c r="Y614">
        <f>BX614*(CC614+CD614)/1000</f>
        <v>0</v>
      </c>
      <c r="Z614">
        <f>0.61365*exp(17.502*CE614/(240.97+CE614))</f>
        <v>0</v>
      </c>
      <c r="AA614">
        <f>(W614-BX614*(CC614+CD614)/1000)</f>
        <v>0</v>
      </c>
      <c r="AB614">
        <f>(-I614*44100)</f>
        <v>0</v>
      </c>
      <c r="AC614">
        <f>2*29.3*Q614*0.92*(CE614-V614)</f>
        <v>0</v>
      </c>
      <c r="AD614">
        <f>2*0.95*5.67E-8*(((CE614+$B$7)+273)^4-(V614+273)^4)</f>
        <v>0</v>
      </c>
      <c r="AE614">
        <f>T614+AD614+AB614+AC614</f>
        <v>0</v>
      </c>
      <c r="AF614">
        <v>125</v>
      </c>
      <c r="AG614">
        <v>14</v>
      </c>
      <c r="AH614">
        <f>IF(AF614*$H$13&gt;=AJ614,1.0,(AJ614/(AJ614-AF614*$H$13)))</f>
        <v>0</v>
      </c>
      <c r="AI614">
        <f>(AH614-1)*100</f>
        <v>0</v>
      </c>
      <c r="AJ614">
        <f>MAX(0,($B$13+$C$13*CJ614)/(1+$D$13*CJ614)*CC614/(CE614+273)*$E$13)</f>
        <v>0</v>
      </c>
      <c r="AK614" t="s">
        <v>292</v>
      </c>
      <c r="AL614" t="s">
        <v>292</v>
      </c>
      <c r="AM614">
        <v>0</v>
      </c>
      <c r="AN614">
        <v>0</v>
      </c>
      <c r="AO614">
        <f>1-AM614/AN614</f>
        <v>0</v>
      </c>
      <c r="AP614">
        <v>0</v>
      </c>
      <c r="AQ614" t="s">
        <v>292</v>
      </c>
      <c r="AR614" t="s">
        <v>292</v>
      </c>
      <c r="AS614">
        <v>0</v>
      </c>
      <c r="AT614">
        <v>0</v>
      </c>
      <c r="AU614">
        <f>1-AS614/AT614</f>
        <v>0</v>
      </c>
      <c r="AV614">
        <v>0.5</v>
      </c>
      <c r="AW614">
        <f>BN614</f>
        <v>0</v>
      </c>
      <c r="AX614">
        <f>K614</f>
        <v>0</v>
      </c>
      <c r="AY614">
        <f>AU614*AV614*AW614</f>
        <v>0</v>
      </c>
      <c r="AZ614">
        <f>(AX614-AP614)/AW614</f>
        <v>0</v>
      </c>
      <c r="BA614">
        <f>(AN614-AT614)/AT614</f>
        <v>0</v>
      </c>
      <c r="BB614">
        <f>AM614/(AO614+AM614/AT614)</f>
        <v>0</v>
      </c>
      <c r="BC614" t="s">
        <v>292</v>
      </c>
      <c r="BD614">
        <v>0</v>
      </c>
      <c r="BE614">
        <f>IF(BD614&lt;&gt;0, BD614, BB614)</f>
        <v>0</v>
      </c>
      <c r="BF614">
        <f>1-BE614/AT614</f>
        <v>0</v>
      </c>
      <c r="BG614">
        <f>(AT614-AS614)/(AT614-BE614)</f>
        <v>0</v>
      </c>
      <c r="BH614">
        <f>(AN614-AT614)/(AN614-BE614)</f>
        <v>0</v>
      </c>
      <c r="BI614">
        <f>(AT614-AS614)/(AT614-AM614)</f>
        <v>0</v>
      </c>
      <c r="BJ614">
        <f>(AN614-AT614)/(AN614-AM614)</f>
        <v>0</v>
      </c>
      <c r="BK614">
        <f>(BG614*BE614/AS614)</f>
        <v>0</v>
      </c>
      <c r="BL614">
        <f>(1-BK614)</f>
        <v>0</v>
      </c>
      <c r="BM614">
        <f>$B$11*CK614+$C$11*CL614+$F$11*CM614*(1-CP614)</f>
        <v>0</v>
      </c>
      <c r="BN614">
        <f>BM614*BO614</f>
        <v>0</v>
      </c>
      <c r="BO614">
        <f>($B$11*$D$9+$C$11*$D$9+$F$11*((CZ614+CR614)/MAX(CZ614+CR614+DA614, 0.1)*$I$9+DA614/MAX(CZ614+CR614+DA614, 0.1)*$J$9))/($B$11+$C$11+$F$11)</f>
        <v>0</v>
      </c>
      <c r="BP614">
        <f>($B$11*$K$9+$C$11*$K$9+$F$11*((CZ614+CR614)/MAX(CZ614+CR614+DA614, 0.1)*$P$9+DA614/MAX(CZ614+CR614+DA614, 0.1)*$Q$9))/($B$11+$C$11+$F$11)</f>
        <v>0</v>
      </c>
      <c r="BQ614">
        <v>6</v>
      </c>
      <c r="BR614">
        <v>0.5</v>
      </c>
      <c r="BS614" t="s">
        <v>293</v>
      </c>
      <c r="BT614">
        <v>2</v>
      </c>
      <c r="BU614">
        <v>1626466383</v>
      </c>
      <c r="BV614">
        <v>394.710666666667</v>
      </c>
      <c r="BW614">
        <v>419.996</v>
      </c>
      <c r="BX614">
        <v>20.1374666666667</v>
      </c>
      <c r="BY614">
        <v>10.4539666666667</v>
      </c>
      <c r="BZ614">
        <v>393.163666666667</v>
      </c>
      <c r="CA614">
        <v>20.0792666666667</v>
      </c>
      <c r="CB614">
        <v>900.02</v>
      </c>
      <c r="CC614">
        <v>100.749</v>
      </c>
      <c r="CD614">
        <v>0.100032533333333</v>
      </c>
      <c r="CE614">
        <v>35.6865</v>
      </c>
      <c r="CF614">
        <v>32.7697666666667</v>
      </c>
      <c r="CG614">
        <v>999.9</v>
      </c>
      <c r="CH614">
        <v>0</v>
      </c>
      <c r="CI614">
        <v>0</v>
      </c>
      <c r="CJ614">
        <v>9981.25</v>
      </c>
      <c r="CK614">
        <v>0</v>
      </c>
      <c r="CL614">
        <v>0.221023</v>
      </c>
      <c r="CM614">
        <v>1460.03666666667</v>
      </c>
      <c r="CN614">
        <v>0.973006333333333</v>
      </c>
      <c r="CO614">
        <v>0.0269937333333333</v>
      </c>
      <c r="CP614">
        <v>0</v>
      </c>
      <c r="CQ614">
        <v>892.031333333333</v>
      </c>
      <c r="CR614">
        <v>4.99999</v>
      </c>
      <c r="CS614">
        <v>13131.2333333333</v>
      </c>
      <c r="CT614">
        <v>12728.7</v>
      </c>
      <c r="CU614">
        <v>40.875</v>
      </c>
      <c r="CV614">
        <v>42.1456666666667</v>
      </c>
      <c r="CW614">
        <v>41.625</v>
      </c>
      <c r="CX614">
        <v>41.875</v>
      </c>
      <c r="CY614">
        <v>43.687</v>
      </c>
      <c r="CZ614">
        <v>1415.75666666667</v>
      </c>
      <c r="DA614">
        <v>39.28</v>
      </c>
      <c r="DB614">
        <v>0</v>
      </c>
      <c r="DC614">
        <v>1626466395.2</v>
      </c>
      <c r="DD614">
        <v>0</v>
      </c>
      <c r="DE614">
        <v>892.22248</v>
      </c>
      <c r="DF614">
        <v>-3.40092308463075</v>
      </c>
      <c r="DG614">
        <v>-40.3461538828601</v>
      </c>
      <c r="DH614">
        <v>13134.664</v>
      </c>
      <c r="DI614">
        <v>15</v>
      </c>
      <c r="DJ614">
        <v>1626465084.6</v>
      </c>
      <c r="DK614" t="s">
        <v>294</v>
      </c>
      <c r="DL614">
        <v>1626465076.6</v>
      </c>
      <c r="DM614">
        <v>1626465084.6</v>
      </c>
      <c r="DN614">
        <v>8</v>
      </c>
      <c r="DO614">
        <v>0.212</v>
      </c>
      <c r="DP614">
        <v>0.013</v>
      </c>
      <c r="DQ614">
        <v>1.588</v>
      </c>
      <c r="DR614">
        <v>-0.074</v>
      </c>
      <c r="DS614">
        <v>420</v>
      </c>
      <c r="DT614">
        <v>3</v>
      </c>
      <c r="DU614">
        <v>0.13</v>
      </c>
      <c r="DV614">
        <v>0.03</v>
      </c>
      <c r="DW614">
        <v>-25.3057268292683</v>
      </c>
      <c r="DX614">
        <v>0.318039721254366</v>
      </c>
      <c r="DY614">
        <v>0.041133032387135</v>
      </c>
      <c r="DZ614">
        <v>1</v>
      </c>
      <c r="EA614">
        <v>892.422060606061</v>
      </c>
      <c r="EB614">
        <v>-3.85163381110487</v>
      </c>
      <c r="EC614">
        <v>0.405462395176988</v>
      </c>
      <c r="ED614">
        <v>1</v>
      </c>
      <c r="EE614">
        <v>9.62552292682927</v>
      </c>
      <c r="EF614">
        <v>0.235746271777023</v>
      </c>
      <c r="EG614">
        <v>0.0257742612435969</v>
      </c>
      <c r="EH614">
        <v>0</v>
      </c>
      <c r="EI614">
        <v>2</v>
      </c>
      <c r="EJ614">
        <v>3</v>
      </c>
      <c r="EK614" t="s">
        <v>354</v>
      </c>
      <c r="EL614">
        <v>100</v>
      </c>
      <c r="EM614">
        <v>100</v>
      </c>
      <c r="EN614">
        <v>1.547</v>
      </c>
      <c r="EO614">
        <v>0.0585</v>
      </c>
      <c r="EP614">
        <v>0.796380875196005</v>
      </c>
      <c r="EQ614">
        <v>0.00225868272383977</v>
      </c>
      <c r="ER614">
        <v>-9.96746185667655e-07</v>
      </c>
      <c r="ES614">
        <v>2.83711317370827e-10</v>
      </c>
      <c r="ET614">
        <v>-0.071317122073674</v>
      </c>
      <c r="EU614">
        <v>-0.00217948432402501</v>
      </c>
      <c r="EV614">
        <v>0.000453263451741206</v>
      </c>
      <c r="EW614">
        <v>-1.16319206543697e-06</v>
      </c>
      <c r="EX614">
        <v>-2</v>
      </c>
      <c r="EY614">
        <v>2196</v>
      </c>
      <c r="EZ614">
        <v>1</v>
      </c>
      <c r="FA614">
        <v>25</v>
      </c>
      <c r="FB614">
        <v>21.8</v>
      </c>
      <c r="FC614">
        <v>21.7</v>
      </c>
      <c r="FD614">
        <v>18</v>
      </c>
      <c r="FE614">
        <v>841.294</v>
      </c>
      <c r="FF614">
        <v>441.976</v>
      </c>
      <c r="FG614">
        <v>45.2054</v>
      </c>
      <c r="FH614">
        <v>25.8839</v>
      </c>
      <c r="FI614">
        <v>30.0007</v>
      </c>
      <c r="FJ614">
        <v>25.6897</v>
      </c>
      <c r="FK614">
        <v>25.6947</v>
      </c>
      <c r="FL614">
        <v>25.2114</v>
      </c>
      <c r="FM614">
        <v>33.2622</v>
      </c>
      <c r="FN614">
        <v>0</v>
      </c>
      <c r="FO614">
        <v>46.9</v>
      </c>
      <c r="FP614">
        <v>420</v>
      </c>
      <c r="FQ614">
        <v>10.5997</v>
      </c>
      <c r="FR614">
        <v>101.412</v>
      </c>
      <c r="FS614">
        <v>101.829</v>
      </c>
    </row>
    <row r="615" spans="1:175">
      <c r="A615">
        <v>599</v>
      </c>
      <c r="B615">
        <v>1626466386</v>
      </c>
      <c r="C615">
        <v>1196.40000009537</v>
      </c>
      <c r="D615" t="s">
        <v>1492</v>
      </c>
      <c r="E615" t="s">
        <v>1493</v>
      </c>
      <c r="F615">
        <v>1</v>
      </c>
      <c r="G615" t="s">
        <v>291</v>
      </c>
      <c r="H615">
        <v>1626466385</v>
      </c>
      <c r="I615">
        <f>(J615)/1000</f>
        <v>0</v>
      </c>
      <c r="J615">
        <f>1000*CB615*AH615*(BX615-BY615)/(100*BQ615*(1000-AH615*BX615))</f>
        <v>0</v>
      </c>
      <c r="K615">
        <f>CB615*AH615*(BW615-BV615*(1000-AH615*BY615)/(1000-AH615*BX615))/(100*BQ615)</f>
        <v>0</v>
      </c>
      <c r="L615">
        <f>BV615 - IF(AH615&gt;1, K615*BQ615*100.0/(AJ615*CJ615), 0)</f>
        <v>0</v>
      </c>
      <c r="M615">
        <f>((S615-I615/2)*L615-K615)/(S615+I615/2)</f>
        <v>0</v>
      </c>
      <c r="N615">
        <f>M615*(CC615+CD615)/1000.0</f>
        <v>0</v>
      </c>
      <c r="O615">
        <f>(BV615 - IF(AH615&gt;1, K615*BQ615*100.0/(AJ615*CJ615), 0))*(CC615+CD615)/1000.0</f>
        <v>0</v>
      </c>
      <c r="P615">
        <f>2.0/((1/R615-1/Q615)+SIGN(R615)*SQRT((1/R615-1/Q615)*(1/R615-1/Q615) + 4*BR615/((BR615+1)*(BR615+1))*(2*1/R615*1/Q615-1/Q615*1/Q615)))</f>
        <v>0</v>
      </c>
      <c r="Q615">
        <f>IF(LEFT(BS615,1)&lt;&gt;"0",IF(LEFT(BS615,1)="1",3.0,BT615),$D$5+$E$5*(CJ615*CC615/($K$5*1000))+$F$5*(CJ615*CC615/($K$5*1000))*MAX(MIN(BQ615,$J$5),$I$5)*MAX(MIN(BQ615,$J$5),$I$5)+$G$5*MAX(MIN(BQ615,$J$5),$I$5)*(CJ615*CC615/($K$5*1000))+$H$5*(CJ615*CC615/($K$5*1000))*(CJ615*CC615/($K$5*1000)))</f>
        <v>0</v>
      </c>
      <c r="R615">
        <f>I615*(1000-(1000*0.61365*exp(17.502*V615/(240.97+V615))/(CC615+CD615)+BX615)/2)/(1000*0.61365*exp(17.502*V615/(240.97+V615))/(CC615+CD615)-BX615)</f>
        <v>0</v>
      </c>
      <c r="S615">
        <f>1/((BR615+1)/(P615/1.6)+1/(Q615/1.37)) + BR615/((BR615+1)/(P615/1.6) + BR615/(Q615/1.37))</f>
        <v>0</v>
      </c>
      <c r="T615">
        <f>(BM615*BP615)</f>
        <v>0</v>
      </c>
      <c r="U615">
        <f>(CE615+(T615+2*0.95*5.67E-8*(((CE615+$B$7)+273)^4-(CE615+273)^4)-44100*I615)/(1.84*29.3*Q615+8*0.95*5.67E-8*(CE615+273)^3))</f>
        <v>0</v>
      </c>
      <c r="V615">
        <f>($C$7*CF615+$D$7*CG615+$E$7*U615)</f>
        <v>0</v>
      </c>
      <c r="W615">
        <f>0.61365*exp(17.502*V615/(240.97+V615))</f>
        <v>0</v>
      </c>
      <c r="X615">
        <f>(Y615/Z615*100)</f>
        <v>0</v>
      </c>
      <c r="Y615">
        <f>BX615*(CC615+CD615)/1000</f>
        <v>0</v>
      </c>
      <c r="Z615">
        <f>0.61365*exp(17.502*CE615/(240.97+CE615))</f>
        <v>0</v>
      </c>
      <c r="AA615">
        <f>(W615-BX615*(CC615+CD615)/1000)</f>
        <v>0</v>
      </c>
      <c r="AB615">
        <f>(-I615*44100)</f>
        <v>0</v>
      </c>
      <c r="AC615">
        <f>2*29.3*Q615*0.92*(CE615-V615)</f>
        <v>0</v>
      </c>
      <c r="AD615">
        <f>2*0.95*5.67E-8*(((CE615+$B$7)+273)^4-(V615+273)^4)</f>
        <v>0</v>
      </c>
      <c r="AE615">
        <f>T615+AD615+AB615+AC615</f>
        <v>0</v>
      </c>
      <c r="AF615">
        <v>124</v>
      </c>
      <c r="AG615">
        <v>14</v>
      </c>
      <c r="AH615">
        <f>IF(AF615*$H$13&gt;=AJ615,1.0,(AJ615/(AJ615-AF615*$H$13)))</f>
        <v>0</v>
      </c>
      <c r="AI615">
        <f>(AH615-1)*100</f>
        <v>0</v>
      </c>
      <c r="AJ615">
        <f>MAX(0,($B$13+$C$13*CJ615)/(1+$D$13*CJ615)*CC615/(CE615+273)*$E$13)</f>
        <v>0</v>
      </c>
      <c r="AK615" t="s">
        <v>292</v>
      </c>
      <c r="AL615" t="s">
        <v>292</v>
      </c>
      <c r="AM615">
        <v>0</v>
      </c>
      <c r="AN615">
        <v>0</v>
      </c>
      <c r="AO615">
        <f>1-AM615/AN615</f>
        <v>0</v>
      </c>
      <c r="AP615">
        <v>0</v>
      </c>
      <c r="AQ615" t="s">
        <v>292</v>
      </c>
      <c r="AR615" t="s">
        <v>292</v>
      </c>
      <c r="AS615">
        <v>0</v>
      </c>
      <c r="AT615">
        <v>0</v>
      </c>
      <c r="AU615">
        <f>1-AS615/AT615</f>
        <v>0</v>
      </c>
      <c r="AV615">
        <v>0.5</v>
      </c>
      <c r="AW615">
        <f>BN615</f>
        <v>0</v>
      </c>
      <c r="AX615">
        <f>K615</f>
        <v>0</v>
      </c>
      <c r="AY615">
        <f>AU615*AV615*AW615</f>
        <v>0</v>
      </c>
      <c r="AZ615">
        <f>(AX615-AP615)/AW615</f>
        <v>0</v>
      </c>
      <c r="BA615">
        <f>(AN615-AT615)/AT615</f>
        <v>0</v>
      </c>
      <c r="BB615">
        <f>AM615/(AO615+AM615/AT615)</f>
        <v>0</v>
      </c>
      <c r="BC615" t="s">
        <v>292</v>
      </c>
      <c r="BD615">
        <v>0</v>
      </c>
      <c r="BE615">
        <f>IF(BD615&lt;&gt;0, BD615, BB615)</f>
        <v>0</v>
      </c>
      <c r="BF615">
        <f>1-BE615/AT615</f>
        <v>0</v>
      </c>
      <c r="BG615">
        <f>(AT615-AS615)/(AT615-BE615)</f>
        <v>0</v>
      </c>
      <c r="BH615">
        <f>(AN615-AT615)/(AN615-BE615)</f>
        <v>0</v>
      </c>
      <c r="BI615">
        <f>(AT615-AS615)/(AT615-AM615)</f>
        <v>0</v>
      </c>
      <c r="BJ615">
        <f>(AN615-AT615)/(AN615-AM615)</f>
        <v>0</v>
      </c>
      <c r="BK615">
        <f>(BG615*BE615/AS615)</f>
        <v>0</v>
      </c>
      <c r="BL615">
        <f>(1-BK615)</f>
        <v>0</v>
      </c>
      <c r="BM615">
        <f>$B$11*CK615+$C$11*CL615+$F$11*CM615*(1-CP615)</f>
        <v>0</v>
      </c>
      <c r="BN615">
        <f>BM615*BO615</f>
        <v>0</v>
      </c>
      <c r="BO615">
        <f>($B$11*$D$9+$C$11*$D$9+$F$11*((CZ615+CR615)/MAX(CZ615+CR615+DA615, 0.1)*$I$9+DA615/MAX(CZ615+CR615+DA615, 0.1)*$J$9))/($B$11+$C$11+$F$11)</f>
        <v>0</v>
      </c>
      <c r="BP615">
        <f>($B$11*$K$9+$C$11*$K$9+$F$11*((CZ615+CR615)/MAX(CZ615+CR615+DA615, 0.1)*$P$9+DA615/MAX(CZ615+CR615+DA615, 0.1)*$Q$9))/($B$11+$C$11+$F$11)</f>
        <v>0</v>
      </c>
      <c r="BQ615">
        <v>6</v>
      </c>
      <c r="BR615">
        <v>0.5</v>
      </c>
      <c r="BS615" t="s">
        <v>293</v>
      </c>
      <c r="BT615">
        <v>2</v>
      </c>
      <c r="BU615">
        <v>1626466385</v>
      </c>
      <c r="BV615">
        <v>394.712666666667</v>
      </c>
      <c r="BW615">
        <v>419.978</v>
      </c>
      <c r="BX615">
        <v>20.1697</v>
      </c>
      <c r="BY615">
        <v>10.4669333333333</v>
      </c>
      <c r="BZ615">
        <v>393.165333333333</v>
      </c>
      <c r="CA615">
        <v>20.111</v>
      </c>
      <c r="CB615">
        <v>900.041</v>
      </c>
      <c r="CC615">
        <v>100.747333333333</v>
      </c>
      <c r="CD615">
        <v>0.100018733333333</v>
      </c>
      <c r="CE615">
        <v>35.7164</v>
      </c>
      <c r="CF615">
        <v>32.801</v>
      </c>
      <c r="CG615">
        <v>999.9</v>
      </c>
      <c r="CH615">
        <v>0</v>
      </c>
      <c r="CI615">
        <v>0</v>
      </c>
      <c r="CJ615">
        <v>9999.37333333333</v>
      </c>
      <c r="CK615">
        <v>0</v>
      </c>
      <c r="CL615">
        <v>0.221023</v>
      </c>
      <c r="CM615">
        <v>1459.95666666667</v>
      </c>
      <c r="CN615">
        <v>0.973005</v>
      </c>
      <c r="CO615">
        <v>0.0269953</v>
      </c>
      <c r="CP615">
        <v>0</v>
      </c>
      <c r="CQ615">
        <v>891.777666666667</v>
      </c>
      <c r="CR615">
        <v>4.99999</v>
      </c>
      <c r="CS615">
        <v>13128.9</v>
      </c>
      <c r="CT615">
        <v>12728</v>
      </c>
      <c r="CU615">
        <v>40.875</v>
      </c>
      <c r="CV615">
        <v>42.1663333333333</v>
      </c>
      <c r="CW615">
        <v>41.625</v>
      </c>
      <c r="CX615">
        <v>41.875</v>
      </c>
      <c r="CY615">
        <v>43.708</v>
      </c>
      <c r="CZ615">
        <v>1415.67666666667</v>
      </c>
      <c r="DA615">
        <v>39.28</v>
      </c>
      <c r="DB615">
        <v>0</v>
      </c>
      <c r="DC615">
        <v>1626466397</v>
      </c>
      <c r="DD615">
        <v>0</v>
      </c>
      <c r="DE615">
        <v>892.121923076923</v>
      </c>
      <c r="DF615">
        <v>-2.86741880811141</v>
      </c>
      <c r="DG615">
        <v>-39.5760683603657</v>
      </c>
      <c r="DH615">
        <v>13133.6</v>
      </c>
      <c r="DI615">
        <v>15</v>
      </c>
      <c r="DJ615">
        <v>1626465084.6</v>
      </c>
      <c r="DK615" t="s">
        <v>294</v>
      </c>
      <c r="DL615">
        <v>1626465076.6</v>
      </c>
      <c r="DM615">
        <v>1626465084.6</v>
      </c>
      <c r="DN615">
        <v>8</v>
      </c>
      <c r="DO615">
        <v>0.212</v>
      </c>
      <c r="DP615">
        <v>0.013</v>
      </c>
      <c r="DQ615">
        <v>1.588</v>
      </c>
      <c r="DR615">
        <v>-0.074</v>
      </c>
      <c r="DS615">
        <v>420</v>
      </c>
      <c r="DT615">
        <v>3</v>
      </c>
      <c r="DU615">
        <v>0.13</v>
      </c>
      <c r="DV615">
        <v>0.03</v>
      </c>
      <c r="DW615">
        <v>-25.2957902439024</v>
      </c>
      <c r="DX615">
        <v>0.237608362369348</v>
      </c>
      <c r="DY615">
        <v>0.0351430234888878</v>
      </c>
      <c r="DZ615">
        <v>1</v>
      </c>
      <c r="EA615">
        <v>892.336257142857</v>
      </c>
      <c r="EB615">
        <v>-3.38509971891044</v>
      </c>
      <c r="EC615">
        <v>0.38654752750523</v>
      </c>
      <c r="ED615">
        <v>1</v>
      </c>
      <c r="EE615">
        <v>9.63704195121951</v>
      </c>
      <c r="EF615">
        <v>0.259942578397225</v>
      </c>
      <c r="EG615">
        <v>0.02872362970639</v>
      </c>
      <c r="EH615">
        <v>0</v>
      </c>
      <c r="EI615">
        <v>2</v>
      </c>
      <c r="EJ615">
        <v>3</v>
      </c>
      <c r="EK615" t="s">
        <v>354</v>
      </c>
      <c r="EL615">
        <v>100</v>
      </c>
      <c r="EM615">
        <v>100</v>
      </c>
      <c r="EN615">
        <v>1.548</v>
      </c>
      <c r="EO615">
        <v>0.0589</v>
      </c>
      <c r="EP615">
        <v>0.796380875196005</v>
      </c>
      <c r="EQ615">
        <v>0.00225868272383977</v>
      </c>
      <c r="ER615">
        <v>-9.96746185667655e-07</v>
      </c>
      <c r="ES615">
        <v>2.83711317370827e-10</v>
      </c>
      <c r="ET615">
        <v>-0.071317122073674</v>
      </c>
      <c r="EU615">
        <v>-0.00217948432402501</v>
      </c>
      <c r="EV615">
        <v>0.000453263451741206</v>
      </c>
      <c r="EW615">
        <v>-1.16319206543697e-06</v>
      </c>
      <c r="EX615">
        <v>-2</v>
      </c>
      <c r="EY615">
        <v>2196</v>
      </c>
      <c r="EZ615">
        <v>1</v>
      </c>
      <c r="FA615">
        <v>25</v>
      </c>
      <c r="FB615">
        <v>21.8</v>
      </c>
      <c r="FC615">
        <v>21.7</v>
      </c>
      <c r="FD615">
        <v>18</v>
      </c>
      <c r="FE615">
        <v>841.522</v>
      </c>
      <c r="FF615">
        <v>442.06</v>
      </c>
      <c r="FG615">
        <v>45.2362</v>
      </c>
      <c r="FH615">
        <v>25.8883</v>
      </c>
      <c r="FI615">
        <v>30.0008</v>
      </c>
      <c r="FJ615">
        <v>25.6921</v>
      </c>
      <c r="FK615">
        <v>25.6975</v>
      </c>
      <c r="FL615">
        <v>25.2114</v>
      </c>
      <c r="FM615">
        <v>33.2622</v>
      </c>
      <c r="FN615">
        <v>0</v>
      </c>
      <c r="FO615">
        <v>47</v>
      </c>
      <c r="FP615">
        <v>420</v>
      </c>
      <c r="FQ615">
        <v>10.5945</v>
      </c>
      <c r="FR615">
        <v>101.412</v>
      </c>
      <c r="FS615">
        <v>101.829</v>
      </c>
    </row>
    <row r="616" spans="1:175">
      <c r="A616">
        <v>600</v>
      </c>
      <c r="B616">
        <v>1626466388</v>
      </c>
      <c r="C616">
        <v>1198.40000009537</v>
      </c>
      <c r="D616" t="s">
        <v>1494</v>
      </c>
      <c r="E616" t="s">
        <v>1495</v>
      </c>
      <c r="F616">
        <v>1</v>
      </c>
      <c r="G616" t="s">
        <v>291</v>
      </c>
      <c r="H616">
        <v>1626466387</v>
      </c>
      <c r="I616">
        <f>(J616)/1000</f>
        <v>0</v>
      </c>
      <c r="J616">
        <f>1000*CB616*AH616*(BX616-BY616)/(100*BQ616*(1000-AH616*BX616))</f>
        <v>0</v>
      </c>
      <c r="K616">
        <f>CB616*AH616*(BW616-BV616*(1000-AH616*BY616)/(1000-AH616*BX616))/(100*BQ616)</f>
        <v>0</v>
      </c>
      <c r="L616">
        <f>BV616 - IF(AH616&gt;1, K616*BQ616*100.0/(AJ616*CJ616), 0)</f>
        <v>0</v>
      </c>
      <c r="M616">
        <f>((S616-I616/2)*L616-K616)/(S616+I616/2)</f>
        <v>0</v>
      </c>
      <c r="N616">
        <f>M616*(CC616+CD616)/1000.0</f>
        <v>0</v>
      </c>
      <c r="O616">
        <f>(BV616 - IF(AH616&gt;1, K616*BQ616*100.0/(AJ616*CJ616), 0))*(CC616+CD616)/1000.0</f>
        <v>0</v>
      </c>
      <c r="P616">
        <f>2.0/((1/R616-1/Q616)+SIGN(R616)*SQRT((1/R616-1/Q616)*(1/R616-1/Q616) + 4*BR616/((BR616+1)*(BR616+1))*(2*1/R616*1/Q616-1/Q616*1/Q616)))</f>
        <v>0</v>
      </c>
      <c r="Q616">
        <f>IF(LEFT(BS616,1)&lt;&gt;"0",IF(LEFT(BS616,1)="1",3.0,BT616),$D$5+$E$5*(CJ616*CC616/($K$5*1000))+$F$5*(CJ616*CC616/($K$5*1000))*MAX(MIN(BQ616,$J$5),$I$5)*MAX(MIN(BQ616,$J$5),$I$5)+$G$5*MAX(MIN(BQ616,$J$5),$I$5)*(CJ616*CC616/($K$5*1000))+$H$5*(CJ616*CC616/($K$5*1000))*(CJ616*CC616/($K$5*1000)))</f>
        <v>0</v>
      </c>
      <c r="R616">
        <f>I616*(1000-(1000*0.61365*exp(17.502*V616/(240.97+V616))/(CC616+CD616)+BX616)/2)/(1000*0.61365*exp(17.502*V616/(240.97+V616))/(CC616+CD616)-BX616)</f>
        <v>0</v>
      </c>
      <c r="S616">
        <f>1/((BR616+1)/(P616/1.6)+1/(Q616/1.37)) + BR616/((BR616+1)/(P616/1.6) + BR616/(Q616/1.37))</f>
        <v>0</v>
      </c>
      <c r="T616">
        <f>(BM616*BP616)</f>
        <v>0</v>
      </c>
      <c r="U616">
        <f>(CE616+(T616+2*0.95*5.67E-8*(((CE616+$B$7)+273)^4-(CE616+273)^4)-44100*I616)/(1.84*29.3*Q616+8*0.95*5.67E-8*(CE616+273)^3))</f>
        <v>0</v>
      </c>
      <c r="V616">
        <f>($C$7*CF616+$D$7*CG616+$E$7*U616)</f>
        <v>0</v>
      </c>
      <c r="W616">
        <f>0.61365*exp(17.502*V616/(240.97+V616))</f>
        <v>0</v>
      </c>
      <c r="X616">
        <f>(Y616/Z616*100)</f>
        <v>0</v>
      </c>
      <c r="Y616">
        <f>BX616*(CC616+CD616)/1000</f>
        <v>0</v>
      </c>
      <c r="Z616">
        <f>0.61365*exp(17.502*CE616/(240.97+CE616))</f>
        <v>0</v>
      </c>
      <c r="AA616">
        <f>(W616-BX616*(CC616+CD616)/1000)</f>
        <v>0</v>
      </c>
      <c r="AB616">
        <f>(-I616*44100)</f>
        <v>0</v>
      </c>
      <c r="AC616">
        <f>2*29.3*Q616*0.92*(CE616-V616)</f>
        <v>0</v>
      </c>
      <c r="AD616">
        <f>2*0.95*5.67E-8*(((CE616+$B$7)+273)^4-(V616+273)^4)</f>
        <v>0</v>
      </c>
      <c r="AE616">
        <f>T616+AD616+AB616+AC616</f>
        <v>0</v>
      </c>
      <c r="AF616">
        <v>124</v>
      </c>
      <c r="AG616">
        <v>14</v>
      </c>
      <c r="AH616">
        <f>IF(AF616*$H$13&gt;=AJ616,1.0,(AJ616/(AJ616-AF616*$H$13)))</f>
        <v>0</v>
      </c>
      <c r="AI616">
        <f>(AH616-1)*100</f>
        <v>0</v>
      </c>
      <c r="AJ616">
        <f>MAX(0,($B$13+$C$13*CJ616)/(1+$D$13*CJ616)*CC616/(CE616+273)*$E$13)</f>
        <v>0</v>
      </c>
      <c r="AK616" t="s">
        <v>292</v>
      </c>
      <c r="AL616" t="s">
        <v>292</v>
      </c>
      <c r="AM616">
        <v>0</v>
      </c>
      <c r="AN616">
        <v>0</v>
      </c>
      <c r="AO616">
        <f>1-AM616/AN616</f>
        <v>0</v>
      </c>
      <c r="AP616">
        <v>0</v>
      </c>
      <c r="AQ616" t="s">
        <v>292</v>
      </c>
      <c r="AR616" t="s">
        <v>292</v>
      </c>
      <c r="AS616">
        <v>0</v>
      </c>
      <c r="AT616">
        <v>0</v>
      </c>
      <c r="AU616">
        <f>1-AS616/AT616</f>
        <v>0</v>
      </c>
      <c r="AV616">
        <v>0.5</v>
      </c>
      <c r="AW616">
        <f>BN616</f>
        <v>0</v>
      </c>
      <c r="AX616">
        <f>K616</f>
        <v>0</v>
      </c>
      <c r="AY616">
        <f>AU616*AV616*AW616</f>
        <v>0</v>
      </c>
      <c r="AZ616">
        <f>(AX616-AP616)/AW616</f>
        <v>0</v>
      </c>
      <c r="BA616">
        <f>(AN616-AT616)/AT616</f>
        <v>0</v>
      </c>
      <c r="BB616">
        <f>AM616/(AO616+AM616/AT616)</f>
        <v>0</v>
      </c>
      <c r="BC616" t="s">
        <v>292</v>
      </c>
      <c r="BD616">
        <v>0</v>
      </c>
      <c r="BE616">
        <f>IF(BD616&lt;&gt;0, BD616, BB616)</f>
        <v>0</v>
      </c>
      <c r="BF616">
        <f>1-BE616/AT616</f>
        <v>0</v>
      </c>
      <c r="BG616">
        <f>(AT616-AS616)/(AT616-BE616)</f>
        <v>0</v>
      </c>
      <c r="BH616">
        <f>(AN616-AT616)/(AN616-BE616)</f>
        <v>0</v>
      </c>
      <c r="BI616">
        <f>(AT616-AS616)/(AT616-AM616)</f>
        <v>0</v>
      </c>
      <c r="BJ616">
        <f>(AN616-AT616)/(AN616-AM616)</f>
        <v>0</v>
      </c>
      <c r="BK616">
        <f>(BG616*BE616/AS616)</f>
        <v>0</v>
      </c>
      <c r="BL616">
        <f>(1-BK616)</f>
        <v>0</v>
      </c>
      <c r="BM616">
        <f>$B$11*CK616+$C$11*CL616+$F$11*CM616*(1-CP616)</f>
        <v>0</v>
      </c>
      <c r="BN616">
        <f>BM616*BO616</f>
        <v>0</v>
      </c>
      <c r="BO616">
        <f>($B$11*$D$9+$C$11*$D$9+$F$11*((CZ616+CR616)/MAX(CZ616+CR616+DA616, 0.1)*$I$9+DA616/MAX(CZ616+CR616+DA616, 0.1)*$J$9))/($B$11+$C$11+$F$11)</f>
        <v>0</v>
      </c>
      <c r="BP616">
        <f>($B$11*$K$9+$C$11*$K$9+$F$11*((CZ616+CR616)/MAX(CZ616+CR616+DA616, 0.1)*$P$9+DA616/MAX(CZ616+CR616+DA616, 0.1)*$Q$9))/($B$11+$C$11+$F$11)</f>
        <v>0</v>
      </c>
      <c r="BQ616">
        <v>6</v>
      </c>
      <c r="BR616">
        <v>0.5</v>
      </c>
      <c r="BS616" t="s">
        <v>293</v>
      </c>
      <c r="BT616">
        <v>2</v>
      </c>
      <c r="BU616">
        <v>1626466387</v>
      </c>
      <c r="BV616">
        <v>394.711</v>
      </c>
      <c r="BW616">
        <v>419.962666666667</v>
      </c>
      <c r="BX616">
        <v>20.1988333333333</v>
      </c>
      <c r="BY616">
        <v>10.4943666666667</v>
      </c>
      <c r="BZ616">
        <v>393.163666666667</v>
      </c>
      <c r="CA616">
        <v>20.1397</v>
      </c>
      <c r="CB616">
        <v>900.001333333333</v>
      </c>
      <c r="CC616">
        <v>100.747</v>
      </c>
      <c r="CD616">
        <v>0.1003</v>
      </c>
      <c r="CE616">
        <v>35.7471</v>
      </c>
      <c r="CF616">
        <v>32.8354333333333</v>
      </c>
      <c r="CG616">
        <v>999.9</v>
      </c>
      <c r="CH616">
        <v>0</v>
      </c>
      <c r="CI616">
        <v>0</v>
      </c>
      <c r="CJ616">
        <v>9995.01666666667</v>
      </c>
      <c r="CK616">
        <v>0</v>
      </c>
      <c r="CL616">
        <v>0.221023</v>
      </c>
      <c r="CM616">
        <v>1460.03</v>
      </c>
      <c r="CN616">
        <v>0.973006333333333</v>
      </c>
      <c r="CO616">
        <v>0.0269937333333333</v>
      </c>
      <c r="CP616">
        <v>0</v>
      </c>
      <c r="CQ616">
        <v>891.517</v>
      </c>
      <c r="CR616">
        <v>4.99999</v>
      </c>
      <c r="CS616">
        <v>13127.9333333333</v>
      </c>
      <c r="CT616">
        <v>12728.6333333333</v>
      </c>
      <c r="CU616">
        <v>40.875</v>
      </c>
      <c r="CV616">
        <v>42.187</v>
      </c>
      <c r="CW616">
        <v>41.625</v>
      </c>
      <c r="CX616">
        <v>41.875</v>
      </c>
      <c r="CY616">
        <v>43.75</v>
      </c>
      <c r="CZ616">
        <v>1415.75</v>
      </c>
      <c r="DA616">
        <v>39.28</v>
      </c>
      <c r="DB616">
        <v>0</v>
      </c>
      <c r="DC616">
        <v>1626466399.4</v>
      </c>
      <c r="DD616">
        <v>0</v>
      </c>
      <c r="DE616">
        <v>891.984076923077</v>
      </c>
      <c r="DF616">
        <v>-2.76629060205105</v>
      </c>
      <c r="DG616">
        <v>-39.5179487772381</v>
      </c>
      <c r="DH616">
        <v>13131.9038461538</v>
      </c>
      <c r="DI616">
        <v>15</v>
      </c>
      <c r="DJ616">
        <v>1626465084.6</v>
      </c>
      <c r="DK616" t="s">
        <v>294</v>
      </c>
      <c r="DL616">
        <v>1626465076.6</v>
      </c>
      <c r="DM616">
        <v>1626465084.6</v>
      </c>
      <c r="DN616">
        <v>8</v>
      </c>
      <c r="DO616">
        <v>0.212</v>
      </c>
      <c r="DP616">
        <v>0.013</v>
      </c>
      <c r="DQ616">
        <v>1.588</v>
      </c>
      <c r="DR616">
        <v>-0.074</v>
      </c>
      <c r="DS616">
        <v>420</v>
      </c>
      <c r="DT616">
        <v>3</v>
      </c>
      <c r="DU616">
        <v>0.13</v>
      </c>
      <c r="DV616">
        <v>0.03</v>
      </c>
      <c r="DW616">
        <v>-25.2876365853659</v>
      </c>
      <c r="DX616">
        <v>0.169507317073154</v>
      </c>
      <c r="DY616">
        <v>0.0303345151247301</v>
      </c>
      <c r="DZ616">
        <v>1</v>
      </c>
      <c r="EA616">
        <v>892.206588235294</v>
      </c>
      <c r="EB616">
        <v>-3.67056928235546</v>
      </c>
      <c r="EC616">
        <v>0.405495130720527</v>
      </c>
      <c r="ED616">
        <v>1</v>
      </c>
      <c r="EE616">
        <v>9.64703902439024</v>
      </c>
      <c r="EF616">
        <v>0.300959581881517</v>
      </c>
      <c r="EG616">
        <v>0.0326337274882885</v>
      </c>
      <c r="EH616">
        <v>0</v>
      </c>
      <c r="EI616">
        <v>2</v>
      </c>
      <c r="EJ616">
        <v>3</v>
      </c>
      <c r="EK616" t="s">
        <v>354</v>
      </c>
      <c r="EL616">
        <v>100</v>
      </c>
      <c r="EM616">
        <v>100</v>
      </c>
      <c r="EN616">
        <v>1.548</v>
      </c>
      <c r="EO616">
        <v>0.0594</v>
      </c>
      <c r="EP616">
        <v>0.796380875196005</v>
      </c>
      <c r="EQ616">
        <v>0.00225868272383977</v>
      </c>
      <c r="ER616">
        <v>-9.96746185667655e-07</v>
      </c>
      <c r="ES616">
        <v>2.83711317370827e-10</v>
      </c>
      <c r="ET616">
        <v>-0.071317122073674</v>
      </c>
      <c r="EU616">
        <v>-0.00217948432402501</v>
      </c>
      <c r="EV616">
        <v>0.000453263451741206</v>
      </c>
      <c r="EW616">
        <v>-1.16319206543697e-06</v>
      </c>
      <c r="EX616">
        <v>-2</v>
      </c>
      <c r="EY616">
        <v>2196</v>
      </c>
      <c r="EZ616">
        <v>1</v>
      </c>
      <c r="FA616">
        <v>25</v>
      </c>
      <c r="FB616">
        <v>21.9</v>
      </c>
      <c r="FC616">
        <v>21.7</v>
      </c>
      <c r="FD616">
        <v>18</v>
      </c>
      <c r="FE616">
        <v>841.801</v>
      </c>
      <c r="FF616">
        <v>442.112</v>
      </c>
      <c r="FG616">
        <v>45.2669</v>
      </c>
      <c r="FH616">
        <v>25.8924</v>
      </c>
      <c r="FI616">
        <v>30.0008</v>
      </c>
      <c r="FJ616">
        <v>25.6948</v>
      </c>
      <c r="FK616">
        <v>25.7002</v>
      </c>
      <c r="FL616">
        <v>25.213</v>
      </c>
      <c r="FM616">
        <v>32.9738</v>
      </c>
      <c r="FN616">
        <v>0</v>
      </c>
      <c r="FO616">
        <v>47</v>
      </c>
      <c r="FP616">
        <v>420</v>
      </c>
      <c r="FQ616">
        <v>10.5916</v>
      </c>
      <c r="FR616">
        <v>101.413</v>
      </c>
      <c r="FS616">
        <v>101.829</v>
      </c>
    </row>
    <row r="617" spans="1:175">
      <c r="A617">
        <v>601</v>
      </c>
      <c r="B617">
        <v>1626466390</v>
      </c>
      <c r="C617">
        <v>1200.40000009537</v>
      </c>
      <c r="D617" t="s">
        <v>1496</v>
      </c>
      <c r="E617" t="s">
        <v>1497</v>
      </c>
      <c r="F617">
        <v>1</v>
      </c>
      <c r="G617" t="s">
        <v>291</v>
      </c>
      <c r="H617">
        <v>1626466389</v>
      </c>
      <c r="I617">
        <f>(J617)/1000</f>
        <v>0</v>
      </c>
      <c r="J617">
        <f>1000*CB617*AH617*(BX617-BY617)/(100*BQ617*(1000-AH617*BX617))</f>
        <v>0</v>
      </c>
      <c r="K617">
        <f>CB617*AH617*(BW617-BV617*(1000-AH617*BY617)/(1000-AH617*BX617))/(100*BQ617)</f>
        <v>0</v>
      </c>
      <c r="L617">
        <f>BV617 - IF(AH617&gt;1, K617*BQ617*100.0/(AJ617*CJ617), 0)</f>
        <v>0</v>
      </c>
      <c r="M617">
        <f>((S617-I617/2)*L617-K617)/(S617+I617/2)</f>
        <v>0</v>
      </c>
      <c r="N617">
        <f>M617*(CC617+CD617)/1000.0</f>
        <v>0</v>
      </c>
      <c r="O617">
        <f>(BV617 - IF(AH617&gt;1, K617*BQ617*100.0/(AJ617*CJ617), 0))*(CC617+CD617)/1000.0</f>
        <v>0</v>
      </c>
      <c r="P617">
        <f>2.0/((1/R617-1/Q617)+SIGN(R617)*SQRT((1/R617-1/Q617)*(1/R617-1/Q617) + 4*BR617/((BR617+1)*(BR617+1))*(2*1/R617*1/Q617-1/Q617*1/Q617)))</f>
        <v>0</v>
      </c>
      <c r="Q617">
        <f>IF(LEFT(BS617,1)&lt;&gt;"0",IF(LEFT(BS617,1)="1",3.0,BT617),$D$5+$E$5*(CJ617*CC617/($K$5*1000))+$F$5*(CJ617*CC617/($K$5*1000))*MAX(MIN(BQ617,$J$5),$I$5)*MAX(MIN(BQ617,$J$5),$I$5)+$G$5*MAX(MIN(BQ617,$J$5),$I$5)*(CJ617*CC617/($K$5*1000))+$H$5*(CJ617*CC617/($K$5*1000))*(CJ617*CC617/($K$5*1000)))</f>
        <v>0</v>
      </c>
      <c r="R617">
        <f>I617*(1000-(1000*0.61365*exp(17.502*V617/(240.97+V617))/(CC617+CD617)+BX617)/2)/(1000*0.61365*exp(17.502*V617/(240.97+V617))/(CC617+CD617)-BX617)</f>
        <v>0</v>
      </c>
      <c r="S617">
        <f>1/((BR617+1)/(P617/1.6)+1/(Q617/1.37)) + BR617/((BR617+1)/(P617/1.6) + BR617/(Q617/1.37))</f>
        <v>0</v>
      </c>
      <c r="T617">
        <f>(BM617*BP617)</f>
        <v>0</v>
      </c>
      <c r="U617">
        <f>(CE617+(T617+2*0.95*5.67E-8*(((CE617+$B$7)+273)^4-(CE617+273)^4)-44100*I617)/(1.84*29.3*Q617+8*0.95*5.67E-8*(CE617+273)^3))</f>
        <v>0</v>
      </c>
      <c r="V617">
        <f>($C$7*CF617+$D$7*CG617+$E$7*U617)</f>
        <v>0</v>
      </c>
      <c r="W617">
        <f>0.61365*exp(17.502*V617/(240.97+V617))</f>
        <v>0</v>
      </c>
      <c r="X617">
        <f>(Y617/Z617*100)</f>
        <v>0</v>
      </c>
      <c r="Y617">
        <f>BX617*(CC617+CD617)/1000</f>
        <v>0</v>
      </c>
      <c r="Z617">
        <f>0.61365*exp(17.502*CE617/(240.97+CE617))</f>
        <v>0</v>
      </c>
      <c r="AA617">
        <f>(W617-BX617*(CC617+CD617)/1000)</f>
        <v>0</v>
      </c>
      <c r="AB617">
        <f>(-I617*44100)</f>
        <v>0</v>
      </c>
      <c r="AC617">
        <f>2*29.3*Q617*0.92*(CE617-V617)</f>
        <v>0</v>
      </c>
      <c r="AD617">
        <f>2*0.95*5.67E-8*(((CE617+$B$7)+273)^4-(V617+273)^4)</f>
        <v>0</v>
      </c>
      <c r="AE617">
        <f>T617+AD617+AB617+AC617</f>
        <v>0</v>
      </c>
      <c r="AF617">
        <v>124</v>
      </c>
      <c r="AG617">
        <v>14</v>
      </c>
      <c r="AH617">
        <f>IF(AF617*$H$13&gt;=AJ617,1.0,(AJ617/(AJ617-AF617*$H$13)))</f>
        <v>0</v>
      </c>
      <c r="AI617">
        <f>(AH617-1)*100</f>
        <v>0</v>
      </c>
      <c r="AJ617">
        <f>MAX(0,($B$13+$C$13*CJ617)/(1+$D$13*CJ617)*CC617/(CE617+273)*$E$13)</f>
        <v>0</v>
      </c>
      <c r="AK617" t="s">
        <v>292</v>
      </c>
      <c r="AL617" t="s">
        <v>292</v>
      </c>
      <c r="AM617">
        <v>0</v>
      </c>
      <c r="AN617">
        <v>0</v>
      </c>
      <c r="AO617">
        <f>1-AM617/AN617</f>
        <v>0</v>
      </c>
      <c r="AP617">
        <v>0</v>
      </c>
      <c r="AQ617" t="s">
        <v>292</v>
      </c>
      <c r="AR617" t="s">
        <v>292</v>
      </c>
      <c r="AS617">
        <v>0</v>
      </c>
      <c r="AT617">
        <v>0</v>
      </c>
      <c r="AU617">
        <f>1-AS617/AT617</f>
        <v>0</v>
      </c>
      <c r="AV617">
        <v>0.5</v>
      </c>
      <c r="AW617">
        <f>BN617</f>
        <v>0</v>
      </c>
      <c r="AX617">
        <f>K617</f>
        <v>0</v>
      </c>
      <c r="AY617">
        <f>AU617*AV617*AW617</f>
        <v>0</v>
      </c>
      <c r="AZ617">
        <f>(AX617-AP617)/AW617</f>
        <v>0</v>
      </c>
      <c r="BA617">
        <f>(AN617-AT617)/AT617</f>
        <v>0</v>
      </c>
      <c r="BB617">
        <f>AM617/(AO617+AM617/AT617)</f>
        <v>0</v>
      </c>
      <c r="BC617" t="s">
        <v>292</v>
      </c>
      <c r="BD617">
        <v>0</v>
      </c>
      <c r="BE617">
        <f>IF(BD617&lt;&gt;0, BD617, BB617)</f>
        <v>0</v>
      </c>
      <c r="BF617">
        <f>1-BE617/AT617</f>
        <v>0</v>
      </c>
      <c r="BG617">
        <f>(AT617-AS617)/(AT617-BE617)</f>
        <v>0</v>
      </c>
      <c r="BH617">
        <f>(AN617-AT617)/(AN617-BE617)</f>
        <v>0</v>
      </c>
      <c r="BI617">
        <f>(AT617-AS617)/(AT617-AM617)</f>
        <v>0</v>
      </c>
      <c r="BJ617">
        <f>(AN617-AT617)/(AN617-AM617)</f>
        <v>0</v>
      </c>
      <c r="BK617">
        <f>(BG617*BE617/AS617)</f>
        <v>0</v>
      </c>
      <c r="BL617">
        <f>(1-BK617)</f>
        <v>0</v>
      </c>
      <c r="BM617">
        <f>$B$11*CK617+$C$11*CL617+$F$11*CM617*(1-CP617)</f>
        <v>0</v>
      </c>
      <c r="BN617">
        <f>BM617*BO617</f>
        <v>0</v>
      </c>
      <c r="BO617">
        <f>($B$11*$D$9+$C$11*$D$9+$F$11*((CZ617+CR617)/MAX(CZ617+CR617+DA617, 0.1)*$I$9+DA617/MAX(CZ617+CR617+DA617, 0.1)*$J$9))/($B$11+$C$11+$F$11)</f>
        <v>0</v>
      </c>
      <c r="BP617">
        <f>($B$11*$K$9+$C$11*$K$9+$F$11*((CZ617+CR617)/MAX(CZ617+CR617+DA617, 0.1)*$P$9+DA617/MAX(CZ617+CR617+DA617, 0.1)*$Q$9))/($B$11+$C$11+$F$11)</f>
        <v>0</v>
      </c>
      <c r="BQ617">
        <v>6</v>
      </c>
      <c r="BR617">
        <v>0.5</v>
      </c>
      <c r="BS617" t="s">
        <v>293</v>
      </c>
      <c r="BT617">
        <v>2</v>
      </c>
      <c r="BU617">
        <v>1626466389</v>
      </c>
      <c r="BV617">
        <v>394.711333333333</v>
      </c>
      <c r="BW617">
        <v>419.958333333333</v>
      </c>
      <c r="BX617">
        <v>20.2287</v>
      </c>
      <c r="BY617">
        <v>10.5155333333333</v>
      </c>
      <c r="BZ617">
        <v>393.163666666667</v>
      </c>
      <c r="CA617">
        <v>20.1691333333333</v>
      </c>
      <c r="CB617">
        <v>899.986</v>
      </c>
      <c r="CC617">
        <v>100.746666666667</v>
      </c>
      <c r="CD617">
        <v>0.100249</v>
      </c>
      <c r="CE617">
        <v>35.7735</v>
      </c>
      <c r="CF617">
        <v>32.8567666666667</v>
      </c>
      <c r="CG617">
        <v>999.9</v>
      </c>
      <c r="CH617">
        <v>0</v>
      </c>
      <c r="CI617">
        <v>0</v>
      </c>
      <c r="CJ617">
        <v>10007.5333333333</v>
      </c>
      <c r="CK617">
        <v>0</v>
      </c>
      <c r="CL617">
        <v>0.221023</v>
      </c>
      <c r="CM617">
        <v>1459.95</v>
      </c>
      <c r="CN617">
        <v>0.973005</v>
      </c>
      <c r="CO617">
        <v>0.0269953</v>
      </c>
      <c r="CP617">
        <v>0</v>
      </c>
      <c r="CQ617">
        <v>891.500666666667</v>
      </c>
      <c r="CR617">
        <v>4.99999</v>
      </c>
      <c r="CS617">
        <v>13124.9333333333</v>
      </c>
      <c r="CT617">
        <v>12727.9333333333</v>
      </c>
      <c r="CU617">
        <v>40.875</v>
      </c>
      <c r="CV617">
        <v>42.187</v>
      </c>
      <c r="CW617">
        <v>41.625</v>
      </c>
      <c r="CX617">
        <v>41.875</v>
      </c>
      <c r="CY617">
        <v>43.75</v>
      </c>
      <c r="CZ617">
        <v>1415.67</v>
      </c>
      <c r="DA617">
        <v>39.28</v>
      </c>
      <c r="DB617">
        <v>0</v>
      </c>
      <c r="DC617">
        <v>1626466401.2</v>
      </c>
      <c r="DD617">
        <v>0</v>
      </c>
      <c r="DE617">
        <v>891.85864</v>
      </c>
      <c r="DF617">
        <v>-3.16238460668974</v>
      </c>
      <c r="DG617">
        <v>-43.3230769939614</v>
      </c>
      <c r="DH617">
        <v>13130.296</v>
      </c>
      <c r="DI617">
        <v>15</v>
      </c>
      <c r="DJ617">
        <v>1626465084.6</v>
      </c>
      <c r="DK617" t="s">
        <v>294</v>
      </c>
      <c r="DL617">
        <v>1626465076.6</v>
      </c>
      <c r="DM617">
        <v>1626465084.6</v>
      </c>
      <c r="DN617">
        <v>8</v>
      </c>
      <c r="DO617">
        <v>0.212</v>
      </c>
      <c r="DP617">
        <v>0.013</v>
      </c>
      <c r="DQ617">
        <v>1.588</v>
      </c>
      <c r="DR617">
        <v>-0.074</v>
      </c>
      <c r="DS617">
        <v>420</v>
      </c>
      <c r="DT617">
        <v>3</v>
      </c>
      <c r="DU617">
        <v>0.13</v>
      </c>
      <c r="DV617">
        <v>0.03</v>
      </c>
      <c r="DW617">
        <v>-25.2797024390244</v>
      </c>
      <c r="DX617">
        <v>0.152402090592309</v>
      </c>
      <c r="DY617">
        <v>0.0286755822685681</v>
      </c>
      <c r="DZ617">
        <v>1</v>
      </c>
      <c r="EA617">
        <v>892.089575757576</v>
      </c>
      <c r="EB617">
        <v>-3.33785042405494</v>
      </c>
      <c r="EC617">
        <v>0.367957098150007</v>
      </c>
      <c r="ED617">
        <v>1</v>
      </c>
      <c r="EE617">
        <v>9.65678146341464</v>
      </c>
      <c r="EF617">
        <v>0.321516376306627</v>
      </c>
      <c r="EG617">
        <v>0.0343655965629392</v>
      </c>
      <c r="EH617">
        <v>0</v>
      </c>
      <c r="EI617">
        <v>2</v>
      </c>
      <c r="EJ617">
        <v>3</v>
      </c>
      <c r="EK617" t="s">
        <v>354</v>
      </c>
      <c r="EL617">
        <v>100</v>
      </c>
      <c r="EM617">
        <v>100</v>
      </c>
      <c r="EN617">
        <v>1.548</v>
      </c>
      <c r="EO617">
        <v>0.0597</v>
      </c>
      <c r="EP617">
        <v>0.796380875196005</v>
      </c>
      <c r="EQ617">
        <v>0.00225868272383977</v>
      </c>
      <c r="ER617">
        <v>-9.96746185667655e-07</v>
      </c>
      <c r="ES617">
        <v>2.83711317370827e-10</v>
      </c>
      <c r="ET617">
        <v>-0.071317122073674</v>
      </c>
      <c r="EU617">
        <v>-0.00217948432402501</v>
      </c>
      <c r="EV617">
        <v>0.000453263451741206</v>
      </c>
      <c r="EW617">
        <v>-1.16319206543697e-06</v>
      </c>
      <c r="EX617">
        <v>-2</v>
      </c>
      <c r="EY617">
        <v>2196</v>
      </c>
      <c r="EZ617">
        <v>1</v>
      </c>
      <c r="FA617">
        <v>25</v>
      </c>
      <c r="FB617">
        <v>21.9</v>
      </c>
      <c r="FC617">
        <v>21.8</v>
      </c>
      <c r="FD617">
        <v>18</v>
      </c>
      <c r="FE617">
        <v>842.202</v>
      </c>
      <c r="FF617">
        <v>441.982</v>
      </c>
      <c r="FG617">
        <v>45.2971</v>
      </c>
      <c r="FH617">
        <v>25.8956</v>
      </c>
      <c r="FI617">
        <v>30.0007</v>
      </c>
      <c r="FJ617">
        <v>25.6978</v>
      </c>
      <c r="FK617">
        <v>25.7028</v>
      </c>
      <c r="FL617">
        <v>25.2133</v>
      </c>
      <c r="FM617">
        <v>32.6818</v>
      </c>
      <c r="FN617">
        <v>0</v>
      </c>
      <c r="FO617">
        <v>47</v>
      </c>
      <c r="FP617">
        <v>420</v>
      </c>
      <c r="FQ617">
        <v>10.6957</v>
      </c>
      <c r="FR617">
        <v>101.412</v>
      </c>
      <c r="FS617">
        <v>101.828</v>
      </c>
    </row>
    <row r="618" spans="1:175">
      <c r="A618">
        <v>602</v>
      </c>
      <c r="B618">
        <v>1626466392</v>
      </c>
      <c r="C618">
        <v>1202.40000009537</v>
      </c>
      <c r="D618" t="s">
        <v>1498</v>
      </c>
      <c r="E618" t="s">
        <v>1499</v>
      </c>
      <c r="F618">
        <v>1</v>
      </c>
      <c r="G618" t="s">
        <v>291</v>
      </c>
      <c r="H618">
        <v>1626466391</v>
      </c>
      <c r="I618">
        <f>(J618)/1000</f>
        <v>0</v>
      </c>
      <c r="J618">
        <f>1000*CB618*AH618*(BX618-BY618)/(100*BQ618*(1000-AH618*BX618))</f>
        <v>0</v>
      </c>
      <c r="K618">
        <f>CB618*AH618*(BW618-BV618*(1000-AH618*BY618)/(1000-AH618*BX618))/(100*BQ618)</f>
        <v>0</v>
      </c>
      <c r="L618">
        <f>BV618 - IF(AH618&gt;1, K618*BQ618*100.0/(AJ618*CJ618), 0)</f>
        <v>0</v>
      </c>
      <c r="M618">
        <f>((S618-I618/2)*L618-K618)/(S618+I618/2)</f>
        <v>0</v>
      </c>
      <c r="N618">
        <f>M618*(CC618+CD618)/1000.0</f>
        <v>0</v>
      </c>
      <c r="O618">
        <f>(BV618 - IF(AH618&gt;1, K618*BQ618*100.0/(AJ618*CJ618), 0))*(CC618+CD618)/1000.0</f>
        <v>0</v>
      </c>
      <c r="P618">
        <f>2.0/((1/R618-1/Q618)+SIGN(R618)*SQRT((1/R618-1/Q618)*(1/R618-1/Q618) + 4*BR618/((BR618+1)*(BR618+1))*(2*1/R618*1/Q618-1/Q618*1/Q618)))</f>
        <v>0</v>
      </c>
      <c r="Q618">
        <f>IF(LEFT(BS618,1)&lt;&gt;"0",IF(LEFT(BS618,1)="1",3.0,BT618),$D$5+$E$5*(CJ618*CC618/($K$5*1000))+$F$5*(CJ618*CC618/($K$5*1000))*MAX(MIN(BQ618,$J$5),$I$5)*MAX(MIN(BQ618,$J$5),$I$5)+$G$5*MAX(MIN(BQ618,$J$5),$I$5)*(CJ618*CC618/($K$5*1000))+$H$5*(CJ618*CC618/($K$5*1000))*(CJ618*CC618/($K$5*1000)))</f>
        <v>0</v>
      </c>
      <c r="R618">
        <f>I618*(1000-(1000*0.61365*exp(17.502*V618/(240.97+V618))/(CC618+CD618)+BX618)/2)/(1000*0.61365*exp(17.502*V618/(240.97+V618))/(CC618+CD618)-BX618)</f>
        <v>0</v>
      </c>
      <c r="S618">
        <f>1/((BR618+1)/(P618/1.6)+1/(Q618/1.37)) + BR618/((BR618+1)/(P618/1.6) + BR618/(Q618/1.37))</f>
        <v>0</v>
      </c>
      <c r="T618">
        <f>(BM618*BP618)</f>
        <v>0</v>
      </c>
      <c r="U618">
        <f>(CE618+(T618+2*0.95*5.67E-8*(((CE618+$B$7)+273)^4-(CE618+273)^4)-44100*I618)/(1.84*29.3*Q618+8*0.95*5.67E-8*(CE618+273)^3))</f>
        <v>0</v>
      </c>
      <c r="V618">
        <f>($C$7*CF618+$D$7*CG618+$E$7*U618)</f>
        <v>0</v>
      </c>
      <c r="W618">
        <f>0.61365*exp(17.502*V618/(240.97+V618))</f>
        <v>0</v>
      </c>
      <c r="X618">
        <f>(Y618/Z618*100)</f>
        <v>0</v>
      </c>
      <c r="Y618">
        <f>BX618*(CC618+CD618)/1000</f>
        <v>0</v>
      </c>
      <c r="Z618">
        <f>0.61365*exp(17.502*CE618/(240.97+CE618))</f>
        <v>0</v>
      </c>
      <c r="AA618">
        <f>(W618-BX618*(CC618+CD618)/1000)</f>
        <v>0</v>
      </c>
      <c r="AB618">
        <f>(-I618*44100)</f>
        <v>0</v>
      </c>
      <c r="AC618">
        <f>2*29.3*Q618*0.92*(CE618-V618)</f>
        <v>0</v>
      </c>
      <c r="AD618">
        <f>2*0.95*5.67E-8*(((CE618+$B$7)+273)^4-(V618+273)^4)</f>
        <v>0</v>
      </c>
      <c r="AE618">
        <f>T618+AD618+AB618+AC618</f>
        <v>0</v>
      </c>
      <c r="AF618">
        <v>124</v>
      </c>
      <c r="AG618">
        <v>14</v>
      </c>
      <c r="AH618">
        <f>IF(AF618*$H$13&gt;=AJ618,1.0,(AJ618/(AJ618-AF618*$H$13)))</f>
        <v>0</v>
      </c>
      <c r="AI618">
        <f>(AH618-1)*100</f>
        <v>0</v>
      </c>
      <c r="AJ618">
        <f>MAX(0,($B$13+$C$13*CJ618)/(1+$D$13*CJ618)*CC618/(CE618+273)*$E$13)</f>
        <v>0</v>
      </c>
      <c r="AK618" t="s">
        <v>292</v>
      </c>
      <c r="AL618" t="s">
        <v>292</v>
      </c>
      <c r="AM618">
        <v>0</v>
      </c>
      <c r="AN618">
        <v>0</v>
      </c>
      <c r="AO618">
        <f>1-AM618/AN618</f>
        <v>0</v>
      </c>
      <c r="AP618">
        <v>0</v>
      </c>
      <c r="AQ618" t="s">
        <v>292</v>
      </c>
      <c r="AR618" t="s">
        <v>292</v>
      </c>
      <c r="AS618">
        <v>0</v>
      </c>
      <c r="AT618">
        <v>0</v>
      </c>
      <c r="AU618">
        <f>1-AS618/AT618</f>
        <v>0</v>
      </c>
      <c r="AV618">
        <v>0.5</v>
      </c>
      <c r="AW618">
        <f>BN618</f>
        <v>0</v>
      </c>
      <c r="AX618">
        <f>K618</f>
        <v>0</v>
      </c>
      <c r="AY618">
        <f>AU618*AV618*AW618</f>
        <v>0</v>
      </c>
      <c r="AZ618">
        <f>(AX618-AP618)/AW618</f>
        <v>0</v>
      </c>
      <c r="BA618">
        <f>(AN618-AT618)/AT618</f>
        <v>0</v>
      </c>
      <c r="BB618">
        <f>AM618/(AO618+AM618/AT618)</f>
        <v>0</v>
      </c>
      <c r="BC618" t="s">
        <v>292</v>
      </c>
      <c r="BD618">
        <v>0</v>
      </c>
      <c r="BE618">
        <f>IF(BD618&lt;&gt;0, BD618, BB618)</f>
        <v>0</v>
      </c>
      <c r="BF618">
        <f>1-BE618/AT618</f>
        <v>0</v>
      </c>
      <c r="BG618">
        <f>(AT618-AS618)/(AT618-BE618)</f>
        <v>0</v>
      </c>
      <c r="BH618">
        <f>(AN618-AT618)/(AN618-BE618)</f>
        <v>0</v>
      </c>
      <c r="BI618">
        <f>(AT618-AS618)/(AT618-AM618)</f>
        <v>0</v>
      </c>
      <c r="BJ618">
        <f>(AN618-AT618)/(AN618-AM618)</f>
        <v>0</v>
      </c>
      <c r="BK618">
        <f>(BG618*BE618/AS618)</f>
        <v>0</v>
      </c>
      <c r="BL618">
        <f>(1-BK618)</f>
        <v>0</v>
      </c>
      <c r="BM618">
        <f>$B$11*CK618+$C$11*CL618+$F$11*CM618*(1-CP618)</f>
        <v>0</v>
      </c>
      <c r="BN618">
        <f>BM618*BO618</f>
        <v>0</v>
      </c>
      <c r="BO618">
        <f>($B$11*$D$9+$C$11*$D$9+$F$11*((CZ618+CR618)/MAX(CZ618+CR618+DA618, 0.1)*$I$9+DA618/MAX(CZ618+CR618+DA618, 0.1)*$J$9))/($B$11+$C$11+$F$11)</f>
        <v>0</v>
      </c>
      <c r="BP618">
        <f>($B$11*$K$9+$C$11*$K$9+$F$11*((CZ618+CR618)/MAX(CZ618+CR618+DA618, 0.1)*$P$9+DA618/MAX(CZ618+CR618+DA618, 0.1)*$Q$9))/($B$11+$C$11+$F$11)</f>
        <v>0</v>
      </c>
      <c r="BQ618">
        <v>6</v>
      </c>
      <c r="BR618">
        <v>0.5</v>
      </c>
      <c r="BS618" t="s">
        <v>293</v>
      </c>
      <c r="BT618">
        <v>2</v>
      </c>
      <c r="BU618">
        <v>1626466391</v>
      </c>
      <c r="BV618">
        <v>394.713666666667</v>
      </c>
      <c r="BW618">
        <v>419.953</v>
      </c>
      <c r="BX618">
        <v>20.2558333333333</v>
      </c>
      <c r="BY618">
        <v>10.531</v>
      </c>
      <c r="BZ618">
        <v>393.166</v>
      </c>
      <c r="CA618">
        <v>20.1958333333333</v>
      </c>
      <c r="CB618">
        <v>900.004</v>
      </c>
      <c r="CC618">
        <v>100.746333333333</v>
      </c>
      <c r="CD618">
        <v>0.100106333333333</v>
      </c>
      <c r="CE618">
        <v>35.797</v>
      </c>
      <c r="CF618">
        <v>32.8732</v>
      </c>
      <c r="CG618">
        <v>999.9</v>
      </c>
      <c r="CH618">
        <v>0</v>
      </c>
      <c r="CI618">
        <v>0</v>
      </c>
      <c r="CJ618">
        <v>10016.8666666667</v>
      </c>
      <c r="CK618">
        <v>0</v>
      </c>
      <c r="CL618">
        <v>0.221023</v>
      </c>
      <c r="CM618">
        <v>1460.11</v>
      </c>
      <c r="CN618">
        <v>0.973005</v>
      </c>
      <c r="CO618">
        <v>0.0269953</v>
      </c>
      <c r="CP618">
        <v>0</v>
      </c>
      <c r="CQ618">
        <v>891.340333333333</v>
      </c>
      <c r="CR618">
        <v>4.99999</v>
      </c>
      <c r="CS618">
        <v>13125.6</v>
      </c>
      <c r="CT618">
        <v>12729.3666666667</v>
      </c>
      <c r="CU618">
        <v>40.875</v>
      </c>
      <c r="CV618">
        <v>42.187</v>
      </c>
      <c r="CW618">
        <v>41.687</v>
      </c>
      <c r="CX618">
        <v>41.875</v>
      </c>
      <c r="CY618">
        <v>43.75</v>
      </c>
      <c r="CZ618">
        <v>1415.83</v>
      </c>
      <c r="DA618">
        <v>39.28</v>
      </c>
      <c r="DB618">
        <v>0</v>
      </c>
      <c r="DC618">
        <v>1626466403</v>
      </c>
      <c r="DD618">
        <v>0</v>
      </c>
      <c r="DE618">
        <v>891.775269230769</v>
      </c>
      <c r="DF618">
        <v>-3.53152135131062</v>
      </c>
      <c r="DG618">
        <v>-40.7384615114129</v>
      </c>
      <c r="DH618">
        <v>13129.4153846154</v>
      </c>
      <c r="DI618">
        <v>15</v>
      </c>
      <c r="DJ618">
        <v>1626465084.6</v>
      </c>
      <c r="DK618" t="s">
        <v>294</v>
      </c>
      <c r="DL618">
        <v>1626465076.6</v>
      </c>
      <c r="DM618">
        <v>1626465084.6</v>
      </c>
      <c r="DN618">
        <v>8</v>
      </c>
      <c r="DO618">
        <v>0.212</v>
      </c>
      <c r="DP618">
        <v>0.013</v>
      </c>
      <c r="DQ618">
        <v>1.588</v>
      </c>
      <c r="DR618">
        <v>-0.074</v>
      </c>
      <c r="DS618">
        <v>420</v>
      </c>
      <c r="DT618">
        <v>3</v>
      </c>
      <c r="DU618">
        <v>0.13</v>
      </c>
      <c r="DV618">
        <v>0.03</v>
      </c>
      <c r="DW618">
        <v>-25.2734146341463</v>
      </c>
      <c r="DX618">
        <v>0.172649477351905</v>
      </c>
      <c r="DY618">
        <v>0.0299495963650121</v>
      </c>
      <c r="DZ618">
        <v>1</v>
      </c>
      <c r="EA618">
        <v>891.953171428571</v>
      </c>
      <c r="EB618">
        <v>-3.39208005527328</v>
      </c>
      <c r="EC618">
        <v>0.391622594249278</v>
      </c>
      <c r="ED618">
        <v>1</v>
      </c>
      <c r="EE618">
        <v>9.66770585365854</v>
      </c>
      <c r="EF618">
        <v>0.328626062717768</v>
      </c>
      <c r="EG618">
        <v>0.0350151308740224</v>
      </c>
      <c r="EH618">
        <v>0</v>
      </c>
      <c r="EI618">
        <v>2</v>
      </c>
      <c r="EJ618">
        <v>3</v>
      </c>
      <c r="EK618" t="s">
        <v>354</v>
      </c>
      <c r="EL618">
        <v>100</v>
      </c>
      <c r="EM618">
        <v>100</v>
      </c>
      <c r="EN618">
        <v>1.548</v>
      </c>
      <c r="EO618">
        <v>0.0602</v>
      </c>
      <c r="EP618">
        <v>0.796380875196005</v>
      </c>
      <c r="EQ618">
        <v>0.00225868272383977</v>
      </c>
      <c r="ER618">
        <v>-9.96746185667655e-07</v>
      </c>
      <c r="ES618">
        <v>2.83711317370827e-10</v>
      </c>
      <c r="ET618">
        <v>-0.071317122073674</v>
      </c>
      <c r="EU618">
        <v>-0.00217948432402501</v>
      </c>
      <c r="EV618">
        <v>0.000453263451741206</v>
      </c>
      <c r="EW618">
        <v>-1.16319206543697e-06</v>
      </c>
      <c r="EX618">
        <v>-2</v>
      </c>
      <c r="EY618">
        <v>2196</v>
      </c>
      <c r="EZ618">
        <v>1</v>
      </c>
      <c r="FA618">
        <v>25</v>
      </c>
      <c r="FB618">
        <v>21.9</v>
      </c>
      <c r="FC618">
        <v>21.8</v>
      </c>
      <c r="FD618">
        <v>18</v>
      </c>
      <c r="FE618">
        <v>842.055</v>
      </c>
      <c r="FF618">
        <v>441.944</v>
      </c>
      <c r="FG618">
        <v>45.3268</v>
      </c>
      <c r="FH618">
        <v>25.8992</v>
      </c>
      <c r="FI618">
        <v>30.0008</v>
      </c>
      <c r="FJ618">
        <v>25.7005</v>
      </c>
      <c r="FK618">
        <v>25.7055</v>
      </c>
      <c r="FL618">
        <v>25.2151</v>
      </c>
      <c r="FM618">
        <v>32.6818</v>
      </c>
      <c r="FN618">
        <v>0</v>
      </c>
      <c r="FO618">
        <v>47</v>
      </c>
      <c r="FP618">
        <v>420</v>
      </c>
      <c r="FQ618">
        <v>10.7109</v>
      </c>
      <c r="FR618">
        <v>101.411</v>
      </c>
      <c r="FS618">
        <v>101.827</v>
      </c>
    </row>
    <row r="619" spans="1:175">
      <c r="A619">
        <v>603</v>
      </c>
      <c r="B619">
        <v>1626466394</v>
      </c>
      <c r="C619">
        <v>1204.40000009537</v>
      </c>
      <c r="D619" t="s">
        <v>1500</v>
      </c>
      <c r="E619" t="s">
        <v>1501</v>
      </c>
      <c r="F619">
        <v>1</v>
      </c>
      <c r="G619" t="s">
        <v>291</v>
      </c>
      <c r="H619">
        <v>1626466393</v>
      </c>
      <c r="I619">
        <f>(J619)/1000</f>
        <v>0</v>
      </c>
      <c r="J619">
        <f>1000*CB619*AH619*(BX619-BY619)/(100*BQ619*(1000-AH619*BX619))</f>
        <v>0</v>
      </c>
      <c r="K619">
        <f>CB619*AH619*(BW619-BV619*(1000-AH619*BY619)/(1000-AH619*BX619))/(100*BQ619)</f>
        <v>0</v>
      </c>
      <c r="L619">
        <f>BV619 - IF(AH619&gt;1, K619*BQ619*100.0/(AJ619*CJ619), 0)</f>
        <v>0</v>
      </c>
      <c r="M619">
        <f>((S619-I619/2)*L619-K619)/(S619+I619/2)</f>
        <v>0</v>
      </c>
      <c r="N619">
        <f>M619*(CC619+CD619)/1000.0</f>
        <v>0</v>
      </c>
      <c r="O619">
        <f>(BV619 - IF(AH619&gt;1, K619*BQ619*100.0/(AJ619*CJ619), 0))*(CC619+CD619)/1000.0</f>
        <v>0</v>
      </c>
      <c r="P619">
        <f>2.0/((1/R619-1/Q619)+SIGN(R619)*SQRT((1/R619-1/Q619)*(1/R619-1/Q619) + 4*BR619/((BR619+1)*(BR619+1))*(2*1/R619*1/Q619-1/Q619*1/Q619)))</f>
        <v>0</v>
      </c>
      <c r="Q619">
        <f>IF(LEFT(BS619,1)&lt;&gt;"0",IF(LEFT(BS619,1)="1",3.0,BT619),$D$5+$E$5*(CJ619*CC619/($K$5*1000))+$F$5*(CJ619*CC619/($K$5*1000))*MAX(MIN(BQ619,$J$5),$I$5)*MAX(MIN(BQ619,$J$5),$I$5)+$G$5*MAX(MIN(BQ619,$J$5),$I$5)*(CJ619*CC619/($K$5*1000))+$H$5*(CJ619*CC619/($K$5*1000))*(CJ619*CC619/($K$5*1000)))</f>
        <v>0</v>
      </c>
      <c r="R619">
        <f>I619*(1000-(1000*0.61365*exp(17.502*V619/(240.97+V619))/(CC619+CD619)+BX619)/2)/(1000*0.61365*exp(17.502*V619/(240.97+V619))/(CC619+CD619)-BX619)</f>
        <v>0</v>
      </c>
      <c r="S619">
        <f>1/((BR619+1)/(P619/1.6)+1/(Q619/1.37)) + BR619/((BR619+1)/(P619/1.6) + BR619/(Q619/1.37))</f>
        <v>0</v>
      </c>
      <c r="T619">
        <f>(BM619*BP619)</f>
        <v>0</v>
      </c>
      <c r="U619">
        <f>(CE619+(T619+2*0.95*5.67E-8*(((CE619+$B$7)+273)^4-(CE619+273)^4)-44100*I619)/(1.84*29.3*Q619+8*0.95*5.67E-8*(CE619+273)^3))</f>
        <v>0</v>
      </c>
      <c r="V619">
        <f>($C$7*CF619+$D$7*CG619+$E$7*U619)</f>
        <v>0</v>
      </c>
      <c r="W619">
        <f>0.61365*exp(17.502*V619/(240.97+V619))</f>
        <v>0</v>
      </c>
      <c r="X619">
        <f>(Y619/Z619*100)</f>
        <v>0</v>
      </c>
      <c r="Y619">
        <f>BX619*(CC619+CD619)/1000</f>
        <v>0</v>
      </c>
      <c r="Z619">
        <f>0.61365*exp(17.502*CE619/(240.97+CE619))</f>
        <v>0</v>
      </c>
      <c r="AA619">
        <f>(W619-BX619*(CC619+CD619)/1000)</f>
        <v>0</v>
      </c>
      <c r="AB619">
        <f>(-I619*44100)</f>
        <v>0</v>
      </c>
      <c r="AC619">
        <f>2*29.3*Q619*0.92*(CE619-V619)</f>
        <v>0</v>
      </c>
      <c r="AD619">
        <f>2*0.95*5.67E-8*(((CE619+$B$7)+273)^4-(V619+273)^4)</f>
        <v>0</v>
      </c>
      <c r="AE619">
        <f>T619+AD619+AB619+AC619</f>
        <v>0</v>
      </c>
      <c r="AF619">
        <v>124</v>
      </c>
      <c r="AG619">
        <v>14</v>
      </c>
      <c r="AH619">
        <f>IF(AF619*$H$13&gt;=AJ619,1.0,(AJ619/(AJ619-AF619*$H$13)))</f>
        <v>0</v>
      </c>
      <c r="AI619">
        <f>(AH619-1)*100</f>
        <v>0</v>
      </c>
      <c r="AJ619">
        <f>MAX(0,($B$13+$C$13*CJ619)/(1+$D$13*CJ619)*CC619/(CE619+273)*$E$13)</f>
        <v>0</v>
      </c>
      <c r="AK619" t="s">
        <v>292</v>
      </c>
      <c r="AL619" t="s">
        <v>292</v>
      </c>
      <c r="AM619">
        <v>0</v>
      </c>
      <c r="AN619">
        <v>0</v>
      </c>
      <c r="AO619">
        <f>1-AM619/AN619</f>
        <v>0</v>
      </c>
      <c r="AP619">
        <v>0</v>
      </c>
      <c r="AQ619" t="s">
        <v>292</v>
      </c>
      <c r="AR619" t="s">
        <v>292</v>
      </c>
      <c r="AS619">
        <v>0</v>
      </c>
      <c r="AT619">
        <v>0</v>
      </c>
      <c r="AU619">
        <f>1-AS619/AT619</f>
        <v>0</v>
      </c>
      <c r="AV619">
        <v>0.5</v>
      </c>
      <c r="AW619">
        <f>BN619</f>
        <v>0</v>
      </c>
      <c r="AX619">
        <f>K619</f>
        <v>0</v>
      </c>
      <c r="AY619">
        <f>AU619*AV619*AW619</f>
        <v>0</v>
      </c>
      <c r="AZ619">
        <f>(AX619-AP619)/AW619</f>
        <v>0</v>
      </c>
      <c r="BA619">
        <f>(AN619-AT619)/AT619</f>
        <v>0</v>
      </c>
      <c r="BB619">
        <f>AM619/(AO619+AM619/AT619)</f>
        <v>0</v>
      </c>
      <c r="BC619" t="s">
        <v>292</v>
      </c>
      <c r="BD619">
        <v>0</v>
      </c>
      <c r="BE619">
        <f>IF(BD619&lt;&gt;0, BD619, BB619)</f>
        <v>0</v>
      </c>
      <c r="BF619">
        <f>1-BE619/AT619</f>
        <v>0</v>
      </c>
      <c r="BG619">
        <f>(AT619-AS619)/(AT619-BE619)</f>
        <v>0</v>
      </c>
      <c r="BH619">
        <f>(AN619-AT619)/(AN619-BE619)</f>
        <v>0</v>
      </c>
      <c r="BI619">
        <f>(AT619-AS619)/(AT619-AM619)</f>
        <v>0</v>
      </c>
      <c r="BJ619">
        <f>(AN619-AT619)/(AN619-AM619)</f>
        <v>0</v>
      </c>
      <c r="BK619">
        <f>(BG619*BE619/AS619)</f>
        <v>0</v>
      </c>
      <c r="BL619">
        <f>(1-BK619)</f>
        <v>0</v>
      </c>
      <c r="BM619">
        <f>$B$11*CK619+$C$11*CL619+$F$11*CM619*(1-CP619)</f>
        <v>0</v>
      </c>
      <c r="BN619">
        <f>BM619*BO619</f>
        <v>0</v>
      </c>
      <c r="BO619">
        <f>($B$11*$D$9+$C$11*$D$9+$F$11*((CZ619+CR619)/MAX(CZ619+CR619+DA619, 0.1)*$I$9+DA619/MAX(CZ619+CR619+DA619, 0.1)*$J$9))/($B$11+$C$11+$F$11)</f>
        <v>0</v>
      </c>
      <c r="BP619">
        <f>($B$11*$K$9+$C$11*$K$9+$F$11*((CZ619+CR619)/MAX(CZ619+CR619+DA619, 0.1)*$P$9+DA619/MAX(CZ619+CR619+DA619, 0.1)*$Q$9))/($B$11+$C$11+$F$11)</f>
        <v>0</v>
      </c>
      <c r="BQ619">
        <v>6</v>
      </c>
      <c r="BR619">
        <v>0.5</v>
      </c>
      <c r="BS619" t="s">
        <v>293</v>
      </c>
      <c r="BT619">
        <v>2</v>
      </c>
      <c r="BU619">
        <v>1626466393</v>
      </c>
      <c r="BV619">
        <v>394.727666666667</v>
      </c>
      <c r="BW619">
        <v>419.937</v>
      </c>
      <c r="BX619">
        <v>20.2818666666667</v>
      </c>
      <c r="BY619">
        <v>10.5555333333333</v>
      </c>
      <c r="BZ619">
        <v>393.18</v>
      </c>
      <c r="CA619">
        <v>20.2215</v>
      </c>
      <c r="CB619">
        <v>900.038333333333</v>
      </c>
      <c r="CC619">
        <v>100.746333333333</v>
      </c>
      <c r="CD619">
        <v>0.100138</v>
      </c>
      <c r="CE619">
        <v>35.8223</v>
      </c>
      <c r="CF619">
        <v>32.8945</v>
      </c>
      <c r="CG619">
        <v>999.9</v>
      </c>
      <c r="CH619">
        <v>0</v>
      </c>
      <c r="CI619">
        <v>0</v>
      </c>
      <c r="CJ619">
        <v>9993.75333333333</v>
      </c>
      <c r="CK619">
        <v>0</v>
      </c>
      <c r="CL619">
        <v>0.221023</v>
      </c>
      <c r="CM619">
        <v>1459.95</v>
      </c>
      <c r="CN619">
        <v>0.973005</v>
      </c>
      <c r="CO619">
        <v>0.0269953</v>
      </c>
      <c r="CP619">
        <v>0</v>
      </c>
      <c r="CQ619">
        <v>891.292</v>
      </c>
      <c r="CR619">
        <v>4.99999</v>
      </c>
      <c r="CS619">
        <v>13121.4</v>
      </c>
      <c r="CT619">
        <v>12727.9</v>
      </c>
      <c r="CU619">
        <v>40.9163333333333</v>
      </c>
      <c r="CV619">
        <v>42.187</v>
      </c>
      <c r="CW619">
        <v>41.687</v>
      </c>
      <c r="CX619">
        <v>41.937</v>
      </c>
      <c r="CY619">
        <v>43.75</v>
      </c>
      <c r="CZ619">
        <v>1415.67</v>
      </c>
      <c r="DA619">
        <v>39.28</v>
      </c>
      <c r="DB619">
        <v>0</v>
      </c>
      <c r="DC619">
        <v>1626466405.4</v>
      </c>
      <c r="DD619">
        <v>0</v>
      </c>
      <c r="DE619">
        <v>891.654807692308</v>
      </c>
      <c r="DF619">
        <v>-3.48317947246333</v>
      </c>
      <c r="DG619">
        <v>-50.1059829461972</v>
      </c>
      <c r="DH619">
        <v>13127.5</v>
      </c>
      <c r="DI619">
        <v>15</v>
      </c>
      <c r="DJ619">
        <v>1626465084.6</v>
      </c>
      <c r="DK619" t="s">
        <v>294</v>
      </c>
      <c r="DL619">
        <v>1626465076.6</v>
      </c>
      <c r="DM619">
        <v>1626465084.6</v>
      </c>
      <c r="DN619">
        <v>8</v>
      </c>
      <c r="DO619">
        <v>0.212</v>
      </c>
      <c r="DP619">
        <v>0.013</v>
      </c>
      <c r="DQ619">
        <v>1.588</v>
      </c>
      <c r="DR619">
        <v>-0.074</v>
      </c>
      <c r="DS619">
        <v>420</v>
      </c>
      <c r="DT619">
        <v>3</v>
      </c>
      <c r="DU619">
        <v>0.13</v>
      </c>
      <c r="DV619">
        <v>0.03</v>
      </c>
      <c r="DW619">
        <v>-25.2649585365854</v>
      </c>
      <c r="DX619">
        <v>0.197228571428597</v>
      </c>
      <c r="DY619">
        <v>0.0318969604455237</v>
      </c>
      <c r="DZ619">
        <v>1</v>
      </c>
      <c r="EA619">
        <v>891.815060606061</v>
      </c>
      <c r="EB619">
        <v>-3.31685078271533</v>
      </c>
      <c r="EC619">
        <v>0.369679708986032</v>
      </c>
      <c r="ED619">
        <v>1</v>
      </c>
      <c r="EE619">
        <v>9.67794317073171</v>
      </c>
      <c r="EF619">
        <v>0.337699233449482</v>
      </c>
      <c r="EG619">
        <v>0.0357839346320571</v>
      </c>
      <c r="EH619">
        <v>0</v>
      </c>
      <c r="EI619">
        <v>2</v>
      </c>
      <c r="EJ619">
        <v>3</v>
      </c>
      <c r="EK619" t="s">
        <v>354</v>
      </c>
      <c r="EL619">
        <v>100</v>
      </c>
      <c r="EM619">
        <v>100</v>
      </c>
      <c r="EN619">
        <v>1.547</v>
      </c>
      <c r="EO619">
        <v>0.0605</v>
      </c>
      <c r="EP619">
        <v>0.796380875196005</v>
      </c>
      <c r="EQ619">
        <v>0.00225868272383977</v>
      </c>
      <c r="ER619">
        <v>-9.96746185667655e-07</v>
      </c>
      <c r="ES619">
        <v>2.83711317370827e-10</v>
      </c>
      <c r="ET619">
        <v>-0.071317122073674</v>
      </c>
      <c r="EU619">
        <v>-0.00217948432402501</v>
      </c>
      <c r="EV619">
        <v>0.000453263451741206</v>
      </c>
      <c r="EW619">
        <v>-1.16319206543697e-06</v>
      </c>
      <c r="EX619">
        <v>-2</v>
      </c>
      <c r="EY619">
        <v>2196</v>
      </c>
      <c r="EZ619">
        <v>1</v>
      </c>
      <c r="FA619">
        <v>25</v>
      </c>
      <c r="FB619">
        <v>22</v>
      </c>
      <c r="FC619">
        <v>21.8</v>
      </c>
      <c r="FD619">
        <v>18</v>
      </c>
      <c r="FE619">
        <v>841.865</v>
      </c>
      <c r="FF619">
        <v>442.195</v>
      </c>
      <c r="FG619">
        <v>45.3563</v>
      </c>
      <c r="FH619">
        <v>25.9036</v>
      </c>
      <c r="FI619">
        <v>30.0007</v>
      </c>
      <c r="FJ619">
        <v>25.7035</v>
      </c>
      <c r="FK619">
        <v>25.7083</v>
      </c>
      <c r="FL619">
        <v>25.2164</v>
      </c>
      <c r="FM619">
        <v>32.4047</v>
      </c>
      <c r="FN619">
        <v>0</v>
      </c>
      <c r="FO619">
        <v>47</v>
      </c>
      <c r="FP619">
        <v>420</v>
      </c>
      <c r="FQ619">
        <v>10.7251</v>
      </c>
      <c r="FR619">
        <v>101.41</v>
      </c>
      <c r="FS619">
        <v>101.827</v>
      </c>
    </row>
    <row r="620" spans="1:175">
      <c r="A620">
        <v>604</v>
      </c>
      <c r="B620">
        <v>1626466396</v>
      </c>
      <c r="C620">
        <v>1206.40000009537</v>
      </c>
      <c r="D620" t="s">
        <v>1502</v>
      </c>
      <c r="E620" t="s">
        <v>1503</v>
      </c>
      <c r="F620">
        <v>1</v>
      </c>
      <c r="G620" t="s">
        <v>291</v>
      </c>
      <c r="H620">
        <v>1626466395</v>
      </c>
      <c r="I620">
        <f>(J620)/1000</f>
        <v>0</v>
      </c>
      <c r="J620">
        <f>1000*CB620*AH620*(BX620-BY620)/(100*BQ620*(1000-AH620*BX620))</f>
        <v>0</v>
      </c>
      <c r="K620">
        <f>CB620*AH620*(BW620-BV620*(1000-AH620*BY620)/(1000-AH620*BX620))/(100*BQ620)</f>
        <v>0</v>
      </c>
      <c r="L620">
        <f>BV620 - IF(AH620&gt;1, K620*BQ620*100.0/(AJ620*CJ620), 0)</f>
        <v>0</v>
      </c>
      <c r="M620">
        <f>((S620-I620/2)*L620-K620)/(S620+I620/2)</f>
        <v>0</v>
      </c>
      <c r="N620">
        <f>M620*(CC620+CD620)/1000.0</f>
        <v>0</v>
      </c>
      <c r="O620">
        <f>(BV620 - IF(AH620&gt;1, K620*BQ620*100.0/(AJ620*CJ620), 0))*(CC620+CD620)/1000.0</f>
        <v>0</v>
      </c>
      <c r="P620">
        <f>2.0/((1/R620-1/Q620)+SIGN(R620)*SQRT((1/R620-1/Q620)*(1/R620-1/Q620) + 4*BR620/((BR620+1)*(BR620+1))*(2*1/R620*1/Q620-1/Q620*1/Q620)))</f>
        <v>0</v>
      </c>
      <c r="Q620">
        <f>IF(LEFT(BS620,1)&lt;&gt;"0",IF(LEFT(BS620,1)="1",3.0,BT620),$D$5+$E$5*(CJ620*CC620/($K$5*1000))+$F$5*(CJ620*CC620/($K$5*1000))*MAX(MIN(BQ620,$J$5),$I$5)*MAX(MIN(BQ620,$J$5),$I$5)+$G$5*MAX(MIN(BQ620,$J$5),$I$5)*(CJ620*CC620/($K$5*1000))+$H$5*(CJ620*CC620/($K$5*1000))*(CJ620*CC620/($K$5*1000)))</f>
        <v>0</v>
      </c>
      <c r="R620">
        <f>I620*(1000-(1000*0.61365*exp(17.502*V620/(240.97+V620))/(CC620+CD620)+BX620)/2)/(1000*0.61365*exp(17.502*V620/(240.97+V620))/(CC620+CD620)-BX620)</f>
        <v>0</v>
      </c>
      <c r="S620">
        <f>1/((BR620+1)/(P620/1.6)+1/(Q620/1.37)) + BR620/((BR620+1)/(P620/1.6) + BR620/(Q620/1.37))</f>
        <v>0</v>
      </c>
      <c r="T620">
        <f>(BM620*BP620)</f>
        <v>0</v>
      </c>
      <c r="U620">
        <f>(CE620+(T620+2*0.95*5.67E-8*(((CE620+$B$7)+273)^4-(CE620+273)^4)-44100*I620)/(1.84*29.3*Q620+8*0.95*5.67E-8*(CE620+273)^3))</f>
        <v>0</v>
      </c>
      <c r="V620">
        <f>($C$7*CF620+$D$7*CG620+$E$7*U620)</f>
        <v>0</v>
      </c>
      <c r="W620">
        <f>0.61365*exp(17.502*V620/(240.97+V620))</f>
        <v>0</v>
      </c>
      <c r="X620">
        <f>(Y620/Z620*100)</f>
        <v>0</v>
      </c>
      <c r="Y620">
        <f>BX620*(CC620+CD620)/1000</f>
        <v>0</v>
      </c>
      <c r="Z620">
        <f>0.61365*exp(17.502*CE620/(240.97+CE620))</f>
        <v>0</v>
      </c>
      <c r="AA620">
        <f>(W620-BX620*(CC620+CD620)/1000)</f>
        <v>0</v>
      </c>
      <c r="AB620">
        <f>(-I620*44100)</f>
        <v>0</v>
      </c>
      <c r="AC620">
        <f>2*29.3*Q620*0.92*(CE620-V620)</f>
        <v>0</v>
      </c>
      <c r="AD620">
        <f>2*0.95*5.67E-8*(((CE620+$B$7)+273)^4-(V620+273)^4)</f>
        <v>0</v>
      </c>
      <c r="AE620">
        <f>T620+AD620+AB620+AC620</f>
        <v>0</v>
      </c>
      <c r="AF620">
        <v>124</v>
      </c>
      <c r="AG620">
        <v>14</v>
      </c>
      <c r="AH620">
        <f>IF(AF620*$H$13&gt;=AJ620,1.0,(AJ620/(AJ620-AF620*$H$13)))</f>
        <v>0</v>
      </c>
      <c r="AI620">
        <f>(AH620-1)*100</f>
        <v>0</v>
      </c>
      <c r="AJ620">
        <f>MAX(0,($B$13+$C$13*CJ620)/(1+$D$13*CJ620)*CC620/(CE620+273)*$E$13)</f>
        <v>0</v>
      </c>
      <c r="AK620" t="s">
        <v>292</v>
      </c>
      <c r="AL620" t="s">
        <v>292</v>
      </c>
      <c r="AM620">
        <v>0</v>
      </c>
      <c r="AN620">
        <v>0</v>
      </c>
      <c r="AO620">
        <f>1-AM620/AN620</f>
        <v>0</v>
      </c>
      <c r="AP620">
        <v>0</v>
      </c>
      <c r="AQ620" t="s">
        <v>292</v>
      </c>
      <c r="AR620" t="s">
        <v>292</v>
      </c>
      <c r="AS620">
        <v>0</v>
      </c>
      <c r="AT620">
        <v>0</v>
      </c>
      <c r="AU620">
        <f>1-AS620/AT620</f>
        <v>0</v>
      </c>
      <c r="AV620">
        <v>0.5</v>
      </c>
      <c r="AW620">
        <f>BN620</f>
        <v>0</v>
      </c>
      <c r="AX620">
        <f>K620</f>
        <v>0</v>
      </c>
      <c r="AY620">
        <f>AU620*AV620*AW620</f>
        <v>0</v>
      </c>
      <c r="AZ620">
        <f>(AX620-AP620)/AW620</f>
        <v>0</v>
      </c>
      <c r="BA620">
        <f>(AN620-AT620)/AT620</f>
        <v>0</v>
      </c>
      <c r="BB620">
        <f>AM620/(AO620+AM620/AT620)</f>
        <v>0</v>
      </c>
      <c r="BC620" t="s">
        <v>292</v>
      </c>
      <c r="BD620">
        <v>0</v>
      </c>
      <c r="BE620">
        <f>IF(BD620&lt;&gt;0, BD620, BB620)</f>
        <v>0</v>
      </c>
      <c r="BF620">
        <f>1-BE620/AT620</f>
        <v>0</v>
      </c>
      <c r="BG620">
        <f>(AT620-AS620)/(AT620-BE620)</f>
        <v>0</v>
      </c>
      <c r="BH620">
        <f>(AN620-AT620)/(AN620-BE620)</f>
        <v>0</v>
      </c>
      <c r="BI620">
        <f>(AT620-AS620)/(AT620-AM620)</f>
        <v>0</v>
      </c>
      <c r="BJ620">
        <f>(AN620-AT620)/(AN620-AM620)</f>
        <v>0</v>
      </c>
      <c r="BK620">
        <f>(BG620*BE620/AS620)</f>
        <v>0</v>
      </c>
      <c r="BL620">
        <f>(1-BK620)</f>
        <v>0</v>
      </c>
      <c r="BM620">
        <f>$B$11*CK620+$C$11*CL620+$F$11*CM620*(1-CP620)</f>
        <v>0</v>
      </c>
      <c r="BN620">
        <f>BM620*BO620</f>
        <v>0</v>
      </c>
      <c r="BO620">
        <f>($B$11*$D$9+$C$11*$D$9+$F$11*((CZ620+CR620)/MAX(CZ620+CR620+DA620, 0.1)*$I$9+DA620/MAX(CZ620+CR620+DA620, 0.1)*$J$9))/($B$11+$C$11+$F$11)</f>
        <v>0</v>
      </c>
      <c r="BP620">
        <f>($B$11*$K$9+$C$11*$K$9+$F$11*((CZ620+CR620)/MAX(CZ620+CR620+DA620, 0.1)*$P$9+DA620/MAX(CZ620+CR620+DA620, 0.1)*$Q$9))/($B$11+$C$11+$F$11)</f>
        <v>0</v>
      </c>
      <c r="BQ620">
        <v>6</v>
      </c>
      <c r="BR620">
        <v>0.5</v>
      </c>
      <c r="BS620" t="s">
        <v>293</v>
      </c>
      <c r="BT620">
        <v>2</v>
      </c>
      <c r="BU620">
        <v>1626466395</v>
      </c>
      <c r="BV620">
        <v>394.739333333333</v>
      </c>
      <c r="BW620">
        <v>419.903333333333</v>
      </c>
      <c r="BX620">
        <v>20.3119333333333</v>
      </c>
      <c r="BY620">
        <v>10.5903666666667</v>
      </c>
      <c r="BZ620">
        <v>393.191666666667</v>
      </c>
      <c r="CA620">
        <v>20.2511666666667</v>
      </c>
      <c r="CB620">
        <v>900.071333333333</v>
      </c>
      <c r="CC620">
        <v>100.746666666667</v>
      </c>
      <c r="CD620">
        <v>0.100156333333333</v>
      </c>
      <c r="CE620">
        <v>35.8504333333333</v>
      </c>
      <c r="CF620">
        <v>32.9208</v>
      </c>
      <c r="CG620">
        <v>999.9</v>
      </c>
      <c r="CH620">
        <v>0</v>
      </c>
      <c r="CI620">
        <v>0</v>
      </c>
      <c r="CJ620">
        <v>10007.0833333333</v>
      </c>
      <c r="CK620">
        <v>0</v>
      </c>
      <c r="CL620">
        <v>0.221023</v>
      </c>
      <c r="CM620">
        <v>1460.02333333333</v>
      </c>
      <c r="CN620">
        <v>0.973006333333333</v>
      </c>
      <c r="CO620">
        <v>0.0269937333333333</v>
      </c>
      <c r="CP620">
        <v>0</v>
      </c>
      <c r="CQ620">
        <v>891.171</v>
      </c>
      <c r="CR620">
        <v>4.99999</v>
      </c>
      <c r="CS620">
        <v>13120.3</v>
      </c>
      <c r="CT620">
        <v>12728.6</v>
      </c>
      <c r="CU620">
        <v>40.8956666666667</v>
      </c>
      <c r="CV620">
        <v>42.187</v>
      </c>
      <c r="CW620">
        <v>41.687</v>
      </c>
      <c r="CX620">
        <v>41.937</v>
      </c>
      <c r="CY620">
        <v>43.75</v>
      </c>
      <c r="CZ620">
        <v>1415.74333333333</v>
      </c>
      <c r="DA620">
        <v>39.28</v>
      </c>
      <c r="DB620">
        <v>0</v>
      </c>
      <c r="DC620">
        <v>1626466407.2</v>
      </c>
      <c r="DD620">
        <v>0</v>
      </c>
      <c r="DE620">
        <v>891.54072</v>
      </c>
      <c r="DF620">
        <v>-4.36276921584107</v>
      </c>
      <c r="DG620">
        <v>-52.000000033628</v>
      </c>
      <c r="DH620">
        <v>13125.76</v>
      </c>
      <c r="DI620">
        <v>15</v>
      </c>
      <c r="DJ620">
        <v>1626465084.6</v>
      </c>
      <c r="DK620" t="s">
        <v>294</v>
      </c>
      <c r="DL620">
        <v>1626465076.6</v>
      </c>
      <c r="DM620">
        <v>1626465084.6</v>
      </c>
      <c r="DN620">
        <v>8</v>
      </c>
      <c r="DO620">
        <v>0.212</v>
      </c>
      <c r="DP620">
        <v>0.013</v>
      </c>
      <c r="DQ620">
        <v>1.588</v>
      </c>
      <c r="DR620">
        <v>-0.074</v>
      </c>
      <c r="DS620">
        <v>420</v>
      </c>
      <c r="DT620">
        <v>3</v>
      </c>
      <c r="DU620">
        <v>0.13</v>
      </c>
      <c r="DV620">
        <v>0.03</v>
      </c>
      <c r="DW620">
        <v>-25.2508048780488</v>
      </c>
      <c r="DX620">
        <v>0.213089895470387</v>
      </c>
      <c r="DY620">
        <v>0.0339655130060716</v>
      </c>
      <c r="DZ620">
        <v>1</v>
      </c>
      <c r="EA620">
        <v>891.722787878788</v>
      </c>
      <c r="EB620">
        <v>-3.26602181328049</v>
      </c>
      <c r="EC620">
        <v>0.356844058767018</v>
      </c>
      <c r="ED620">
        <v>1</v>
      </c>
      <c r="EE620">
        <v>9.68553756097561</v>
      </c>
      <c r="EF620">
        <v>0.346011846689888</v>
      </c>
      <c r="EG620">
        <v>0.0362978747466615</v>
      </c>
      <c r="EH620">
        <v>0</v>
      </c>
      <c r="EI620">
        <v>2</v>
      </c>
      <c r="EJ620">
        <v>3</v>
      </c>
      <c r="EK620" t="s">
        <v>354</v>
      </c>
      <c r="EL620">
        <v>100</v>
      </c>
      <c r="EM620">
        <v>100</v>
      </c>
      <c r="EN620">
        <v>1.548</v>
      </c>
      <c r="EO620">
        <v>0.061</v>
      </c>
      <c r="EP620">
        <v>0.796380875196005</v>
      </c>
      <c r="EQ620">
        <v>0.00225868272383977</v>
      </c>
      <c r="ER620">
        <v>-9.96746185667655e-07</v>
      </c>
      <c r="ES620">
        <v>2.83711317370827e-10</v>
      </c>
      <c r="ET620">
        <v>-0.071317122073674</v>
      </c>
      <c r="EU620">
        <v>-0.00217948432402501</v>
      </c>
      <c r="EV620">
        <v>0.000453263451741206</v>
      </c>
      <c r="EW620">
        <v>-1.16319206543697e-06</v>
      </c>
      <c r="EX620">
        <v>-2</v>
      </c>
      <c r="EY620">
        <v>2196</v>
      </c>
      <c r="EZ620">
        <v>1</v>
      </c>
      <c r="FA620">
        <v>25</v>
      </c>
      <c r="FB620">
        <v>22</v>
      </c>
      <c r="FC620">
        <v>21.9</v>
      </c>
      <c r="FD620">
        <v>18</v>
      </c>
      <c r="FE620">
        <v>842.076</v>
      </c>
      <c r="FF620">
        <v>442.171</v>
      </c>
      <c r="FG620">
        <v>45.3866</v>
      </c>
      <c r="FH620">
        <v>25.9079</v>
      </c>
      <c r="FI620">
        <v>30.0007</v>
      </c>
      <c r="FJ620">
        <v>25.7064</v>
      </c>
      <c r="FK620">
        <v>25.711</v>
      </c>
      <c r="FL620">
        <v>25.2179</v>
      </c>
      <c r="FM620">
        <v>32.4047</v>
      </c>
      <c r="FN620">
        <v>0</v>
      </c>
      <c r="FO620">
        <v>47</v>
      </c>
      <c r="FP620">
        <v>420</v>
      </c>
      <c r="FQ620">
        <v>10.7154</v>
      </c>
      <c r="FR620">
        <v>101.409</v>
      </c>
      <c r="FS620">
        <v>101.826</v>
      </c>
    </row>
    <row r="621" spans="1:175">
      <c r="A621">
        <v>605</v>
      </c>
      <c r="B621">
        <v>1626466398</v>
      </c>
      <c r="C621">
        <v>1208.40000009537</v>
      </c>
      <c r="D621" t="s">
        <v>1504</v>
      </c>
      <c r="E621" t="s">
        <v>1505</v>
      </c>
      <c r="F621">
        <v>1</v>
      </c>
      <c r="G621" t="s">
        <v>291</v>
      </c>
      <c r="H621">
        <v>1626466397</v>
      </c>
      <c r="I621">
        <f>(J621)/1000</f>
        <v>0</v>
      </c>
      <c r="J621">
        <f>1000*CB621*AH621*(BX621-BY621)/(100*BQ621*(1000-AH621*BX621))</f>
        <v>0</v>
      </c>
      <c r="K621">
        <f>CB621*AH621*(BW621-BV621*(1000-AH621*BY621)/(1000-AH621*BX621))/(100*BQ621)</f>
        <v>0</v>
      </c>
      <c r="L621">
        <f>BV621 - IF(AH621&gt;1, K621*BQ621*100.0/(AJ621*CJ621), 0)</f>
        <v>0</v>
      </c>
      <c r="M621">
        <f>((S621-I621/2)*L621-K621)/(S621+I621/2)</f>
        <v>0</v>
      </c>
      <c r="N621">
        <f>M621*(CC621+CD621)/1000.0</f>
        <v>0</v>
      </c>
      <c r="O621">
        <f>(BV621 - IF(AH621&gt;1, K621*BQ621*100.0/(AJ621*CJ621), 0))*(CC621+CD621)/1000.0</f>
        <v>0</v>
      </c>
      <c r="P621">
        <f>2.0/((1/R621-1/Q621)+SIGN(R621)*SQRT((1/R621-1/Q621)*(1/R621-1/Q621) + 4*BR621/((BR621+1)*(BR621+1))*(2*1/R621*1/Q621-1/Q621*1/Q621)))</f>
        <v>0</v>
      </c>
      <c r="Q621">
        <f>IF(LEFT(BS621,1)&lt;&gt;"0",IF(LEFT(BS621,1)="1",3.0,BT621),$D$5+$E$5*(CJ621*CC621/($K$5*1000))+$F$5*(CJ621*CC621/($K$5*1000))*MAX(MIN(BQ621,$J$5),$I$5)*MAX(MIN(BQ621,$J$5),$I$5)+$G$5*MAX(MIN(BQ621,$J$5),$I$5)*(CJ621*CC621/($K$5*1000))+$H$5*(CJ621*CC621/($K$5*1000))*(CJ621*CC621/($K$5*1000)))</f>
        <v>0</v>
      </c>
      <c r="R621">
        <f>I621*(1000-(1000*0.61365*exp(17.502*V621/(240.97+V621))/(CC621+CD621)+BX621)/2)/(1000*0.61365*exp(17.502*V621/(240.97+V621))/(CC621+CD621)-BX621)</f>
        <v>0</v>
      </c>
      <c r="S621">
        <f>1/((BR621+1)/(P621/1.6)+1/(Q621/1.37)) + BR621/((BR621+1)/(P621/1.6) + BR621/(Q621/1.37))</f>
        <v>0</v>
      </c>
      <c r="T621">
        <f>(BM621*BP621)</f>
        <v>0</v>
      </c>
      <c r="U621">
        <f>(CE621+(T621+2*0.95*5.67E-8*(((CE621+$B$7)+273)^4-(CE621+273)^4)-44100*I621)/(1.84*29.3*Q621+8*0.95*5.67E-8*(CE621+273)^3))</f>
        <v>0</v>
      </c>
      <c r="V621">
        <f>($C$7*CF621+$D$7*CG621+$E$7*U621)</f>
        <v>0</v>
      </c>
      <c r="W621">
        <f>0.61365*exp(17.502*V621/(240.97+V621))</f>
        <v>0</v>
      </c>
      <c r="X621">
        <f>(Y621/Z621*100)</f>
        <v>0</v>
      </c>
      <c r="Y621">
        <f>BX621*(CC621+CD621)/1000</f>
        <v>0</v>
      </c>
      <c r="Z621">
        <f>0.61365*exp(17.502*CE621/(240.97+CE621))</f>
        <v>0</v>
      </c>
      <c r="AA621">
        <f>(W621-BX621*(CC621+CD621)/1000)</f>
        <v>0</v>
      </c>
      <c r="AB621">
        <f>(-I621*44100)</f>
        <v>0</v>
      </c>
      <c r="AC621">
        <f>2*29.3*Q621*0.92*(CE621-V621)</f>
        <v>0</v>
      </c>
      <c r="AD621">
        <f>2*0.95*5.67E-8*(((CE621+$B$7)+273)^4-(V621+273)^4)</f>
        <v>0</v>
      </c>
      <c r="AE621">
        <f>T621+AD621+AB621+AC621</f>
        <v>0</v>
      </c>
      <c r="AF621">
        <v>124</v>
      </c>
      <c r="AG621">
        <v>14</v>
      </c>
      <c r="AH621">
        <f>IF(AF621*$H$13&gt;=AJ621,1.0,(AJ621/(AJ621-AF621*$H$13)))</f>
        <v>0</v>
      </c>
      <c r="AI621">
        <f>(AH621-1)*100</f>
        <v>0</v>
      </c>
      <c r="AJ621">
        <f>MAX(0,($B$13+$C$13*CJ621)/(1+$D$13*CJ621)*CC621/(CE621+273)*$E$13)</f>
        <v>0</v>
      </c>
      <c r="AK621" t="s">
        <v>292</v>
      </c>
      <c r="AL621" t="s">
        <v>292</v>
      </c>
      <c r="AM621">
        <v>0</v>
      </c>
      <c r="AN621">
        <v>0</v>
      </c>
      <c r="AO621">
        <f>1-AM621/AN621</f>
        <v>0</v>
      </c>
      <c r="AP621">
        <v>0</v>
      </c>
      <c r="AQ621" t="s">
        <v>292</v>
      </c>
      <c r="AR621" t="s">
        <v>292</v>
      </c>
      <c r="AS621">
        <v>0</v>
      </c>
      <c r="AT621">
        <v>0</v>
      </c>
      <c r="AU621">
        <f>1-AS621/AT621</f>
        <v>0</v>
      </c>
      <c r="AV621">
        <v>0.5</v>
      </c>
      <c r="AW621">
        <f>BN621</f>
        <v>0</v>
      </c>
      <c r="AX621">
        <f>K621</f>
        <v>0</v>
      </c>
      <c r="AY621">
        <f>AU621*AV621*AW621</f>
        <v>0</v>
      </c>
      <c r="AZ621">
        <f>(AX621-AP621)/AW621</f>
        <v>0</v>
      </c>
      <c r="BA621">
        <f>(AN621-AT621)/AT621</f>
        <v>0</v>
      </c>
      <c r="BB621">
        <f>AM621/(AO621+AM621/AT621)</f>
        <v>0</v>
      </c>
      <c r="BC621" t="s">
        <v>292</v>
      </c>
      <c r="BD621">
        <v>0</v>
      </c>
      <c r="BE621">
        <f>IF(BD621&lt;&gt;0, BD621, BB621)</f>
        <v>0</v>
      </c>
      <c r="BF621">
        <f>1-BE621/AT621</f>
        <v>0</v>
      </c>
      <c r="BG621">
        <f>(AT621-AS621)/(AT621-BE621)</f>
        <v>0</v>
      </c>
      <c r="BH621">
        <f>(AN621-AT621)/(AN621-BE621)</f>
        <v>0</v>
      </c>
      <c r="BI621">
        <f>(AT621-AS621)/(AT621-AM621)</f>
        <v>0</v>
      </c>
      <c r="BJ621">
        <f>(AN621-AT621)/(AN621-AM621)</f>
        <v>0</v>
      </c>
      <c r="BK621">
        <f>(BG621*BE621/AS621)</f>
        <v>0</v>
      </c>
      <c r="BL621">
        <f>(1-BK621)</f>
        <v>0</v>
      </c>
      <c r="BM621">
        <f>$B$11*CK621+$C$11*CL621+$F$11*CM621*(1-CP621)</f>
        <v>0</v>
      </c>
      <c r="BN621">
        <f>BM621*BO621</f>
        <v>0</v>
      </c>
      <c r="BO621">
        <f>($B$11*$D$9+$C$11*$D$9+$F$11*((CZ621+CR621)/MAX(CZ621+CR621+DA621, 0.1)*$I$9+DA621/MAX(CZ621+CR621+DA621, 0.1)*$J$9))/($B$11+$C$11+$F$11)</f>
        <v>0</v>
      </c>
      <c r="BP621">
        <f>($B$11*$K$9+$C$11*$K$9+$F$11*((CZ621+CR621)/MAX(CZ621+CR621+DA621, 0.1)*$P$9+DA621/MAX(CZ621+CR621+DA621, 0.1)*$Q$9))/($B$11+$C$11+$F$11)</f>
        <v>0</v>
      </c>
      <c r="BQ621">
        <v>6</v>
      </c>
      <c r="BR621">
        <v>0.5</v>
      </c>
      <c r="BS621" t="s">
        <v>293</v>
      </c>
      <c r="BT621">
        <v>2</v>
      </c>
      <c r="BU621">
        <v>1626466397</v>
      </c>
      <c r="BV621">
        <v>394.759333333333</v>
      </c>
      <c r="BW621">
        <v>419.932333333333</v>
      </c>
      <c r="BX621">
        <v>20.3455333333333</v>
      </c>
      <c r="BY621">
        <v>10.6245333333333</v>
      </c>
      <c r="BZ621">
        <v>393.211666666667</v>
      </c>
      <c r="CA621">
        <v>20.2842666666667</v>
      </c>
      <c r="CB621">
        <v>899.971</v>
      </c>
      <c r="CC621">
        <v>100.746</v>
      </c>
      <c r="CD621">
        <v>0.0998027333333333</v>
      </c>
      <c r="CE621">
        <v>35.8803</v>
      </c>
      <c r="CF621">
        <v>32.9481</v>
      </c>
      <c r="CG621">
        <v>999.9</v>
      </c>
      <c r="CH621">
        <v>0</v>
      </c>
      <c r="CI621">
        <v>0</v>
      </c>
      <c r="CJ621">
        <v>9999.78333333333</v>
      </c>
      <c r="CK621">
        <v>0</v>
      </c>
      <c r="CL621">
        <v>0.221023</v>
      </c>
      <c r="CM621">
        <v>1459.93333333333</v>
      </c>
      <c r="CN621">
        <v>0.973005</v>
      </c>
      <c r="CO621">
        <v>0.0269953</v>
      </c>
      <c r="CP621">
        <v>0</v>
      </c>
      <c r="CQ621">
        <v>891.196666666667</v>
      </c>
      <c r="CR621">
        <v>4.99999</v>
      </c>
      <c r="CS621">
        <v>13117.7</v>
      </c>
      <c r="CT621">
        <v>12727.8</v>
      </c>
      <c r="CU621">
        <v>40.9163333333333</v>
      </c>
      <c r="CV621">
        <v>42.187</v>
      </c>
      <c r="CW621">
        <v>41.687</v>
      </c>
      <c r="CX621">
        <v>41.937</v>
      </c>
      <c r="CY621">
        <v>43.75</v>
      </c>
      <c r="CZ621">
        <v>1415.65333333333</v>
      </c>
      <c r="DA621">
        <v>39.28</v>
      </c>
      <c r="DB621">
        <v>0</v>
      </c>
      <c r="DC621">
        <v>1626466409</v>
      </c>
      <c r="DD621">
        <v>0</v>
      </c>
      <c r="DE621">
        <v>891.433846153846</v>
      </c>
      <c r="DF621">
        <v>-4.18345296681554</v>
      </c>
      <c r="DG621">
        <v>-53.5042734621282</v>
      </c>
      <c r="DH621">
        <v>13124.5461538462</v>
      </c>
      <c r="DI621">
        <v>15</v>
      </c>
      <c r="DJ621">
        <v>1626465084.6</v>
      </c>
      <c r="DK621" t="s">
        <v>294</v>
      </c>
      <c r="DL621">
        <v>1626465076.6</v>
      </c>
      <c r="DM621">
        <v>1626465084.6</v>
      </c>
      <c r="DN621">
        <v>8</v>
      </c>
      <c r="DO621">
        <v>0.212</v>
      </c>
      <c r="DP621">
        <v>0.013</v>
      </c>
      <c r="DQ621">
        <v>1.588</v>
      </c>
      <c r="DR621">
        <v>-0.074</v>
      </c>
      <c r="DS621">
        <v>420</v>
      </c>
      <c r="DT621">
        <v>3</v>
      </c>
      <c r="DU621">
        <v>0.13</v>
      </c>
      <c r="DV621">
        <v>0.03</v>
      </c>
      <c r="DW621">
        <v>-25.2422024390244</v>
      </c>
      <c r="DX621">
        <v>0.330217421602775</v>
      </c>
      <c r="DY621">
        <v>0.0417980714212865</v>
      </c>
      <c r="DZ621">
        <v>1</v>
      </c>
      <c r="EA621">
        <v>891.621457142857</v>
      </c>
      <c r="EB621">
        <v>-3.48695303423083</v>
      </c>
      <c r="EC621">
        <v>0.396581344050603</v>
      </c>
      <c r="ED621">
        <v>1</v>
      </c>
      <c r="EE621">
        <v>9.69296024390244</v>
      </c>
      <c r="EF621">
        <v>0.31810557491292</v>
      </c>
      <c r="EG621">
        <v>0.0345520116591871</v>
      </c>
      <c r="EH621">
        <v>0</v>
      </c>
      <c r="EI621">
        <v>2</v>
      </c>
      <c r="EJ621">
        <v>3</v>
      </c>
      <c r="EK621" t="s">
        <v>354</v>
      </c>
      <c r="EL621">
        <v>100</v>
      </c>
      <c r="EM621">
        <v>100</v>
      </c>
      <c r="EN621">
        <v>1.548</v>
      </c>
      <c r="EO621">
        <v>0.0616</v>
      </c>
      <c r="EP621">
        <v>0.796380875196005</v>
      </c>
      <c r="EQ621">
        <v>0.00225868272383977</v>
      </c>
      <c r="ER621">
        <v>-9.96746185667655e-07</v>
      </c>
      <c r="ES621">
        <v>2.83711317370827e-10</v>
      </c>
      <c r="ET621">
        <v>-0.071317122073674</v>
      </c>
      <c r="EU621">
        <v>-0.00217948432402501</v>
      </c>
      <c r="EV621">
        <v>0.000453263451741206</v>
      </c>
      <c r="EW621">
        <v>-1.16319206543697e-06</v>
      </c>
      <c r="EX621">
        <v>-2</v>
      </c>
      <c r="EY621">
        <v>2196</v>
      </c>
      <c r="EZ621">
        <v>1</v>
      </c>
      <c r="FA621">
        <v>25</v>
      </c>
      <c r="FB621">
        <v>22</v>
      </c>
      <c r="FC621">
        <v>21.9</v>
      </c>
      <c r="FD621">
        <v>18</v>
      </c>
      <c r="FE621">
        <v>842.047</v>
      </c>
      <c r="FF621">
        <v>442.117</v>
      </c>
      <c r="FG621">
        <v>45.4163</v>
      </c>
      <c r="FH621">
        <v>25.912</v>
      </c>
      <c r="FI621">
        <v>30.0008</v>
      </c>
      <c r="FJ621">
        <v>25.7091</v>
      </c>
      <c r="FK621">
        <v>25.7135</v>
      </c>
      <c r="FL621">
        <v>25.2173</v>
      </c>
      <c r="FM621">
        <v>32.4047</v>
      </c>
      <c r="FN621">
        <v>0</v>
      </c>
      <c r="FO621">
        <v>47</v>
      </c>
      <c r="FP621">
        <v>420</v>
      </c>
      <c r="FQ621">
        <v>10.6947</v>
      </c>
      <c r="FR621">
        <v>101.409</v>
      </c>
      <c r="FS621">
        <v>101.826</v>
      </c>
    </row>
    <row r="622" spans="1:175">
      <c r="A622">
        <v>606</v>
      </c>
      <c r="B622">
        <v>1626466400</v>
      </c>
      <c r="C622">
        <v>1210.40000009537</v>
      </c>
      <c r="D622" t="s">
        <v>1506</v>
      </c>
      <c r="E622" t="s">
        <v>1507</v>
      </c>
      <c r="F622">
        <v>1</v>
      </c>
      <c r="G622" t="s">
        <v>291</v>
      </c>
      <c r="H622">
        <v>1626466399</v>
      </c>
      <c r="I622">
        <f>(J622)/1000</f>
        <v>0</v>
      </c>
      <c r="J622">
        <f>1000*CB622*AH622*(BX622-BY622)/(100*BQ622*(1000-AH622*BX622))</f>
        <v>0</v>
      </c>
      <c r="K622">
        <f>CB622*AH622*(BW622-BV622*(1000-AH622*BY622)/(1000-AH622*BX622))/(100*BQ622)</f>
        <v>0</v>
      </c>
      <c r="L622">
        <f>BV622 - IF(AH622&gt;1, K622*BQ622*100.0/(AJ622*CJ622), 0)</f>
        <v>0</v>
      </c>
      <c r="M622">
        <f>((S622-I622/2)*L622-K622)/(S622+I622/2)</f>
        <v>0</v>
      </c>
      <c r="N622">
        <f>M622*(CC622+CD622)/1000.0</f>
        <v>0</v>
      </c>
      <c r="O622">
        <f>(BV622 - IF(AH622&gt;1, K622*BQ622*100.0/(AJ622*CJ622), 0))*(CC622+CD622)/1000.0</f>
        <v>0</v>
      </c>
      <c r="P622">
        <f>2.0/((1/R622-1/Q622)+SIGN(R622)*SQRT((1/R622-1/Q622)*(1/R622-1/Q622) + 4*BR622/((BR622+1)*(BR622+1))*(2*1/R622*1/Q622-1/Q622*1/Q622)))</f>
        <v>0</v>
      </c>
      <c r="Q622">
        <f>IF(LEFT(BS622,1)&lt;&gt;"0",IF(LEFT(BS622,1)="1",3.0,BT622),$D$5+$E$5*(CJ622*CC622/($K$5*1000))+$F$5*(CJ622*CC622/($K$5*1000))*MAX(MIN(BQ622,$J$5),$I$5)*MAX(MIN(BQ622,$J$5),$I$5)+$G$5*MAX(MIN(BQ622,$J$5),$I$5)*(CJ622*CC622/($K$5*1000))+$H$5*(CJ622*CC622/($K$5*1000))*(CJ622*CC622/($K$5*1000)))</f>
        <v>0</v>
      </c>
      <c r="R622">
        <f>I622*(1000-(1000*0.61365*exp(17.502*V622/(240.97+V622))/(CC622+CD622)+BX622)/2)/(1000*0.61365*exp(17.502*V622/(240.97+V622))/(CC622+CD622)-BX622)</f>
        <v>0</v>
      </c>
      <c r="S622">
        <f>1/((BR622+1)/(P622/1.6)+1/(Q622/1.37)) + BR622/((BR622+1)/(P622/1.6) + BR622/(Q622/1.37))</f>
        <v>0</v>
      </c>
      <c r="T622">
        <f>(BM622*BP622)</f>
        <v>0</v>
      </c>
      <c r="U622">
        <f>(CE622+(T622+2*0.95*5.67E-8*(((CE622+$B$7)+273)^4-(CE622+273)^4)-44100*I622)/(1.84*29.3*Q622+8*0.95*5.67E-8*(CE622+273)^3))</f>
        <v>0</v>
      </c>
      <c r="V622">
        <f>($C$7*CF622+$D$7*CG622+$E$7*U622)</f>
        <v>0</v>
      </c>
      <c r="W622">
        <f>0.61365*exp(17.502*V622/(240.97+V622))</f>
        <v>0</v>
      </c>
      <c r="X622">
        <f>(Y622/Z622*100)</f>
        <v>0</v>
      </c>
      <c r="Y622">
        <f>BX622*(CC622+CD622)/1000</f>
        <v>0</v>
      </c>
      <c r="Z622">
        <f>0.61365*exp(17.502*CE622/(240.97+CE622))</f>
        <v>0</v>
      </c>
      <c r="AA622">
        <f>(W622-BX622*(CC622+CD622)/1000)</f>
        <v>0</v>
      </c>
      <c r="AB622">
        <f>(-I622*44100)</f>
        <v>0</v>
      </c>
      <c r="AC622">
        <f>2*29.3*Q622*0.92*(CE622-V622)</f>
        <v>0</v>
      </c>
      <c r="AD622">
        <f>2*0.95*5.67E-8*(((CE622+$B$7)+273)^4-(V622+273)^4)</f>
        <v>0</v>
      </c>
      <c r="AE622">
        <f>T622+AD622+AB622+AC622</f>
        <v>0</v>
      </c>
      <c r="AF622">
        <v>124</v>
      </c>
      <c r="AG622">
        <v>14</v>
      </c>
      <c r="AH622">
        <f>IF(AF622*$H$13&gt;=AJ622,1.0,(AJ622/(AJ622-AF622*$H$13)))</f>
        <v>0</v>
      </c>
      <c r="AI622">
        <f>(AH622-1)*100</f>
        <v>0</v>
      </c>
      <c r="AJ622">
        <f>MAX(0,($B$13+$C$13*CJ622)/(1+$D$13*CJ622)*CC622/(CE622+273)*$E$13)</f>
        <v>0</v>
      </c>
      <c r="AK622" t="s">
        <v>292</v>
      </c>
      <c r="AL622" t="s">
        <v>292</v>
      </c>
      <c r="AM622">
        <v>0</v>
      </c>
      <c r="AN622">
        <v>0</v>
      </c>
      <c r="AO622">
        <f>1-AM622/AN622</f>
        <v>0</v>
      </c>
      <c r="AP622">
        <v>0</v>
      </c>
      <c r="AQ622" t="s">
        <v>292</v>
      </c>
      <c r="AR622" t="s">
        <v>292</v>
      </c>
      <c r="AS622">
        <v>0</v>
      </c>
      <c r="AT622">
        <v>0</v>
      </c>
      <c r="AU622">
        <f>1-AS622/AT622</f>
        <v>0</v>
      </c>
      <c r="AV622">
        <v>0.5</v>
      </c>
      <c r="AW622">
        <f>BN622</f>
        <v>0</v>
      </c>
      <c r="AX622">
        <f>K622</f>
        <v>0</v>
      </c>
      <c r="AY622">
        <f>AU622*AV622*AW622</f>
        <v>0</v>
      </c>
      <c r="AZ622">
        <f>(AX622-AP622)/AW622</f>
        <v>0</v>
      </c>
      <c r="BA622">
        <f>(AN622-AT622)/AT622</f>
        <v>0</v>
      </c>
      <c r="BB622">
        <f>AM622/(AO622+AM622/AT622)</f>
        <v>0</v>
      </c>
      <c r="BC622" t="s">
        <v>292</v>
      </c>
      <c r="BD622">
        <v>0</v>
      </c>
      <c r="BE622">
        <f>IF(BD622&lt;&gt;0, BD622, BB622)</f>
        <v>0</v>
      </c>
      <c r="BF622">
        <f>1-BE622/AT622</f>
        <v>0</v>
      </c>
      <c r="BG622">
        <f>(AT622-AS622)/(AT622-BE622)</f>
        <v>0</v>
      </c>
      <c r="BH622">
        <f>(AN622-AT622)/(AN622-BE622)</f>
        <v>0</v>
      </c>
      <c r="BI622">
        <f>(AT622-AS622)/(AT622-AM622)</f>
        <v>0</v>
      </c>
      <c r="BJ622">
        <f>(AN622-AT622)/(AN622-AM622)</f>
        <v>0</v>
      </c>
      <c r="BK622">
        <f>(BG622*BE622/AS622)</f>
        <v>0</v>
      </c>
      <c r="BL622">
        <f>(1-BK622)</f>
        <v>0</v>
      </c>
      <c r="BM622">
        <f>$B$11*CK622+$C$11*CL622+$F$11*CM622*(1-CP622)</f>
        <v>0</v>
      </c>
      <c r="BN622">
        <f>BM622*BO622</f>
        <v>0</v>
      </c>
      <c r="BO622">
        <f>($B$11*$D$9+$C$11*$D$9+$F$11*((CZ622+CR622)/MAX(CZ622+CR622+DA622, 0.1)*$I$9+DA622/MAX(CZ622+CR622+DA622, 0.1)*$J$9))/($B$11+$C$11+$F$11)</f>
        <v>0</v>
      </c>
      <c r="BP622">
        <f>($B$11*$K$9+$C$11*$K$9+$F$11*((CZ622+CR622)/MAX(CZ622+CR622+DA622, 0.1)*$P$9+DA622/MAX(CZ622+CR622+DA622, 0.1)*$Q$9))/($B$11+$C$11+$F$11)</f>
        <v>0</v>
      </c>
      <c r="BQ622">
        <v>6</v>
      </c>
      <c r="BR622">
        <v>0.5</v>
      </c>
      <c r="BS622" t="s">
        <v>293</v>
      </c>
      <c r="BT622">
        <v>2</v>
      </c>
      <c r="BU622">
        <v>1626466399</v>
      </c>
      <c r="BV622">
        <v>394.78</v>
      </c>
      <c r="BW622">
        <v>419.989666666667</v>
      </c>
      <c r="BX622">
        <v>20.3820666666667</v>
      </c>
      <c r="BY622">
        <v>10.6429</v>
      </c>
      <c r="BZ622">
        <v>393.232333333333</v>
      </c>
      <c r="CA622">
        <v>20.3203</v>
      </c>
      <c r="CB622">
        <v>899.995</v>
      </c>
      <c r="CC622">
        <v>100.745666666667</v>
      </c>
      <c r="CD622">
        <v>0.100020333333333</v>
      </c>
      <c r="CE622">
        <v>35.9068666666667</v>
      </c>
      <c r="CF622">
        <v>32.9691333333333</v>
      </c>
      <c r="CG622">
        <v>999.9</v>
      </c>
      <c r="CH622">
        <v>0</v>
      </c>
      <c r="CI622">
        <v>0</v>
      </c>
      <c r="CJ622">
        <v>10000.44</v>
      </c>
      <c r="CK622">
        <v>0</v>
      </c>
      <c r="CL622">
        <v>0.221023</v>
      </c>
      <c r="CM622">
        <v>1459.93333333333</v>
      </c>
      <c r="CN622">
        <v>0.973005</v>
      </c>
      <c r="CO622">
        <v>0.0269953</v>
      </c>
      <c r="CP622">
        <v>0</v>
      </c>
      <c r="CQ622">
        <v>890.817666666667</v>
      </c>
      <c r="CR622">
        <v>4.99999</v>
      </c>
      <c r="CS622">
        <v>13116.4</v>
      </c>
      <c r="CT622">
        <v>12727.8</v>
      </c>
      <c r="CU622">
        <v>40.937</v>
      </c>
      <c r="CV622">
        <v>42.187</v>
      </c>
      <c r="CW622">
        <v>41.687</v>
      </c>
      <c r="CX622">
        <v>41.937</v>
      </c>
      <c r="CY622">
        <v>43.7706666666667</v>
      </c>
      <c r="CZ622">
        <v>1415.65333333333</v>
      </c>
      <c r="DA622">
        <v>39.28</v>
      </c>
      <c r="DB622">
        <v>0</v>
      </c>
      <c r="DC622">
        <v>1626466411.4</v>
      </c>
      <c r="DD622">
        <v>0</v>
      </c>
      <c r="DE622">
        <v>891.250346153846</v>
      </c>
      <c r="DF622">
        <v>-3.66287177288238</v>
      </c>
      <c r="DG622">
        <v>-54.5470085478578</v>
      </c>
      <c r="DH622">
        <v>13122.3269230769</v>
      </c>
      <c r="DI622">
        <v>15</v>
      </c>
      <c r="DJ622">
        <v>1626465084.6</v>
      </c>
      <c r="DK622" t="s">
        <v>294</v>
      </c>
      <c r="DL622">
        <v>1626465076.6</v>
      </c>
      <c r="DM622">
        <v>1626465084.6</v>
      </c>
      <c r="DN622">
        <v>8</v>
      </c>
      <c r="DO622">
        <v>0.212</v>
      </c>
      <c r="DP622">
        <v>0.013</v>
      </c>
      <c r="DQ622">
        <v>1.588</v>
      </c>
      <c r="DR622">
        <v>-0.074</v>
      </c>
      <c r="DS622">
        <v>420</v>
      </c>
      <c r="DT622">
        <v>3</v>
      </c>
      <c r="DU622">
        <v>0.13</v>
      </c>
      <c r="DV622">
        <v>0.03</v>
      </c>
      <c r="DW622">
        <v>-25.2374536585366</v>
      </c>
      <c r="DX622">
        <v>0.415068292682957</v>
      </c>
      <c r="DY622">
        <v>0.0442034878745293</v>
      </c>
      <c r="DZ622">
        <v>1</v>
      </c>
      <c r="EA622">
        <v>891.471666666667</v>
      </c>
      <c r="EB622">
        <v>-3.87718384592575</v>
      </c>
      <c r="EC622">
        <v>0.413447418273191</v>
      </c>
      <c r="ED622">
        <v>1</v>
      </c>
      <c r="EE622">
        <v>9.70317512195122</v>
      </c>
      <c r="EF622">
        <v>0.255726062717768</v>
      </c>
      <c r="EG622">
        <v>0.0286204745168646</v>
      </c>
      <c r="EH622">
        <v>0</v>
      </c>
      <c r="EI622">
        <v>2</v>
      </c>
      <c r="EJ622">
        <v>3</v>
      </c>
      <c r="EK622" t="s">
        <v>354</v>
      </c>
      <c r="EL622">
        <v>100</v>
      </c>
      <c r="EM622">
        <v>100</v>
      </c>
      <c r="EN622">
        <v>1.548</v>
      </c>
      <c r="EO622">
        <v>0.0621</v>
      </c>
      <c r="EP622">
        <v>0.796380875196005</v>
      </c>
      <c r="EQ622">
        <v>0.00225868272383977</v>
      </c>
      <c r="ER622">
        <v>-9.96746185667655e-07</v>
      </c>
      <c r="ES622">
        <v>2.83711317370827e-10</v>
      </c>
      <c r="ET622">
        <v>-0.071317122073674</v>
      </c>
      <c r="EU622">
        <v>-0.00217948432402501</v>
      </c>
      <c r="EV622">
        <v>0.000453263451741206</v>
      </c>
      <c r="EW622">
        <v>-1.16319206543697e-06</v>
      </c>
      <c r="EX622">
        <v>-2</v>
      </c>
      <c r="EY622">
        <v>2196</v>
      </c>
      <c r="EZ622">
        <v>1</v>
      </c>
      <c r="FA622">
        <v>25</v>
      </c>
      <c r="FB622">
        <v>22.1</v>
      </c>
      <c r="FC622">
        <v>21.9</v>
      </c>
      <c r="FD622">
        <v>18</v>
      </c>
      <c r="FE622">
        <v>841.904</v>
      </c>
      <c r="FF622">
        <v>442.276</v>
      </c>
      <c r="FG622">
        <v>45.4447</v>
      </c>
      <c r="FH622">
        <v>25.9153</v>
      </c>
      <c r="FI622">
        <v>30.0007</v>
      </c>
      <c r="FJ622">
        <v>25.7121</v>
      </c>
      <c r="FK622">
        <v>25.7162</v>
      </c>
      <c r="FL622">
        <v>25.2167</v>
      </c>
      <c r="FM622">
        <v>32.0309</v>
      </c>
      <c r="FN622">
        <v>0</v>
      </c>
      <c r="FO622">
        <v>47</v>
      </c>
      <c r="FP622">
        <v>420</v>
      </c>
      <c r="FQ622">
        <v>10.7936</v>
      </c>
      <c r="FR622">
        <v>101.41</v>
      </c>
      <c r="FS622">
        <v>101.825</v>
      </c>
    </row>
    <row r="623" spans="1:175">
      <c r="A623">
        <v>607</v>
      </c>
      <c r="B623">
        <v>1626466402</v>
      </c>
      <c r="C623">
        <v>1212.40000009537</v>
      </c>
      <c r="D623" t="s">
        <v>1508</v>
      </c>
      <c r="E623" t="s">
        <v>1509</v>
      </c>
      <c r="F623">
        <v>1</v>
      </c>
      <c r="G623" t="s">
        <v>291</v>
      </c>
      <c r="H623">
        <v>1626466401</v>
      </c>
      <c r="I623">
        <f>(J623)/1000</f>
        <v>0</v>
      </c>
      <c r="J623">
        <f>1000*CB623*AH623*(BX623-BY623)/(100*BQ623*(1000-AH623*BX623))</f>
        <v>0</v>
      </c>
      <c r="K623">
        <f>CB623*AH623*(BW623-BV623*(1000-AH623*BY623)/(1000-AH623*BX623))/(100*BQ623)</f>
        <v>0</v>
      </c>
      <c r="L623">
        <f>BV623 - IF(AH623&gt;1, K623*BQ623*100.0/(AJ623*CJ623), 0)</f>
        <v>0</v>
      </c>
      <c r="M623">
        <f>((S623-I623/2)*L623-K623)/(S623+I623/2)</f>
        <v>0</v>
      </c>
      <c r="N623">
        <f>M623*(CC623+CD623)/1000.0</f>
        <v>0</v>
      </c>
      <c r="O623">
        <f>(BV623 - IF(AH623&gt;1, K623*BQ623*100.0/(AJ623*CJ623), 0))*(CC623+CD623)/1000.0</f>
        <v>0</v>
      </c>
      <c r="P623">
        <f>2.0/((1/R623-1/Q623)+SIGN(R623)*SQRT((1/R623-1/Q623)*(1/R623-1/Q623) + 4*BR623/((BR623+1)*(BR623+1))*(2*1/R623*1/Q623-1/Q623*1/Q623)))</f>
        <v>0</v>
      </c>
      <c r="Q623">
        <f>IF(LEFT(BS623,1)&lt;&gt;"0",IF(LEFT(BS623,1)="1",3.0,BT623),$D$5+$E$5*(CJ623*CC623/($K$5*1000))+$F$5*(CJ623*CC623/($K$5*1000))*MAX(MIN(BQ623,$J$5),$I$5)*MAX(MIN(BQ623,$J$5),$I$5)+$G$5*MAX(MIN(BQ623,$J$5),$I$5)*(CJ623*CC623/($K$5*1000))+$H$5*(CJ623*CC623/($K$5*1000))*(CJ623*CC623/($K$5*1000)))</f>
        <v>0</v>
      </c>
      <c r="R623">
        <f>I623*(1000-(1000*0.61365*exp(17.502*V623/(240.97+V623))/(CC623+CD623)+BX623)/2)/(1000*0.61365*exp(17.502*V623/(240.97+V623))/(CC623+CD623)-BX623)</f>
        <v>0</v>
      </c>
      <c r="S623">
        <f>1/((BR623+1)/(P623/1.6)+1/(Q623/1.37)) + BR623/((BR623+1)/(P623/1.6) + BR623/(Q623/1.37))</f>
        <v>0</v>
      </c>
      <c r="T623">
        <f>(BM623*BP623)</f>
        <v>0</v>
      </c>
      <c r="U623">
        <f>(CE623+(T623+2*0.95*5.67E-8*(((CE623+$B$7)+273)^4-(CE623+273)^4)-44100*I623)/(1.84*29.3*Q623+8*0.95*5.67E-8*(CE623+273)^3))</f>
        <v>0</v>
      </c>
      <c r="V623">
        <f>($C$7*CF623+$D$7*CG623+$E$7*U623)</f>
        <v>0</v>
      </c>
      <c r="W623">
        <f>0.61365*exp(17.502*V623/(240.97+V623))</f>
        <v>0</v>
      </c>
      <c r="X623">
        <f>(Y623/Z623*100)</f>
        <v>0</v>
      </c>
      <c r="Y623">
        <f>BX623*(CC623+CD623)/1000</f>
        <v>0</v>
      </c>
      <c r="Z623">
        <f>0.61365*exp(17.502*CE623/(240.97+CE623))</f>
        <v>0</v>
      </c>
      <c r="AA623">
        <f>(W623-BX623*(CC623+CD623)/1000)</f>
        <v>0</v>
      </c>
      <c r="AB623">
        <f>(-I623*44100)</f>
        <v>0</v>
      </c>
      <c r="AC623">
        <f>2*29.3*Q623*0.92*(CE623-V623)</f>
        <v>0</v>
      </c>
      <c r="AD623">
        <f>2*0.95*5.67E-8*(((CE623+$B$7)+273)^4-(V623+273)^4)</f>
        <v>0</v>
      </c>
      <c r="AE623">
        <f>T623+AD623+AB623+AC623</f>
        <v>0</v>
      </c>
      <c r="AF623">
        <v>124</v>
      </c>
      <c r="AG623">
        <v>14</v>
      </c>
      <c r="AH623">
        <f>IF(AF623*$H$13&gt;=AJ623,1.0,(AJ623/(AJ623-AF623*$H$13)))</f>
        <v>0</v>
      </c>
      <c r="AI623">
        <f>(AH623-1)*100</f>
        <v>0</v>
      </c>
      <c r="AJ623">
        <f>MAX(0,($B$13+$C$13*CJ623)/(1+$D$13*CJ623)*CC623/(CE623+273)*$E$13)</f>
        <v>0</v>
      </c>
      <c r="AK623" t="s">
        <v>292</v>
      </c>
      <c r="AL623" t="s">
        <v>292</v>
      </c>
      <c r="AM623">
        <v>0</v>
      </c>
      <c r="AN623">
        <v>0</v>
      </c>
      <c r="AO623">
        <f>1-AM623/AN623</f>
        <v>0</v>
      </c>
      <c r="AP623">
        <v>0</v>
      </c>
      <c r="AQ623" t="s">
        <v>292</v>
      </c>
      <c r="AR623" t="s">
        <v>292</v>
      </c>
      <c r="AS623">
        <v>0</v>
      </c>
      <c r="AT623">
        <v>0</v>
      </c>
      <c r="AU623">
        <f>1-AS623/AT623</f>
        <v>0</v>
      </c>
      <c r="AV623">
        <v>0.5</v>
      </c>
      <c r="AW623">
        <f>BN623</f>
        <v>0</v>
      </c>
      <c r="AX623">
        <f>K623</f>
        <v>0</v>
      </c>
      <c r="AY623">
        <f>AU623*AV623*AW623</f>
        <v>0</v>
      </c>
      <c r="AZ623">
        <f>(AX623-AP623)/AW623</f>
        <v>0</v>
      </c>
      <c r="BA623">
        <f>(AN623-AT623)/AT623</f>
        <v>0</v>
      </c>
      <c r="BB623">
        <f>AM623/(AO623+AM623/AT623)</f>
        <v>0</v>
      </c>
      <c r="BC623" t="s">
        <v>292</v>
      </c>
      <c r="BD623">
        <v>0</v>
      </c>
      <c r="BE623">
        <f>IF(BD623&lt;&gt;0, BD623, BB623)</f>
        <v>0</v>
      </c>
      <c r="BF623">
        <f>1-BE623/AT623</f>
        <v>0</v>
      </c>
      <c r="BG623">
        <f>(AT623-AS623)/(AT623-BE623)</f>
        <v>0</v>
      </c>
      <c r="BH623">
        <f>(AN623-AT623)/(AN623-BE623)</f>
        <v>0</v>
      </c>
      <c r="BI623">
        <f>(AT623-AS623)/(AT623-AM623)</f>
        <v>0</v>
      </c>
      <c r="BJ623">
        <f>(AN623-AT623)/(AN623-AM623)</f>
        <v>0</v>
      </c>
      <c r="BK623">
        <f>(BG623*BE623/AS623)</f>
        <v>0</v>
      </c>
      <c r="BL623">
        <f>(1-BK623)</f>
        <v>0</v>
      </c>
      <c r="BM623">
        <f>$B$11*CK623+$C$11*CL623+$F$11*CM623*(1-CP623)</f>
        <v>0</v>
      </c>
      <c r="BN623">
        <f>BM623*BO623</f>
        <v>0</v>
      </c>
      <c r="BO623">
        <f>($B$11*$D$9+$C$11*$D$9+$F$11*((CZ623+CR623)/MAX(CZ623+CR623+DA623, 0.1)*$I$9+DA623/MAX(CZ623+CR623+DA623, 0.1)*$J$9))/($B$11+$C$11+$F$11)</f>
        <v>0</v>
      </c>
      <c r="BP623">
        <f>($B$11*$K$9+$C$11*$K$9+$F$11*((CZ623+CR623)/MAX(CZ623+CR623+DA623, 0.1)*$P$9+DA623/MAX(CZ623+CR623+DA623, 0.1)*$Q$9))/($B$11+$C$11+$F$11)</f>
        <v>0</v>
      </c>
      <c r="BQ623">
        <v>6</v>
      </c>
      <c r="BR623">
        <v>0.5</v>
      </c>
      <c r="BS623" t="s">
        <v>293</v>
      </c>
      <c r="BT623">
        <v>2</v>
      </c>
      <c r="BU623">
        <v>1626466401</v>
      </c>
      <c r="BV623">
        <v>394.789666666667</v>
      </c>
      <c r="BW623">
        <v>419.995</v>
      </c>
      <c r="BX623">
        <v>20.4139666666667</v>
      </c>
      <c r="BY623">
        <v>10.6500666666667</v>
      </c>
      <c r="BZ623">
        <v>393.241666666667</v>
      </c>
      <c r="CA623">
        <v>20.3517333333333</v>
      </c>
      <c r="CB623">
        <v>900.023</v>
      </c>
      <c r="CC623">
        <v>100.745666666667</v>
      </c>
      <c r="CD623">
        <v>0.0998680666666667</v>
      </c>
      <c r="CE623">
        <v>35.9334666666667</v>
      </c>
      <c r="CF623">
        <v>32.9884</v>
      </c>
      <c r="CG623">
        <v>999.9</v>
      </c>
      <c r="CH623">
        <v>0</v>
      </c>
      <c r="CI623">
        <v>0</v>
      </c>
      <c r="CJ623">
        <v>10005.8333333333</v>
      </c>
      <c r="CK623">
        <v>0</v>
      </c>
      <c r="CL623">
        <v>0.221023</v>
      </c>
      <c r="CM623">
        <v>1460.10333333333</v>
      </c>
      <c r="CN623">
        <v>0.973006333333333</v>
      </c>
      <c r="CO623">
        <v>0.0269937333333333</v>
      </c>
      <c r="CP623">
        <v>0</v>
      </c>
      <c r="CQ623">
        <v>890.742666666667</v>
      </c>
      <c r="CR623">
        <v>4.99999</v>
      </c>
      <c r="CS623">
        <v>13116.2</v>
      </c>
      <c r="CT623">
        <v>12729.2666666667</v>
      </c>
      <c r="CU623">
        <v>40.937</v>
      </c>
      <c r="CV623">
        <v>42.187</v>
      </c>
      <c r="CW623">
        <v>41.687</v>
      </c>
      <c r="CX623">
        <v>41.937</v>
      </c>
      <c r="CY623">
        <v>43.812</v>
      </c>
      <c r="CZ623">
        <v>1415.82333333333</v>
      </c>
      <c r="DA623">
        <v>39.28</v>
      </c>
      <c r="DB623">
        <v>0</v>
      </c>
      <c r="DC623">
        <v>1626466413.2</v>
      </c>
      <c r="DD623">
        <v>0</v>
      </c>
      <c r="DE623">
        <v>891.13656</v>
      </c>
      <c r="DF623">
        <v>-3.74199997483113</v>
      </c>
      <c r="DG623">
        <v>-52.2230769487384</v>
      </c>
      <c r="DH623">
        <v>13120.6</v>
      </c>
      <c r="DI623">
        <v>15</v>
      </c>
      <c r="DJ623">
        <v>1626465084.6</v>
      </c>
      <c r="DK623" t="s">
        <v>294</v>
      </c>
      <c r="DL623">
        <v>1626465076.6</v>
      </c>
      <c r="DM623">
        <v>1626465084.6</v>
      </c>
      <c r="DN623">
        <v>8</v>
      </c>
      <c r="DO623">
        <v>0.212</v>
      </c>
      <c r="DP623">
        <v>0.013</v>
      </c>
      <c r="DQ623">
        <v>1.588</v>
      </c>
      <c r="DR623">
        <v>-0.074</v>
      </c>
      <c r="DS623">
        <v>420</v>
      </c>
      <c r="DT623">
        <v>3</v>
      </c>
      <c r="DU623">
        <v>0.13</v>
      </c>
      <c r="DV623">
        <v>0.03</v>
      </c>
      <c r="DW623">
        <v>-25.2303146341463</v>
      </c>
      <c r="DX623">
        <v>0.341767944250879</v>
      </c>
      <c r="DY623">
        <v>0.0407026310708003</v>
      </c>
      <c r="DZ623">
        <v>1</v>
      </c>
      <c r="EA623">
        <v>891.379333333333</v>
      </c>
      <c r="EB623">
        <v>-4.15717911135269</v>
      </c>
      <c r="EC623">
        <v>0.431530304892259</v>
      </c>
      <c r="ED623">
        <v>1</v>
      </c>
      <c r="EE623">
        <v>9.71452682926829</v>
      </c>
      <c r="EF623">
        <v>0.214212543554011</v>
      </c>
      <c r="EG623">
        <v>0.0233415215127855</v>
      </c>
      <c r="EH623">
        <v>0</v>
      </c>
      <c r="EI623">
        <v>2</v>
      </c>
      <c r="EJ623">
        <v>3</v>
      </c>
      <c r="EK623" t="s">
        <v>354</v>
      </c>
      <c r="EL623">
        <v>100</v>
      </c>
      <c r="EM623">
        <v>100</v>
      </c>
      <c r="EN623">
        <v>1.548</v>
      </c>
      <c r="EO623">
        <v>0.0624</v>
      </c>
      <c r="EP623">
        <v>0.796380875196005</v>
      </c>
      <c r="EQ623">
        <v>0.00225868272383977</v>
      </c>
      <c r="ER623">
        <v>-9.96746185667655e-07</v>
      </c>
      <c r="ES623">
        <v>2.83711317370827e-10</v>
      </c>
      <c r="ET623">
        <v>-0.071317122073674</v>
      </c>
      <c r="EU623">
        <v>-0.00217948432402501</v>
      </c>
      <c r="EV623">
        <v>0.000453263451741206</v>
      </c>
      <c r="EW623">
        <v>-1.16319206543697e-06</v>
      </c>
      <c r="EX623">
        <v>-2</v>
      </c>
      <c r="EY623">
        <v>2196</v>
      </c>
      <c r="EZ623">
        <v>1</v>
      </c>
      <c r="FA623">
        <v>25</v>
      </c>
      <c r="FB623">
        <v>22.1</v>
      </c>
      <c r="FC623">
        <v>22</v>
      </c>
      <c r="FD623">
        <v>18</v>
      </c>
      <c r="FE623">
        <v>842.045</v>
      </c>
      <c r="FF623">
        <v>442.314</v>
      </c>
      <c r="FG623">
        <v>45.473</v>
      </c>
      <c r="FH623">
        <v>25.9189</v>
      </c>
      <c r="FI623">
        <v>30.0007</v>
      </c>
      <c r="FJ623">
        <v>25.7151</v>
      </c>
      <c r="FK623">
        <v>25.7189</v>
      </c>
      <c r="FL623">
        <v>25.2188</v>
      </c>
      <c r="FM623">
        <v>32.0309</v>
      </c>
      <c r="FN623">
        <v>0</v>
      </c>
      <c r="FO623">
        <v>47</v>
      </c>
      <c r="FP623">
        <v>420</v>
      </c>
      <c r="FQ623">
        <v>10.8034</v>
      </c>
      <c r="FR623">
        <v>101.41</v>
      </c>
      <c r="FS623">
        <v>101.825</v>
      </c>
    </row>
    <row r="624" spans="1:175">
      <c r="A624">
        <v>608</v>
      </c>
      <c r="B624">
        <v>1626466404</v>
      </c>
      <c r="C624">
        <v>1214.40000009537</v>
      </c>
      <c r="D624" t="s">
        <v>1510</v>
      </c>
      <c r="E624" t="s">
        <v>1511</v>
      </c>
      <c r="F624">
        <v>1</v>
      </c>
      <c r="G624" t="s">
        <v>291</v>
      </c>
      <c r="H624">
        <v>1626466403</v>
      </c>
      <c r="I624">
        <f>(J624)/1000</f>
        <v>0</v>
      </c>
      <c r="J624">
        <f>1000*CB624*AH624*(BX624-BY624)/(100*BQ624*(1000-AH624*BX624))</f>
        <v>0</v>
      </c>
      <c r="K624">
        <f>CB624*AH624*(BW624-BV624*(1000-AH624*BY624)/(1000-AH624*BX624))/(100*BQ624)</f>
        <v>0</v>
      </c>
      <c r="L624">
        <f>BV624 - IF(AH624&gt;1, K624*BQ624*100.0/(AJ624*CJ624), 0)</f>
        <v>0</v>
      </c>
      <c r="M624">
        <f>((S624-I624/2)*L624-K624)/(S624+I624/2)</f>
        <v>0</v>
      </c>
      <c r="N624">
        <f>M624*(CC624+CD624)/1000.0</f>
        <v>0</v>
      </c>
      <c r="O624">
        <f>(BV624 - IF(AH624&gt;1, K624*BQ624*100.0/(AJ624*CJ624), 0))*(CC624+CD624)/1000.0</f>
        <v>0</v>
      </c>
      <c r="P624">
        <f>2.0/((1/R624-1/Q624)+SIGN(R624)*SQRT((1/R624-1/Q624)*(1/R624-1/Q624) + 4*BR624/((BR624+1)*(BR624+1))*(2*1/R624*1/Q624-1/Q624*1/Q624)))</f>
        <v>0</v>
      </c>
      <c r="Q624">
        <f>IF(LEFT(BS624,1)&lt;&gt;"0",IF(LEFT(BS624,1)="1",3.0,BT624),$D$5+$E$5*(CJ624*CC624/($K$5*1000))+$F$5*(CJ624*CC624/($K$5*1000))*MAX(MIN(BQ624,$J$5),$I$5)*MAX(MIN(BQ624,$J$5),$I$5)+$G$5*MAX(MIN(BQ624,$J$5),$I$5)*(CJ624*CC624/($K$5*1000))+$H$5*(CJ624*CC624/($K$5*1000))*(CJ624*CC624/($K$5*1000)))</f>
        <v>0</v>
      </c>
      <c r="R624">
        <f>I624*(1000-(1000*0.61365*exp(17.502*V624/(240.97+V624))/(CC624+CD624)+BX624)/2)/(1000*0.61365*exp(17.502*V624/(240.97+V624))/(CC624+CD624)-BX624)</f>
        <v>0</v>
      </c>
      <c r="S624">
        <f>1/((BR624+1)/(P624/1.6)+1/(Q624/1.37)) + BR624/((BR624+1)/(P624/1.6) + BR624/(Q624/1.37))</f>
        <v>0</v>
      </c>
      <c r="T624">
        <f>(BM624*BP624)</f>
        <v>0</v>
      </c>
      <c r="U624">
        <f>(CE624+(T624+2*0.95*5.67E-8*(((CE624+$B$7)+273)^4-(CE624+273)^4)-44100*I624)/(1.84*29.3*Q624+8*0.95*5.67E-8*(CE624+273)^3))</f>
        <v>0</v>
      </c>
      <c r="V624">
        <f>($C$7*CF624+$D$7*CG624+$E$7*U624)</f>
        <v>0</v>
      </c>
      <c r="W624">
        <f>0.61365*exp(17.502*V624/(240.97+V624))</f>
        <v>0</v>
      </c>
      <c r="X624">
        <f>(Y624/Z624*100)</f>
        <v>0</v>
      </c>
      <c r="Y624">
        <f>BX624*(CC624+CD624)/1000</f>
        <v>0</v>
      </c>
      <c r="Z624">
        <f>0.61365*exp(17.502*CE624/(240.97+CE624))</f>
        <v>0</v>
      </c>
      <c r="AA624">
        <f>(W624-BX624*(CC624+CD624)/1000)</f>
        <v>0</v>
      </c>
      <c r="AB624">
        <f>(-I624*44100)</f>
        <v>0</v>
      </c>
      <c r="AC624">
        <f>2*29.3*Q624*0.92*(CE624-V624)</f>
        <v>0</v>
      </c>
      <c r="AD624">
        <f>2*0.95*5.67E-8*(((CE624+$B$7)+273)^4-(V624+273)^4)</f>
        <v>0</v>
      </c>
      <c r="AE624">
        <f>T624+AD624+AB624+AC624</f>
        <v>0</v>
      </c>
      <c r="AF624">
        <v>124</v>
      </c>
      <c r="AG624">
        <v>14</v>
      </c>
      <c r="AH624">
        <f>IF(AF624*$H$13&gt;=AJ624,1.0,(AJ624/(AJ624-AF624*$H$13)))</f>
        <v>0</v>
      </c>
      <c r="AI624">
        <f>(AH624-1)*100</f>
        <v>0</v>
      </c>
      <c r="AJ624">
        <f>MAX(0,($B$13+$C$13*CJ624)/(1+$D$13*CJ624)*CC624/(CE624+273)*$E$13)</f>
        <v>0</v>
      </c>
      <c r="AK624" t="s">
        <v>292</v>
      </c>
      <c r="AL624" t="s">
        <v>292</v>
      </c>
      <c r="AM624">
        <v>0</v>
      </c>
      <c r="AN624">
        <v>0</v>
      </c>
      <c r="AO624">
        <f>1-AM624/AN624</f>
        <v>0</v>
      </c>
      <c r="AP624">
        <v>0</v>
      </c>
      <c r="AQ624" t="s">
        <v>292</v>
      </c>
      <c r="AR624" t="s">
        <v>292</v>
      </c>
      <c r="AS624">
        <v>0</v>
      </c>
      <c r="AT624">
        <v>0</v>
      </c>
      <c r="AU624">
        <f>1-AS624/AT624</f>
        <v>0</v>
      </c>
      <c r="AV624">
        <v>0.5</v>
      </c>
      <c r="AW624">
        <f>BN624</f>
        <v>0</v>
      </c>
      <c r="AX624">
        <f>K624</f>
        <v>0</v>
      </c>
      <c r="AY624">
        <f>AU624*AV624*AW624</f>
        <v>0</v>
      </c>
      <c r="AZ624">
        <f>(AX624-AP624)/AW624</f>
        <v>0</v>
      </c>
      <c r="BA624">
        <f>(AN624-AT624)/AT624</f>
        <v>0</v>
      </c>
      <c r="BB624">
        <f>AM624/(AO624+AM624/AT624)</f>
        <v>0</v>
      </c>
      <c r="BC624" t="s">
        <v>292</v>
      </c>
      <c r="BD624">
        <v>0</v>
      </c>
      <c r="BE624">
        <f>IF(BD624&lt;&gt;0, BD624, BB624)</f>
        <v>0</v>
      </c>
      <c r="BF624">
        <f>1-BE624/AT624</f>
        <v>0</v>
      </c>
      <c r="BG624">
        <f>(AT624-AS624)/(AT624-BE624)</f>
        <v>0</v>
      </c>
      <c r="BH624">
        <f>(AN624-AT624)/(AN624-BE624)</f>
        <v>0</v>
      </c>
      <c r="BI624">
        <f>(AT624-AS624)/(AT624-AM624)</f>
        <v>0</v>
      </c>
      <c r="BJ624">
        <f>(AN624-AT624)/(AN624-AM624)</f>
        <v>0</v>
      </c>
      <c r="BK624">
        <f>(BG624*BE624/AS624)</f>
        <v>0</v>
      </c>
      <c r="BL624">
        <f>(1-BK624)</f>
        <v>0</v>
      </c>
      <c r="BM624">
        <f>$B$11*CK624+$C$11*CL624+$F$11*CM624*(1-CP624)</f>
        <v>0</v>
      </c>
      <c r="BN624">
        <f>BM624*BO624</f>
        <v>0</v>
      </c>
      <c r="BO624">
        <f>($B$11*$D$9+$C$11*$D$9+$F$11*((CZ624+CR624)/MAX(CZ624+CR624+DA624, 0.1)*$I$9+DA624/MAX(CZ624+CR624+DA624, 0.1)*$J$9))/($B$11+$C$11+$F$11)</f>
        <v>0</v>
      </c>
      <c r="BP624">
        <f>($B$11*$K$9+$C$11*$K$9+$F$11*((CZ624+CR624)/MAX(CZ624+CR624+DA624, 0.1)*$P$9+DA624/MAX(CZ624+CR624+DA624, 0.1)*$Q$9))/($B$11+$C$11+$F$11)</f>
        <v>0</v>
      </c>
      <c r="BQ624">
        <v>6</v>
      </c>
      <c r="BR624">
        <v>0.5</v>
      </c>
      <c r="BS624" t="s">
        <v>293</v>
      </c>
      <c r="BT624">
        <v>2</v>
      </c>
      <c r="BU624">
        <v>1626466403</v>
      </c>
      <c r="BV624">
        <v>394.775666666667</v>
      </c>
      <c r="BW624">
        <v>419.944333333333</v>
      </c>
      <c r="BX624">
        <v>20.4451</v>
      </c>
      <c r="BY624">
        <v>10.6707</v>
      </c>
      <c r="BZ624">
        <v>393.227666666667</v>
      </c>
      <c r="CA624">
        <v>20.3823666666667</v>
      </c>
      <c r="CB624">
        <v>900.004</v>
      </c>
      <c r="CC624">
        <v>100.745</v>
      </c>
      <c r="CD624">
        <v>0.100152666666667</v>
      </c>
      <c r="CE624">
        <v>35.9584</v>
      </c>
      <c r="CF624">
        <v>33.0116</v>
      </c>
      <c r="CG624">
        <v>999.9</v>
      </c>
      <c r="CH624">
        <v>0</v>
      </c>
      <c r="CI624">
        <v>0</v>
      </c>
      <c r="CJ624">
        <v>9992.48333333333</v>
      </c>
      <c r="CK624">
        <v>0</v>
      </c>
      <c r="CL624">
        <v>0.221023</v>
      </c>
      <c r="CM624">
        <v>1459.92</v>
      </c>
      <c r="CN624">
        <v>0.973005</v>
      </c>
      <c r="CO624">
        <v>0.0269953</v>
      </c>
      <c r="CP624">
        <v>0</v>
      </c>
      <c r="CQ624">
        <v>890.712666666667</v>
      </c>
      <c r="CR624">
        <v>4.99999</v>
      </c>
      <c r="CS624">
        <v>13113.3</v>
      </c>
      <c r="CT624">
        <v>12727.7</v>
      </c>
      <c r="CU624">
        <v>40.937</v>
      </c>
      <c r="CV624">
        <v>42.187</v>
      </c>
      <c r="CW624">
        <v>41.687</v>
      </c>
      <c r="CX624">
        <v>41.937</v>
      </c>
      <c r="CY624">
        <v>43.812</v>
      </c>
      <c r="CZ624">
        <v>1415.64</v>
      </c>
      <c r="DA624">
        <v>39.28</v>
      </c>
      <c r="DB624">
        <v>0</v>
      </c>
      <c r="DC624">
        <v>1626466415</v>
      </c>
      <c r="DD624">
        <v>0</v>
      </c>
      <c r="DE624">
        <v>891.036076923077</v>
      </c>
      <c r="DF624">
        <v>-3.35514527145249</v>
      </c>
      <c r="DG624">
        <v>-52.3794871126611</v>
      </c>
      <c r="DH624">
        <v>13119.2346153846</v>
      </c>
      <c r="DI624">
        <v>15</v>
      </c>
      <c r="DJ624">
        <v>1626465084.6</v>
      </c>
      <c r="DK624" t="s">
        <v>294</v>
      </c>
      <c r="DL624">
        <v>1626465076.6</v>
      </c>
      <c r="DM624">
        <v>1626465084.6</v>
      </c>
      <c r="DN624">
        <v>8</v>
      </c>
      <c r="DO624">
        <v>0.212</v>
      </c>
      <c r="DP624">
        <v>0.013</v>
      </c>
      <c r="DQ624">
        <v>1.588</v>
      </c>
      <c r="DR624">
        <v>-0.074</v>
      </c>
      <c r="DS624">
        <v>420</v>
      </c>
      <c r="DT624">
        <v>3</v>
      </c>
      <c r="DU624">
        <v>0.13</v>
      </c>
      <c r="DV624">
        <v>0.03</v>
      </c>
      <c r="DW624">
        <v>-25.2203195121951</v>
      </c>
      <c r="DX624">
        <v>0.316283623693391</v>
      </c>
      <c r="DY624">
        <v>0.0389341421396734</v>
      </c>
      <c r="DZ624">
        <v>1</v>
      </c>
      <c r="EA624">
        <v>891.259428571429</v>
      </c>
      <c r="EB624">
        <v>-3.98063092114081</v>
      </c>
      <c r="EC624">
        <v>0.442564815960929</v>
      </c>
      <c r="ED624">
        <v>1</v>
      </c>
      <c r="EE624">
        <v>9.72500926829268</v>
      </c>
      <c r="EF624">
        <v>0.209439930313617</v>
      </c>
      <c r="EG624">
        <v>0.0226413011767611</v>
      </c>
      <c r="EH624">
        <v>0</v>
      </c>
      <c r="EI624">
        <v>2</v>
      </c>
      <c r="EJ624">
        <v>3</v>
      </c>
      <c r="EK624" t="s">
        <v>354</v>
      </c>
      <c r="EL624">
        <v>100</v>
      </c>
      <c r="EM624">
        <v>100</v>
      </c>
      <c r="EN624">
        <v>1.548</v>
      </c>
      <c r="EO624">
        <v>0.0629</v>
      </c>
      <c r="EP624">
        <v>0.796380875196005</v>
      </c>
      <c r="EQ624">
        <v>0.00225868272383977</v>
      </c>
      <c r="ER624">
        <v>-9.96746185667655e-07</v>
      </c>
      <c r="ES624">
        <v>2.83711317370827e-10</v>
      </c>
      <c r="ET624">
        <v>-0.071317122073674</v>
      </c>
      <c r="EU624">
        <v>-0.00217948432402501</v>
      </c>
      <c r="EV624">
        <v>0.000453263451741206</v>
      </c>
      <c r="EW624">
        <v>-1.16319206543697e-06</v>
      </c>
      <c r="EX624">
        <v>-2</v>
      </c>
      <c r="EY624">
        <v>2196</v>
      </c>
      <c r="EZ624">
        <v>1</v>
      </c>
      <c r="FA624">
        <v>25</v>
      </c>
      <c r="FB624">
        <v>22.1</v>
      </c>
      <c r="FC624">
        <v>22</v>
      </c>
      <c r="FD624">
        <v>18</v>
      </c>
      <c r="FE624">
        <v>842.277</v>
      </c>
      <c r="FF624">
        <v>442.302</v>
      </c>
      <c r="FG624">
        <v>45.5011</v>
      </c>
      <c r="FH624">
        <v>25.9232</v>
      </c>
      <c r="FI624">
        <v>30.0007</v>
      </c>
      <c r="FJ624">
        <v>25.7178</v>
      </c>
      <c r="FK624">
        <v>25.7213</v>
      </c>
      <c r="FL624">
        <v>25.2192</v>
      </c>
      <c r="FM624">
        <v>31.7318</v>
      </c>
      <c r="FN624">
        <v>0</v>
      </c>
      <c r="FO624">
        <v>47</v>
      </c>
      <c r="FP624">
        <v>420</v>
      </c>
      <c r="FQ624">
        <v>10.8101</v>
      </c>
      <c r="FR624">
        <v>101.409</v>
      </c>
      <c r="FS624">
        <v>101.824</v>
      </c>
    </row>
    <row r="625" spans="1:175">
      <c r="A625">
        <v>609</v>
      </c>
      <c r="B625">
        <v>1626466406</v>
      </c>
      <c r="C625">
        <v>1216.40000009537</v>
      </c>
      <c r="D625" t="s">
        <v>1512</v>
      </c>
      <c r="E625" t="s">
        <v>1513</v>
      </c>
      <c r="F625">
        <v>1</v>
      </c>
      <c r="G625" t="s">
        <v>291</v>
      </c>
      <c r="H625">
        <v>1626466405</v>
      </c>
      <c r="I625">
        <f>(J625)/1000</f>
        <v>0</v>
      </c>
      <c r="J625">
        <f>1000*CB625*AH625*(BX625-BY625)/(100*BQ625*(1000-AH625*BX625))</f>
        <v>0</v>
      </c>
      <c r="K625">
        <f>CB625*AH625*(BW625-BV625*(1000-AH625*BY625)/(1000-AH625*BX625))/(100*BQ625)</f>
        <v>0</v>
      </c>
      <c r="L625">
        <f>BV625 - IF(AH625&gt;1, K625*BQ625*100.0/(AJ625*CJ625), 0)</f>
        <v>0</v>
      </c>
      <c r="M625">
        <f>((S625-I625/2)*L625-K625)/(S625+I625/2)</f>
        <v>0</v>
      </c>
      <c r="N625">
        <f>M625*(CC625+CD625)/1000.0</f>
        <v>0</v>
      </c>
      <c r="O625">
        <f>(BV625 - IF(AH625&gt;1, K625*BQ625*100.0/(AJ625*CJ625), 0))*(CC625+CD625)/1000.0</f>
        <v>0</v>
      </c>
      <c r="P625">
        <f>2.0/((1/R625-1/Q625)+SIGN(R625)*SQRT((1/R625-1/Q625)*(1/R625-1/Q625) + 4*BR625/((BR625+1)*(BR625+1))*(2*1/R625*1/Q625-1/Q625*1/Q625)))</f>
        <v>0</v>
      </c>
      <c r="Q625">
        <f>IF(LEFT(BS625,1)&lt;&gt;"0",IF(LEFT(BS625,1)="1",3.0,BT625),$D$5+$E$5*(CJ625*CC625/($K$5*1000))+$F$5*(CJ625*CC625/($K$5*1000))*MAX(MIN(BQ625,$J$5),$I$5)*MAX(MIN(BQ625,$J$5),$I$5)+$G$5*MAX(MIN(BQ625,$J$5),$I$5)*(CJ625*CC625/($K$5*1000))+$H$5*(CJ625*CC625/($K$5*1000))*(CJ625*CC625/($K$5*1000)))</f>
        <v>0</v>
      </c>
      <c r="R625">
        <f>I625*(1000-(1000*0.61365*exp(17.502*V625/(240.97+V625))/(CC625+CD625)+BX625)/2)/(1000*0.61365*exp(17.502*V625/(240.97+V625))/(CC625+CD625)-BX625)</f>
        <v>0</v>
      </c>
      <c r="S625">
        <f>1/((BR625+1)/(P625/1.6)+1/(Q625/1.37)) + BR625/((BR625+1)/(P625/1.6) + BR625/(Q625/1.37))</f>
        <v>0</v>
      </c>
      <c r="T625">
        <f>(BM625*BP625)</f>
        <v>0</v>
      </c>
      <c r="U625">
        <f>(CE625+(T625+2*0.95*5.67E-8*(((CE625+$B$7)+273)^4-(CE625+273)^4)-44100*I625)/(1.84*29.3*Q625+8*0.95*5.67E-8*(CE625+273)^3))</f>
        <v>0</v>
      </c>
      <c r="V625">
        <f>($C$7*CF625+$D$7*CG625+$E$7*U625)</f>
        <v>0</v>
      </c>
      <c r="W625">
        <f>0.61365*exp(17.502*V625/(240.97+V625))</f>
        <v>0</v>
      </c>
      <c r="X625">
        <f>(Y625/Z625*100)</f>
        <v>0</v>
      </c>
      <c r="Y625">
        <f>BX625*(CC625+CD625)/1000</f>
        <v>0</v>
      </c>
      <c r="Z625">
        <f>0.61365*exp(17.502*CE625/(240.97+CE625))</f>
        <v>0</v>
      </c>
      <c r="AA625">
        <f>(W625-BX625*(CC625+CD625)/1000)</f>
        <v>0</v>
      </c>
      <c r="AB625">
        <f>(-I625*44100)</f>
        <v>0</v>
      </c>
      <c r="AC625">
        <f>2*29.3*Q625*0.92*(CE625-V625)</f>
        <v>0</v>
      </c>
      <c r="AD625">
        <f>2*0.95*5.67E-8*(((CE625+$B$7)+273)^4-(V625+273)^4)</f>
        <v>0</v>
      </c>
      <c r="AE625">
        <f>T625+AD625+AB625+AC625</f>
        <v>0</v>
      </c>
      <c r="AF625">
        <v>124</v>
      </c>
      <c r="AG625">
        <v>14</v>
      </c>
      <c r="AH625">
        <f>IF(AF625*$H$13&gt;=AJ625,1.0,(AJ625/(AJ625-AF625*$H$13)))</f>
        <v>0</v>
      </c>
      <c r="AI625">
        <f>(AH625-1)*100</f>
        <v>0</v>
      </c>
      <c r="AJ625">
        <f>MAX(0,($B$13+$C$13*CJ625)/(1+$D$13*CJ625)*CC625/(CE625+273)*$E$13)</f>
        <v>0</v>
      </c>
      <c r="AK625" t="s">
        <v>292</v>
      </c>
      <c r="AL625" t="s">
        <v>292</v>
      </c>
      <c r="AM625">
        <v>0</v>
      </c>
      <c r="AN625">
        <v>0</v>
      </c>
      <c r="AO625">
        <f>1-AM625/AN625</f>
        <v>0</v>
      </c>
      <c r="AP625">
        <v>0</v>
      </c>
      <c r="AQ625" t="s">
        <v>292</v>
      </c>
      <c r="AR625" t="s">
        <v>292</v>
      </c>
      <c r="AS625">
        <v>0</v>
      </c>
      <c r="AT625">
        <v>0</v>
      </c>
      <c r="AU625">
        <f>1-AS625/AT625</f>
        <v>0</v>
      </c>
      <c r="AV625">
        <v>0.5</v>
      </c>
      <c r="AW625">
        <f>BN625</f>
        <v>0</v>
      </c>
      <c r="AX625">
        <f>K625</f>
        <v>0</v>
      </c>
      <c r="AY625">
        <f>AU625*AV625*AW625</f>
        <v>0</v>
      </c>
      <c r="AZ625">
        <f>(AX625-AP625)/AW625</f>
        <v>0</v>
      </c>
      <c r="BA625">
        <f>(AN625-AT625)/AT625</f>
        <v>0</v>
      </c>
      <c r="BB625">
        <f>AM625/(AO625+AM625/AT625)</f>
        <v>0</v>
      </c>
      <c r="BC625" t="s">
        <v>292</v>
      </c>
      <c r="BD625">
        <v>0</v>
      </c>
      <c r="BE625">
        <f>IF(BD625&lt;&gt;0, BD625, BB625)</f>
        <v>0</v>
      </c>
      <c r="BF625">
        <f>1-BE625/AT625</f>
        <v>0</v>
      </c>
      <c r="BG625">
        <f>(AT625-AS625)/(AT625-BE625)</f>
        <v>0</v>
      </c>
      <c r="BH625">
        <f>(AN625-AT625)/(AN625-BE625)</f>
        <v>0</v>
      </c>
      <c r="BI625">
        <f>(AT625-AS625)/(AT625-AM625)</f>
        <v>0</v>
      </c>
      <c r="BJ625">
        <f>(AN625-AT625)/(AN625-AM625)</f>
        <v>0</v>
      </c>
      <c r="BK625">
        <f>(BG625*BE625/AS625)</f>
        <v>0</v>
      </c>
      <c r="BL625">
        <f>(1-BK625)</f>
        <v>0</v>
      </c>
      <c r="BM625">
        <f>$B$11*CK625+$C$11*CL625+$F$11*CM625*(1-CP625)</f>
        <v>0</v>
      </c>
      <c r="BN625">
        <f>BM625*BO625</f>
        <v>0</v>
      </c>
      <c r="BO625">
        <f>($B$11*$D$9+$C$11*$D$9+$F$11*((CZ625+CR625)/MAX(CZ625+CR625+DA625, 0.1)*$I$9+DA625/MAX(CZ625+CR625+DA625, 0.1)*$J$9))/($B$11+$C$11+$F$11)</f>
        <v>0</v>
      </c>
      <c r="BP625">
        <f>($B$11*$K$9+$C$11*$K$9+$F$11*((CZ625+CR625)/MAX(CZ625+CR625+DA625, 0.1)*$P$9+DA625/MAX(CZ625+CR625+DA625, 0.1)*$Q$9))/($B$11+$C$11+$F$11)</f>
        <v>0</v>
      </c>
      <c r="BQ625">
        <v>6</v>
      </c>
      <c r="BR625">
        <v>0.5</v>
      </c>
      <c r="BS625" t="s">
        <v>293</v>
      </c>
      <c r="BT625">
        <v>2</v>
      </c>
      <c r="BU625">
        <v>1626466405</v>
      </c>
      <c r="BV625">
        <v>394.747333333333</v>
      </c>
      <c r="BW625">
        <v>419.935666666667</v>
      </c>
      <c r="BX625">
        <v>20.4769</v>
      </c>
      <c r="BY625">
        <v>10.7029</v>
      </c>
      <c r="BZ625">
        <v>393.200333333333</v>
      </c>
      <c r="CA625">
        <v>20.4137</v>
      </c>
      <c r="CB625">
        <v>900.037666666667</v>
      </c>
      <c r="CC625">
        <v>100.744333333333</v>
      </c>
      <c r="CD625">
        <v>0.100537666666667</v>
      </c>
      <c r="CE625">
        <v>35.9821666666667</v>
      </c>
      <c r="CF625">
        <v>33.0348</v>
      </c>
      <c r="CG625">
        <v>999.9</v>
      </c>
      <c r="CH625">
        <v>0</v>
      </c>
      <c r="CI625">
        <v>0</v>
      </c>
      <c r="CJ625">
        <v>9992.28333333333</v>
      </c>
      <c r="CK625">
        <v>0</v>
      </c>
      <c r="CL625">
        <v>0.221023</v>
      </c>
      <c r="CM625">
        <v>1460.00666666667</v>
      </c>
      <c r="CN625">
        <v>0.973006333333333</v>
      </c>
      <c r="CO625">
        <v>0.0269937333333333</v>
      </c>
      <c r="CP625">
        <v>0</v>
      </c>
      <c r="CQ625">
        <v>890.472</v>
      </c>
      <c r="CR625">
        <v>4.99999</v>
      </c>
      <c r="CS625">
        <v>13112.5333333333</v>
      </c>
      <c r="CT625">
        <v>12728.4666666667</v>
      </c>
      <c r="CU625">
        <v>40.937</v>
      </c>
      <c r="CV625">
        <v>42.25</v>
      </c>
      <c r="CW625">
        <v>41.687</v>
      </c>
      <c r="CX625">
        <v>41.937</v>
      </c>
      <c r="CY625">
        <v>43.812</v>
      </c>
      <c r="CZ625">
        <v>1415.72666666667</v>
      </c>
      <c r="DA625">
        <v>39.28</v>
      </c>
      <c r="DB625">
        <v>0</v>
      </c>
      <c r="DC625">
        <v>1626466417.4</v>
      </c>
      <c r="DD625">
        <v>0</v>
      </c>
      <c r="DE625">
        <v>890.882192307692</v>
      </c>
      <c r="DF625">
        <v>-4.20632477184563</v>
      </c>
      <c r="DG625">
        <v>-54.116239356941</v>
      </c>
      <c r="DH625">
        <v>13117.3423076923</v>
      </c>
      <c r="DI625">
        <v>15</v>
      </c>
      <c r="DJ625">
        <v>1626465084.6</v>
      </c>
      <c r="DK625" t="s">
        <v>294</v>
      </c>
      <c r="DL625">
        <v>1626465076.6</v>
      </c>
      <c r="DM625">
        <v>1626465084.6</v>
      </c>
      <c r="DN625">
        <v>8</v>
      </c>
      <c r="DO625">
        <v>0.212</v>
      </c>
      <c r="DP625">
        <v>0.013</v>
      </c>
      <c r="DQ625">
        <v>1.588</v>
      </c>
      <c r="DR625">
        <v>-0.074</v>
      </c>
      <c r="DS625">
        <v>420</v>
      </c>
      <c r="DT625">
        <v>3</v>
      </c>
      <c r="DU625">
        <v>0.13</v>
      </c>
      <c r="DV625">
        <v>0.03</v>
      </c>
      <c r="DW625">
        <v>-25.2102975609756</v>
      </c>
      <c r="DX625">
        <v>0.277120557491241</v>
      </c>
      <c r="DY625">
        <v>0.0360772713248422</v>
      </c>
      <c r="DZ625">
        <v>1</v>
      </c>
      <c r="EA625">
        <v>891.087151515152</v>
      </c>
      <c r="EB625">
        <v>-3.54448440008355</v>
      </c>
      <c r="EC625">
        <v>0.385007290069675</v>
      </c>
      <c r="ED625">
        <v>1</v>
      </c>
      <c r="EE625">
        <v>9.73293292682927</v>
      </c>
      <c r="EF625">
        <v>0.223903484320575</v>
      </c>
      <c r="EG625">
        <v>0.024046941516786</v>
      </c>
      <c r="EH625">
        <v>0</v>
      </c>
      <c r="EI625">
        <v>2</v>
      </c>
      <c r="EJ625">
        <v>3</v>
      </c>
      <c r="EK625" t="s">
        <v>354</v>
      </c>
      <c r="EL625">
        <v>100</v>
      </c>
      <c r="EM625">
        <v>100</v>
      </c>
      <c r="EN625">
        <v>1.548</v>
      </c>
      <c r="EO625">
        <v>0.0633</v>
      </c>
      <c r="EP625">
        <v>0.796380875196005</v>
      </c>
      <c r="EQ625">
        <v>0.00225868272383977</v>
      </c>
      <c r="ER625">
        <v>-9.96746185667655e-07</v>
      </c>
      <c r="ES625">
        <v>2.83711317370827e-10</v>
      </c>
      <c r="ET625">
        <v>-0.071317122073674</v>
      </c>
      <c r="EU625">
        <v>-0.00217948432402501</v>
      </c>
      <c r="EV625">
        <v>0.000453263451741206</v>
      </c>
      <c r="EW625">
        <v>-1.16319206543697e-06</v>
      </c>
      <c r="EX625">
        <v>-2</v>
      </c>
      <c r="EY625">
        <v>2196</v>
      </c>
      <c r="EZ625">
        <v>1</v>
      </c>
      <c r="FA625">
        <v>25</v>
      </c>
      <c r="FB625">
        <v>22.2</v>
      </c>
      <c r="FC625">
        <v>22</v>
      </c>
      <c r="FD625">
        <v>18</v>
      </c>
      <c r="FE625">
        <v>842.466</v>
      </c>
      <c r="FF625">
        <v>442.537</v>
      </c>
      <c r="FG625">
        <v>45.5292</v>
      </c>
      <c r="FH625">
        <v>25.9276</v>
      </c>
      <c r="FI625">
        <v>30.0007</v>
      </c>
      <c r="FJ625">
        <v>25.7208</v>
      </c>
      <c r="FK625">
        <v>25.724</v>
      </c>
      <c r="FL625">
        <v>25.2207</v>
      </c>
      <c r="FM625">
        <v>31.7318</v>
      </c>
      <c r="FN625">
        <v>0</v>
      </c>
      <c r="FO625">
        <v>47</v>
      </c>
      <c r="FP625">
        <v>420</v>
      </c>
      <c r="FQ625">
        <v>10.8071</v>
      </c>
      <c r="FR625">
        <v>101.408</v>
      </c>
      <c r="FS625">
        <v>101.823</v>
      </c>
    </row>
    <row r="626" spans="1:175">
      <c r="A626">
        <v>610</v>
      </c>
      <c r="B626">
        <v>1626466408</v>
      </c>
      <c r="C626">
        <v>1218.40000009537</v>
      </c>
      <c r="D626" t="s">
        <v>1514</v>
      </c>
      <c r="E626" t="s">
        <v>1515</v>
      </c>
      <c r="F626">
        <v>1</v>
      </c>
      <c r="G626" t="s">
        <v>291</v>
      </c>
      <c r="H626">
        <v>1626466407</v>
      </c>
      <c r="I626">
        <f>(J626)/1000</f>
        <v>0</v>
      </c>
      <c r="J626">
        <f>1000*CB626*AH626*(BX626-BY626)/(100*BQ626*(1000-AH626*BX626))</f>
        <v>0</v>
      </c>
      <c r="K626">
        <f>CB626*AH626*(BW626-BV626*(1000-AH626*BY626)/(1000-AH626*BX626))/(100*BQ626)</f>
        <v>0</v>
      </c>
      <c r="L626">
        <f>BV626 - IF(AH626&gt;1, K626*BQ626*100.0/(AJ626*CJ626), 0)</f>
        <v>0</v>
      </c>
      <c r="M626">
        <f>((S626-I626/2)*L626-K626)/(S626+I626/2)</f>
        <v>0</v>
      </c>
      <c r="N626">
        <f>M626*(CC626+CD626)/1000.0</f>
        <v>0</v>
      </c>
      <c r="O626">
        <f>(BV626 - IF(AH626&gt;1, K626*BQ626*100.0/(AJ626*CJ626), 0))*(CC626+CD626)/1000.0</f>
        <v>0</v>
      </c>
      <c r="P626">
        <f>2.0/((1/R626-1/Q626)+SIGN(R626)*SQRT((1/R626-1/Q626)*(1/R626-1/Q626) + 4*BR626/((BR626+1)*(BR626+1))*(2*1/R626*1/Q626-1/Q626*1/Q626)))</f>
        <v>0</v>
      </c>
      <c r="Q626">
        <f>IF(LEFT(BS626,1)&lt;&gt;"0",IF(LEFT(BS626,1)="1",3.0,BT626),$D$5+$E$5*(CJ626*CC626/($K$5*1000))+$F$5*(CJ626*CC626/($K$5*1000))*MAX(MIN(BQ626,$J$5),$I$5)*MAX(MIN(BQ626,$J$5),$I$5)+$G$5*MAX(MIN(BQ626,$J$5),$I$5)*(CJ626*CC626/($K$5*1000))+$H$5*(CJ626*CC626/($K$5*1000))*(CJ626*CC626/($K$5*1000)))</f>
        <v>0</v>
      </c>
      <c r="R626">
        <f>I626*(1000-(1000*0.61365*exp(17.502*V626/(240.97+V626))/(CC626+CD626)+BX626)/2)/(1000*0.61365*exp(17.502*V626/(240.97+V626))/(CC626+CD626)-BX626)</f>
        <v>0</v>
      </c>
      <c r="S626">
        <f>1/((BR626+1)/(P626/1.6)+1/(Q626/1.37)) + BR626/((BR626+1)/(P626/1.6) + BR626/(Q626/1.37))</f>
        <v>0</v>
      </c>
      <c r="T626">
        <f>(BM626*BP626)</f>
        <v>0</v>
      </c>
      <c r="U626">
        <f>(CE626+(T626+2*0.95*5.67E-8*(((CE626+$B$7)+273)^4-(CE626+273)^4)-44100*I626)/(1.84*29.3*Q626+8*0.95*5.67E-8*(CE626+273)^3))</f>
        <v>0</v>
      </c>
      <c r="V626">
        <f>($C$7*CF626+$D$7*CG626+$E$7*U626)</f>
        <v>0</v>
      </c>
      <c r="W626">
        <f>0.61365*exp(17.502*V626/(240.97+V626))</f>
        <v>0</v>
      </c>
      <c r="X626">
        <f>(Y626/Z626*100)</f>
        <v>0</v>
      </c>
      <c r="Y626">
        <f>BX626*(CC626+CD626)/1000</f>
        <v>0</v>
      </c>
      <c r="Z626">
        <f>0.61365*exp(17.502*CE626/(240.97+CE626))</f>
        <v>0</v>
      </c>
      <c r="AA626">
        <f>(W626-BX626*(CC626+CD626)/1000)</f>
        <v>0</v>
      </c>
      <c r="AB626">
        <f>(-I626*44100)</f>
        <v>0</v>
      </c>
      <c r="AC626">
        <f>2*29.3*Q626*0.92*(CE626-V626)</f>
        <v>0</v>
      </c>
      <c r="AD626">
        <f>2*0.95*5.67E-8*(((CE626+$B$7)+273)^4-(V626+273)^4)</f>
        <v>0</v>
      </c>
      <c r="AE626">
        <f>T626+AD626+AB626+AC626</f>
        <v>0</v>
      </c>
      <c r="AF626">
        <v>124</v>
      </c>
      <c r="AG626">
        <v>14</v>
      </c>
      <c r="AH626">
        <f>IF(AF626*$H$13&gt;=AJ626,1.0,(AJ626/(AJ626-AF626*$H$13)))</f>
        <v>0</v>
      </c>
      <c r="AI626">
        <f>(AH626-1)*100</f>
        <v>0</v>
      </c>
      <c r="AJ626">
        <f>MAX(0,($B$13+$C$13*CJ626)/(1+$D$13*CJ626)*CC626/(CE626+273)*$E$13)</f>
        <v>0</v>
      </c>
      <c r="AK626" t="s">
        <v>292</v>
      </c>
      <c r="AL626" t="s">
        <v>292</v>
      </c>
      <c r="AM626">
        <v>0</v>
      </c>
      <c r="AN626">
        <v>0</v>
      </c>
      <c r="AO626">
        <f>1-AM626/AN626</f>
        <v>0</v>
      </c>
      <c r="AP626">
        <v>0</v>
      </c>
      <c r="AQ626" t="s">
        <v>292</v>
      </c>
      <c r="AR626" t="s">
        <v>292</v>
      </c>
      <c r="AS626">
        <v>0</v>
      </c>
      <c r="AT626">
        <v>0</v>
      </c>
      <c r="AU626">
        <f>1-AS626/AT626</f>
        <v>0</v>
      </c>
      <c r="AV626">
        <v>0.5</v>
      </c>
      <c r="AW626">
        <f>BN626</f>
        <v>0</v>
      </c>
      <c r="AX626">
        <f>K626</f>
        <v>0</v>
      </c>
      <c r="AY626">
        <f>AU626*AV626*AW626</f>
        <v>0</v>
      </c>
      <c r="AZ626">
        <f>(AX626-AP626)/AW626</f>
        <v>0</v>
      </c>
      <c r="BA626">
        <f>(AN626-AT626)/AT626</f>
        <v>0</v>
      </c>
      <c r="BB626">
        <f>AM626/(AO626+AM626/AT626)</f>
        <v>0</v>
      </c>
      <c r="BC626" t="s">
        <v>292</v>
      </c>
      <c r="BD626">
        <v>0</v>
      </c>
      <c r="BE626">
        <f>IF(BD626&lt;&gt;0, BD626, BB626)</f>
        <v>0</v>
      </c>
      <c r="BF626">
        <f>1-BE626/AT626</f>
        <v>0</v>
      </c>
      <c r="BG626">
        <f>(AT626-AS626)/(AT626-BE626)</f>
        <v>0</v>
      </c>
      <c r="BH626">
        <f>(AN626-AT626)/(AN626-BE626)</f>
        <v>0</v>
      </c>
      <c r="BI626">
        <f>(AT626-AS626)/(AT626-AM626)</f>
        <v>0</v>
      </c>
      <c r="BJ626">
        <f>(AN626-AT626)/(AN626-AM626)</f>
        <v>0</v>
      </c>
      <c r="BK626">
        <f>(BG626*BE626/AS626)</f>
        <v>0</v>
      </c>
      <c r="BL626">
        <f>(1-BK626)</f>
        <v>0</v>
      </c>
      <c r="BM626">
        <f>$B$11*CK626+$C$11*CL626+$F$11*CM626*(1-CP626)</f>
        <v>0</v>
      </c>
      <c r="BN626">
        <f>BM626*BO626</f>
        <v>0</v>
      </c>
      <c r="BO626">
        <f>($B$11*$D$9+$C$11*$D$9+$F$11*((CZ626+CR626)/MAX(CZ626+CR626+DA626, 0.1)*$I$9+DA626/MAX(CZ626+CR626+DA626, 0.1)*$J$9))/($B$11+$C$11+$F$11)</f>
        <v>0</v>
      </c>
      <c r="BP626">
        <f>($B$11*$K$9+$C$11*$K$9+$F$11*((CZ626+CR626)/MAX(CZ626+CR626+DA626, 0.1)*$P$9+DA626/MAX(CZ626+CR626+DA626, 0.1)*$Q$9))/($B$11+$C$11+$F$11)</f>
        <v>0</v>
      </c>
      <c r="BQ626">
        <v>6</v>
      </c>
      <c r="BR626">
        <v>0.5</v>
      </c>
      <c r="BS626" t="s">
        <v>293</v>
      </c>
      <c r="BT626">
        <v>2</v>
      </c>
      <c r="BU626">
        <v>1626466407</v>
      </c>
      <c r="BV626">
        <v>394.781666666667</v>
      </c>
      <c r="BW626">
        <v>419.951666666667</v>
      </c>
      <c r="BX626">
        <v>20.5055666666667</v>
      </c>
      <c r="BY626">
        <v>10.7368333333333</v>
      </c>
      <c r="BZ626">
        <v>393.234333333333</v>
      </c>
      <c r="CA626">
        <v>20.4419666666667</v>
      </c>
      <c r="CB626">
        <v>900.016333333333</v>
      </c>
      <c r="CC626">
        <v>100.744333333333</v>
      </c>
      <c r="CD626">
        <v>0.0998726</v>
      </c>
      <c r="CE626">
        <v>36.0109333333333</v>
      </c>
      <c r="CF626">
        <v>33.0618</v>
      </c>
      <c r="CG626">
        <v>999.9</v>
      </c>
      <c r="CH626">
        <v>0</v>
      </c>
      <c r="CI626">
        <v>0</v>
      </c>
      <c r="CJ626">
        <v>10016.8666666667</v>
      </c>
      <c r="CK626">
        <v>0</v>
      </c>
      <c r="CL626">
        <v>0.221023</v>
      </c>
      <c r="CM626">
        <v>1460.01</v>
      </c>
      <c r="CN626">
        <v>0.973006333333333</v>
      </c>
      <c r="CO626">
        <v>0.0269937333333333</v>
      </c>
      <c r="CP626">
        <v>0</v>
      </c>
      <c r="CQ626">
        <v>890.089666666667</v>
      </c>
      <c r="CR626">
        <v>4.99999</v>
      </c>
      <c r="CS626">
        <v>13109.9666666667</v>
      </c>
      <c r="CT626">
        <v>12728.4666666667</v>
      </c>
      <c r="CU626">
        <v>40.937</v>
      </c>
      <c r="CV626">
        <v>42.25</v>
      </c>
      <c r="CW626">
        <v>41.687</v>
      </c>
      <c r="CX626">
        <v>41.937</v>
      </c>
      <c r="CY626">
        <v>43.812</v>
      </c>
      <c r="CZ626">
        <v>1415.73</v>
      </c>
      <c r="DA626">
        <v>39.28</v>
      </c>
      <c r="DB626">
        <v>0</v>
      </c>
      <c r="DC626">
        <v>1626466419.2</v>
      </c>
      <c r="DD626">
        <v>0</v>
      </c>
      <c r="DE626">
        <v>890.71124</v>
      </c>
      <c r="DF626">
        <v>-4.84984613513038</v>
      </c>
      <c r="DG626">
        <v>-50.2307693010543</v>
      </c>
      <c r="DH626">
        <v>13115.244</v>
      </c>
      <c r="DI626">
        <v>15</v>
      </c>
      <c r="DJ626">
        <v>1626465084.6</v>
      </c>
      <c r="DK626" t="s">
        <v>294</v>
      </c>
      <c r="DL626">
        <v>1626465076.6</v>
      </c>
      <c r="DM626">
        <v>1626465084.6</v>
      </c>
      <c r="DN626">
        <v>8</v>
      </c>
      <c r="DO626">
        <v>0.212</v>
      </c>
      <c r="DP626">
        <v>0.013</v>
      </c>
      <c r="DQ626">
        <v>1.588</v>
      </c>
      <c r="DR626">
        <v>-0.074</v>
      </c>
      <c r="DS626">
        <v>420</v>
      </c>
      <c r="DT626">
        <v>3</v>
      </c>
      <c r="DU626">
        <v>0.13</v>
      </c>
      <c r="DV626">
        <v>0.03</v>
      </c>
      <c r="DW626">
        <v>-25.2005585365854</v>
      </c>
      <c r="DX626">
        <v>0.21442160278743</v>
      </c>
      <c r="DY626">
        <v>0.030587874017048</v>
      </c>
      <c r="DZ626">
        <v>1</v>
      </c>
      <c r="EA626">
        <v>890.972242424242</v>
      </c>
      <c r="EB626">
        <v>-3.97831027806587</v>
      </c>
      <c r="EC626">
        <v>0.427392377401363</v>
      </c>
      <c r="ED626">
        <v>1</v>
      </c>
      <c r="EE626">
        <v>9.73930097560976</v>
      </c>
      <c r="EF626">
        <v>0.228714982578401</v>
      </c>
      <c r="EG626">
        <v>0.024441176352361</v>
      </c>
      <c r="EH626">
        <v>0</v>
      </c>
      <c r="EI626">
        <v>2</v>
      </c>
      <c r="EJ626">
        <v>3</v>
      </c>
      <c r="EK626" t="s">
        <v>354</v>
      </c>
      <c r="EL626">
        <v>100</v>
      </c>
      <c r="EM626">
        <v>100</v>
      </c>
      <c r="EN626">
        <v>1.547</v>
      </c>
      <c r="EO626">
        <v>0.0639</v>
      </c>
      <c r="EP626">
        <v>0.796380875196005</v>
      </c>
      <c r="EQ626">
        <v>0.00225868272383977</v>
      </c>
      <c r="ER626">
        <v>-9.96746185667655e-07</v>
      </c>
      <c r="ES626">
        <v>2.83711317370827e-10</v>
      </c>
      <c r="ET626">
        <v>-0.071317122073674</v>
      </c>
      <c r="EU626">
        <v>-0.00217948432402501</v>
      </c>
      <c r="EV626">
        <v>0.000453263451741206</v>
      </c>
      <c r="EW626">
        <v>-1.16319206543697e-06</v>
      </c>
      <c r="EX626">
        <v>-2</v>
      </c>
      <c r="EY626">
        <v>2196</v>
      </c>
      <c r="EZ626">
        <v>1</v>
      </c>
      <c r="FA626">
        <v>25</v>
      </c>
      <c r="FB626">
        <v>22.2</v>
      </c>
      <c r="FC626">
        <v>22.1</v>
      </c>
      <c r="FD626">
        <v>18</v>
      </c>
      <c r="FE626">
        <v>842.512</v>
      </c>
      <c r="FF626">
        <v>442.487</v>
      </c>
      <c r="FG626">
        <v>45.5569</v>
      </c>
      <c r="FH626">
        <v>25.9317</v>
      </c>
      <c r="FI626">
        <v>30.0007</v>
      </c>
      <c r="FJ626">
        <v>25.7238</v>
      </c>
      <c r="FK626">
        <v>25.727</v>
      </c>
      <c r="FL626">
        <v>25.2203</v>
      </c>
      <c r="FM626">
        <v>31.7318</v>
      </c>
      <c r="FN626">
        <v>0</v>
      </c>
      <c r="FO626">
        <v>47</v>
      </c>
      <c r="FP626">
        <v>420</v>
      </c>
      <c r="FQ626">
        <v>10.8825</v>
      </c>
      <c r="FR626">
        <v>101.407</v>
      </c>
      <c r="FS626">
        <v>101.822</v>
      </c>
    </row>
    <row r="627" spans="1:175">
      <c r="A627">
        <v>611</v>
      </c>
      <c r="B627">
        <v>1626466410</v>
      </c>
      <c r="C627">
        <v>1220.40000009537</v>
      </c>
      <c r="D627" t="s">
        <v>1516</v>
      </c>
      <c r="E627" t="s">
        <v>1517</v>
      </c>
      <c r="F627">
        <v>1</v>
      </c>
      <c r="G627" t="s">
        <v>291</v>
      </c>
      <c r="H627">
        <v>1626466409</v>
      </c>
      <c r="I627">
        <f>(J627)/1000</f>
        <v>0</v>
      </c>
      <c r="J627">
        <f>1000*CB627*AH627*(BX627-BY627)/(100*BQ627*(1000-AH627*BX627))</f>
        <v>0</v>
      </c>
      <c r="K627">
        <f>CB627*AH627*(BW627-BV627*(1000-AH627*BY627)/(1000-AH627*BX627))/(100*BQ627)</f>
        <v>0</v>
      </c>
      <c r="L627">
        <f>BV627 - IF(AH627&gt;1, K627*BQ627*100.0/(AJ627*CJ627), 0)</f>
        <v>0</v>
      </c>
      <c r="M627">
        <f>((S627-I627/2)*L627-K627)/(S627+I627/2)</f>
        <v>0</v>
      </c>
      <c r="N627">
        <f>M627*(CC627+CD627)/1000.0</f>
        <v>0</v>
      </c>
      <c r="O627">
        <f>(BV627 - IF(AH627&gt;1, K627*BQ627*100.0/(AJ627*CJ627), 0))*(CC627+CD627)/1000.0</f>
        <v>0</v>
      </c>
      <c r="P627">
        <f>2.0/((1/R627-1/Q627)+SIGN(R627)*SQRT((1/R627-1/Q627)*(1/R627-1/Q627) + 4*BR627/((BR627+1)*(BR627+1))*(2*1/R627*1/Q627-1/Q627*1/Q627)))</f>
        <v>0</v>
      </c>
      <c r="Q627">
        <f>IF(LEFT(BS627,1)&lt;&gt;"0",IF(LEFT(BS627,1)="1",3.0,BT627),$D$5+$E$5*(CJ627*CC627/($K$5*1000))+$F$5*(CJ627*CC627/($K$5*1000))*MAX(MIN(BQ627,$J$5),$I$5)*MAX(MIN(BQ627,$J$5),$I$5)+$G$5*MAX(MIN(BQ627,$J$5),$I$5)*(CJ627*CC627/($K$5*1000))+$H$5*(CJ627*CC627/($K$5*1000))*(CJ627*CC627/($K$5*1000)))</f>
        <v>0</v>
      </c>
      <c r="R627">
        <f>I627*(1000-(1000*0.61365*exp(17.502*V627/(240.97+V627))/(CC627+CD627)+BX627)/2)/(1000*0.61365*exp(17.502*V627/(240.97+V627))/(CC627+CD627)-BX627)</f>
        <v>0</v>
      </c>
      <c r="S627">
        <f>1/((BR627+1)/(P627/1.6)+1/(Q627/1.37)) + BR627/((BR627+1)/(P627/1.6) + BR627/(Q627/1.37))</f>
        <v>0</v>
      </c>
      <c r="T627">
        <f>(BM627*BP627)</f>
        <v>0</v>
      </c>
      <c r="U627">
        <f>(CE627+(T627+2*0.95*5.67E-8*(((CE627+$B$7)+273)^4-(CE627+273)^4)-44100*I627)/(1.84*29.3*Q627+8*0.95*5.67E-8*(CE627+273)^3))</f>
        <v>0</v>
      </c>
      <c r="V627">
        <f>($C$7*CF627+$D$7*CG627+$E$7*U627)</f>
        <v>0</v>
      </c>
      <c r="W627">
        <f>0.61365*exp(17.502*V627/(240.97+V627))</f>
        <v>0</v>
      </c>
      <c r="X627">
        <f>(Y627/Z627*100)</f>
        <v>0</v>
      </c>
      <c r="Y627">
        <f>BX627*(CC627+CD627)/1000</f>
        <v>0</v>
      </c>
      <c r="Z627">
        <f>0.61365*exp(17.502*CE627/(240.97+CE627))</f>
        <v>0</v>
      </c>
      <c r="AA627">
        <f>(W627-BX627*(CC627+CD627)/1000)</f>
        <v>0</v>
      </c>
      <c r="AB627">
        <f>(-I627*44100)</f>
        <v>0</v>
      </c>
      <c r="AC627">
        <f>2*29.3*Q627*0.92*(CE627-V627)</f>
        <v>0</v>
      </c>
      <c r="AD627">
        <f>2*0.95*5.67E-8*(((CE627+$B$7)+273)^4-(V627+273)^4)</f>
        <v>0</v>
      </c>
      <c r="AE627">
        <f>T627+AD627+AB627+AC627</f>
        <v>0</v>
      </c>
      <c r="AF627">
        <v>124</v>
      </c>
      <c r="AG627">
        <v>14</v>
      </c>
      <c r="AH627">
        <f>IF(AF627*$H$13&gt;=AJ627,1.0,(AJ627/(AJ627-AF627*$H$13)))</f>
        <v>0</v>
      </c>
      <c r="AI627">
        <f>(AH627-1)*100</f>
        <v>0</v>
      </c>
      <c r="AJ627">
        <f>MAX(0,($B$13+$C$13*CJ627)/(1+$D$13*CJ627)*CC627/(CE627+273)*$E$13)</f>
        <v>0</v>
      </c>
      <c r="AK627" t="s">
        <v>292</v>
      </c>
      <c r="AL627" t="s">
        <v>292</v>
      </c>
      <c r="AM627">
        <v>0</v>
      </c>
      <c r="AN627">
        <v>0</v>
      </c>
      <c r="AO627">
        <f>1-AM627/AN627</f>
        <v>0</v>
      </c>
      <c r="AP627">
        <v>0</v>
      </c>
      <c r="AQ627" t="s">
        <v>292</v>
      </c>
      <c r="AR627" t="s">
        <v>292</v>
      </c>
      <c r="AS627">
        <v>0</v>
      </c>
      <c r="AT627">
        <v>0</v>
      </c>
      <c r="AU627">
        <f>1-AS627/AT627</f>
        <v>0</v>
      </c>
      <c r="AV627">
        <v>0.5</v>
      </c>
      <c r="AW627">
        <f>BN627</f>
        <v>0</v>
      </c>
      <c r="AX627">
        <f>K627</f>
        <v>0</v>
      </c>
      <c r="AY627">
        <f>AU627*AV627*AW627</f>
        <v>0</v>
      </c>
      <c r="AZ627">
        <f>(AX627-AP627)/AW627</f>
        <v>0</v>
      </c>
      <c r="BA627">
        <f>(AN627-AT627)/AT627</f>
        <v>0</v>
      </c>
      <c r="BB627">
        <f>AM627/(AO627+AM627/AT627)</f>
        <v>0</v>
      </c>
      <c r="BC627" t="s">
        <v>292</v>
      </c>
      <c r="BD627">
        <v>0</v>
      </c>
      <c r="BE627">
        <f>IF(BD627&lt;&gt;0, BD627, BB627)</f>
        <v>0</v>
      </c>
      <c r="BF627">
        <f>1-BE627/AT627</f>
        <v>0</v>
      </c>
      <c r="BG627">
        <f>(AT627-AS627)/(AT627-BE627)</f>
        <v>0</v>
      </c>
      <c r="BH627">
        <f>(AN627-AT627)/(AN627-BE627)</f>
        <v>0</v>
      </c>
      <c r="BI627">
        <f>(AT627-AS627)/(AT627-AM627)</f>
        <v>0</v>
      </c>
      <c r="BJ627">
        <f>(AN627-AT627)/(AN627-AM627)</f>
        <v>0</v>
      </c>
      <c r="BK627">
        <f>(BG627*BE627/AS627)</f>
        <v>0</v>
      </c>
      <c r="BL627">
        <f>(1-BK627)</f>
        <v>0</v>
      </c>
      <c r="BM627">
        <f>$B$11*CK627+$C$11*CL627+$F$11*CM627*(1-CP627)</f>
        <v>0</v>
      </c>
      <c r="BN627">
        <f>BM627*BO627</f>
        <v>0</v>
      </c>
      <c r="BO627">
        <f>($B$11*$D$9+$C$11*$D$9+$F$11*((CZ627+CR627)/MAX(CZ627+CR627+DA627, 0.1)*$I$9+DA627/MAX(CZ627+CR627+DA627, 0.1)*$J$9))/($B$11+$C$11+$F$11)</f>
        <v>0</v>
      </c>
      <c r="BP627">
        <f>($B$11*$K$9+$C$11*$K$9+$F$11*((CZ627+CR627)/MAX(CZ627+CR627+DA627, 0.1)*$P$9+DA627/MAX(CZ627+CR627+DA627, 0.1)*$Q$9))/($B$11+$C$11+$F$11)</f>
        <v>0</v>
      </c>
      <c r="BQ627">
        <v>6</v>
      </c>
      <c r="BR627">
        <v>0.5</v>
      </c>
      <c r="BS627" t="s">
        <v>293</v>
      </c>
      <c r="BT627">
        <v>2</v>
      </c>
      <c r="BU627">
        <v>1626466409</v>
      </c>
      <c r="BV627">
        <v>394.795333333333</v>
      </c>
      <c r="BW627">
        <v>419.961</v>
      </c>
      <c r="BX627">
        <v>20.5434333333333</v>
      </c>
      <c r="BY627">
        <v>10.7708666666667</v>
      </c>
      <c r="BZ627">
        <v>393.248</v>
      </c>
      <c r="CA627">
        <v>20.4793</v>
      </c>
      <c r="CB627">
        <v>899.956333333333</v>
      </c>
      <c r="CC627">
        <v>100.744666666667</v>
      </c>
      <c r="CD627">
        <v>0.0993315</v>
      </c>
      <c r="CE627">
        <v>36.0385</v>
      </c>
      <c r="CF627">
        <v>33.0883666666667</v>
      </c>
      <c r="CG627">
        <v>999.9</v>
      </c>
      <c r="CH627">
        <v>0</v>
      </c>
      <c r="CI627">
        <v>0</v>
      </c>
      <c r="CJ627">
        <v>10035.8333333333</v>
      </c>
      <c r="CK627">
        <v>0</v>
      </c>
      <c r="CL627">
        <v>0.221023</v>
      </c>
      <c r="CM627">
        <v>1460.08333333333</v>
      </c>
      <c r="CN627">
        <v>0.973007666666667</v>
      </c>
      <c r="CO627">
        <v>0.0269921666666667</v>
      </c>
      <c r="CP627">
        <v>0</v>
      </c>
      <c r="CQ627">
        <v>889.900666666667</v>
      </c>
      <c r="CR627">
        <v>4.99999</v>
      </c>
      <c r="CS627">
        <v>13109.2</v>
      </c>
      <c r="CT627">
        <v>12729.1333333333</v>
      </c>
      <c r="CU627">
        <v>40.937</v>
      </c>
      <c r="CV627">
        <v>42.25</v>
      </c>
      <c r="CW627">
        <v>41.687</v>
      </c>
      <c r="CX627">
        <v>41.937</v>
      </c>
      <c r="CY627">
        <v>43.812</v>
      </c>
      <c r="CZ627">
        <v>1415.80333333333</v>
      </c>
      <c r="DA627">
        <v>39.28</v>
      </c>
      <c r="DB627">
        <v>0</v>
      </c>
      <c r="DC627">
        <v>1626466421</v>
      </c>
      <c r="DD627">
        <v>0</v>
      </c>
      <c r="DE627">
        <v>890.595423076923</v>
      </c>
      <c r="DF627">
        <v>-4.42820510954172</v>
      </c>
      <c r="DG627">
        <v>-52.7863247406708</v>
      </c>
      <c r="DH627">
        <v>13114.0461538462</v>
      </c>
      <c r="DI627">
        <v>15</v>
      </c>
      <c r="DJ627">
        <v>1626465084.6</v>
      </c>
      <c r="DK627" t="s">
        <v>294</v>
      </c>
      <c r="DL627">
        <v>1626465076.6</v>
      </c>
      <c r="DM627">
        <v>1626465084.6</v>
      </c>
      <c r="DN627">
        <v>8</v>
      </c>
      <c r="DO627">
        <v>0.212</v>
      </c>
      <c r="DP627">
        <v>0.013</v>
      </c>
      <c r="DQ627">
        <v>1.588</v>
      </c>
      <c r="DR627">
        <v>-0.074</v>
      </c>
      <c r="DS627">
        <v>420</v>
      </c>
      <c r="DT627">
        <v>3</v>
      </c>
      <c r="DU627">
        <v>0.13</v>
      </c>
      <c r="DV627">
        <v>0.03</v>
      </c>
      <c r="DW627">
        <v>-25.1930146341463</v>
      </c>
      <c r="DX627">
        <v>0.176755400696814</v>
      </c>
      <c r="DY627">
        <v>0.0276773356339256</v>
      </c>
      <c r="DZ627">
        <v>1</v>
      </c>
      <c r="EA627">
        <v>890.809085714286</v>
      </c>
      <c r="EB627">
        <v>-4.42471232876578</v>
      </c>
      <c r="EC627">
        <v>0.490778412112753</v>
      </c>
      <c r="ED627">
        <v>1</v>
      </c>
      <c r="EE627">
        <v>9.74567658536585</v>
      </c>
      <c r="EF627">
        <v>0.213210104529606</v>
      </c>
      <c r="EG627">
        <v>0.0232294187541864</v>
      </c>
      <c r="EH627">
        <v>0</v>
      </c>
      <c r="EI627">
        <v>2</v>
      </c>
      <c r="EJ627">
        <v>3</v>
      </c>
      <c r="EK627" t="s">
        <v>354</v>
      </c>
      <c r="EL627">
        <v>100</v>
      </c>
      <c r="EM627">
        <v>100</v>
      </c>
      <c r="EN627">
        <v>1.548</v>
      </c>
      <c r="EO627">
        <v>0.0644</v>
      </c>
      <c r="EP627">
        <v>0.796380875196005</v>
      </c>
      <c r="EQ627">
        <v>0.00225868272383977</v>
      </c>
      <c r="ER627">
        <v>-9.96746185667655e-07</v>
      </c>
      <c r="ES627">
        <v>2.83711317370827e-10</v>
      </c>
      <c r="ET627">
        <v>-0.071317122073674</v>
      </c>
      <c r="EU627">
        <v>-0.00217948432402501</v>
      </c>
      <c r="EV627">
        <v>0.000453263451741206</v>
      </c>
      <c r="EW627">
        <v>-1.16319206543697e-06</v>
      </c>
      <c r="EX627">
        <v>-2</v>
      </c>
      <c r="EY627">
        <v>2196</v>
      </c>
      <c r="EZ627">
        <v>1</v>
      </c>
      <c r="FA627">
        <v>25</v>
      </c>
      <c r="FB627">
        <v>22.2</v>
      </c>
      <c r="FC627">
        <v>22.1</v>
      </c>
      <c r="FD627">
        <v>18</v>
      </c>
      <c r="FE627">
        <v>842.53</v>
      </c>
      <c r="FF627">
        <v>442.388</v>
      </c>
      <c r="FG627">
        <v>45.5843</v>
      </c>
      <c r="FH627">
        <v>25.935</v>
      </c>
      <c r="FI627">
        <v>30.0006</v>
      </c>
      <c r="FJ627">
        <v>25.7265</v>
      </c>
      <c r="FK627">
        <v>25.7297</v>
      </c>
      <c r="FL627">
        <v>25.2209</v>
      </c>
      <c r="FM627">
        <v>31.449</v>
      </c>
      <c r="FN627">
        <v>0</v>
      </c>
      <c r="FO627">
        <v>47</v>
      </c>
      <c r="FP627">
        <v>420</v>
      </c>
      <c r="FQ627">
        <v>10.9017</v>
      </c>
      <c r="FR627">
        <v>101.405</v>
      </c>
      <c r="FS627">
        <v>101.821</v>
      </c>
    </row>
    <row r="628" spans="1:175">
      <c r="A628">
        <v>612</v>
      </c>
      <c r="B628">
        <v>1626466412</v>
      </c>
      <c r="C628">
        <v>1222.40000009537</v>
      </c>
      <c r="D628" t="s">
        <v>1518</v>
      </c>
      <c r="E628" t="s">
        <v>1519</v>
      </c>
      <c r="F628">
        <v>1</v>
      </c>
      <c r="G628" t="s">
        <v>291</v>
      </c>
      <c r="H628">
        <v>1626466411</v>
      </c>
      <c r="I628">
        <f>(J628)/1000</f>
        <v>0</v>
      </c>
      <c r="J628">
        <f>1000*CB628*AH628*(BX628-BY628)/(100*BQ628*(1000-AH628*BX628))</f>
        <v>0</v>
      </c>
      <c r="K628">
        <f>CB628*AH628*(BW628-BV628*(1000-AH628*BY628)/(1000-AH628*BX628))/(100*BQ628)</f>
        <v>0</v>
      </c>
      <c r="L628">
        <f>BV628 - IF(AH628&gt;1, K628*BQ628*100.0/(AJ628*CJ628), 0)</f>
        <v>0</v>
      </c>
      <c r="M628">
        <f>((S628-I628/2)*L628-K628)/(S628+I628/2)</f>
        <v>0</v>
      </c>
      <c r="N628">
        <f>M628*(CC628+CD628)/1000.0</f>
        <v>0</v>
      </c>
      <c r="O628">
        <f>(BV628 - IF(AH628&gt;1, K628*BQ628*100.0/(AJ628*CJ628), 0))*(CC628+CD628)/1000.0</f>
        <v>0</v>
      </c>
      <c r="P628">
        <f>2.0/((1/R628-1/Q628)+SIGN(R628)*SQRT((1/R628-1/Q628)*(1/R628-1/Q628) + 4*BR628/((BR628+1)*(BR628+1))*(2*1/R628*1/Q628-1/Q628*1/Q628)))</f>
        <v>0</v>
      </c>
      <c r="Q628">
        <f>IF(LEFT(BS628,1)&lt;&gt;"0",IF(LEFT(BS628,1)="1",3.0,BT628),$D$5+$E$5*(CJ628*CC628/($K$5*1000))+$F$5*(CJ628*CC628/($K$5*1000))*MAX(MIN(BQ628,$J$5),$I$5)*MAX(MIN(BQ628,$J$5),$I$5)+$G$5*MAX(MIN(BQ628,$J$5),$I$5)*(CJ628*CC628/($K$5*1000))+$H$5*(CJ628*CC628/($K$5*1000))*(CJ628*CC628/($K$5*1000)))</f>
        <v>0</v>
      </c>
      <c r="R628">
        <f>I628*(1000-(1000*0.61365*exp(17.502*V628/(240.97+V628))/(CC628+CD628)+BX628)/2)/(1000*0.61365*exp(17.502*V628/(240.97+V628))/(CC628+CD628)-BX628)</f>
        <v>0</v>
      </c>
      <c r="S628">
        <f>1/((BR628+1)/(P628/1.6)+1/(Q628/1.37)) + BR628/((BR628+1)/(P628/1.6) + BR628/(Q628/1.37))</f>
        <v>0</v>
      </c>
      <c r="T628">
        <f>(BM628*BP628)</f>
        <v>0</v>
      </c>
      <c r="U628">
        <f>(CE628+(T628+2*0.95*5.67E-8*(((CE628+$B$7)+273)^4-(CE628+273)^4)-44100*I628)/(1.84*29.3*Q628+8*0.95*5.67E-8*(CE628+273)^3))</f>
        <v>0</v>
      </c>
      <c r="V628">
        <f>($C$7*CF628+$D$7*CG628+$E$7*U628)</f>
        <v>0</v>
      </c>
      <c r="W628">
        <f>0.61365*exp(17.502*V628/(240.97+V628))</f>
        <v>0</v>
      </c>
      <c r="X628">
        <f>(Y628/Z628*100)</f>
        <v>0</v>
      </c>
      <c r="Y628">
        <f>BX628*(CC628+CD628)/1000</f>
        <v>0</v>
      </c>
      <c r="Z628">
        <f>0.61365*exp(17.502*CE628/(240.97+CE628))</f>
        <v>0</v>
      </c>
      <c r="AA628">
        <f>(W628-BX628*(CC628+CD628)/1000)</f>
        <v>0</v>
      </c>
      <c r="AB628">
        <f>(-I628*44100)</f>
        <v>0</v>
      </c>
      <c r="AC628">
        <f>2*29.3*Q628*0.92*(CE628-V628)</f>
        <v>0</v>
      </c>
      <c r="AD628">
        <f>2*0.95*5.67E-8*(((CE628+$B$7)+273)^4-(V628+273)^4)</f>
        <v>0</v>
      </c>
      <c r="AE628">
        <f>T628+AD628+AB628+AC628</f>
        <v>0</v>
      </c>
      <c r="AF628">
        <v>123</v>
      </c>
      <c r="AG628">
        <v>14</v>
      </c>
      <c r="AH628">
        <f>IF(AF628*$H$13&gt;=AJ628,1.0,(AJ628/(AJ628-AF628*$H$13)))</f>
        <v>0</v>
      </c>
      <c r="AI628">
        <f>(AH628-1)*100</f>
        <v>0</v>
      </c>
      <c r="AJ628">
        <f>MAX(0,($B$13+$C$13*CJ628)/(1+$D$13*CJ628)*CC628/(CE628+273)*$E$13)</f>
        <v>0</v>
      </c>
      <c r="AK628" t="s">
        <v>292</v>
      </c>
      <c r="AL628" t="s">
        <v>292</v>
      </c>
      <c r="AM628">
        <v>0</v>
      </c>
      <c r="AN628">
        <v>0</v>
      </c>
      <c r="AO628">
        <f>1-AM628/AN628</f>
        <v>0</v>
      </c>
      <c r="AP628">
        <v>0</v>
      </c>
      <c r="AQ628" t="s">
        <v>292</v>
      </c>
      <c r="AR628" t="s">
        <v>292</v>
      </c>
      <c r="AS628">
        <v>0</v>
      </c>
      <c r="AT628">
        <v>0</v>
      </c>
      <c r="AU628">
        <f>1-AS628/AT628</f>
        <v>0</v>
      </c>
      <c r="AV628">
        <v>0.5</v>
      </c>
      <c r="AW628">
        <f>BN628</f>
        <v>0</v>
      </c>
      <c r="AX628">
        <f>K628</f>
        <v>0</v>
      </c>
      <c r="AY628">
        <f>AU628*AV628*AW628</f>
        <v>0</v>
      </c>
      <c r="AZ628">
        <f>(AX628-AP628)/AW628</f>
        <v>0</v>
      </c>
      <c r="BA628">
        <f>(AN628-AT628)/AT628</f>
        <v>0</v>
      </c>
      <c r="BB628">
        <f>AM628/(AO628+AM628/AT628)</f>
        <v>0</v>
      </c>
      <c r="BC628" t="s">
        <v>292</v>
      </c>
      <c r="BD628">
        <v>0</v>
      </c>
      <c r="BE628">
        <f>IF(BD628&lt;&gt;0, BD628, BB628)</f>
        <v>0</v>
      </c>
      <c r="BF628">
        <f>1-BE628/AT628</f>
        <v>0</v>
      </c>
      <c r="BG628">
        <f>(AT628-AS628)/(AT628-BE628)</f>
        <v>0</v>
      </c>
      <c r="BH628">
        <f>(AN628-AT628)/(AN628-BE628)</f>
        <v>0</v>
      </c>
      <c r="BI628">
        <f>(AT628-AS628)/(AT628-AM628)</f>
        <v>0</v>
      </c>
      <c r="BJ628">
        <f>(AN628-AT628)/(AN628-AM628)</f>
        <v>0</v>
      </c>
      <c r="BK628">
        <f>(BG628*BE628/AS628)</f>
        <v>0</v>
      </c>
      <c r="BL628">
        <f>(1-BK628)</f>
        <v>0</v>
      </c>
      <c r="BM628">
        <f>$B$11*CK628+$C$11*CL628+$F$11*CM628*(1-CP628)</f>
        <v>0</v>
      </c>
      <c r="BN628">
        <f>BM628*BO628</f>
        <v>0</v>
      </c>
      <c r="BO628">
        <f>($B$11*$D$9+$C$11*$D$9+$F$11*((CZ628+CR628)/MAX(CZ628+CR628+DA628, 0.1)*$I$9+DA628/MAX(CZ628+CR628+DA628, 0.1)*$J$9))/($B$11+$C$11+$F$11)</f>
        <v>0</v>
      </c>
      <c r="BP628">
        <f>($B$11*$K$9+$C$11*$K$9+$F$11*((CZ628+CR628)/MAX(CZ628+CR628+DA628, 0.1)*$P$9+DA628/MAX(CZ628+CR628+DA628, 0.1)*$Q$9))/($B$11+$C$11+$F$11)</f>
        <v>0</v>
      </c>
      <c r="BQ628">
        <v>6</v>
      </c>
      <c r="BR628">
        <v>0.5</v>
      </c>
      <c r="BS628" t="s">
        <v>293</v>
      </c>
      <c r="BT628">
        <v>2</v>
      </c>
      <c r="BU628">
        <v>1626466411</v>
      </c>
      <c r="BV628">
        <v>394.805666666667</v>
      </c>
      <c r="BW628">
        <v>419.961666666667</v>
      </c>
      <c r="BX628">
        <v>20.5803</v>
      </c>
      <c r="BY628">
        <v>10.7886333333333</v>
      </c>
      <c r="BZ628">
        <v>393.258</v>
      </c>
      <c r="CA628">
        <v>20.5156</v>
      </c>
      <c r="CB628">
        <v>900.026333333333</v>
      </c>
      <c r="CC628">
        <v>100.745</v>
      </c>
      <c r="CD628">
        <v>0.0999304</v>
      </c>
      <c r="CE628">
        <v>36.0606</v>
      </c>
      <c r="CF628">
        <v>33.1146333333333</v>
      </c>
      <c r="CG628">
        <v>999.9</v>
      </c>
      <c r="CH628">
        <v>0</v>
      </c>
      <c r="CI628">
        <v>0</v>
      </c>
      <c r="CJ628">
        <v>10006.25</v>
      </c>
      <c r="CK628">
        <v>0</v>
      </c>
      <c r="CL628">
        <v>0.221023</v>
      </c>
      <c r="CM628">
        <v>1460</v>
      </c>
      <c r="CN628">
        <v>0.973006333333333</v>
      </c>
      <c r="CO628">
        <v>0.0269937333333333</v>
      </c>
      <c r="CP628">
        <v>0</v>
      </c>
      <c r="CQ628">
        <v>890.121333333333</v>
      </c>
      <c r="CR628">
        <v>4.99999</v>
      </c>
      <c r="CS628">
        <v>13107.2</v>
      </c>
      <c r="CT628">
        <v>12728.3333333333</v>
      </c>
      <c r="CU628">
        <v>40.937</v>
      </c>
      <c r="CV628">
        <v>42.25</v>
      </c>
      <c r="CW628">
        <v>41.708</v>
      </c>
      <c r="CX628">
        <v>41.937</v>
      </c>
      <c r="CY628">
        <v>43.812</v>
      </c>
      <c r="CZ628">
        <v>1415.72</v>
      </c>
      <c r="DA628">
        <v>39.28</v>
      </c>
      <c r="DB628">
        <v>0</v>
      </c>
      <c r="DC628">
        <v>1626466423.4</v>
      </c>
      <c r="DD628">
        <v>0</v>
      </c>
      <c r="DE628">
        <v>890.446692307692</v>
      </c>
      <c r="DF628">
        <v>-4.67541879556176</v>
      </c>
      <c r="DG628">
        <v>-53.6649573403342</v>
      </c>
      <c r="DH628">
        <v>13111.9884615385</v>
      </c>
      <c r="DI628">
        <v>15</v>
      </c>
      <c r="DJ628">
        <v>1626465084.6</v>
      </c>
      <c r="DK628" t="s">
        <v>294</v>
      </c>
      <c r="DL628">
        <v>1626465076.6</v>
      </c>
      <c r="DM628">
        <v>1626465084.6</v>
      </c>
      <c r="DN628">
        <v>8</v>
      </c>
      <c r="DO628">
        <v>0.212</v>
      </c>
      <c r="DP628">
        <v>0.013</v>
      </c>
      <c r="DQ628">
        <v>1.588</v>
      </c>
      <c r="DR628">
        <v>-0.074</v>
      </c>
      <c r="DS628">
        <v>420</v>
      </c>
      <c r="DT628">
        <v>3</v>
      </c>
      <c r="DU628">
        <v>0.13</v>
      </c>
      <c r="DV628">
        <v>0.03</v>
      </c>
      <c r="DW628">
        <v>-25.1857</v>
      </c>
      <c r="DX628">
        <v>0.133417421602772</v>
      </c>
      <c r="DY628">
        <v>0.0240736269015518</v>
      </c>
      <c r="DZ628">
        <v>1</v>
      </c>
      <c r="EA628">
        <v>890.684939393939</v>
      </c>
      <c r="EB628">
        <v>-4.23088734893862</v>
      </c>
      <c r="EC628">
        <v>0.457794974580477</v>
      </c>
      <c r="ED628">
        <v>1</v>
      </c>
      <c r="EE628">
        <v>9.75200170731707</v>
      </c>
      <c r="EF628">
        <v>0.217384599303117</v>
      </c>
      <c r="EG628">
        <v>0.0235993782372042</v>
      </c>
      <c r="EH628">
        <v>0</v>
      </c>
      <c r="EI628">
        <v>2</v>
      </c>
      <c r="EJ628">
        <v>3</v>
      </c>
      <c r="EK628" t="s">
        <v>354</v>
      </c>
      <c r="EL628">
        <v>100</v>
      </c>
      <c r="EM628">
        <v>100</v>
      </c>
      <c r="EN628">
        <v>1.548</v>
      </c>
      <c r="EO628">
        <v>0.0649</v>
      </c>
      <c r="EP628">
        <v>0.796380875196005</v>
      </c>
      <c r="EQ628">
        <v>0.00225868272383977</v>
      </c>
      <c r="ER628">
        <v>-9.96746185667655e-07</v>
      </c>
      <c r="ES628">
        <v>2.83711317370827e-10</v>
      </c>
      <c r="ET628">
        <v>-0.071317122073674</v>
      </c>
      <c r="EU628">
        <v>-0.00217948432402501</v>
      </c>
      <c r="EV628">
        <v>0.000453263451741206</v>
      </c>
      <c r="EW628">
        <v>-1.16319206543697e-06</v>
      </c>
      <c r="EX628">
        <v>-2</v>
      </c>
      <c r="EY628">
        <v>2196</v>
      </c>
      <c r="EZ628">
        <v>1</v>
      </c>
      <c r="FA628">
        <v>25</v>
      </c>
      <c r="FB628">
        <v>22.3</v>
      </c>
      <c r="FC628">
        <v>22.1</v>
      </c>
      <c r="FD628">
        <v>18</v>
      </c>
      <c r="FE628">
        <v>842.617</v>
      </c>
      <c r="FF628">
        <v>442.559</v>
      </c>
      <c r="FG628">
        <v>45.612</v>
      </c>
      <c r="FH628">
        <v>25.9385</v>
      </c>
      <c r="FI628">
        <v>30.0006</v>
      </c>
      <c r="FJ628">
        <v>25.7289</v>
      </c>
      <c r="FK628">
        <v>25.7321</v>
      </c>
      <c r="FL628">
        <v>25.2236</v>
      </c>
      <c r="FM628">
        <v>31.449</v>
      </c>
      <c r="FN628">
        <v>0</v>
      </c>
      <c r="FO628">
        <v>47</v>
      </c>
      <c r="FP628">
        <v>420</v>
      </c>
      <c r="FQ628">
        <v>10.9022</v>
      </c>
      <c r="FR628">
        <v>101.405</v>
      </c>
      <c r="FS628">
        <v>101.821</v>
      </c>
    </row>
    <row r="629" spans="1:175">
      <c r="A629">
        <v>613</v>
      </c>
      <c r="B629">
        <v>1626466414</v>
      </c>
      <c r="C629">
        <v>1224.40000009537</v>
      </c>
      <c r="D629" t="s">
        <v>1520</v>
      </c>
      <c r="E629" t="s">
        <v>1521</v>
      </c>
      <c r="F629">
        <v>1</v>
      </c>
      <c r="G629" t="s">
        <v>291</v>
      </c>
      <c r="H629">
        <v>1626466413</v>
      </c>
      <c r="I629">
        <f>(J629)/1000</f>
        <v>0</v>
      </c>
      <c r="J629">
        <f>1000*CB629*AH629*(BX629-BY629)/(100*BQ629*(1000-AH629*BX629))</f>
        <v>0</v>
      </c>
      <c r="K629">
        <f>CB629*AH629*(BW629-BV629*(1000-AH629*BY629)/(1000-AH629*BX629))/(100*BQ629)</f>
        <v>0</v>
      </c>
      <c r="L629">
        <f>BV629 - IF(AH629&gt;1, K629*BQ629*100.0/(AJ629*CJ629), 0)</f>
        <v>0</v>
      </c>
      <c r="M629">
        <f>((S629-I629/2)*L629-K629)/(S629+I629/2)</f>
        <v>0</v>
      </c>
      <c r="N629">
        <f>M629*(CC629+CD629)/1000.0</f>
        <v>0</v>
      </c>
      <c r="O629">
        <f>(BV629 - IF(AH629&gt;1, K629*BQ629*100.0/(AJ629*CJ629), 0))*(CC629+CD629)/1000.0</f>
        <v>0</v>
      </c>
      <c r="P629">
        <f>2.0/((1/R629-1/Q629)+SIGN(R629)*SQRT((1/R629-1/Q629)*(1/R629-1/Q629) + 4*BR629/((BR629+1)*(BR629+1))*(2*1/R629*1/Q629-1/Q629*1/Q629)))</f>
        <v>0</v>
      </c>
      <c r="Q629">
        <f>IF(LEFT(BS629,1)&lt;&gt;"0",IF(LEFT(BS629,1)="1",3.0,BT629),$D$5+$E$5*(CJ629*CC629/($K$5*1000))+$F$5*(CJ629*CC629/($K$5*1000))*MAX(MIN(BQ629,$J$5),$I$5)*MAX(MIN(BQ629,$J$5),$I$5)+$G$5*MAX(MIN(BQ629,$J$5),$I$5)*(CJ629*CC629/($K$5*1000))+$H$5*(CJ629*CC629/($K$5*1000))*(CJ629*CC629/($K$5*1000)))</f>
        <v>0</v>
      </c>
      <c r="R629">
        <f>I629*(1000-(1000*0.61365*exp(17.502*V629/(240.97+V629))/(CC629+CD629)+BX629)/2)/(1000*0.61365*exp(17.502*V629/(240.97+V629))/(CC629+CD629)-BX629)</f>
        <v>0</v>
      </c>
      <c r="S629">
        <f>1/((BR629+1)/(P629/1.6)+1/(Q629/1.37)) + BR629/((BR629+1)/(P629/1.6) + BR629/(Q629/1.37))</f>
        <v>0</v>
      </c>
      <c r="T629">
        <f>(BM629*BP629)</f>
        <v>0</v>
      </c>
      <c r="U629">
        <f>(CE629+(T629+2*0.95*5.67E-8*(((CE629+$B$7)+273)^4-(CE629+273)^4)-44100*I629)/(1.84*29.3*Q629+8*0.95*5.67E-8*(CE629+273)^3))</f>
        <v>0</v>
      </c>
      <c r="V629">
        <f>($C$7*CF629+$D$7*CG629+$E$7*U629)</f>
        <v>0</v>
      </c>
      <c r="W629">
        <f>0.61365*exp(17.502*V629/(240.97+V629))</f>
        <v>0</v>
      </c>
      <c r="X629">
        <f>(Y629/Z629*100)</f>
        <v>0</v>
      </c>
      <c r="Y629">
        <f>BX629*(CC629+CD629)/1000</f>
        <v>0</v>
      </c>
      <c r="Z629">
        <f>0.61365*exp(17.502*CE629/(240.97+CE629))</f>
        <v>0</v>
      </c>
      <c r="AA629">
        <f>(W629-BX629*(CC629+CD629)/1000)</f>
        <v>0</v>
      </c>
      <c r="AB629">
        <f>(-I629*44100)</f>
        <v>0</v>
      </c>
      <c r="AC629">
        <f>2*29.3*Q629*0.92*(CE629-V629)</f>
        <v>0</v>
      </c>
      <c r="AD629">
        <f>2*0.95*5.67E-8*(((CE629+$B$7)+273)^4-(V629+273)^4)</f>
        <v>0</v>
      </c>
      <c r="AE629">
        <f>T629+AD629+AB629+AC629</f>
        <v>0</v>
      </c>
      <c r="AF629">
        <v>123</v>
      </c>
      <c r="AG629">
        <v>14</v>
      </c>
      <c r="AH629">
        <f>IF(AF629*$H$13&gt;=AJ629,1.0,(AJ629/(AJ629-AF629*$H$13)))</f>
        <v>0</v>
      </c>
      <c r="AI629">
        <f>(AH629-1)*100</f>
        <v>0</v>
      </c>
      <c r="AJ629">
        <f>MAX(0,($B$13+$C$13*CJ629)/(1+$D$13*CJ629)*CC629/(CE629+273)*$E$13)</f>
        <v>0</v>
      </c>
      <c r="AK629" t="s">
        <v>292</v>
      </c>
      <c r="AL629" t="s">
        <v>292</v>
      </c>
      <c r="AM629">
        <v>0</v>
      </c>
      <c r="AN629">
        <v>0</v>
      </c>
      <c r="AO629">
        <f>1-AM629/AN629</f>
        <v>0</v>
      </c>
      <c r="AP629">
        <v>0</v>
      </c>
      <c r="AQ629" t="s">
        <v>292</v>
      </c>
      <c r="AR629" t="s">
        <v>292</v>
      </c>
      <c r="AS629">
        <v>0</v>
      </c>
      <c r="AT629">
        <v>0</v>
      </c>
      <c r="AU629">
        <f>1-AS629/AT629</f>
        <v>0</v>
      </c>
      <c r="AV629">
        <v>0.5</v>
      </c>
      <c r="AW629">
        <f>BN629</f>
        <v>0</v>
      </c>
      <c r="AX629">
        <f>K629</f>
        <v>0</v>
      </c>
      <c r="AY629">
        <f>AU629*AV629*AW629</f>
        <v>0</v>
      </c>
      <c r="AZ629">
        <f>(AX629-AP629)/AW629</f>
        <v>0</v>
      </c>
      <c r="BA629">
        <f>(AN629-AT629)/AT629</f>
        <v>0</v>
      </c>
      <c r="BB629">
        <f>AM629/(AO629+AM629/AT629)</f>
        <v>0</v>
      </c>
      <c r="BC629" t="s">
        <v>292</v>
      </c>
      <c r="BD629">
        <v>0</v>
      </c>
      <c r="BE629">
        <f>IF(BD629&lt;&gt;0, BD629, BB629)</f>
        <v>0</v>
      </c>
      <c r="BF629">
        <f>1-BE629/AT629</f>
        <v>0</v>
      </c>
      <c r="BG629">
        <f>(AT629-AS629)/(AT629-BE629)</f>
        <v>0</v>
      </c>
      <c r="BH629">
        <f>(AN629-AT629)/(AN629-BE629)</f>
        <v>0</v>
      </c>
      <c r="BI629">
        <f>(AT629-AS629)/(AT629-AM629)</f>
        <v>0</v>
      </c>
      <c r="BJ629">
        <f>(AN629-AT629)/(AN629-AM629)</f>
        <v>0</v>
      </c>
      <c r="BK629">
        <f>(BG629*BE629/AS629)</f>
        <v>0</v>
      </c>
      <c r="BL629">
        <f>(1-BK629)</f>
        <v>0</v>
      </c>
      <c r="BM629">
        <f>$B$11*CK629+$C$11*CL629+$F$11*CM629*(1-CP629)</f>
        <v>0</v>
      </c>
      <c r="BN629">
        <f>BM629*BO629</f>
        <v>0</v>
      </c>
      <c r="BO629">
        <f>($B$11*$D$9+$C$11*$D$9+$F$11*((CZ629+CR629)/MAX(CZ629+CR629+DA629, 0.1)*$I$9+DA629/MAX(CZ629+CR629+DA629, 0.1)*$J$9))/($B$11+$C$11+$F$11)</f>
        <v>0</v>
      </c>
      <c r="BP629">
        <f>($B$11*$K$9+$C$11*$K$9+$F$11*((CZ629+CR629)/MAX(CZ629+CR629+DA629, 0.1)*$P$9+DA629/MAX(CZ629+CR629+DA629, 0.1)*$Q$9))/($B$11+$C$11+$F$11)</f>
        <v>0</v>
      </c>
      <c r="BQ629">
        <v>6</v>
      </c>
      <c r="BR629">
        <v>0.5</v>
      </c>
      <c r="BS629" t="s">
        <v>293</v>
      </c>
      <c r="BT629">
        <v>2</v>
      </c>
      <c r="BU629">
        <v>1626466413</v>
      </c>
      <c r="BV629">
        <v>394.819</v>
      </c>
      <c r="BW629">
        <v>419.932333333333</v>
      </c>
      <c r="BX629">
        <v>20.6079666666667</v>
      </c>
      <c r="BY629">
        <v>10.7993333333333</v>
      </c>
      <c r="BZ629">
        <v>393.271666666667</v>
      </c>
      <c r="CA629">
        <v>20.5428666666667</v>
      </c>
      <c r="CB629">
        <v>900.056333333333</v>
      </c>
      <c r="CC629">
        <v>100.746333333333</v>
      </c>
      <c r="CD629">
        <v>0.1001083</v>
      </c>
      <c r="CE629">
        <v>36.084</v>
      </c>
      <c r="CF629">
        <v>33.1429333333333</v>
      </c>
      <c r="CG629">
        <v>999.9</v>
      </c>
      <c r="CH629">
        <v>0</v>
      </c>
      <c r="CI629">
        <v>0</v>
      </c>
      <c r="CJ629">
        <v>10012.5333333333</v>
      </c>
      <c r="CK629">
        <v>0</v>
      </c>
      <c r="CL629">
        <v>0.221023</v>
      </c>
      <c r="CM629">
        <v>1459.89666666667</v>
      </c>
      <c r="CN629">
        <v>0.973005</v>
      </c>
      <c r="CO629">
        <v>0.0269953</v>
      </c>
      <c r="CP629">
        <v>0</v>
      </c>
      <c r="CQ629">
        <v>889.768666666667</v>
      </c>
      <c r="CR629">
        <v>4.99999</v>
      </c>
      <c r="CS629">
        <v>13102.6666666667</v>
      </c>
      <c r="CT629">
        <v>12727.4666666667</v>
      </c>
      <c r="CU629">
        <v>40.979</v>
      </c>
      <c r="CV629">
        <v>42.25</v>
      </c>
      <c r="CW629">
        <v>41.687</v>
      </c>
      <c r="CX629">
        <v>41.937</v>
      </c>
      <c r="CY629">
        <v>43.812</v>
      </c>
      <c r="CZ629">
        <v>1415.62</v>
      </c>
      <c r="DA629">
        <v>39.28</v>
      </c>
      <c r="DB629">
        <v>0</v>
      </c>
      <c r="DC629">
        <v>1626466425.2</v>
      </c>
      <c r="DD629">
        <v>0</v>
      </c>
      <c r="DE629">
        <v>890.28984</v>
      </c>
      <c r="DF629">
        <v>-4.72969230453367</v>
      </c>
      <c r="DG629">
        <v>-56.638461583682</v>
      </c>
      <c r="DH629">
        <v>13110.028</v>
      </c>
      <c r="DI629">
        <v>15</v>
      </c>
      <c r="DJ629">
        <v>1626465084.6</v>
      </c>
      <c r="DK629" t="s">
        <v>294</v>
      </c>
      <c r="DL629">
        <v>1626465076.6</v>
      </c>
      <c r="DM629">
        <v>1626465084.6</v>
      </c>
      <c r="DN629">
        <v>8</v>
      </c>
      <c r="DO629">
        <v>0.212</v>
      </c>
      <c r="DP629">
        <v>0.013</v>
      </c>
      <c r="DQ629">
        <v>1.588</v>
      </c>
      <c r="DR629">
        <v>-0.074</v>
      </c>
      <c r="DS629">
        <v>420</v>
      </c>
      <c r="DT629">
        <v>3</v>
      </c>
      <c r="DU629">
        <v>0.13</v>
      </c>
      <c r="DV629">
        <v>0.03</v>
      </c>
      <c r="DW629">
        <v>-25.175043902439</v>
      </c>
      <c r="DX629">
        <v>0.152153310104526</v>
      </c>
      <c r="DY629">
        <v>0.0264395034156948</v>
      </c>
      <c r="DZ629">
        <v>1</v>
      </c>
      <c r="EA629">
        <v>890.547818181818</v>
      </c>
      <c r="EB629">
        <v>-4.40947473273437</v>
      </c>
      <c r="EC629">
        <v>0.475636699564326</v>
      </c>
      <c r="ED629">
        <v>1</v>
      </c>
      <c r="EE629">
        <v>9.75941048780488</v>
      </c>
      <c r="EF629">
        <v>0.252402020905945</v>
      </c>
      <c r="EG629">
        <v>0.0266146306684069</v>
      </c>
      <c r="EH629">
        <v>0</v>
      </c>
      <c r="EI629">
        <v>2</v>
      </c>
      <c r="EJ629">
        <v>3</v>
      </c>
      <c r="EK629" t="s">
        <v>354</v>
      </c>
      <c r="EL629">
        <v>100</v>
      </c>
      <c r="EM629">
        <v>100</v>
      </c>
      <c r="EN629">
        <v>1.547</v>
      </c>
      <c r="EO629">
        <v>0.0654</v>
      </c>
      <c r="EP629">
        <v>0.796380875196005</v>
      </c>
      <c r="EQ629">
        <v>0.00225868272383977</v>
      </c>
      <c r="ER629">
        <v>-9.96746185667655e-07</v>
      </c>
      <c r="ES629">
        <v>2.83711317370827e-10</v>
      </c>
      <c r="ET629">
        <v>-0.071317122073674</v>
      </c>
      <c r="EU629">
        <v>-0.00217948432402501</v>
      </c>
      <c r="EV629">
        <v>0.000453263451741206</v>
      </c>
      <c r="EW629">
        <v>-1.16319206543697e-06</v>
      </c>
      <c r="EX629">
        <v>-2</v>
      </c>
      <c r="EY629">
        <v>2196</v>
      </c>
      <c r="EZ629">
        <v>1</v>
      </c>
      <c r="FA629">
        <v>25</v>
      </c>
      <c r="FB629">
        <v>22.3</v>
      </c>
      <c r="FC629">
        <v>22.2</v>
      </c>
      <c r="FD629">
        <v>18</v>
      </c>
      <c r="FE629">
        <v>842.588</v>
      </c>
      <c r="FF629">
        <v>442.642</v>
      </c>
      <c r="FG629">
        <v>45.6395</v>
      </c>
      <c r="FH629">
        <v>25.9429</v>
      </c>
      <c r="FI629">
        <v>30.0008</v>
      </c>
      <c r="FJ629">
        <v>25.7316</v>
      </c>
      <c r="FK629">
        <v>25.7348</v>
      </c>
      <c r="FL629">
        <v>25.2235</v>
      </c>
      <c r="FM629">
        <v>31.449</v>
      </c>
      <c r="FN629">
        <v>0</v>
      </c>
      <c r="FO629">
        <v>47</v>
      </c>
      <c r="FP629">
        <v>420</v>
      </c>
      <c r="FQ629">
        <v>10.8994</v>
      </c>
      <c r="FR629">
        <v>101.405</v>
      </c>
      <c r="FS629">
        <v>101.82</v>
      </c>
    </row>
    <row r="630" spans="1:175">
      <c r="A630">
        <v>614</v>
      </c>
      <c r="B630">
        <v>1626466416</v>
      </c>
      <c r="C630">
        <v>1226.40000009537</v>
      </c>
      <c r="D630" t="s">
        <v>1522</v>
      </c>
      <c r="E630" t="s">
        <v>1523</v>
      </c>
      <c r="F630">
        <v>1</v>
      </c>
      <c r="G630" t="s">
        <v>291</v>
      </c>
      <c r="H630">
        <v>1626466415</v>
      </c>
      <c r="I630">
        <f>(J630)/1000</f>
        <v>0</v>
      </c>
      <c r="J630">
        <f>1000*CB630*AH630*(BX630-BY630)/(100*BQ630*(1000-AH630*BX630))</f>
        <v>0</v>
      </c>
      <c r="K630">
        <f>CB630*AH630*(BW630-BV630*(1000-AH630*BY630)/(1000-AH630*BX630))/(100*BQ630)</f>
        <v>0</v>
      </c>
      <c r="L630">
        <f>BV630 - IF(AH630&gt;1, K630*BQ630*100.0/(AJ630*CJ630), 0)</f>
        <v>0</v>
      </c>
      <c r="M630">
        <f>((S630-I630/2)*L630-K630)/(S630+I630/2)</f>
        <v>0</v>
      </c>
      <c r="N630">
        <f>M630*(CC630+CD630)/1000.0</f>
        <v>0</v>
      </c>
      <c r="O630">
        <f>(BV630 - IF(AH630&gt;1, K630*BQ630*100.0/(AJ630*CJ630), 0))*(CC630+CD630)/1000.0</f>
        <v>0</v>
      </c>
      <c r="P630">
        <f>2.0/((1/R630-1/Q630)+SIGN(R630)*SQRT((1/R630-1/Q630)*(1/R630-1/Q630) + 4*BR630/((BR630+1)*(BR630+1))*(2*1/R630*1/Q630-1/Q630*1/Q630)))</f>
        <v>0</v>
      </c>
      <c r="Q630">
        <f>IF(LEFT(BS630,1)&lt;&gt;"0",IF(LEFT(BS630,1)="1",3.0,BT630),$D$5+$E$5*(CJ630*CC630/($K$5*1000))+$F$5*(CJ630*CC630/($K$5*1000))*MAX(MIN(BQ630,$J$5),$I$5)*MAX(MIN(BQ630,$J$5),$I$5)+$G$5*MAX(MIN(BQ630,$J$5),$I$5)*(CJ630*CC630/($K$5*1000))+$H$5*(CJ630*CC630/($K$5*1000))*(CJ630*CC630/($K$5*1000)))</f>
        <v>0</v>
      </c>
      <c r="R630">
        <f>I630*(1000-(1000*0.61365*exp(17.502*V630/(240.97+V630))/(CC630+CD630)+BX630)/2)/(1000*0.61365*exp(17.502*V630/(240.97+V630))/(CC630+CD630)-BX630)</f>
        <v>0</v>
      </c>
      <c r="S630">
        <f>1/((BR630+1)/(P630/1.6)+1/(Q630/1.37)) + BR630/((BR630+1)/(P630/1.6) + BR630/(Q630/1.37))</f>
        <v>0</v>
      </c>
      <c r="T630">
        <f>(BM630*BP630)</f>
        <v>0</v>
      </c>
      <c r="U630">
        <f>(CE630+(T630+2*0.95*5.67E-8*(((CE630+$B$7)+273)^4-(CE630+273)^4)-44100*I630)/(1.84*29.3*Q630+8*0.95*5.67E-8*(CE630+273)^3))</f>
        <v>0</v>
      </c>
      <c r="V630">
        <f>($C$7*CF630+$D$7*CG630+$E$7*U630)</f>
        <v>0</v>
      </c>
      <c r="W630">
        <f>0.61365*exp(17.502*V630/(240.97+V630))</f>
        <v>0</v>
      </c>
      <c r="X630">
        <f>(Y630/Z630*100)</f>
        <v>0</v>
      </c>
      <c r="Y630">
        <f>BX630*(CC630+CD630)/1000</f>
        <v>0</v>
      </c>
      <c r="Z630">
        <f>0.61365*exp(17.502*CE630/(240.97+CE630))</f>
        <v>0</v>
      </c>
      <c r="AA630">
        <f>(W630-BX630*(CC630+CD630)/1000)</f>
        <v>0</v>
      </c>
      <c r="AB630">
        <f>(-I630*44100)</f>
        <v>0</v>
      </c>
      <c r="AC630">
        <f>2*29.3*Q630*0.92*(CE630-V630)</f>
        <v>0</v>
      </c>
      <c r="AD630">
        <f>2*0.95*5.67E-8*(((CE630+$B$7)+273)^4-(V630+273)^4)</f>
        <v>0</v>
      </c>
      <c r="AE630">
        <f>T630+AD630+AB630+AC630</f>
        <v>0</v>
      </c>
      <c r="AF630">
        <v>123</v>
      </c>
      <c r="AG630">
        <v>14</v>
      </c>
      <c r="AH630">
        <f>IF(AF630*$H$13&gt;=AJ630,1.0,(AJ630/(AJ630-AF630*$H$13)))</f>
        <v>0</v>
      </c>
      <c r="AI630">
        <f>(AH630-1)*100</f>
        <v>0</v>
      </c>
      <c r="AJ630">
        <f>MAX(0,($B$13+$C$13*CJ630)/(1+$D$13*CJ630)*CC630/(CE630+273)*$E$13)</f>
        <v>0</v>
      </c>
      <c r="AK630" t="s">
        <v>292</v>
      </c>
      <c r="AL630" t="s">
        <v>292</v>
      </c>
      <c r="AM630">
        <v>0</v>
      </c>
      <c r="AN630">
        <v>0</v>
      </c>
      <c r="AO630">
        <f>1-AM630/AN630</f>
        <v>0</v>
      </c>
      <c r="AP630">
        <v>0</v>
      </c>
      <c r="AQ630" t="s">
        <v>292</v>
      </c>
      <c r="AR630" t="s">
        <v>292</v>
      </c>
      <c r="AS630">
        <v>0</v>
      </c>
      <c r="AT630">
        <v>0</v>
      </c>
      <c r="AU630">
        <f>1-AS630/AT630</f>
        <v>0</v>
      </c>
      <c r="AV630">
        <v>0.5</v>
      </c>
      <c r="AW630">
        <f>BN630</f>
        <v>0</v>
      </c>
      <c r="AX630">
        <f>K630</f>
        <v>0</v>
      </c>
      <c r="AY630">
        <f>AU630*AV630*AW630</f>
        <v>0</v>
      </c>
      <c r="AZ630">
        <f>(AX630-AP630)/AW630</f>
        <v>0</v>
      </c>
      <c r="BA630">
        <f>(AN630-AT630)/AT630</f>
        <v>0</v>
      </c>
      <c r="BB630">
        <f>AM630/(AO630+AM630/AT630)</f>
        <v>0</v>
      </c>
      <c r="BC630" t="s">
        <v>292</v>
      </c>
      <c r="BD630">
        <v>0</v>
      </c>
      <c r="BE630">
        <f>IF(BD630&lt;&gt;0, BD630, BB630)</f>
        <v>0</v>
      </c>
      <c r="BF630">
        <f>1-BE630/AT630</f>
        <v>0</v>
      </c>
      <c r="BG630">
        <f>(AT630-AS630)/(AT630-BE630)</f>
        <v>0</v>
      </c>
      <c r="BH630">
        <f>(AN630-AT630)/(AN630-BE630)</f>
        <v>0</v>
      </c>
      <c r="BI630">
        <f>(AT630-AS630)/(AT630-AM630)</f>
        <v>0</v>
      </c>
      <c r="BJ630">
        <f>(AN630-AT630)/(AN630-AM630)</f>
        <v>0</v>
      </c>
      <c r="BK630">
        <f>(BG630*BE630/AS630)</f>
        <v>0</v>
      </c>
      <c r="BL630">
        <f>(1-BK630)</f>
        <v>0</v>
      </c>
      <c r="BM630">
        <f>$B$11*CK630+$C$11*CL630+$F$11*CM630*(1-CP630)</f>
        <v>0</v>
      </c>
      <c r="BN630">
        <f>BM630*BO630</f>
        <v>0</v>
      </c>
      <c r="BO630">
        <f>($B$11*$D$9+$C$11*$D$9+$F$11*((CZ630+CR630)/MAX(CZ630+CR630+DA630, 0.1)*$I$9+DA630/MAX(CZ630+CR630+DA630, 0.1)*$J$9))/($B$11+$C$11+$F$11)</f>
        <v>0</v>
      </c>
      <c r="BP630">
        <f>($B$11*$K$9+$C$11*$K$9+$F$11*((CZ630+CR630)/MAX(CZ630+CR630+DA630, 0.1)*$P$9+DA630/MAX(CZ630+CR630+DA630, 0.1)*$Q$9))/($B$11+$C$11+$F$11)</f>
        <v>0</v>
      </c>
      <c r="BQ630">
        <v>6</v>
      </c>
      <c r="BR630">
        <v>0.5</v>
      </c>
      <c r="BS630" t="s">
        <v>293</v>
      </c>
      <c r="BT630">
        <v>2</v>
      </c>
      <c r="BU630">
        <v>1626466415</v>
      </c>
      <c r="BV630">
        <v>394.826666666667</v>
      </c>
      <c r="BW630">
        <v>419.938666666667</v>
      </c>
      <c r="BX630">
        <v>20.6355</v>
      </c>
      <c r="BY630">
        <v>10.8165666666667</v>
      </c>
      <c r="BZ630">
        <v>393.278666666667</v>
      </c>
      <c r="CA630">
        <v>20.57</v>
      </c>
      <c r="CB630">
        <v>899.977</v>
      </c>
      <c r="CC630">
        <v>100.747333333333</v>
      </c>
      <c r="CD630">
        <v>0.0998776</v>
      </c>
      <c r="CE630">
        <v>36.1158</v>
      </c>
      <c r="CF630">
        <v>33.1559</v>
      </c>
      <c r="CG630">
        <v>999.9</v>
      </c>
      <c r="CH630">
        <v>0</v>
      </c>
      <c r="CI630">
        <v>0</v>
      </c>
      <c r="CJ630">
        <v>10000.0166666667</v>
      </c>
      <c r="CK630">
        <v>0</v>
      </c>
      <c r="CL630">
        <v>0.221023</v>
      </c>
      <c r="CM630">
        <v>1460.06333333333</v>
      </c>
      <c r="CN630">
        <v>0.973005</v>
      </c>
      <c r="CO630">
        <v>0.0269953</v>
      </c>
      <c r="CP630">
        <v>0</v>
      </c>
      <c r="CQ630">
        <v>889.748666666667</v>
      </c>
      <c r="CR630">
        <v>4.99999</v>
      </c>
      <c r="CS630">
        <v>13102.9333333333</v>
      </c>
      <c r="CT630">
        <v>12728.8666666667</v>
      </c>
      <c r="CU630">
        <v>41</v>
      </c>
      <c r="CV630">
        <v>42.25</v>
      </c>
      <c r="CW630">
        <v>41.75</v>
      </c>
      <c r="CX630">
        <v>42</v>
      </c>
      <c r="CY630">
        <v>43.833</v>
      </c>
      <c r="CZ630">
        <v>1415.78666666667</v>
      </c>
      <c r="DA630">
        <v>39.28</v>
      </c>
      <c r="DB630">
        <v>0</v>
      </c>
      <c r="DC630">
        <v>1626466427</v>
      </c>
      <c r="DD630">
        <v>0</v>
      </c>
      <c r="DE630">
        <v>890.176</v>
      </c>
      <c r="DF630">
        <v>-4.6314529814749</v>
      </c>
      <c r="DG630">
        <v>-56.6256409597819</v>
      </c>
      <c r="DH630">
        <v>13108.7884615385</v>
      </c>
      <c r="DI630">
        <v>15</v>
      </c>
      <c r="DJ630">
        <v>1626465084.6</v>
      </c>
      <c r="DK630" t="s">
        <v>294</v>
      </c>
      <c r="DL630">
        <v>1626465076.6</v>
      </c>
      <c r="DM630">
        <v>1626465084.6</v>
      </c>
      <c r="DN630">
        <v>8</v>
      </c>
      <c r="DO630">
        <v>0.212</v>
      </c>
      <c r="DP630">
        <v>0.013</v>
      </c>
      <c r="DQ630">
        <v>1.588</v>
      </c>
      <c r="DR630">
        <v>-0.074</v>
      </c>
      <c r="DS630">
        <v>420</v>
      </c>
      <c r="DT630">
        <v>3</v>
      </c>
      <c r="DU630">
        <v>0.13</v>
      </c>
      <c r="DV630">
        <v>0.03</v>
      </c>
      <c r="DW630">
        <v>-25.1678024390244</v>
      </c>
      <c r="DX630">
        <v>0.211461324041814</v>
      </c>
      <c r="DY630">
        <v>0.0303702958843002</v>
      </c>
      <c r="DZ630">
        <v>1</v>
      </c>
      <c r="EA630">
        <v>890.410114285714</v>
      </c>
      <c r="EB630">
        <v>-4.28451663404991</v>
      </c>
      <c r="EC630">
        <v>0.481333966117878</v>
      </c>
      <c r="ED630">
        <v>1</v>
      </c>
      <c r="EE630">
        <v>9.76837634146342</v>
      </c>
      <c r="EF630">
        <v>0.273997212543551</v>
      </c>
      <c r="EG630">
        <v>0.0286362584212953</v>
      </c>
      <c r="EH630">
        <v>0</v>
      </c>
      <c r="EI630">
        <v>2</v>
      </c>
      <c r="EJ630">
        <v>3</v>
      </c>
      <c r="EK630" t="s">
        <v>354</v>
      </c>
      <c r="EL630">
        <v>100</v>
      </c>
      <c r="EM630">
        <v>100</v>
      </c>
      <c r="EN630">
        <v>1.548</v>
      </c>
      <c r="EO630">
        <v>0.0657</v>
      </c>
      <c r="EP630">
        <v>0.796380875196005</v>
      </c>
      <c r="EQ630">
        <v>0.00225868272383977</v>
      </c>
      <c r="ER630">
        <v>-9.96746185667655e-07</v>
      </c>
      <c r="ES630">
        <v>2.83711317370827e-10</v>
      </c>
      <c r="ET630">
        <v>-0.071317122073674</v>
      </c>
      <c r="EU630">
        <v>-0.00217948432402501</v>
      </c>
      <c r="EV630">
        <v>0.000453263451741206</v>
      </c>
      <c r="EW630">
        <v>-1.16319206543697e-06</v>
      </c>
      <c r="EX630">
        <v>-2</v>
      </c>
      <c r="EY630">
        <v>2196</v>
      </c>
      <c r="EZ630">
        <v>1</v>
      </c>
      <c r="FA630">
        <v>25</v>
      </c>
      <c r="FB630">
        <v>22.3</v>
      </c>
      <c r="FC630">
        <v>22.2</v>
      </c>
      <c r="FD630">
        <v>18</v>
      </c>
      <c r="FE630">
        <v>842.704</v>
      </c>
      <c r="FF630">
        <v>442.622</v>
      </c>
      <c r="FG630">
        <v>45.6669</v>
      </c>
      <c r="FH630">
        <v>25.947</v>
      </c>
      <c r="FI630">
        <v>30.0007</v>
      </c>
      <c r="FJ630">
        <v>25.7346</v>
      </c>
      <c r="FK630">
        <v>25.7378</v>
      </c>
      <c r="FL630">
        <v>25.2227</v>
      </c>
      <c r="FM630">
        <v>31.449</v>
      </c>
      <c r="FN630">
        <v>0</v>
      </c>
      <c r="FO630">
        <v>47</v>
      </c>
      <c r="FP630">
        <v>420</v>
      </c>
      <c r="FQ630">
        <v>10.8973</v>
      </c>
      <c r="FR630">
        <v>101.406</v>
      </c>
      <c r="FS630">
        <v>101.819</v>
      </c>
    </row>
    <row r="631" spans="1:175">
      <c r="A631">
        <v>615</v>
      </c>
      <c r="B631">
        <v>1626466418</v>
      </c>
      <c r="C631">
        <v>1228.40000009537</v>
      </c>
      <c r="D631" t="s">
        <v>1524</v>
      </c>
      <c r="E631" t="s">
        <v>1525</v>
      </c>
      <c r="F631">
        <v>1</v>
      </c>
      <c r="G631" t="s">
        <v>291</v>
      </c>
      <c r="H631">
        <v>1626466417</v>
      </c>
      <c r="I631">
        <f>(J631)/1000</f>
        <v>0</v>
      </c>
      <c r="J631">
        <f>1000*CB631*AH631*(BX631-BY631)/(100*BQ631*(1000-AH631*BX631))</f>
        <v>0</v>
      </c>
      <c r="K631">
        <f>CB631*AH631*(BW631-BV631*(1000-AH631*BY631)/(1000-AH631*BX631))/(100*BQ631)</f>
        <v>0</v>
      </c>
      <c r="L631">
        <f>BV631 - IF(AH631&gt;1, K631*BQ631*100.0/(AJ631*CJ631), 0)</f>
        <v>0</v>
      </c>
      <c r="M631">
        <f>((S631-I631/2)*L631-K631)/(S631+I631/2)</f>
        <v>0</v>
      </c>
      <c r="N631">
        <f>M631*(CC631+CD631)/1000.0</f>
        <v>0</v>
      </c>
      <c r="O631">
        <f>(BV631 - IF(AH631&gt;1, K631*BQ631*100.0/(AJ631*CJ631), 0))*(CC631+CD631)/1000.0</f>
        <v>0</v>
      </c>
      <c r="P631">
        <f>2.0/((1/R631-1/Q631)+SIGN(R631)*SQRT((1/R631-1/Q631)*(1/R631-1/Q631) + 4*BR631/((BR631+1)*(BR631+1))*(2*1/R631*1/Q631-1/Q631*1/Q631)))</f>
        <v>0</v>
      </c>
      <c r="Q631">
        <f>IF(LEFT(BS631,1)&lt;&gt;"0",IF(LEFT(BS631,1)="1",3.0,BT631),$D$5+$E$5*(CJ631*CC631/($K$5*1000))+$F$5*(CJ631*CC631/($K$5*1000))*MAX(MIN(BQ631,$J$5),$I$5)*MAX(MIN(BQ631,$J$5),$I$5)+$G$5*MAX(MIN(BQ631,$J$5),$I$5)*(CJ631*CC631/($K$5*1000))+$H$5*(CJ631*CC631/($K$5*1000))*(CJ631*CC631/($K$5*1000)))</f>
        <v>0</v>
      </c>
      <c r="R631">
        <f>I631*(1000-(1000*0.61365*exp(17.502*V631/(240.97+V631))/(CC631+CD631)+BX631)/2)/(1000*0.61365*exp(17.502*V631/(240.97+V631))/(CC631+CD631)-BX631)</f>
        <v>0</v>
      </c>
      <c r="S631">
        <f>1/((BR631+1)/(P631/1.6)+1/(Q631/1.37)) + BR631/((BR631+1)/(P631/1.6) + BR631/(Q631/1.37))</f>
        <v>0</v>
      </c>
      <c r="T631">
        <f>(BM631*BP631)</f>
        <v>0</v>
      </c>
      <c r="U631">
        <f>(CE631+(T631+2*0.95*5.67E-8*(((CE631+$B$7)+273)^4-(CE631+273)^4)-44100*I631)/(1.84*29.3*Q631+8*0.95*5.67E-8*(CE631+273)^3))</f>
        <v>0</v>
      </c>
      <c r="V631">
        <f>($C$7*CF631+$D$7*CG631+$E$7*U631)</f>
        <v>0</v>
      </c>
      <c r="W631">
        <f>0.61365*exp(17.502*V631/(240.97+V631))</f>
        <v>0</v>
      </c>
      <c r="X631">
        <f>(Y631/Z631*100)</f>
        <v>0</v>
      </c>
      <c r="Y631">
        <f>BX631*(CC631+CD631)/1000</f>
        <v>0</v>
      </c>
      <c r="Z631">
        <f>0.61365*exp(17.502*CE631/(240.97+CE631))</f>
        <v>0</v>
      </c>
      <c r="AA631">
        <f>(W631-BX631*(CC631+CD631)/1000)</f>
        <v>0</v>
      </c>
      <c r="AB631">
        <f>(-I631*44100)</f>
        <v>0</v>
      </c>
      <c r="AC631">
        <f>2*29.3*Q631*0.92*(CE631-V631)</f>
        <v>0</v>
      </c>
      <c r="AD631">
        <f>2*0.95*5.67E-8*(((CE631+$B$7)+273)^4-(V631+273)^4)</f>
        <v>0</v>
      </c>
      <c r="AE631">
        <f>T631+AD631+AB631+AC631</f>
        <v>0</v>
      </c>
      <c r="AF631">
        <v>123</v>
      </c>
      <c r="AG631">
        <v>14</v>
      </c>
      <c r="AH631">
        <f>IF(AF631*$H$13&gt;=AJ631,1.0,(AJ631/(AJ631-AF631*$H$13)))</f>
        <v>0</v>
      </c>
      <c r="AI631">
        <f>(AH631-1)*100</f>
        <v>0</v>
      </c>
      <c r="AJ631">
        <f>MAX(0,($B$13+$C$13*CJ631)/(1+$D$13*CJ631)*CC631/(CE631+273)*$E$13)</f>
        <v>0</v>
      </c>
      <c r="AK631" t="s">
        <v>292</v>
      </c>
      <c r="AL631" t="s">
        <v>292</v>
      </c>
      <c r="AM631">
        <v>0</v>
      </c>
      <c r="AN631">
        <v>0</v>
      </c>
      <c r="AO631">
        <f>1-AM631/AN631</f>
        <v>0</v>
      </c>
      <c r="AP631">
        <v>0</v>
      </c>
      <c r="AQ631" t="s">
        <v>292</v>
      </c>
      <c r="AR631" t="s">
        <v>292</v>
      </c>
      <c r="AS631">
        <v>0</v>
      </c>
      <c r="AT631">
        <v>0</v>
      </c>
      <c r="AU631">
        <f>1-AS631/AT631</f>
        <v>0</v>
      </c>
      <c r="AV631">
        <v>0.5</v>
      </c>
      <c r="AW631">
        <f>BN631</f>
        <v>0</v>
      </c>
      <c r="AX631">
        <f>K631</f>
        <v>0</v>
      </c>
      <c r="AY631">
        <f>AU631*AV631*AW631</f>
        <v>0</v>
      </c>
      <c r="AZ631">
        <f>(AX631-AP631)/AW631</f>
        <v>0</v>
      </c>
      <c r="BA631">
        <f>(AN631-AT631)/AT631</f>
        <v>0</v>
      </c>
      <c r="BB631">
        <f>AM631/(AO631+AM631/AT631)</f>
        <v>0</v>
      </c>
      <c r="BC631" t="s">
        <v>292</v>
      </c>
      <c r="BD631">
        <v>0</v>
      </c>
      <c r="BE631">
        <f>IF(BD631&lt;&gt;0, BD631, BB631)</f>
        <v>0</v>
      </c>
      <c r="BF631">
        <f>1-BE631/AT631</f>
        <v>0</v>
      </c>
      <c r="BG631">
        <f>(AT631-AS631)/(AT631-BE631)</f>
        <v>0</v>
      </c>
      <c r="BH631">
        <f>(AN631-AT631)/(AN631-BE631)</f>
        <v>0</v>
      </c>
      <c r="BI631">
        <f>(AT631-AS631)/(AT631-AM631)</f>
        <v>0</v>
      </c>
      <c r="BJ631">
        <f>(AN631-AT631)/(AN631-AM631)</f>
        <v>0</v>
      </c>
      <c r="BK631">
        <f>(BG631*BE631/AS631)</f>
        <v>0</v>
      </c>
      <c r="BL631">
        <f>(1-BK631)</f>
        <v>0</v>
      </c>
      <c r="BM631">
        <f>$B$11*CK631+$C$11*CL631+$F$11*CM631*(1-CP631)</f>
        <v>0</v>
      </c>
      <c r="BN631">
        <f>BM631*BO631</f>
        <v>0</v>
      </c>
      <c r="BO631">
        <f>($B$11*$D$9+$C$11*$D$9+$F$11*((CZ631+CR631)/MAX(CZ631+CR631+DA631, 0.1)*$I$9+DA631/MAX(CZ631+CR631+DA631, 0.1)*$J$9))/($B$11+$C$11+$F$11)</f>
        <v>0</v>
      </c>
      <c r="BP631">
        <f>($B$11*$K$9+$C$11*$K$9+$F$11*((CZ631+CR631)/MAX(CZ631+CR631+DA631, 0.1)*$P$9+DA631/MAX(CZ631+CR631+DA631, 0.1)*$Q$9))/($B$11+$C$11+$F$11)</f>
        <v>0</v>
      </c>
      <c r="BQ631">
        <v>6</v>
      </c>
      <c r="BR631">
        <v>0.5</v>
      </c>
      <c r="BS631" t="s">
        <v>293</v>
      </c>
      <c r="BT631">
        <v>2</v>
      </c>
      <c r="BU631">
        <v>1626466417</v>
      </c>
      <c r="BV631">
        <v>394.871333333333</v>
      </c>
      <c r="BW631">
        <v>419.975333333333</v>
      </c>
      <c r="BX631">
        <v>20.6591</v>
      </c>
      <c r="BY631">
        <v>10.8298</v>
      </c>
      <c r="BZ631">
        <v>393.323666666667</v>
      </c>
      <c r="CA631">
        <v>20.5932666666667</v>
      </c>
      <c r="CB631">
        <v>899.983666666667</v>
      </c>
      <c r="CC631">
        <v>100.746666666667</v>
      </c>
      <c r="CD631">
        <v>0.100306666666667</v>
      </c>
      <c r="CE631">
        <v>36.1456333333333</v>
      </c>
      <c r="CF631">
        <v>33.1749</v>
      </c>
      <c r="CG631">
        <v>999.9</v>
      </c>
      <c r="CH631">
        <v>0</v>
      </c>
      <c r="CI631">
        <v>0</v>
      </c>
      <c r="CJ631">
        <v>9983.75</v>
      </c>
      <c r="CK631">
        <v>0</v>
      </c>
      <c r="CL631">
        <v>0.221023</v>
      </c>
      <c r="CM631">
        <v>1459.97666666667</v>
      </c>
      <c r="CN631">
        <v>0.973005</v>
      </c>
      <c r="CO631">
        <v>0.0269953</v>
      </c>
      <c r="CP631">
        <v>0</v>
      </c>
      <c r="CQ631">
        <v>889.678666666667</v>
      </c>
      <c r="CR631">
        <v>4.99999</v>
      </c>
      <c r="CS631">
        <v>13100.4666666667</v>
      </c>
      <c r="CT631">
        <v>12728.1666666667</v>
      </c>
      <c r="CU631">
        <v>41</v>
      </c>
      <c r="CV631">
        <v>42.25</v>
      </c>
      <c r="CW631">
        <v>41.75</v>
      </c>
      <c r="CX631">
        <v>41.937</v>
      </c>
      <c r="CY631">
        <v>43.875</v>
      </c>
      <c r="CZ631">
        <v>1415.70333333333</v>
      </c>
      <c r="DA631">
        <v>39.28</v>
      </c>
      <c r="DB631">
        <v>0</v>
      </c>
      <c r="DC631">
        <v>1626466429.4</v>
      </c>
      <c r="DD631">
        <v>0</v>
      </c>
      <c r="DE631">
        <v>890.012115384616</v>
      </c>
      <c r="DF631">
        <v>-4.47695726858601</v>
      </c>
      <c r="DG631">
        <v>-53.6136751850207</v>
      </c>
      <c r="DH631">
        <v>13106.5615384615</v>
      </c>
      <c r="DI631">
        <v>15</v>
      </c>
      <c r="DJ631">
        <v>1626465084.6</v>
      </c>
      <c r="DK631" t="s">
        <v>294</v>
      </c>
      <c r="DL631">
        <v>1626465076.6</v>
      </c>
      <c r="DM631">
        <v>1626465084.6</v>
      </c>
      <c r="DN631">
        <v>8</v>
      </c>
      <c r="DO631">
        <v>0.212</v>
      </c>
      <c r="DP631">
        <v>0.013</v>
      </c>
      <c r="DQ631">
        <v>1.588</v>
      </c>
      <c r="DR631">
        <v>-0.074</v>
      </c>
      <c r="DS631">
        <v>420</v>
      </c>
      <c r="DT631">
        <v>3</v>
      </c>
      <c r="DU631">
        <v>0.13</v>
      </c>
      <c r="DV631">
        <v>0.03</v>
      </c>
      <c r="DW631">
        <v>-25.1626512195122</v>
      </c>
      <c r="DX631">
        <v>0.30904599303132</v>
      </c>
      <c r="DY631">
        <v>0.0349138879485444</v>
      </c>
      <c r="DZ631">
        <v>1</v>
      </c>
      <c r="EA631">
        <v>890.249757575758</v>
      </c>
      <c r="EB631">
        <v>-4.06540184230582</v>
      </c>
      <c r="EC631">
        <v>0.441444325759925</v>
      </c>
      <c r="ED631">
        <v>1</v>
      </c>
      <c r="EE631">
        <v>9.77854658536585</v>
      </c>
      <c r="EF631">
        <v>0.267948919860607</v>
      </c>
      <c r="EG631">
        <v>0.0279694919693441</v>
      </c>
      <c r="EH631">
        <v>0</v>
      </c>
      <c r="EI631">
        <v>2</v>
      </c>
      <c r="EJ631">
        <v>3</v>
      </c>
      <c r="EK631" t="s">
        <v>354</v>
      </c>
      <c r="EL631">
        <v>100</v>
      </c>
      <c r="EM631">
        <v>100</v>
      </c>
      <c r="EN631">
        <v>1.547</v>
      </c>
      <c r="EO631">
        <v>0.0661</v>
      </c>
      <c r="EP631">
        <v>0.796380875196005</v>
      </c>
      <c r="EQ631">
        <v>0.00225868272383977</v>
      </c>
      <c r="ER631">
        <v>-9.96746185667655e-07</v>
      </c>
      <c r="ES631">
        <v>2.83711317370827e-10</v>
      </c>
      <c r="ET631">
        <v>-0.071317122073674</v>
      </c>
      <c r="EU631">
        <v>-0.00217948432402501</v>
      </c>
      <c r="EV631">
        <v>0.000453263451741206</v>
      </c>
      <c r="EW631">
        <v>-1.16319206543697e-06</v>
      </c>
      <c r="EX631">
        <v>-2</v>
      </c>
      <c r="EY631">
        <v>2196</v>
      </c>
      <c r="EZ631">
        <v>1</v>
      </c>
      <c r="FA631">
        <v>25</v>
      </c>
      <c r="FB631">
        <v>22.4</v>
      </c>
      <c r="FC631">
        <v>22.2</v>
      </c>
      <c r="FD631">
        <v>18</v>
      </c>
      <c r="FE631">
        <v>842.818</v>
      </c>
      <c r="FF631">
        <v>442.584</v>
      </c>
      <c r="FG631">
        <v>45.6938</v>
      </c>
      <c r="FH631">
        <v>25.9503</v>
      </c>
      <c r="FI631">
        <v>30.0006</v>
      </c>
      <c r="FJ631">
        <v>25.7373</v>
      </c>
      <c r="FK631">
        <v>25.7405</v>
      </c>
      <c r="FL631">
        <v>25.2245</v>
      </c>
      <c r="FM631">
        <v>31.0206</v>
      </c>
      <c r="FN631">
        <v>0</v>
      </c>
      <c r="FO631">
        <v>47</v>
      </c>
      <c r="FP631">
        <v>420</v>
      </c>
      <c r="FQ631">
        <v>10.9914</v>
      </c>
      <c r="FR631">
        <v>101.406</v>
      </c>
      <c r="FS631">
        <v>101.819</v>
      </c>
    </row>
    <row r="632" spans="1:175">
      <c r="A632">
        <v>616</v>
      </c>
      <c r="B632">
        <v>1626466420</v>
      </c>
      <c r="C632">
        <v>1230.40000009537</v>
      </c>
      <c r="D632" t="s">
        <v>1526</v>
      </c>
      <c r="E632" t="s">
        <v>1527</v>
      </c>
      <c r="F632">
        <v>1</v>
      </c>
      <c r="G632" t="s">
        <v>291</v>
      </c>
      <c r="H632">
        <v>1626466419</v>
      </c>
      <c r="I632">
        <f>(J632)/1000</f>
        <v>0</v>
      </c>
      <c r="J632">
        <f>1000*CB632*AH632*(BX632-BY632)/(100*BQ632*(1000-AH632*BX632))</f>
        <v>0</v>
      </c>
      <c r="K632">
        <f>CB632*AH632*(BW632-BV632*(1000-AH632*BY632)/(1000-AH632*BX632))/(100*BQ632)</f>
        <v>0</v>
      </c>
      <c r="L632">
        <f>BV632 - IF(AH632&gt;1, K632*BQ632*100.0/(AJ632*CJ632), 0)</f>
        <v>0</v>
      </c>
      <c r="M632">
        <f>((S632-I632/2)*L632-K632)/(S632+I632/2)</f>
        <v>0</v>
      </c>
      <c r="N632">
        <f>M632*(CC632+CD632)/1000.0</f>
        <v>0</v>
      </c>
      <c r="O632">
        <f>(BV632 - IF(AH632&gt;1, K632*BQ632*100.0/(AJ632*CJ632), 0))*(CC632+CD632)/1000.0</f>
        <v>0</v>
      </c>
      <c r="P632">
        <f>2.0/((1/R632-1/Q632)+SIGN(R632)*SQRT((1/R632-1/Q632)*(1/R632-1/Q632) + 4*BR632/((BR632+1)*(BR632+1))*(2*1/R632*1/Q632-1/Q632*1/Q632)))</f>
        <v>0</v>
      </c>
      <c r="Q632">
        <f>IF(LEFT(BS632,1)&lt;&gt;"0",IF(LEFT(BS632,1)="1",3.0,BT632),$D$5+$E$5*(CJ632*CC632/($K$5*1000))+$F$5*(CJ632*CC632/($K$5*1000))*MAX(MIN(BQ632,$J$5),$I$5)*MAX(MIN(BQ632,$J$5),$I$5)+$G$5*MAX(MIN(BQ632,$J$5),$I$5)*(CJ632*CC632/($K$5*1000))+$H$5*(CJ632*CC632/($K$5*1000))*(CJ632*CC632/($K$5*1000)))</f>
        <v>0</v>
      </c>
      <c r="R632">
        <f>I632*(1000-(1000*0.61365*exp(17.502*V632/(240.97+V632))/(CC632+CD632)+BX632)/2)/(1000*0.61365*exp(17.502*V632/(240.97+V632))/(CC632+CD632)-BX632)</f>
        <v>0</v>
      </c>
      <c r="S632">
        <f>1/((BR632+1)/(P632/1.6)+1/(Q632/1.37)) + BR632/((BR632+1)/(P632/1.6) + BR632/(Q632/1.37))</f>
        <v>0</v>
      </c>
      <c r="T632">
        <f>(BM632*BP632)</f>
        <v>0</v>
      </c>
      <c r="U632">
        <f>(CE632+(T632+2*0.95*5.67E-8*(((CE632+$B$7)+273)^4-(CE632+273)^4)-44100*I632)/(1.84*29.3*Q632+8*0.95*5.67E-8*(CE632+273)^3))</f>
        <v>0</v>
      </c>
      <c r="V632">
        <f>($C$7*CF632+$D$7*CG632+$E$7*U632)</f>
        <v>0</v>
      </c>
      <c r="W632">
        <f>0.61365*exp(17.502*V632/(240.97+V632))</f>
        <v>0</v>
      </c>
      <c r="X632">
        <f>(Y632/Z632*100)</f>
        <v>0</v>
      </c>
      <c r="Y632">
        <f>BX632*(CC632+CD632)/1000</f>
        <v>0</v>
      </c>
      <c r="Z632">
        <f>0.61365*exp(17.502*CE632/(240.97+CE632))</f>
        <v>0</v>
      </c>
      <c r="AA632">
        <f>(W632-BX632*(CC632+CD632)/1000)</f>
        <v>0</v>
      </c>
      <c r="AB632">
        <f>(-I632*44100)</f>
        <v>0</v>
      </c>
      <c r="AC632">
        <f>2*29.3*Q632*0.92*(CE632-V632)</f>
        <v>0</v>
      </c>
      <c r="AD632">
        <f>2*0.95*5.67E-8*(((CE632+$B$7)+273)^4-(V632+273)^4)</f>
        <v>0</v>
      </c>
      <c r="AE632">
        <f>T632+AD632+AB632+AC632</f>
        <v>0</v>
      </c>
      <c r="AF632">
        <v>123</v>
      </c>
      <c r="AG632">
        <v>14</v>
      </c>
      <c r="AH632">
        <f>IF(AF632*$H$13&gt;=AJ632,1.0,(AJ632/(AJ632-AF632*$H$13)))</f>
        <v>0</v>
      </c>
      <c r="AI632">
        <f>(AH632-1)*100</f>
        <v>0</v>
      </c>
      <c r="AJ632">
        <f>MAX(0,($B$13+$C$13*CJ632)/(1+$D$13*CJ632)*CC632/(CE632+273)*$E$13)</f>
        <v>0</v>
      </c>
      <c r="AK632" t="s">
        <v>292</v>
      </c>
      <c r="AL632" t="s">
        <v>292</v>
      </c>
      <c r="AM632">
        <v>0</v>
      </c>
      <c r="AN632">
        <v>0</v>
      </c>
      <c r="AO632">
        <f>1-AM632/AN632</f>
        <v>0</v>
      </c>
      <c r="AP632">
        <v>0</v>
      </c>
      <c r="AQ632" t="s">
        <v>292</v>
      </c>
      <c r="AR632" t="s">
        <v>292</v>
      </c>
      <c r="AS632">
        <v>0</v>
      </c>
      <c r="AT632">
        <v>0</v>
      </c>
      <c r="AU632">
        <f>1-AS632/AT632</f>
        <v>0</v>
      </c>
      <c r="AV632">
        <v>0.5</v>
      </c>
      <c r="AW632">
        <f>BN632</f>
        <v>0</v>
      </c>
      <c r="AX632">
        <f>K632</f>
        <v>0</v>
      </c>
      <c r="AY632">
        <f>AU632*AV632*AW632</f>
        <v>0</v>
      </c>
      <c r="AZ632">
        <f>(AX632-AP632)/AW632</f>
        <v>0</v>
      </c>
      <c r="BA632">
        <f>(AN632-AT632)/AT632</f>
        <v>0</v>
      </c>
      <c r="BB632">
        <f>AM632/(AO632+AM632/AT632)</f>
        <v>0</v>
      </c>
      <c r="BC632" t="s">
        <v>292</v>
      </c>
      <c r="BD632">
        <v>0</v>
      </c>
      <c r="BE632">
        <f>IF(BD632&lt;&gt;0, BD632, BB632)</f>
        <v>0</v>
      </c>
      <c r="BF632">
        <f>1-BE632/AT632</f>
        <v>0</v>
      </c>
      <c r="BG632">
        <f>(AT632-AS632)/(AT632-BE632)</f>
        <v>0</v>
      </c>
      <c r="BH632">
        <f>(AN632-AT632)/(AN632-BE632)</f>
        <v>0</v>
      </c>
      <c r="BI632">
        <f>(AT632-AS632)/(AT632-AM632)</f>
        <v>0</v>
      </c>
      <c r="BJ632">
        <f>(AN632-AT632)/(AN632-AM632)</f>
        <v>0</v>
      </c>
      <c r="BK632">
        <f>(BG632*BE632/AS632)</f>
        <v>0</v>
      </c>
      <c r="BL632">
        <f>(1-BK632)</f>
        <v>0</v>
      </c>
      <c r="BM632">
        <f>$B$11*CK632+$C$11*CL632+$F$11*CM632*(1-CP632)</f>
        <v>0</v>
      </c>
      <c r="BN632">
        <f>BM632*BO632</f>
        <v>0</v>
      </c>
      <c r="BO632">
        <f>($B$11*$D$9+$C$11*$D$9+$F$11*((CZ632+CR632)/MAX(CZ632+CR632+DA632, 0.1)*$I$9+DA632/MAX(CZ632+CR632+DA632, 0.1)*$J$9))/($B$11+$C$11+$F$11)</f>
        <v>0</v>
      </c>
      <c r="BP632">
        <f>($B$11*$K$9+$C$11*$K$9+$F$11*((CZ632+CR632)/MAX(CZ632+CR632+DA632, 0.1)*$P$9+DA632/MAX(CZ632+CR632+DA632, 0.1)*$Q$9))/($B$11+$C$11+$F$11)</f>
        <v>0</v>
      </c>
      <c r="BQ632">
        <v>6</v>
      </c>
      <c r="BR632">
        <v>0.5</v>
      </c>
      <c r="BS632" t="s">
        <v>293</v>
      </c>
      <c r="BT632">
        <v>2</v>
      </c>
      <c r="BU632">
        <v>1626466419</v>
      </c>
      <c r="BV632">
        <v>394.884</v>
      </c>
      <c r="BW632">
        <v>419.963</v>
      </c>
      <c r="BX632">
        <v>20.6843333333333</v>
      </c>
      <c r="BY632">
        <v>10.8349</v>
      </c>
      <c r="BZ632">
        <v>393.336</v>
      </c>
      <c r="CA632">
        <v>20.6181</v>
      </c>
      <c r="CB632">
        <v>900.014333333333</v>
      </c>
      <c r="CC632">
        <v>100.747</v>
      </c>
      <c r="CD632">
        <v>0.100064666666667</v>
      </c>
      <c r="CE632">
        <v>36.1725</v>
      </c>
      <c r="CF632">
        <v>33.2072666666667</v>
      </c>
      <c r="CG632">
        <v>999.9</v>
      </c>
      <c r="CH632">
        <v>0</v>
      </c>
      <c r="CI632">
        <v>0</v>
      </c>
      <c r="CJ632">
        <v>9993.73333333333</v>
      </c>
      <c r="CK632">
        <v>0</v>
      </c>
      <c r="CL632">
        <v>0.221023</v>
      </c>
      <c r="CM632">
        <v>1460.05333333333</v>
      </c>
      <c r="CN632">
        <v>0.973007666666667</v>
      </c>
      <c r="CO632">
        <v>0.0269921666666667</v>
      </c>
      <c r="CP632">
        <v>0</v>
      </c>
      <c r="CQ632">
        <v>889.540333333333</v>
      </c>
      <c r="CR632">
        <v>4.99999</v>
      </c>
      <c r="CS632">
        <v>13099.9333333333</v>
      </c>
      <c r="CT632">
        <v>12728.8333333333</v>
      </c>
      <c r="CU632">
        <v>41</v>
      </c>
      <c r="CV632">
        <v>42.25</v>
      </c>
      <c r="CW632">
        <v>41.75</v>
      </c>
      <c r="CX632">
        <v>41.937</v>
      </c>
      <c r="CY632">
        <v>43.875</v>
      </c>
      <c r="CZ632">
        <v>1415.77666666667</v>
      </c>
      <c r="DA632">
        <v>39.2766666666667</v>
      </c>
      <c r="DB632">
        <v>0</v>
      </c>
      <c r="DC632">
        <v>1626466431.2</v>
      </c>
      <c r="DD632">
        <v>0</v>
      </c>
      <c r="DE632">
        <v>889.85032</v>
      </c>
      <c r="DF632">
        <v>-3.52461539889076</v>
      </c>
      <c r="DG632">
        <v>-52.4384614962536</v>
      </c>
      <c r="DH632">
        <v>13104.556</v>
      </c>
      <c r="DI632">
        <v>15</v>
      </c>
      <c r="DJ632">
        <v>1626465084.6</v>
      </c>
      <c r="DK632" t="s">
        <v>294</v>
      </c>
      <c r="DL632">
        <v>1626465076.6</v>
      </c>
      <c r="DM632">
        <v>1626465084.6</v>
      </c>
      <c r="DN632">
        <v>8</v>
      </c>
      <c r="DO632">
        <v>0.212</v>
      </c>
      <c r="DP632">
        <v>0.013</v>
      </c>
      <c r="DQ632">
        <v>1.588</v>
      </c>
      <c r="DR632">
        <v>-0.074</v>
      </c>
      <c r="DS632">
        <v>420</v>
      </c>
      <c r="DT632">
        <v>3</v>
      </c>
      <c r="DU632">
        <v>0.13</v>
      </c>
      <c r="DV632">
        <v>0.03</v>
      </c>
      <c r="DW632">
        <v>-25.1532268292683</v>
      </c>
      <c r="DX632">
        <v>0.380638327526102</v>
      </c>
      <c r="DY632">
        <v>0.039938196304951</v>
      </c>
      <c r="DZ632">
        <v>1</v>
      </c>
      <c r="EA632">
        <v>890.131</v>
      </c>
      <c r="EB632">
        <v>-4.26611970032712</v>
      </c>
      <c r="EC632">
        <v>0.462552339380811</v>
      </c>
      <c r="ED632">
        <v>1</v>
      </c>
      <c r="EE632">
        <v>9.78970902439024</v>
      </c>
      <c r="EF632">
        <v>0.270082996515667</v>
      </c>
      <c r="EG632">
        <v>0.0282185055009425</v>
      </c>
      <c r="EH632">
        <v>0</v>
      </c>
      <c r="EI632">
        <v>2</v>
      </c>
      <c r="EJ632">
        <v>3</v>
      </c>
      <c r="EK632" t="s">
        <v>354</v>
      </c>
      <c r="EL632">
        <v>100</v>
      </c>
      <c r="EM632">
        <v>100</v>
      </c>
      <c r="EN632">
        <v>1.548</v>
      </c>
      <c r="EO632">
        <v>0.0665</v>
      </c>
      <c r="EP632">
        <v>0.796380875196005</v>
      </c>
      <c r="EQ632">
        <v>0.00225868272383977</v>
      </c>
      <c r="ER632">
        <v>-9.96746185667655e-07</v>
      </c>
      <c r="ES632">
        <v>2.83711317370827e-10</v>
      </c>
      <c r="ET632">
        <v>-0.071317122073674</v>
      </c>
      <c r="EU632">
        <v>-0.00217948432402501</v>
      </c>
      <c r="EV632">
        <v>0.000453263451741206</v>
      </c>
      <c r="EW632">
        <v>-1.16319206543697e-06</v>
      </c>
      <c r="EX632">
        <v>-2</v>
      </c>
      <c r="EY632">
        <v>2196</v>
      </c>
      <c r="EZ632">
        <v>1</v>
      </c>
      <c r="FA632">
        <v>25</v>
      </c>
      <c r="FB632">
        <v>22.4</v>
      </c>
      <c r="FC632">
        <v>22.3</v>
      </c>
      <c r="FD632">
        <v>18</v>
      </c>
      <c r="FE632">
        <v>842.77</v>
      </c>
      <c r="FF632">
        <v>442.663</v>
      </c>
      <c r="FG632">
        <v>45.7209</v>
      </c>
      <c r="FH632">
        <v>25.9538</v>
      </c>
      <c r="FI632">
        <v>30.0006</v>
      </c>
      <c r="FJ632">
        <v>25.7403</v>
      </c>
      <c r="FK632">
        <v>25.7428</v>
      </c>
      <c r="FL632">
        <v>25.2252</v>
      </c>
      <c r="FM632">
        <v>30.7384</v>
      </c>
      <c r="FN632">
        <v>0</v>
      </c>
      <c r="FO632">
        <v>47</v>
      </c>
      <c r="FP632">
        <v>420</v>
      </c>
      <c r="FQ632">
        <v>11.0111</v>
      </c>
      <c r="FR632">
        <v>101.406</v>
      </c>
      <c r="FS632">
        <v>101.818</v>
      </c>
    </row>
    <row r="633" spans="1:175">
      <c r="A633">
        <v>617</v>
      </c>
      <c r="B633">
        <v>1626466422</v>
      </c>
      <c r="C633">
        <v>1232.40000009537</v>
      </c>
      <c r="D633" t="s">
        <v>1528</v>
      </c>
      <c r="E633" t="s">
        <v>1529</v>
      </c>
      <c r="F633">
        <v>1</v>
      </c>
      <c r="G633" t="s">
        <v>291</v>
      </c>
      <c r="H633">
        <v>1626466421</v>
      </c>
      <c r="I633">
        <f>(J633)/1000</f>
        <v>0</v>
      </c>
      <c r="J633">
        <f>1000*CB633*AH633*(BX633-BY633)/(100*BQ633*(1000-AH633*BX633))</f>
        <v>0</v>
      </c>
      <c r="K633">
        <f>CB633*AH633*(BW633-BV633*(1000-AH633*BY633)/(1000-AH633*BX633))/(100*BQ633)</f>
        <v>0</v>
      </c>
      <c r="L633">
        <f>BV633 - IF(AH633&gt;1, K633*BQ633*100.0/(AJ633*CJ633), 0)</f>
        <v>0</v>
      </c>
      <c r="M633">
        <f>((S633-I633/2)*L633-K633)/(S633+I633/2)</f>
        <v>0</v>
      </c>
      <c r="N633">
        <f>M633*(CC633+CD633)/1000.0</f>
        <v>0</v>
      </c>
      <c r="O633">
        <f>(BV633 - IF(AH633&gt;1, K633*BQ633*100.0/(AJ633*CJ633), 0))*(CC633+CD633)/1000.0</f>
        <v>0</v>
      </c>
      <c r="P633">
        <f>2.0/((1/R633-1/Q633)+SIGN(R633)*SQRT((1/R633-1/Q633)*(1/R633-1/Q633) + 4*BR633/((BR633+1)*(BR633+1))*(2*1/R633*1/Q633-1/Q633*1/Q633)))</f>
        <v>0</v>
      </c>
      <c r="Q633">
        <f>IF(LEFT(BS633,1)&lt;&gt;"0",IF(LEFT(BS633,1)="1",3.0,BT633),$D$5+$E$5*(CJ633*CC633/($K$5*1000))+$F$5*(CJ633*CC633/($K$5*1000))*MAX(MIN(BQ633,$J$5),$I$5)*MAX(MIN(BQ633,$J$5),$I$5)+$G$5*MAX(MIN(BQ633,$J$5),$I$5)*(CJ633*CC633/($K$5*1000))+$H$5*(CJ633*CC633/($K$5*1000))*(CJ633*CC633/($K$5*1000)))</f>
        <v>0</v>
      </c>
      <c r="R633">
        <f>I633*(1000-(1000*0.61365*exp(17.502*V633/(240.97+V633))/(CC633+CD633)+BX633)/2)/(1000*0.61365*exp(17.502*V633/(240.97+V633))/(CC633+CD633)-BX633)</f>
        <v>0</v>
      </c>
      <c r="S633">
        <f>1/((BR633+1)/(P633/1.6)+1/(Q633/1.37)) + BR633/((BR633+1)/(P633/1.6) + BR633/(Q633/1.37))</f>
        <v>0</v>
      </c>
      <c r="T633">
        <f>(BM633*BP633)</f>
        <v>0</v>
      </c>
      <c r="U633">
        <f>(CE633+(T633+2*0.95*5.67E-8*(((CE633+$B$7)+273)^4-(CE633+273)^4)-44100*I633)/(1.84*29.3*Q633+8*0.95*5.67E-8*(CE633+273)^3))</f>
        <v>0</v>
      </c>
      <c r="V633">
        <f>($C$7*CF633+$D$7*CG633+$E$7*U633)</f>
        <v>0</v>
      </c>
      <c r="W633">
        <f>0.61365*exp(17.502*V633/(240.97+V633))</f>
        <v>0</v>
      </c>
      <c r="X633">
        <f>(Y633/Z633*100)</f>
        <v>0</v>
      </c>
      <c r="Y633">
        <f>BX633*(CC633+CD633)/1000</f>
        <v>0</v>
      </c>
      <c r="Z633">
        <f>0.61365*exp(17.502*CE633/(240.97+CE633))</f>
        <v>0</v>
      </c>
      <c r="AA633">
        <f>(W633-BX633*(CC633+CD633)/1000)</f>
        <v>0</v>
      </c>
      <c r="AB633">
        <f>(-I633*44100)</f>
        <v>0</v>
      </c>
      <c r="AC633">
        <f>2*29.3*Q633*0.92*(CE633-V633)</f>
        <v>0</v>
      </c>
      <c r="AD633">
        <f>2*0.95*5.67E-8*(((CE633+$B$7)+273)^4-(V633+273)^4)</f>
        <v>0</v>
      </c>
      <c r="AE633">
        <f>T633+AD633+AB633+AC633</f>
        <v>0</v>
      </c>
      <c r="AF633">
        <v>123</v>
      </c>
      <c r="AG633">
        <v>14</v>
      </c>
      <c r="AH633">
        <f>IF(AF633*$H$13&gt;=AJ633,1.0,(AJ633/(AJ633-AF633*$H$13)))</f>
        <v>0</v>
      </c>
      <c r="AI633">
        <f>(AH633-1)*100</f>
        <v>0</v>
      </c>
      <c r="AJ633">
        <f>MAX(0,($B$13+$C$13*CJ633)/(1+$D$13*CJ633)*CC633/(CE633+273)*$E$13)</f>
        <v>0</v>
      </c>
      <c r="AK633" t="s">
        <v>292</v>
      </c>
      <c r="AL633" t="s">
        <v>292</v>
      </c>
      <c r="AM633">
        <v>0</v>
      </c>
      <c r="AN633">
        <v>0</v>
      </c>
      <c r="AO633">
        <f>1-AM633/AN633</f>
        <v>0</v>
      </c>
      <c r="AP633">
        <v>0</v>
      </c>
      <c r="AQ633" t="s">
        <v>292</v>
      </c>
      <c r="AR633" t="s">
        <v>292</v>
      </c>
      <c r="AS633">
        <v>0</v>
      </c>
      <c r="AT633">
        <v>0</v>
      </c>
      <c r="AU633">
        <f>1-AS633/AT633</f>
        <v>0</v>
      </c>
      <c r="AV633">
        <v>0.5</v>
      </c>
      <c r="AW633">
        <f>BN633</f>
        <v>0</v>
      </c>
      <c r="AX633">
        <f>K633</f>
        <v>0</v>
      </c>
      <c r="AY633">
        <f>AU633*AV633*AW633</f>
        <v>0</v>
      </c>
      <c r="AZ633">
        <f>(AX633-AP633)/AW633</f>
        <v>0</v>
      </c>
      <c r="BA633">
        <f>(AN633-AT633)/AT633</f>
        <v>0</v>
      </c>
      <c r="BB633">
        <f>AM633/(AO633+AM633/AT633)</f>
        <v>0</v>
      </c>
      <c r="BC633" t="s">
        <v>292</v>
      </c>
      <c r="BD633">
        <v>0</v>
      </c>
      <c r="BE633">
        <f>IF(BD633&lt;&gt;0, BD633, BB633)</f>
        <v>0</v>
      </c>
      <c r="BF633">
        <f>1-BE633/AT633</f>
        <v>0</v>
      </c>
      <c r="BG633">
        <f>(AT633-AS633)/(AT633-BE633)</f>
        <v>0</v>
      </c>
      <c r="BH633">
        <f>(AN633-AT633)/(AN633-BE633)</f>
        <v>0</v>
      </c>
      <c r="BI633">
        <f>(AT633-AS633)/(AT633-AM633)</f>
        <v>0</v>
      </c>
      <c r="BJ633">
        <f>(AN633-AT633)/(AN633-AM633)</f>
        <v>0</v>
      </c>
      <c r="BK633">
        <f>(BG633*BE633/AS633)</f>
        <v>0</v>
      </c>
      <c r="BL633">
        <f>(1-BK633)</f>
        <v>0</v>
      </c>
      <c r="BM633">
        <f>$B$11*CK633+$C$11*CL633+$F$11*CM633*(1-CP633)</f>
        <v>0</v>
      </c>
      <c r="BN633">
        <f>BM633*BO633</f>
        <v>0</v>
      </c>
      <c r="BO633">
        <f>($B$11*$D$9+$C$11*$D$9+$F$11*((CZ633+CR633)/MAX(CZ633+CR633+DA633, 0.1)*$I$9+DA633/MAX(CZ633+CR633+DA633, 0.1)*$J$9))/($B$11+$C$11+$F$11)</f>
        <v>0</v>
      </c>
      <c r="BP633">
        <f>($B$11*$K$9+$C$11*$K$9+$F$11*((CZ633+CR633)/MAX(CZ633+CR633+DA633, 0.1)*$P$9+DA633/MAX(CZ633+CR633+DA633, 0.1)*$Q$9))/($B$11+$C$11+$F$11)</f>
        <v>0</v>
      </c>
      <c r="BQ633">
        <v>6</v>
      </c>
      <c r="BR633">
        <v>0.5</v>
      </c>
      <c r="BS633" t="s">
        <v>293</v>
      </c>
      <c r="BT633">
        <v>2</v>
      </c>
      <c r="BU633">
        <v>1626466421</v>
      </c>
      <c r="BV633">
        <v>394.863333333333</v>
      </c>
      <c r="BW633">
        <v>419.949333333333</v>
      </c>
      <c r="BX633">
        <v>20.7099333333333</v>
      </c>
      <c r="BY633">
        <v>10.8551666666667</v>
      </c>
      <c r="BZ633">
        <v>393.315333333333</v>
      </c>
      <c r="CA633">
        <v>20.6433333333333</v>
      </c>
      <c r="CB633">
        <v>900.025333333333</v>
      </c>
      <c r="CC633">
        <v>100.747</v>
      </c>
      <c r="CD633">
        <v>0.1000602</v>
      </c>
      <c r="CE633">
        <v>36.1964666666667</v>
      </c>
      <c r="CF633">
        <v>33.2327</v>
      </c>
      <c r="CG633">
        <v>999.9</v>
      </c>
      <c r="CH633">
        <v>0</v>
      </c>
      <c r="CI633">
        <v>0</v>
      </c>
      <c r="CJ633">
        <v>9992.5</v>
      </c>
      <c r="CK633">
        <v>0</v>
      </c>
      <c r="CL633">
        <v>0.221023</v>
      </c>
      <c r="CM633">
        <v>1460.05666666667</v>
      </c>
      <c r="CN633">
        <v>0.973007666666667</v>
      </c>
      <c r="CO633">
        <v>0.0269921666666667</v>
      </c>
      <c r="CP633">
        <v>0</v>
      </c>
      <c r="CQ633">
        <v>889.396333333333</v>
      </c>
      <c r="CR633">
        <v>4.99999</v>
      </c>
      <c r="CS633">
        <v>13097.6333333333</v>
      </c>
      <c r="CT633">
        <v>12728.8666666667</v>
      </c>
      <c r="CU633">
        <v>41</v>
      </c>
      <c r="CV633">
        <v>42.25</v>
      </c>
      <c r="CW633">
        <v>41.75</v>
      </c>
      <c r="CX633">
        <v>42</v>
      </c>
      <c r="CY633">
        <v>43.875</v>
      </c>
      <c r="CZ633">
        <v>1415.78</v>
      </c>
      <c r="DA633">
        <v>39.28</v>
      </c>
      <c r="DB633">
        <v>0</v>
      </c>
      <c r="DC633">
        <v>1626466433</v>
      </c>
      <c r="DD633">
        <v>0</v>
      </c>
      <c r="DE633">
        <v>889.762807692308</v>
      </c>
      <c r="DF633">
        <v>-3.62916239885338</v>
      </c>
      <c r="DG633">
        <v>-54.690598148983</v>
      </c>
      <c r="DH633">
        <v>13103.1576923077</v>
      </c>
      <c r="DI633">
        <v>15</v>
      </c>
      <c r="DJ633">
        <v>1626465084.6</v>
      </c>
      <c r="DK633" t="s">
        <v>294</v>
      </c>
      <c r="DL633">
        <v>1626465076.6</v>
      </c>
      <c r="DM633">
        <v>1626465084.6</v>
      </c>
      <c r="DN633">
        <v>8</v>
      </c>
      <c r="DO633">
        <v>0.212</v>
      </c>
      <c r="DP633">
        <v>0.013</v>
      </c>
      <c r="DQ633">
        <v>1.588</v>
      </c>
      <c r="DR633">
        <v>-0.074</v>
      </c>
      <c r="DS633">
        <v>420</v>
      </c>
      <c r="DT633">
        <v>3</v>
      </c>
      <c r="DU633">
        <v>0.13</v>
      </c>
      <c r="DV633">
        <v>0.03</v>
      </c>
      <c r="DW633">
        <v>-25.1395317073171</v>
      </c>
      <c r="DX633">
        <v>0.370369337979072</v>
      </c>
      <c r="DY633">
        <v>0.0389761180100563</v>
      </c>
      <c r="DZ633">
        <v>1</v>
      </c>
      <c r="EA633">
        <v>890.009971428571</v>
      </c>
      <c r="EB633">
        <v>-4.08981604696683</v>
      </c>
      <c r="EC633">
        <v>0.468828539216279</v>
      </c>
      <c r="ED633">
        <v>1</v>
      </c>
      <c r="EE633">
        <v>9.80017073170732</v>
      </c>
      <c r="EF633">
        <v>0.293841951219514</v>
      </c>
      <c r="EG633">
        <v>0.030657897752236</v>
      </c>
      <c r="EH633">
        <v>0</v>
      </c>
      <c r="EI633">
        <v>2</v>
      </c>
      <c r="EJ633">
        <v>3</v>
      </c>
      <c r="EK633" t="s">
        <v>354</v>
      </c>
      <c r="EL633">
        <v>100</v>
      </c>
      <c r="EM633">
        <v>100</v>
      </c>
      <c r="EN633">
        <v>1.548</v>
      </c>
      <c r="EO633">
        <v>0.0668</v>
      </c>
      <c r="EP633">
        <v>0.796380875196005</v>
      </c>
      <c r="EQ633">
        <v>0.00225868272383977</v>
      </c>
      <c r="ER633">
        <v>-9.96746185667655e-07</v>
      </c>
      <c r="ES633">
        <v>2.83711317370827e-10</v>
      </c>
      <c r="ET633">
        <v>-0.071317122073674</v>
      </c>
      <c r="EU633">
        <v>-0.00217948432402501</v>
      </c>
      <c r="EV633">
        <v>0.000453263451741206</v>
      </c>
      <c r="EW633">
        <v>-1.16319206543697e-06</v>
      </c>
      <c r="EX633">
        <v>-2</v>
      </c>
      <c r="EY633">
        <v>2196</v>
      </c>
      <c r="EZ633">
        <v>1</v>
      </c>
      <c r="FA633">
        <v>25</v>
      </c>
      <c r="FB633">
        <v>22.4</v>
      </c>
      <c r="FC633">
        <v>22.3</v>
      </c>
      <c r="FD633">
        <v>18</v>
      </c>
      <c r="FE633">
        <v>842.792</v>
      </c>
      <c r="FF633">
        <v>442.701</v>
      </c>
      <c r="FG633">
        <v>45.7477</v>
      </c>
      <c r="FH633">
        <v>25.9582</v>
      </c>
      <c r="FI633">
        <v>30.0008</v>
      </c>
      <c r="FJ633">
        <v>25.7433</v>
      </c>
      <c r="FK633">
        <v>25.7455</v>
      </c>
      <c r="FL633">
        <v>25.2262</v>
      </c>
      <c r="FM633">
        <v>30.7384</v>
      </c>
      <c r="FN633">
        <v>0</v>
      </c>
      <c r="FO633">
        <v>47</v>
      </c>
      <c r="FP633">
        <v>420</v>
      </c>
      <c r="FQ633">
        <v>11.0069</v>
      </c>
      <c r="FR633">
        <v>101.405</v>
      </c>
      <c r="FS633">
        <v>101.817</v>
      </c>
    </row>
    <row r="634" spans="1:175">
      <c r="A634">
        <v>618</v>
      </c>
      <c r="B634">
        <v>1626466424</v>
      </c>
      <c r="C634">
        <v>1234.40000009537</v>
      </c>
      <c r="D634" t="s">
        <v>1530</v>
      </c>
      <c r="E634" t="s">
        <v>1531</v>
      </c>
      <c r="F634">
        <v>1</v>
      </c>
      <c r="G634" t="s">
        <v>291</v>
      </c>
      <c r="H634">
        <v>1626466423</v>
      </c>
      <c r="I634">
        <f>(J634)/1000</f>
        <v>0</v>
      </c>
      <c r="J634">
        <f>1000*CB634*AH634*(BX634-BY634)/(100*BQ634*(1000-AH634*BX634))</f>
        <v>0</v>
      </c>
      <c r="K634">
        <f>CB634*AH634*(BW634-BV634*(1000-AH634*BY634)/(1000-AH634*BX634))/(100*BQ634)</f>
        <v>0</v>
      </c>
      <c r="L634">
        <f>BV634 - IF(AH634&gt;1, K634*BQ634*100.0/(AJ634*CJ634), 0)</f>
        <v>0</v>
      </c>
      <c r="M634">
        <f>((S634-I634/2)*L634-K634)/(S634+I634/2)</f>
        <v>0</v>
      </c>
      <c r="N634">
        <f>M634*(CC634+CD634)/1000.0</f>
        <v>0</v>
      </c>
      <c r="O634">
        <f>(BV634 - IF(AH634&gt;1, K634*BQ634*100.0/(AJ634*CJ634), 0))*(CC634+CD634)/1000.0</f>
        <v>0</v>
      </c>
      <c r="P634">
        <f>2.0/((1/R634-1/Q634)+SIGN(R634)*SQRT((1/R634-1/Q634)*(1/R634-1/Q634) + 4*BR634/((BR634+1)*(BR634+1))*(2*1/R634*1/Q634-1/Q634*1/Q634)))</f>
        <v>0</v>
      </c>
      <c r="Q634">
        <f>IF(LEFT(BS634,1)&lt;&gt;"0",IF(LEFT(BS634,1)="1",3.0,BT634),$D$5+$E$5*(CJ634*CC634/($K$5*1000))+$F$5*(CJ634*CC634/($K$5*1000))*MAX(MIN(BQ634,$J$5),$I$5)*MAX(MIN(BQ634,$J$5),$I$5)+$G$5*MAX(MIN(BQ634,$J$5),$I$5)*(CJ634*CC634/($K$5*1000))+$H$5*(CJ634*CC634/($K$5*1000))*(CJ634*CC634/($K$5*1000)))</f>
        <v>0</v>
      </c>
      <c r="R634">
        <f>I634*(1000-(1000*0.61365*exp(17.502*V634/(240.97+V634))/(CC634+CD634)+BX634)/2)/(1000*0.61365*exp(17.502*V634/(240.97+V634))/(CC634+CD634)-BX634)</f>
        <v>0</v>
      </c>
      <c r="S634">
        <f>1/((BR634+1)/(P634/1.6)+1/(Q634/1.37)) + BR634/((BR634+1)/(P634/1.6) + BR634/(Q634/1.37))</f>
        <v>0</v>
      </c>
      <c r="T634">
        <f>(BM634*BP634)</f>
        <v>0</v>
      </c>
      <c r="U634">
        <f>(CE634+(T634+2*0.95*5.67E-8*(((CE634+$B$7)+273)^4-(CE634+273)^4)-44100*I634)/(1.84*29.3*Q634+8*0.95*5.67E-8*(CE634+273)^3))</f>
        <v>0</v>
      </c>
      <c r="V634">
        <f>($C$7*CF634+$D$7*CG634+$E$7*U634)</f>
        <v>0</v>
      </c>
      <c r="W634">
        <f>0.61365*exp(17.502*V634/(240.97+V634))</f>
        <v>0</v>
      </c>
      <c r="X634">
        <f>(Y634/Z634*100)</f>
        <v>0</v>
      </c>
      <c r="Y634">
        <f>BX634*(CC634+CD634)/1000</f>
        <v>0</v>
      </c>
      <c r="Z634">
        <f>0.61365*exp(17.502*CE634/(240.97+CE634))</f>
        <v>0</v>
      </c>
      <c r="AA634">
        <f>(W634-BX634*(CC634+CD634)/1000)</f>
        <v>0</v>
      </c>
      <c r="AB634">
        <f>(-I634*44100)</f>
        <v>0</v>
      </c>
      <c r="AC634">
        <f>2*29.3*Q634*0.92*(CE634-V634)</f>
        <v>0</v>
      </c>
      <c r="AD634">
        <f>2*0.95*5.67E-8*(((CE634+$B$7)+273)^4-(V634+273)^4)</f>
        <v>0</v>
      </c>
      <c r="AE634">
        <f>T634+AD634+AB634+AC634</f>
        <v>0</v>
      </c>
      <c r="AF634">
        <v>123</v>
      </c>
      <c r="AG634">
        <v>14</v>
      </c>
      <c r="AH634">
        <f>IF(AF634*$H$13&gt;=AJ634,1.0,(AJ634/(AJ634-AF634*$H$13)))</f>
        <v>0</v>
      </c>
      <c r="AI634">
        <f>(AH634-1)*100</f>
        <v>0</v>
      </c>
      <c r="AJ634">
        <f>MAX(0,($B$13+$C$13*CJ634)/(1+$D$13*CJ634)*CC634/(CE634+273)*$E$13)</f>
        <v>0</v>
      </c>
      <c r="AK634" t="s">
        <v>292</v>
      </c>
      <c r="AL634" t="s">
        <v>292</v>
      </c>
      <c r="AM634">
        <v>0</v>
      </c>
      <c r="AN634">
        <v>0</v>
      </c>
      <c r="AO634">
        <f>1-AM634/AN634</f>
        <v>0</v>
      </c>
      <c r="AP634">
        <v>0</v>
      </c>
      <c r="AQ634" t="s">
        <v>292</v>
      </c>
      <c r="AR634" t="s">
        <v>292</v>
      </c>
      <c r="AS634">
        <v>0</v>
      </c>
      <c r="AT634">
        <v>0</v>
      </c>
      <c r="AU634">
        <f>1-AS634/AT634</f>
        <v>0</v>
      </c>
      <c r="AV634">
        <v>0.5</v>
      </c>
      <c r="AW634">
        <f>BN634</f>
        <v>0</v>
      </c>
      <c r="AX634">
        <f>K634</f>
        <v>0</v>
      </c>
      <c r="AY634">
        <f>AU634*AV634*AW634</f>
        <v>0</v>
      </c>
      <c r="AZ634">
        <f>(AX634-AP634)/AW634</f>
        <v>0</v>
      </c>
      <c r="BA634">
        <f>(AN634-AT634)/AT634</f>
        <v>0</v>
      </c>
      <c r="BB634">
        <f>AM634/(AO634+AM634/AT634)</f>
        <v>0</v>
      </c>
      <c r="BC634" t="s">
        <v>292</v>
      </c>
      <c r="BD634">
        <v>0</v>
      </c>
      <c r="BE634">
        <f>IF(BD634&lt;&gt;0, BD634, BB634)</f>
        <v>0</v>
      </c>
      <c r="BF634">
        <f>1-BE634/AT634</f>
        <v>0</v>
      </c>
      <c r="BG634">
        <f>(AT634-AS634)/(AT634-BE634)</f>
        <v>0</v>
      </c>
      <c r="BH634">
        <f>(AN634-AT634)/(AN634-BE634)</f>
        <v>0</v>
      </c>
      <c r="BI634">
        <f>(AT634-AS634)/(AT634-AM634)</f>
        <v>0</v>
      </c>
      <c r="BJ634">
        <f>(AN634-AT634)/(AN634-AM634)</f>
        <v>0</v>
      </c>
      <c r="BK634">
        <f>(BG634*BE634/AS634)</f>
        <v>0</v>
      </c>
      <c r="BL634">
        <f>(1-BK634)</f>
        <v>0</v>
      </c>
      <c r="BM634">
        <f>$B$11*CK634+$C$11*CL634+$F$11*CM634*(1-CP634)</f>
        <v>0</v>
      </c>
      <c r="BN634">
        <f>BM634*BO634</f>
        <v>0</v>
      </c>
      <c r="BO634">
        <f>($B$11*$D$9+$C$11*$D$9+$F$11*((CZ634+CR634)/MAX(CZ634+CR634+DA634, 0.1)*$I$9+DA634/MAX(CZ634+CR634+DA634, 0.1)*$J$9))/($B$11+$C$11+$F$11)</f>
        <v>0</v>
      </c>
      <c r="BP634">
        <f>($B$11*$K$9+$C$11*$K$9+$F$11*((CZ634+CR634)/MAX(CZ634+CR634+DA634, 0.1)*$P$9+DA634/MAX(CZ634+CR634+DA634, 0.1)*$Q$9))/($B$11+$C$11+$F$11)</f>
        <v>0</v>
      </c>
      <c r="BQ634">
        <v>6</v>
      </c>
      <c r="BR634">
        <v>0.5</v>
      </c>
      <c r="BS634" t="s">
        <v>293</v>
      </c>
      <c r="BT634">
        <v>2</v>
      </c>
      <c r="BU634">
        <v>1626466423</v>
      </c>
      <c r="BV634">
        <v>394.854</v>
      </c>
      <c r="BW634">
        <v>419.946333333333</v>
      </c>
      <c r="BX634">
        <v>20.7416</v>
      </c>
      <c r="BY634">
        <v>10.9045666666667</v>
      </c>
      <c r="BZ634">
        <v>393.306</v>
      </c>
      <c r="CA634">
        <v>20.6745</v>
      </c>
      <c r="CB634">
        <v>900.012666666667</v>
      </c>
      <c r="CC634">
        <v>100.746666666667</v>
      </c>
      <c r="CD634">
        <v>0.100837333333333</v>
      </c>
      <c r="CE634">
        <v>36.2170666666667</v>
      </c>
      <c r="CF634">
        <v>33.2599</v>
      </c>
      <c r="CG634">
        <v>999.9</v>
      </c>
      <c r="CH634">
        <v>0</v>
      </c>
      <c r="CI634">
        <v>0</v>
      </c>
      <c r="CJ634">
        <v>9958.75</v>
      </c>
      <c r="CK634">
        <v>0</v>
      </c>
      <c r="CL634">
        <v>0.221023</v>
      </c>
      <c r="CM634">
        <v>1459.97333333333</v>
      </c>
      <c r="CN634">
        <v>0.973006333333333</v>
      </c>
      <c r="CO634">
        <v>0.0269937333333333</v>
      </c>
      <c r="CP634">
        <v>0</v>
      </c>
      <c r="CQ634">
        <v>889.112666666667</v>
      </c>
      <c r="CR634">
        <v>4.99999</v>
      </c>
      <c r="CS634">
        <v>13095.6333333333</v>
      </c>
      <c r="CT634">
        <v>12728.1333333333</v>
      </c>
      <c r="CU634">
        <v>41</v>
      </c>
      <c r="CV634">
        <v>42.25</v>
      </c>
      <c r="CW634">
        <v>41.75</v>
      </c>
      <c r="CX634">
        <v>42</v>
      </c>
      <c r="CY634">
        <v>43.875</v>
      </c>
      <c r="CZ634">
        <v>1415.7</v>
      </c>
      <c r="DA634">
        <v>39.28</v>
      </c>
      <c r="DB634">
        <v>0</v>
      </c>
      <c r="DC634">
        <v>1626466435.4</v>
      </c>
      <c r="DD634">
        <v>0</v>
      </c>
      <c r="DE634">
        <v>889.627038461538</v>
      </c>
      <c r="DF634">
        <v>-4.24543590789172</v>
      </c>
      <c r="DG634">
        <v>-53.8461537894884</v>
      </c>
      <c r="DH634">
        <v>13101.1384615385</v>
      </c>
      <c r="DI634">
        <v>15</v>
      </c>
      <c r="DJ634">
        <v>1626465084.6</v>
      </c>
      <c r="DK634" t="s">
        <v>294</v>
      </c>
      <c r="DL634">
        <v>1626465076.6</v>
      </c>
      <c r="DM634">
        <v>1626465084.6</v>
      </c>
      <c r="DN634">
        <v>8</v>
      </c>
      <c r="DO634">
        <v>0.212</v>
      </c>
      <c r="DP634">
        <v>0.013</v>
      </c>
      <c r="DQ634">
        <v>1.588</v>
      </c>
      <c r="DR634">
        <v>-0.074</v>
      </c>
      <c r="DS634">
        <v>420</v>
      </c>
      <c r="DT634">
        <v>3</v>
      </c>
      <c r="DU634">
        <v>0.13</v>
      </c>
      <c r="DV634">
        <v>0.03</v>
      </c>
      <c r="DW634">
        <v>-25.1295780487805</v>
      </c>
      <c r="DX634">
        <v>0.360127526132391</v>
      </c>
      <c r="DY634">
        <v>0.0381044425564029</v>
      </c>
      <c r="DZ634">
        <v>1</v>
      </c>
      <c r="EA634">
        <v>889.815515151515</v>
      </c>
      <c r="EB634">
        <v>-4.13689174342811</v>
      </c>
      <c r="EC634">
        <v>0.449254272417733</v>
      </c>
      <c r="ED634">
        <v>1</v>
      </c>
      <c r="EE634">
        <v>9.80753609756098</v>
      </c>
      <c r="EF634">
        <v>0.304576724738664</v>
      </c>
      <c r="EG634">
        <v>0.0314874885627685</v>
      </c>
      <c r="EH634">
        <v>0</v>
      </c>
      <c r="EI634">
        <v>2</v>
      </c>
      <c r="EJ634">
        <v>3</v>
      </c>
      <c r="EK634" t="s">
        <v>354</v>
      </c>
      <c r="EL634">
        <v>100</v>
      </c>
      <c r="EM634">
        <v>100</v>
      </c>
      <c r="EN634">
        <v>1.548</v>
      </c>
      <c r="EO634">
        <v>0.0674</v>
      </c>
      <c r="EP634">
        <v>0.796380875196005</v>
      </c>
      <c r="EQ634">
        <v>0.00225868272383977</v>
      </c>
      <c r="ER634">
        <v>-9.96746185667655e-07</v>
      </c>
      <c r="ES634">
        <v>2.83711317370827e-10</v>
      </c>
      <c r="ET634">
        <v>-0.071317122073674</v>
      </c>
      <c r="EU634">
        <v>-0.00217948432402501</v>
      </c>
      <c r="EV634">
        <v>0.000453263451741206</v>
      </c>
      <c r="EW634">
        <v>-1.16319206543697e-06</v>
      </c>
      <c r="EX634">
        <v>-2</v>
      </c>
      <c r="EY634">
        <v>2196</v>
      </c>
      <c r="EZ634">
        <v>1</v>
      </c>
      <c r="FA634">
        <v>25</v>
      </c>
      <c r="FB634">
        <v>22.5</v>
      </c>
      <c r="FC634">
        <v>22.3</v>
      </c>
      <c r="FD634">
        <v>18</v>
      </c>
      <c r="FE634">
        <v>842.738</v>
      </c>
      <c r="FF634">
        <v>442.833</v>
      </c>
      <c r="FG634">
        <v>45.7746</v>
      </c>
      <c r="FH634">
        <v>25.9626</v>
      </c>
      <c r="FI634">
        <v>30.0008</v>
      </c>
      <c r="FJ634">
        <v>25.746</v>
      </c>
      <c r="FK634">
        <v>25.7486</v>
      </c>
      <c r="FL634">
        <v>25.2276</v>
      </c>
      <c r="FM634">
        <v>30.7384</v>
      </c>
      <c r="FN634">
        <v>0</v>
      </c>
      <c r="FO634">
        <v>47</v>
      </c>
      <c r="FP634">
        <v>420</v>
      </c>
      <c r="FQ634">
        <v>10.9917</v>
      </c>
      <c r="FR634">
        <v>101.404</v>
      </c>
      <c r="FS634">
        <v>101.816</v>
      </c>
    </row>
    <row r="635" spans="1:175">
      <c r="A635">
        <v>619</v>
      </c>
      <c r="B635">
        <v>1626466426</v>
      </c>
      <c r="C635">
        <v>1236.40000009537</v>
      </c>
      <c r="D635" t="s">
        <v>1532</v>
      </c>
      <c r="E635" t="s">
        <v>1533</v>
      </c>
      <c r="F635">
        <v>1</v>
      </c>
      <c r="G635" t="s">
        <v>291</v>
      </c>
      <c r="H635">
        <v>1626466425</v>
      </c>
      <c r="I635">
        <f>(J635)/1000</f>
        <v>0</v>
      </c>
      <c r="J635">
        <f>1000*CB635*AH635*(BX635-BY635)/(100*BQ635*(1000-AH635*BX635))</f>
        <v>0</v>
      </c>
      <c r="K635">
        <f>CB635*AH635*(BW635-BV635*(1000-AH635*BY635)/(1000-AH635*BX635))/(100*BQ635)</f>
        <v>0</v>
      </c>
      <c r="L635">
        <f>BV635 - IF(AH635&gt;1, K635*BQ635*100.0/(AJ635*CJ635), 0)</f>
        <v>0</v>
      </c>
      <c r="M635">
        <f>((S635-I635/2)*L635-K635)/(S635+I635/2)</f>
        <v>0</v>
      </c>
      <c r="N635">
        <f>M635*(CC635+CD635)/1000.0</f>
        <v>0</v>
      </c>
      <c r="O635">
        <f>(BV635 - IF(AH635&gt;1, K635*BQ635*100.0/(AJ635*CJ635), 0))*(CC635+CD635)/1000.0</f>
        <v>0</v>
      </c>
      <c r="P635">
        <f>2.0/((1/R635-1/Q635)+SIGN(R635)*SQRT((1/R635-1/Q635)*(1/R635-1/Q635) + 4*BR635/((BR635+1)*(BR635+1))*(2*1/R635*1/Q635-1/Q635*1/Q635)))</f>
        <v>0</v>
      </c>
      <c r="Q635">
        <f>IF(LEFT(BS635,1)&lt;&gt;"0",IF(LEFT(BS635,1)="1",3.0,BT635),$D$5+$E$5*(CJ635*CC635/($K$5*1000))+$F$5*(CJ635*CC635/($K$5*1000))*MAX(MIN(BQ635,$J$5),$I$5)*MAX(MIN(BQ635,$J$5),$I$5)+$G$5*MAX(MIN(BQ635,$J$5),$I$5)*(CJ635*CC635/($K$5*1000))+$H$5*(CJ635*CC635/($K$5*1000))*(CJ635*CC635/($K$5*1000)))</f>
        <v>0</v>
      </c>
      <c r="R635">
        <f>I635*(1000-(1000*0.61365*exp(17.502*V635/(240.97+V635))/(CC635+CD635)+BX635)/2)/(1000*0.61365*exp(17.502*V635/(240.97+V635))/(CC635+CD635)-BX635)</f>
        <v>0</v>
      </c>
      <c r="S635">
        <f>1/((BR635+1)/(P635/1.6)+1/(Q635/1.37)) + BR635/((BR635+1)/(P635/1.6) + BR635/(Q635/1.37))</f>
        <v>0</v>
      </c>
      <c r="T635">
        <f>(BM635*BP635)</f>
        <v>0</v>
      </c>
      <c r="U635">
        <f>(CE635+(T635+2*0.95*5.67E-8*(((CE635+$B$7)+273)^4-(CE635+273)^4)-44100*I635)/(1.84*29.3*Q635+8*0.95*5.67E-8*(CE635+273)^3))</f>
        <v>0</v>
      </c>
      <c r="V635">
        <f>($C$7*CF635+$D$7*CG635+$E$7*U635)</f>
        <v>0</v>
      </c>
      <c r="W635">
        <f>0.61365*exp(17.502*V635/(240.97+V635))</f>
        <v>0</v>
      </c>
      <c r="X635">
        <f>(Y635/Z635*100)</f>
        <v>0</v>
      </c>
      <c r="Y635">
        <f>BX635*(CC635+CD635)/1000</f>
        <v>0</v>
      </c>
      <c r="Z635">
        <f>0.61365*exp(17.502*CE635/(240.97+CE635))</f>
        <v>0</v>
      </c>
      <c r="AA635">
        <f>(W635-BX635*(CC635+CD635)/1000)</f>
        <v>0</v>
      </c>
      <c r="AB635">
        <f>(-I635*44100)</f>
        <v>0</v>
      </c>
      <c r="AC635">
        <f>2*29.3*Q635*0.92*(CE635-V635)</f>
        <v>0</v>
      </c>
      <c r="AD635">
        <f>2*0.95*5.67E-8*(((CE635+$B$7)+273)^4-(V635+273)^4)</f>
        <v>0</v>
      </c>
      <c r="AE635">
        <f>T635+AD635+AB635+AC635</f>
        <v>0</v>
      </c>
      <c r="AF635">
        <v>123</v>
      </c>
      <c r="AG635">
        <v>14</v>
      </c>
      <c r="AH635">
        <f>IF(AF635*$H$13&gt;=AJ635,1.0,(AJ635/(AJ635-AF635*$H$13)))</f>
        <v>0</v>
      </c>
      <c r="AI635">
        <f>(AH635-1)*100</f>
        <v>0</v>
      </c>
      <c r="AJ635">
        <f>MAX(0,($B$13+$C$13*CJ635)/(1+$D$13*CJ635)*CC635/(CE635+273)*$E$13)</f>
        <v>0</v>
      </c>
      <c r="AK635" t="s">
        <v>292</v>
      </c>
      <c r="AL635" t="s">
        <v>292</v>
      </c>
      <c r="AM635">
        <v>0</v>
      </c>
      <c r="AN635">
        <v>0</v>
      </c>
      <c r="AO635">
        <f>1-AM635/AN635</f>
        <v>0</v>
      </c>
      <c r="AP635">
        <v>0</v>
      </c>
      <c r="AQ635" t="s">
        <v>292</v>
      </c>
      <c r="AR635" t="s">
        <v>292</v>
      </c>
      <c r="AS635">
        <v>0</v>
      </c>
      <c r="AT635">
        <v>0</v>
      </c>
      <c r="AU635">
        <f>1-AS635/AT635</f>
        <v>0</v>
      </c>
      <c r="AV635">
        <v>0.5</v>
      </c>
      <c r="AW635">
        <f>BN635</f>
        <v>0</v>
      </c>
      <c r="AX635">
        <f>K635</f>
        <v>0</v>
      </c>
      <c r="AY635">
        <f>AU635*AV635*AW635</f>
        <v>0</v>
      </c>
      <c r="AZ635">
        <f>(AX635-AP635)/AW635</f>
        <v>0</v>
      </c>
      <c r="BA635">
        <f>(AN635-AT635)/AT635</f>
        <v>0</v>
      </c>
      <c r="BB635">
        <f>AM635/(AO635+AM635/AT635)</f>
        <v>0</v>
      </c>
      <c r="BC635" t="s">
        <v>292</v>
      </c>
      <c r="BD635">
        <v>0</v>
      </c>
      <c r="BE635">
        <f>IF(BD635&lt;&gt;0, BD635, BB635)</f>
        <v>0</v>
      </c>
      <c r="BF635">
        <f>1-BE635/AT635</f>
        <v>0</v>
      </c>
      <c r="BG635">
        <f>(AT635-AS635)/(AT635-BE635)</f>
        <v>0</v>
      </c>
      <c r="BH635">
        <f>(AN635-AT635)/(AN635-BE635)</f>
        <v>0</v>
      </c>
      <c r="BI635">
        <f>(AT635-AS635)/(AT635-AM635)</f>
        <v>0</v>
      </c>
      <c r="BJ635">
        <f>(AN635-AT635)/(AN635-AM635)</f>
        <v>0</v>
      </c>
      <c r="BK635">
        <f>(BG635*BE635/AS635)</f>
        <v>0</v>
      </c>
      <c r="BL635">
        <f>(1-BK635)</f>
        <v>0</v>
      </c>
      <c r="BM635">
        <f>$B$11*CK635+$C$11*CL635+$F$11*CM635*(1-CP635)</f>
        <v>0</v>
      </c>
      <c r="BN635">
        <f>BM635*BO635</f>
        <v>0</v>
      </c>
      <c r="BO635">
        <f>($B$11*$D$9+$C$11*$D$9+$F$11*((CZ635+CR635)/MAX(CZ635+CR635+DA635, 0.1)*$I$9+DA635/MAX(CZ635+CR635+DA635, 0.1)*$J$9))/($B$11+$C$11+$F$11)</f>
        <v>0</v>
      </c>
      <c r="BP635">
        <f>($B$11*$K$9+$C$11*$K$9+$F$11*((CZ635+CR635)/MAX(CZ635+CR635+DA635, 0.1)*$P$9+DA635/MAX(CZ635+CR635+DA635, 0.1)*$Q$9))/($B$11+$C$11+$F$11)</f>
        <v>0</v>
      </c>
      <c r="BQ635">
        <v>6</v>
      </c>
      <c r="BR635">
        <v>0.5</v>
      </c>
      <c r="BS635" t="s">
        <v>293</v>
      </c>
      <c r="BT635">
        <v>2</v>
      </c>
      <c r="BU635">
        <v>1626466425</v>
      </c>
      <c r="BV635">
        <v>394.889333333333</v>
      </c>
      <c r="BW635">
        <v>419.929</v>
      </c>
      <c r="BX635">
        <v>20.7853666666667</v>
      </c>
      <c r="BY635">
        <v>10.9514333333333</v>
      </c>
      <c r="BZ635">
        <v>393.341333333333</v>
      </c>
      <c r="CA635">
        <v>20.7176333333333</v>
      </c>
      <c r="CB635">
        <v>900.019333333333</v>
      </c>
      <c r="CC635">
        <v>100.746666666667</v>
      </c>
      <c r="CD635">
        <v>0.100287</v>
      </c>
      <c r="CE635">
        <v>36.2423</v>
      </c>
      <c r="CF635">
        <v>33.2841333333333</v>
      </c>
      <c r="CG635">
        <v>999.9</v>
      </c>
      <c r="CH635">
        <v>0</v>
      </c>
      <c r="CI635">
        <v>0</v>
      </c>
      <c r="CJ635">
        <v>9975</v>
      </c>
      <c r="CK635">
        <v>0</v>
      </c>
      <c r="CL635">
        <v>0.221023</v>
      </c>
      <c r="CM635">
        <v>1460.05333333333</v>
      </c>
      <c r="CN635">
        <v>0.973006333333333</v>
      </c>
      <c r="CO635">
        <v>0.0269937333333333</v>
      </c>
      <c r="CP635">
        <v>0</v>
      </c>
      <c r="CQ635">
        <v>889.106666666667</v>
      </c>
      <c r="CR635">
        <v>4.99999</v>
      </c>
      <c r="CS635">
        <v>13097.6333333333</v>
      </c>
      <c r="CT635">
        <v>12728.8666666667</v>
      </c>
      <c r="CU635">
        <v>41</v>
      </c>
      <c r="CV635">
        <v>42.2913333333333</v>
      </c>
      <c r="CW635">
        <v>41.75</v>
      </c>
      <c r="CX635">
        <v>42</v>
      </c>
      <c r="CY635">
        <v>43.875</v>
      </c>
      <c r="CZ635">
        <v>1415.77666666667</v>
      </c>
      <c r="DA635">
        <v>39.2766666666667</v>
      </c>
      <c r="DB635">
        <v>0</v>
      </c>
      <c r="DC635">
        <v>1626466437.2</v>
      </c>
      <c r="DD635">
        <v>0</v>
      </c>
      <c r="DE635">
        <v>889.4464</v>
      </c>
      <c r="DF635">
        <v>-3.95630770319773</v>
      </c>
      <c r="DG635">
        <v>-41.5000000061186</v>
      </c>
      <c r="DH635">
        <v>13099.668</v>
      </c>
      <c r="DI635">
        <v>15</v>
      </c>
      <c r="DJ635">
        <v>1626465084.6</v>
      </c>
      <c r="DK635" t="s">
        <v>294</v>
      </c>
      <c r="DL635">
        <v>1626465076.6</v>
      </c>
      <c r="DM635">
        <v>1626465084.6</v>
      </c>
      <c r="DN635">
        <v>8</v>
      </c>
      <c r="DO635">
        <v>0.212</v>
      </c>
      <c r="DP635">
        <v>0.013</v>
      </c>
      <c r="DQ635">
        <v>1.588</v>
      </c>
      <c r="DR635">
        <v>-0.074</v>
      </c>
      <c r="DS635">
        <v>420</v>
      </c>
      <c r="DT635">
        <v>3</v>
      </c>
      <c r="DU635">
        <v>0.13</v>
      </c>
      <c r="DV635">
        <v>0.03</v>
      </c>
      <c r="DW635">
        <v>-25.1191902439024</v>
      </c>
      <c r="DX635">
        <v>0.386356097560893</v>
      </c>
      <c r="DY635">
        <v>0.0405854521868218</v>
      </c>
      <c r="DZ635">
        <v>1</v>
      </c>
      <c r="EA635">
        <v>889.692515151515</v>
      </c>
      <c r="EB635">
        <v>-3.75854148545074</v>
      </c>
      <c r="EC635">
        <v>0.416854027296682</v>
      </c>
      <c r="ED635">
        <v>1</v>
      </c>
      <c r="EE635">
        <v>9.81309804878049</v>
      </c>
      <c r="EF635">
        <v>0.278365087108019</v>
      </c>
      <c r="EG635">
        <v>0.0301008077210734</v>
      </c>
      <c r="EH635">
        <v>0</v>
      </c>
      <c r="EI635">
        <v>2</v>
      </c>
      <c r="EJ635">
        <v>3</v>
      </c>
      <c r="EK635" t="s">
        <v>354</v>
      </c>
      <c r="EL635">
        <v>100</v>
      </c>
      <c r="EM635">
        <v>100</v>
      </c>
      <c r="EN635">
        <v>1.548</v>
      </c>
      <c r="EO635">
        <v>0.068</v>
      </c>
      <c r="EP635">
        <v>0.796380875196005</v>
      </c>
      <c r="EQ635">
        <v>0.00225868272383977</v>
      </c>
      <c r="ER635">
        <v>-9.96746185667655e-07</v>
      </c>
      <c r="ES635">
        <v>2.83711317370827e-10</v>
      </c>
      <c r="ET635">
        <v>-0.071317122073674</v>
      </c>
      <c r="EU635">
        <v>-0.00217948432402501</v>
      </c>
      <c r="EV635">
        <v>0.000453263451741206</v>
      </c>
      <c r="EW635">
        <v>-1.16319206543697e-06</v>
      </c>
      <c r="EX635">
        <v>-2</v>
      </c>
      <c r="EY635">
        <v>2196</v>
      </c>
      <c r="EZ635">
        <v>1</v>
      </c>
      <c r="FA635">
        <v>25</v>
      </c>
      <c r="FB635">
        <v>22.5</v>
      </c>
      <c r="FC635">
        <v>22.4</v>
      </c>
      <c r="FD635">
        <v>18</v>
      </c>
      <c r="FE635">
        <v>843.024</v>
      </c>
      <c r="FF635">
        <v>442.872</v>
      </c>
      <c r="FG635">
        <v>45.8011</v>
      </c>
      <c r="FH635">
        <v>25.9667</v>
      </c>
      <c r="FI635">
        <v>30.0006</v>
      </c>
      <c r="FJ635">
        <v>25.749</v>
      </c>
      <c r="FK635">
        <v>25.7515</v>
      </c>
      <c r="FL635">
        <v>25.2279</v>
      </c>
      <c r="FM635">
        <v>30.7384</v>
      </c>
      <c r="FN635">
        <v>0</v>
      </c>
      <c r="FO635">
        <v>47</v>
      </c>
      <c r="FP635">
        <v>420</v>
      </c>
      <c r="FQ635">
        <v>11.0575</v>
      </c>
      <c r="FR635">
        <v>101.404</v>
      </c>
      <c r="FS635">
        <v>101.817</v>
      </c>
    </row>
    <row r="636" spans="1:175">
      <c r="A636">
        <v>620</v>
      </c>
      <c r="B636">
        <v>1626466428</v>
      </c>
      <c r="C636">
        <v>1238.40000009537</v>
      </c>
      <c r="D636" t="s">
        <v>1534</v>
      </c>
      <c r="E636" t="s">
        <v>1535</v>
      </c>
      <c r="F636">
        <v>1</v>
      </c>
      <c r="G636" t="s">
        <v>291</v>
      </c>
      <c r="H636">
        <v>1626466427</v>
      </c>
      <c r="I636">
        <f>(J636)/1000</f>
        <v>0</v>
      </c>
      <c r="J636">
        <f>1000*CB636*AH636*(BX636-BY636)/(100*BQ636*(1000-AH636*BX636))</f>
        <v>0</v>
      </c>
      <c r="K636">
        <f>CB636*AH636*(BW636-BV636*(1000-AH636*BY636)/(1000-AH636*BX636))/(100*BQ636)</f>
        <v>0</v>
      </c>
      <c r="L636">
        <f>BV636 - IF(AH636&gt;1, K636*BQ636*100.0/(AJ636*CJ636), 0)</f>
        <v>0</v>
      </c>
      <c r="M636">
        <f>((S636-I636/2)*L636-K636)/(S636+I636/2)</f>
        <v>0</v>
      </c>
      <c r="N636">
        <f>M636*(CC636+CD636)/1000.0</f>
        <v>0</v>
      </c>
      <c r="O636">
        <f>(BV636 - IF(AH636&gt;1, K636*BQ636*100.0/(AJ636*CJ636), 0))*(CC636+CD636)/1000.0</f>
        <v>0</v>
      </c>
      <c r="P636">
        <f>2.0/((1/R636-1/Q636)+SIGN(R636)*SQRT((1/R636-1/Q636)*(1/R636-1/Q636) + 4*BR636/((BR636+1)*(BR636+1))*(2*1/R636*1/Q636-1/Q636*1/Q636)))</f>
        <v>0</v>
      </c>
      <c r="Q636">
        <f>IF(LEFT(BS636,1)&lt;&gt;"0",IF(LEFT(BS636,1)="1",3.0,BT636),$D$5+$E$5*(CJ636*CC636/($K$5*1000))+$F$5*(CJ636*CC636/($K$5*1000))*MAX(MIN(BQ636,$J$5),$I$5)*MAX(MIN(BQ636,$J$5),$I$5)+$G$5*MAX(MIN(BQ636,$J$5),$I$5)*(CJ636*CC636/($K$5*1000))+$H$5*(CJ636*CC636/($K$5*1000))*(CJ636*CC636/($K$5*1000)))</f>
        <v>0</v>
      </c>
      <c r="R636">
        <f>I636*(1000-(1000*0.61365*exp(17.502*V636/(240.97+V636))/(CC636+CD636)+BX636)/2)/(1000*0.61365*exp(17.502*V636/(240.97+V636))/(CC636+CD636)-BX636)</f>
        <v>0</v>
      </c>
      <c r="S636">
        <f>1/((BR636+1)/(P636/1.6)+1/(Q636/1.37)) + BR636/((BR636+1)/(P636/1.6) + BR636/(Q636/1.37))</f>
        <v>0</v>
      </c>
      <c r="T636">
        <f>(BM636*BP636)</f>
        <v>0</v>
      </c>
      <c r="U636">
        <f>(CE636+(T636+2*0.95*5.67E-8*(((CE636+$B$7)+273)^4-(CE636+273)^4)-44100*I636)/(1.84*29.3*Q636+8*0.95*5.67E-8*(CE636+273)^3))</f>
        <v>0</v>
      </c>
      <c r="V636">
        <f>($C$7*CF636+$D$7*CG636+$E$7*U636)</f>
        <v>0</v>
      </c>
      <c r="W636">
        <f>0.61365*exp(17.502*V636/(240.97+V636))</f>
        <v>0</v>
      </c>
      <c r="X636">
        <f>(Y636/Z636*100)</f>
        <v>0</v>
      </c>
      <c r="Y636">
        <f>BX636*(CC636+CD636)/1000</f>
        <v>0</v>
      </c>
      <c r="Z636">
        <f>0.61365*exp(17.502*CE636/(240.97+CE636))</f>
        <v>0</v>
      </c>
      <c r="AA636">
        <f>(W636-BX636*(CC636+CD636)/1000)</f>
        <v>0</v>
      </c>
      <c r="AB636">
        <f>(-I636*44100)</f>
        <v>0</v>
      </c>
      <c r="AC636">
        <f>2*29.3*Q636*0.92*(CE636-V636)</f>
        <v>0</v>
      </c>
      <c r="AD636">
        <f>2*0.95*5.67E-8*(((CE636+$B$7)+273)^4-(V636+273)^4)</f>
        <v>0</v>
      </c>
      <c r="AE636">
        <f>T636+AD636+AB636+AC636</f>
        <v>0</v>
      </c>
      <c r="AF636">
        <v>123</v>
      </c>
      <c r="AG636">
        <v>14</v>
      </c>
      <c r="AH636">
        <f>IF(AF636*$H$13&gt;=AJ636,1.0,(AJ636/(AJ636-AF636*$H$13)))</f>
        <v>0</v>
      </c>
      <c r="AI636">
        <f>(AH636-1)*100</f>
        <v>0</v>
      </c>
      <c r="AJ636">
        <f>MAX(0,($B$13+$C$13*CJ636)/(1+$D$13*CJ636)*CC636/(CE636+273)*$E$13)</f>
        <v>0</v>
      </c>
      <c r="AK636" t="s">
        <v>292</v>
      </c>
      <c r="AL636" t="s">
        <v>292</v>
      </c>
      <c r="AM636">
        <v>0</v>
      </c>
      <c r="AN636">
        <v>0</v>
      </c>
      <c r="AO636">
        <f>1-AM636/AN636</f>
        <v>0</v>
      </c>
      <c r="AP636">
        <v>0</v>
      </c>
      <c r="AQ636" t="s">
        <v>292</v>
      </c>
      <c r="AR636" t="s">
        <v>292</v>
      </c>
      <c r="AS636">
        <v>0</v>
      </c>
      <c r="AT636">
        <v>0</v>
      </c>
      <c r="AU636">
        <f>1-AS636/AT636</f>
        <v>0</v>
      </c>
      <c r="AV636">
        <v>0.5</v>
      </c>
      <c r="AW636">
        <f>BN636</f>
        <v>0</v>
      </c>
      <c r="AX636">
        <f>K636</f>
        <v>0</v>
      </c>
      <c r="AY636">
        <f>AU636*AV636*AW636</f>
        <v>0</v>
      </c>
      <c r="AZ636">
        <f>(AX636-AP636)/AW636</f>
        <v>0</v>
      </c>
      <c r="BA636">
        <f>(AN636-AT636)/AT636</f>
        <v>0</v>
      </c>
      <c r="BB636">
        <f>AM636/(AO636+AM636/AT636)</f>
        <v>0</v>
      </c>
      <c r="BC636" t="s">
        <v>292</v>
      </c>
      <c r="BD636">
        <v>0</v>
      </c>
      <c r="BE636">
        <f>IF(BD636&lt;&gt;0, BD636, BB636)</f>
        <v>0</v>
      </c>
      <c r="BF636">
        <f>1-BE636/AT636</f>
        <v>0</v>
      </c>
      <c r="BG636">
        <f>(AT636-AS636)/(AT636-BE636)</f>
        <v>0</v>
      </c>
      <c r="BH636">
        <f>(AN636-AT636)/(AN636-BE636)</f>
        <v>0</v>
      </c>
      <c r="BI636">
        <f>(AT636-AS636)/(AT636-AM636)</f>
        <v>0</v>
      </c>
      <c r="BJ636">
        <f>(AN636-AT636)/(AN636-AM636)</f>
        <v>0</v>
      </c>
      <c r="BK636">
        <f>(BG636*BE636/AS636)</f>
        <v>0</v>
      </c>
      <c r="BL636">
        <f>(1-BK636)</f>
        <v>0</v>
      </c>
      <c r="BM636">
        <f>$B$11*CK636+$C$11*CL636+$F$11*CM636*(1-CP636)</f>
        <v>0</v>
      </c>
      <c r="BN636">
        <f>BM636*BO636</f>
        <v>0</v>
      </c>
      <c r="BO636">
        <f>($B$11*$D$9+$C$11*$D$9+$F$11*((CZ636+CR636)/MAX(CZ636+CR636+DA636, 0.1)*$I$9+DA636/MAX(CZ636+CR636+DA636, 0.1)*$J$9))/($B$11+$C$11+$F$11)</f>
        <v>0</v>
      </c>
      <c r="BP636">
        <f>($B$11*$K$9+$C$11*$K$9+$F$11*((CZ636+CR636)/MAX(CZ636+CR636+DA636, 0.1)*$P$9+DA636/MAX(CZ636+CR636+DA636, 0.1)*$Q$9))/($B$11+$C$11+$F$11)</f>
        <v>0</v>
      </c>
      <c r="BQ636">
        <v>6</v>
      </c>
      <c r="BR636">
        <v>0.5</v>
      </c>
      <c r="BS636" t="s">
        <v>293</v>
      </c>
      <c r="BT636">
        <v>2</v>
      </c>
      <c r="BU636">
        <v>1626466427</v>
      </c>
      <c r="BV636">
        <v>394.894</v>
      </c>
      <c r="BW636">
        <v>419.955333333333</v>
      </c>
      <c r="BX636">
        <v>20.8287666666667</v>
      </c>
      <c r="BY636">
        <v>10.97</v>
      </c>
      <c r="BZ636">
        <v>393.346333333333</v>
      </c>
      <c r="CA636">
        <v>20.7603666666667</v>
      </c>
      <c r="CB636">
        <v>899.993666666667</v>
      </c>
      <c r="CC636">
        <v>100.747666666667</v>
      </c>
      <c r="CD636">
        <v>0.0991723</v>
      </c>
      <c r="CE636">
        <v>36.2684666666667</v>
      </c>
      <c r="CF636">
        <v>33.3014666666667</v>
      </c>
      <c r="CG636">
        <v>999.9</v>
      </c>
      <c r="CH636">
        <v>0</v>
      </c>
      <c r="CI636">
        <v>0</v>
      </c>
      <c r="CJ636">
        <v>10027.5</v>
      </c>
      <c r="CK636">
        <v>0</v>
      </c>
      <c r="CL636">
        <v>0.221023</v>
      </c>
      <c r="CM636">
        <v>1459.95666666667</v>
      </c>
      <c r="CN636">
        <v>0.973006333333333</v>
      </c>
      <c r="CO636">
        <v>0.0269937333333333</v>
      </c>
      <c r="CP636">
        <v>0</v>
      </c>
      <c r="CQ636">
        <v>889.044333333333</v>
      </c>
      <c r="CR636">
        <v>4.99999</v>
      </c>
      <c r="CS636">
        <v>13095</v>
      </c>
      <c r="CT636">
        <v>12727.9666666667</v>
      </c>
      <c r="CU636">
        <v>41</v>
      </c>
      <c r="CV636">
        <v>42.312</v>
      </c>
      <c r="CW636">
        <v>41.75</v>
      </c>
      <c r="CX636">
        <v>42</v>
      </c>
      <c r="CY636">
        <v>43.875</v>
      </c>
      <c r="CZ636">
        <v>1415.68333333333</v>
      </c>
      <c r="DA636">
        <v>39.27</v>
      </c>
      <c r="DB636">
        <v>0</v>
      </c>
      <c r="DC636">
        <v>1626466439</v>
      </c>
      <c r="DD636">
        <v>0</v>
      </c>
      <c r="DE636">
        <v>889.371423076923</v>
      </c>
      <c r="DF636">
        <v>-3.92837607047043</v>
      </c>
      <c r="DG636">
        <v>-36.8341879780396</v>
      </c>
      <c r="DH636">
        <v>13098.6692307692</v>
      </c>
      <c r="DI636">
        <v>15</v>
      </c>
      <c r="DJ636">
        <v>1626465084.6</v>
      </c>
      <c r="DK636" t="s">
        <v>294</v>
      </c>
      <c r="DL636">
        <v>1626465076.6</v>
      </c>
      <c r="DM636">
        <v>1626465084.6</v>
      </c>
      <c r="DN636">
        <v>8</v>
      </c>
      <c r="DO636">
        <v>0.212</v>
      </c>
      <c r="DP636">
        <v>0.013</v>
      </c>
      <c r="DQ636">
        <v>1.588</v>
      </c>
      <c r="DR636">
        <v>-0.074</v>
      </c>
      <c r="DS636">
        <v>420</v>
      </c>
      <c r="DT636">
        <v>3</v>
      </c>
      <c r="DU636">
        <v>0.13</v>
      </c>
      <c r="DV636">
        <v>0.03</v>
      </c>
      <c r="DW636">
        <v>-25.1064317073171</v>
      </c>
      <c r="DX636">
        <v>0.373912891986079</v>
      </c>
      <c r="DY636">
        <v>0.0396172014809556</v>
      </c>
      <c r="DZ636">
        <v>1</v>
      </c>
      <c r="EA636">
        <v>889.581142857143</v>
      </c>
      <c r="EB636">
        <v>-3.83448140900117</v>
      </c>
      <c r="EC636">
        <v>0.436902548327085</v>
      </c>
      <c r="ED636">
        <v>1</v>
      </c>
      <c r="EE636">
        <v>9.82046658536585</v>
      </c>
      <c r="EF636">
        <v>0.254907804878053</v>
      </c>
      <c r="EG636">
        <v>0.0283984301876136</v>
      </c>
      <c r="EH636">
        <v>0</v>
      </c>
      <c r="EI636">
        <v>2</v>
      </c>
      <c r="EJ636">
        <v>3</v>
      </c>
      <c r="EK636" t="s">
        <v>354</v>
      </c>
      <c r="EL636">
        <v>100</v>
      </c>
      <c r="EM636">
        <v>100</v>
      </c>
      <c r="EN636">
        <v>1.548</v>
      </c>
      <c r="EO636">
        <v>0.0687</v>
      </c>
      <c r="EP636">
        <v>0.796380875196005</v>
      </c>
      <c r="EQ636">
        <v>0.00225868272383977</v>
      </c>
      <c r="ER636">
        <v>-9.96746185667655e-07</v>
      </c>
      <c r="ES636">
        <v>2.83711317370827e-10</v>
      </c>
      <c r="ET636">
        <v>-0.071317122073674</v>
      </c>
      <c r="EU636">
        <v>-0.00217948432402501</v>
      </c>
      <c r="EV636">
        <v>0.000453263451741206</v>
      </c>
      <c r="EW636">
        <v>-1.16319206543697e-06</v>
      </c>
      <c r="EX636">
        <v>-2</v>
      </c>
      <c r="EY636">
        <v>2196</v>
      </c>
      <c r="EZ636">
        <v>1</v>
      </c>
      <c r="FA636">
        <v>25</v>
      </c>
      <c r="FB636">
        <v>22.5</v>
      </c>
      <c r="FC636">
        <v>22.4</v>
      </c>
      <c r="FD636">
        <v>18</v>
      </c>
      <c r="FE636">
        <v>842.88</v>
      </c>
      <c r="FF636">
        <v>442.758</v>
      </c>
      <c r="FG636">
        <v>45.8276</v>
      </c>
      <c r="FH636">
        <v>25.97</v>
      </c>
      <c r="FI636">
        <v>30.0006</v>
      </c>
      <c r="FJ636">
        <v>25.752</v>
      </c>
      <c r="FK636">
        <v>25.7542</v>
      </c>
      <c r="FL636">
        <v>25.2276</v>
      </c>
      <c r="FM636">
        <v>30.7384</v>
      </c>
      <c r="FN636">
        <v>0</v>
      </c>
      <c r="FO636">
        <v>47</v>
      </c>
      <c r="FP636">
        <v>420</v>
      </c>
      <c r="FQ636">
        <v>11.0599</v>
      </c>
      <c r="FR636">
        <v>101.404</v>
      </c>
      <c r="FS636">
        <v>101.817</v>
      </c>
    </row>
    <row r="637" spans="1:175">
      <c r="A637">
        <v>621</v>
      </c>
      <c r="B637">
        <v>1626466430</v>
      </c>
      <c r="C637">
        <v>1240.40000009537</v>
      </c>
      <c r="D637" t="s">
        <v>1536</v>
      </c>
      <c r="E637" t="s">
        <v>1537</v>
      </c>
      <c r="F637">
        <v>1</v>
      </c>
      <c r="G637" t="s">
        <v>291</v>
      </c>
      <c r="H637">
        <v>1626466429</v>
      </c>
      <c r="I637">
        <f>(J637)/1000</f>
        <v>0</v>
      </c>
      <c r="J637">
        <f>1000*CB637*AH637*(BX637-BY637)/(100*BQ637*(1000-AH637*BX637))</f>
        <v>0</v>
      </c>
      <c r="K637">
        <f>CB637*AH637*(BW637-BV637*(1000-AH637*BY637)/(1000-AH637*BX637))/(100*BQ637)</f>
        <v>0</v>
      </c>
      <c r="L637">
        <f>BV637 - IF(AH637&gt;1, K637*BQ637*100.0/(AJ637*CJ637), 0)</f>
        <v>0</v>
      </c>
      <c r="M637">
        <f>((S637-I637/2)*L637-K637)/(S637+I637/2)</f>
        <v>0</v>
      </c>
      <c r="N637">
        <f>M637*(CC637+CD637)/1000.0</f>
        <v>0</v>
      </c>
      <c r="O637">
        <f>(BV637 - IF(AH637&gt;1, K637*BQ637*100.0/(AJ637*CJ637), 0))*(CC637+CD637)/1000.0</f>
        <v>0</v>
      </c>
      <c r="P637">
        <f>2.0/((1/R637-1/Q637)+SIGN(R637)*SQRT((1/R637-1/Q637)*(1/R637-1/Q637) + 4*BR637/((BR637+1)*(BR637+1))*(2*1/R637*1/Q637-1/Q637*1/Q637)))</f>
        <v>0</v>
      </c>
      <c r="Q637">
        <f>IF(LEFT(BS637,1)&lt;&gt;"0",IF(LEFT(BS637,1)="1",3.0,BT637),$D$5+$E$5*(CJ637*CC637/($K$5*1000))+$F$5*(CJ637*CC637/($K$5*1000))*MAX(MIN(BQ637,$J$5),$I$5)*MAX(MIN(BQ637,$J$5),$I$5)+$G$5*MAX(MIN(BQ637,$J$5),$I$5)*(CJ637*CC637/($K$5*1000))+$H$5*(CJ637*CC637/($K$5*1000))*(CJ637*CC637/($K$5*1000)))</f>
        <v>0</v>
      </c>
      <c r="R637">
        <f>I637*(1000-(1000*0.61365*exp(17.502*V637/(240.97+V637))/(CC637+CD637)+BX637)/2)/(1000*0.61365*exp(17.502*V637/(240.97+V637))/(CC637+CD637)-BX637)</f>
        <v>0</v>
      </c>
      <c r="S637">
        <f>1/((BR637+1)/(P637/1.6)+1/(Q637/1.37)) + BR637/((BR637+1)/(P637/1.6) + BR637/(Q637/1.37))</f>
        <v>0</v>
      </c>
      <c r="T637">
        <f>(BM637*BP637)</f>
        <v>0</v>
      </c>
      <c r="U637">
        <f>(CE637+(T637+2*0.95*5.67E-8*(((CE637+$B$7)+273)^4-(CE637+273)^4)-44100*I637)/(1.84*29.3*Q637+8*0.95*5.67E-8*(CE637+273)^3))</f>
        <v>0</v>
      </c>
      <c r="V637">
        <f>($C$7*CF637+$D$7*CG637+$E$7*U637)</f>
        <v>0</v>
      </c>
      <c r="W637">
        <f>0.61365*exp(17.502*V637/(240.97+V637))</f>
        <v>0</v>
      </c>
      <c r="X637">
        <f>(Y637/Z637*100)</f>
        <v>0</v>
      </c>
      <c r="Y637">
        <f>BX637*(CC637+CD637)/1000</f>
        <v>0</v>
      </c>
      <c r="Z637">
        <f>0.61365*exp(17.502*CE637/(240.97+CE637))</f>
        <v>0</v>
      </c>
      <c r="AA637">
        <f>(W637-BX637*(CC637+CD637)/1000)</f>
        <v>0</v>
      </c>
      <c r="AB637">
        <f>(-I637*44100)</f>
        <v>0</v>
      </c>
      <c r="AC637">
        <f>2*29.3*Q637*0.92*(CE637-V637)</f>
        <v>0</v>
      </c>
      <c r="AD637">
        <f>2*0.95*5.67E-8*(((CE637+$B$7)+273)^4-(V637+273)^4)</f>
        <v>0</v>
      </c>
      <c r="AE637">
        <f>T637+AD637+AB637+AC637</f>
        <v>0</v>
      </c>
      <c r="AF637">
        <v>123</v>
      </c>
      <c r="AG637">
        <v>14</v>
      </c>
      <c r="AH637">
        <f>IF(AF637*$H$13&gt;=AJ637,1.0,(AJ637/(AJ637-AF637*$H$13)))</f>
        <v>0</v>
      </c>
      <c r="AI637">
        <f>(AH637-1)*100</f>
        <v>0</v>
      </c>
      <c r="AJ637">
        <f>MAX(0,($B$13+$C$13*CJ637)/(1+$D$13*CJ637)*CC637/(CE637+273)*$E$13)</f>
        <v>0</v>
      </c>
      <c r="AK637" t="s">
        <v>292</v>
      </c>
      <c r="AL637" t="s">
        <v>292</v>
      </c>
      <c r="AM637">
        <v>0</v>
      </c>
      <c r="AN637">
        <v>0</v>
      </c>
      <c r="AO637">
        <f>1-AM637/AN637</f>
        <v>0</v>
      </c>
      <c r="AP637">
        <v>0</v>
      </c>
      <c r="AQ637" t="s">
        <v>292</v>
      </c>
      <c r="AR637" t="s">
        <v>292</v>
      </c>
      <c r="AS637">
        <v>0</v>
      </c>
      <c r="AT637">
        <v>0</v>
      </c>
      <c r="AU637">
        <f>1-AS637/AT637</f>
        <v>0</v>
      </c>
      <c r="AV637">
        <v>0.5</v>
      </c>
      <c r="AW637">
        <f>BN637</f>
        <v>0</v>
      </c>
      <c r="AX637">
        <f>K637</f>
        <v>0</v>
      </c>
      <c r="AY637">
        <f>AU637*AV637*AW637</f>
        <v>0</v>
      </c>
      <c r="AZ637">
        <f>(AX637-AP637)/AW637</f>
        <v>0</v>
      </c>
      <c r="BA637">
        <f>(AN637-AT637)/AT637</f>
        <v>0</v>
      </c>
      <c r="BB637">
        <f>AM637/(AO637+AM637/AT637)</f>
        <v>0</v>
      </c>
      <c r="BC637" t="s">
        <v>292</v>
      </c>
      <c r="BD637">
        <v>0</v>
      </c>
      <c r="BE637">
        <f>IF(BD637&lt;&gt;0, BD637, BB637)</f>
        <v>0</v>
      </c>
      <c r="BF637">
        <f>1-BE637/AT637</f>
        <v>0</v>
      </c>
      <c r="BG637">
        <f>(AT637-AS637)/(AT637-BE637)</f>
        <v>0</v>
      </c>
      <c r="BH637">
        <f>(AN637-AT637)/(AN637-BE637)</f>
        <v>0</v>
      </c>
      <c r="BI637">
        <f>(AT637-AS637)/(AT637-AM637)</f>
        <v>0</v>
      </c>
      <c r="BJ637">
        <f>(AN637-AT637)/(AN637-AM637)</f>
        <v>0</v>
      </c>
      <c r="BK637">
        <f>(BG637*BE637/AS637)</f>
        <v>0</v>
      </c>
      <c r="BL637">
        <f>(1-BK637)</f>
        <v>0</v>
      </c>
      <c r="BM637">
        <f>$B$11*CK637+$C$11*CL637+$F$11*CM637*(1-CP637)</f>
        <v>0</v>
      </c>
      <c r="BN637">
        <f>BM637*BO637</f>
        <v>0</v>
      </c>
      <c r="BO637">
        <f>($B$11*$D$9+$C$11*$D$9+$F$11*((CZ637+CR637)/MAX(CZ637+CR637+DA637, 0.1)*$I$9+DA637/MAX(CZ637+CR637+DA637, 0.1)*$J$9))/($B$11+$C$11+$F$11)</f>
        <v>0</v>
      </c>
      <c r="BP637">
        <f>($B$11*$K$9+$C$11*$K$9+$F$11*((CZ637+CR637)/MAX(CZ637+CR637+DA637, 0.1)*$P$9+DA637/MAX(CZ637+CR637+DA637, 0.1)*$Q$9))/($B$11+$C$11+$F$11)</f>
        <v>0</v>
      </c>
      <c r="BQ637">
        <v>6</v>
      </c>
      <c r="BR637">
        <v>0.5</v>
      </c>
      <c r="BS637" t="s">
        <v>293</v>
      </c>
      <c r="BT637">
        <v>2</v>
      </c>
      <c r="BU637">
        <v>1626466429</v>
      </c>
      <c r="BV637">
        <v>394.894666666667</v>
      </c>
      <c r="BW637">
        <v>419.991666666667</v>
      </c>
      <c r="BX637">
        <v>20.8645333333333</v>
      </c>
      <c r="BY637">
        <v>10.9754333333333</v>
      </c>
      <c r="BZ637">
        <v>393.346666666667</v>
      </c>
      <c r="CA637">
        <v>20.7956</v>
      </c>
      <c r="CB637">
        <v>899.978</v>
      </c>
      <c r="CC637">
        <v>100.747666666667</v>
      </c>
      <c r="CD637">
        <v>0.0998603333333333</v>
      </c>
      <c r="CE637">
        <v>36.2942</v>
      </c>
      <c r="CF637">
        <v>33.3218333333333</v>
      </c>
      <c r="CG637">
        <v>999.9</v>
      </c>
      <c r="CH637">
        <v>0</v>
      </c>
      <c r="CI637">
        <v>0</v>
      </c>
      <c r="CJ637">
        <v>9989.77666666667</v>
      </c>
      <c r="CK637">
        <v>0</v>
      </c>
      <c r="CL637">
        <v>0.221023</v>
      </c>
      <c r="CM637">
        <v>1460.03333333333</v>
      </c>
      <c r="CN637">
        <v>0.973006333333333</v>
      </c>
      <c r="CO637">
        <v>0.0269937333333333</v>
      </c>
      <c r="CP637">
        <v>0</v>
      </c>
      <c r="CQ637">
        <v>888.746333333333</v>
      </c>
      <c r="CR637">
        <v>4.99999</v>
      </c>
      <c r="CS637">
        <v>13094.1666666667</v>
      </c>
      <c r="CT637">
        <v>12728.6666666667</v>
      </c>
      <c r="CU637">
        <v>41.0206666666667</v>
      </c>
      <c r="CV637">
        <v>42.312</v>
      </c>
      <c r="CW637">
        <v>41.75</v>
      </c>
      <c r="CX637">
        <v>42</v>
      </c>
      <c r="CY637">
        <v>43.8956666666667</v>
      </c>
      <c r="CZ637">
        <v>1415.75666666667</v>
      </c>
      <c r="DA637">
        <v>39.2733333333333</v>
      </c>
      <c r="DB637">
        <v>0</v>
      </c>
      <c r="DC637">
        <v>1626466441.4</v>
      </c>
      <c r="DD637">
        <v>0</v>
      </c>
      <c r="DE637">
        <v>889.213115384615</v>
      </c>
      <c r="DF637">
        <v>-4.18464957807316</v>
      </c>
      <c r="DG637">
        <v>-33.3743590165426</v>
      </c>
      <c r="DH637">
        <v>13097.3307692308</v>
      </c>
      <c r="DI637">
        <v>15</v>
      </c>
      <c r="DJ637">
        <v>1626465084.6</v>
      </c>
      <c r="DK637" t="s">
        <v>294</v>
      </c>
      <c r="DL637">
        <v>1626465076.6</v>
      </c>
      <c r="DM637">
        <v>1626465084.6</v>
      </c>
      <c r="DN637">
        <v>8</v>
      </c>
      <c r="DO637">
        <v>0.212</v>
      </c>
      <c r="DP637">
        <v>0.013</v>
      </c>
      <c r="DQ637">
        <v>1.588</v>
      </c>
      <c r="DR637">
        <v>-0.074</v>
      </c>
      <c r="DS637">
        <v>420</v>
      </c>
      <c r="DT637">
        <v>3</v>
      </c>
      <c r="DU637">
        <v>0.13</v>
      </c>
      <c r="DV637">
        <v>0.03</v>
      </c>
      <c r="DW637">
        <v>-25.0986512195122</v>
      </c>
      <c r="DX637">
        <v>0.280952613240388</v>
      </c>
      <c r="DY637">
        <v>0.0340523995211342</v>
      </c>
      <c r="DZ637">
        <v>1</v>
      </c>
      <c r="EA637">
        <v>889.451909090909</v>
      </c>
      <c r="EB637">
        <v>-4.28245753401281</v>
      </c>
      <c r="EC637">
        <v>0.448602163198592</v>
      </c>
      <c r="ED637">
        <v>1</v>
      </c>
      <c r="EE637">
        <v>9.83115097560976</v>
      </c>
      <c r="EF637">
        <v>0.251150801393719</v>
      </c>
      <c r="EG637">
        <v>0.0280173809124716</v>
      </c>
      <c r="EH637">
        <v>0</v>
      </c>
      <c r="EI637">
        <v>2</v>
      </c>
      <c r="EJ637">
        <v>3</v>
      </c>
      <c r="EK637" t="s">
        <v>354</v>
      </c>
      <c r="EL637">
        <v>100</v>
      </c>
      <c r="EM637">
        <v>100</v>
      </c>
      <c r="EN637">
        <v>1.548</v>
      </c>
      <c r="EO637">
        <v>0.0691</v>
      </c>
      <c r="EP637">
        <v>0.796380875196005</v>
      </c>
      <c r="EQ637">
        <v>0.00225868272383977</v>
      </c>
      <c r="ER637">
        <v>-9.96746185667655e-07</v>
      </c>
      <c r="ES637">
        <v>2.83711317370827e-10</v>
      </c>
      <c r="ET637">
        <v>-0.071317122073674</v>
      </c>
      <c r="EU637">
        <v>-0.00217948432402501</v>
      </c>
      <c r="EV637">
        <v>0.000453263451741206</v>
      </c>
      <c r="EW637">
        <v>-1.16319206543697e-06</v>
      </c>
      <c r="EX637">
        <v>-2</v>
      </c>
      <c r="EY637">
        <v>2196</v>
      </c>
      <c r="EZ637">
        <v>1</v>
      </c>
      <c r="FA637">
        <v>25</v>
      </c>
      <c r="FB637">
        <v>22.6</v>
      </c>
      <c r="FC637">
        <v>22.4</v>
      </c>
      <c r="FD637">
        <v>18</v>
      </c>
      <c r="FE637">
        <v>842.693</v>
      </c>
      <c r="FF637">
        <v>442.768</v>
      </c>
      <c r="FG637">
        <v>45.855</v>
      </c>
      <c r="FH637">
        <v>25.9735</v>
      </c>
      <c r="FI637">
        <v>30.0007</v>
      </c>
      <c r="FJ637">
        <v>25.7552</v>
      </c>
      <c r="FK637">
        <v>25.7573</v>
      </c>
      <c r="FL637">
        <v>25.2292</v>
      </c>
      <c r="FM637">
        <v>30.7384</v>
      </c>
      <c r="FN637">
        <v>0</v>
      </c>
      <c r="FO637">
        <v>47</v>
      </c>
      <c r="FP637">
        <v>420</v>
      </c>
      <c r="FQ637">
        <v>11.068</v>
      </c>
      <c r="FR637">
        <v>101.403</v>
      </c>
      <c r="FS637">
        <v>101.816</v>
      </c>
    </row>
    <row r="638" spans="1:175">
      <c r="A638">
        <v>622</v>
      </c>
      <c r="B638">
        <v>1626466432</v>
      </c>
      <c r="C638">
        <v>1242.40000009537</v>
      </c>
      <c r="D638" t="s">
        <v>1538</v>
      </c>
      <c r="E638" t="s">
        <v>1539</v>
      </c>
      <c r="F638">
        <v>1</v>
      </c>
      <c r="G638" t="s">
        <v>291</v>
      </c>
      <c r="H638">
        <v>1626466431</v>
      </c>
      <c r="I638">
        <f>(J638)/1000</f>
        <v>0</v>
      </c>
      <c r="J638">
        <f>1000*CB638*AH638*(BX638-BY638)/(100*BQ638*(1000-AH638*BX638))</f>
        <v>0</v>
      </c>
      <c r="K638">
        <f>CB638*AH638*(BW638-BV638*(1000-AH638*BY638)/(1000-AH638*BX638))/(100*BQ638)</f>
        <v>0</v>
      </c>
      <c r="L638">
        <f>BV638 - IF(AH638&gt;1, K638*BQ638*100.0/(AJ638*CJ638), 0)</f>
        <v>0</v>
      </c>
      <c r="M638">
        <f>((S638-I638/2)*L638-K638)/(S638+I638/2)</f>
        <v>0</v>
      </c>
      <c r="N638">
        <f>M638*(CC638+CD638)/1000.0</f>
        <v>0</v>
      </c>
      <c r="O638">
        <f>(BV638 - IF(AH638&gt;1, K638*BQ638*100.0/(AJ638*CJ638), 0))*(CC638+CD638)/1000.0</f>
        <v>0</v>
      </c>
      <c r="P638">
        <f>2.0/((1/R638-1/Q638)+SIGN(R638)*SQRT((1/R638-1/Q638)*(1/R638-1/Q638) + 4*BR638/((BR638+1)*(BR638+1))*(2*1/R638*1/Q638-1/Q638*1/Q638)))</f>
        <v>0</v>
      </c>
      <c r="Q638">
        <f>IF(LEFT(BS638,1)&lt;&gt;"0",IF(LEFT(BS638,1)="1",3.0,BT638),$D$5+$E$5*(CJ638*CC638/($K$5*1000))+$F$5*(CJ638*CC638/($K$5*1000))*MAX(MIN(BQ638,$J$5),$I$5)*MAX(MIN(BQ638,$J$5),$I$5)+$G$5*MAX(MIN(BQ638,$J$5),$I$5)*(CJ638*CC638/($K$5*1000))+$H$5*(CJ638*CC638/($K$5*1000))*(CJ638*CC638/($K$5*1000)))</f>
        <v>0</v>
      </c>
      <c r="R638">
        <f>I638*(1000-(1000*0.61365*exp(17.502*V638/(240.97+V638))/(CC638+CD638)+BX638)/2)/(1000*0.61365*exp(17.502*V638/(240.97+V638))/(CC638+CD638)-BX638)</f>
        <v>0</v>
      </c>
      <c r="S638">
        <f>1/((BR638+1)/(P638/1.6)+1/(Q638/1.37)) + BR638/((BR638+1)/(P638/1.6) + BR638/(Q638/1.37))</f>
        <v>0</v>
      </c>
      <c r="T638">
        <f>(BM638*BP638)</f>
        <v>0</v>
      </c>
      <c r="U638">
        <f>(CE638+(T638+2*0.95*5.67E-8*(((CE638+$B$7)+273)^4-(CE638+273)^4)-44100*I638)/(1.84*29.3*Q638+8*0.95*5.67E-8*(CE638+273)^3))</f>
        <v>0</v>
      </c>
      <c r="V638">
        <f>($C$7*CF638+$D$7*CG638+$E$7*U638)</f>
        <v>0</v>
      </c>
      <c r="W638">
        <f>0.61365*exp(17.502*V638/(240.97+V638))</f>
        <v>0</v>
      </c>
      <c r="X638">
        <f>(Y638/Z638*100)</f>
        <v>0</v>
      </c>
      <c r="Y638">
        <f>BX638*(CC638+CD638)/1000</f>
        <v>0</v>
      </c>
      <c r="Z638">
        <f>0.61365*exp(17.502*CE638/(240.97+CE638))</f>
        <v>0</v>
      </c>
      <c r="AA638">
        <f>(W638-BX638*(CC638+CD638)/1000)</f>
        <v>0</v>
      </c>
      <c r="AB638">
        <f>(-I638*44100)</f>
        <v>0</v>
      </c>
      <c r="AC638">
        <f>2*29.3*Q638*0.92*(CE638-V638)</f>
        <v>0</v>
      </c>
      <c r="AD638">
        <f>2*0.95*5.67E-8*(((CE638+$B$7)+273)^4-(V638+273)^4)</f>
        <v>0</v>
      </c>
      <c r="AE638">
        <f>T638+AD638+AB638+AC638</f>
        <v>0</v>
      </c>
      <c r="AF638">
        <v>123</v>
      </c>
      <c r="AG638">
        <v>14</v>
      </c>
      <c r="AH638">
        <f>IF(AF638*$H$13&gt;=AJ638,1.0,(AJ638/(AJ638-AF638*$H$13)))</f>
        <v>0</v>
      </c>
      <c r="AI638">
        <f>(AH638-1)*100</f>
        <v>0</v>
      </c>
      <c r="AJ638">
        <f>MAX(0,($B$13+$C$13*CJ638)/(1+$D$13*CJ638)*CC638/(CE638+273)*$E$13)</f>
        <v>0</v>
      </c>
      <c r="AK638" t="s">
        <v>292</v>
      </c>
      <c r="AL638" t="s">
        <v>292</v>
      </c>
      <c r="AM638">
        <v>0</v>
      </c>
      <c r="AN638">
        <v>0</v>
      </c>
      <c r="AO638">
        <f>1-AM638/AN638</f>
        <v>0</v>
      </c>
      <c r="AP638">
        <v>0</v>
      </c>
      <c r="AQ638" t="s">
        <v>292</v>
      </c>
      <c r="AR638" t="s">
        <v>292</v>
      </c>
      <c r="AS638">
        <v>0</v>
      </c>
      <c r="AT638">
        <v>0</v>
      </c>
      <c r="AU638">
        <f>1-AS638/AT638</f>
        <v>0</v>
      </c>
      <c r="AV638">
        <v>0.5</v>
      </c>
      <c r="AW638">
        <f>BN638</f>
        <v>0</v>
      </c>
      <c r="AX638">
        <f>K638</f>
        <v>0</v>
      </c>
      <c r="AY638">
        <f>AU638*AV638*AW638</f>
        <v>0</v>
      </c>
      <c r="AZ638">
        <f>(AX638-AP638)/AW638</f>
        <v>0</v>
      </c>
      <c r="BA638">
        <f>(AN638-AT638)/AT638</f>
        <v>0</v>
      </c>
      <c r="BB638">
        <f>AM638/(AO638+AM638/AT638)</f>
        <v>0</v>
      </c>
      <c r="BC638" t="s">
        <v>292</v>
      </c>
      <c r="BD638">
        <v>0</v>
      </c>
      <c r="BE638">
        <f>IF(BD638&lt;&gt;0, BD638, BB638)</f>
        <v>0</v>
      </c>
      <c r="BF638">
        <f>1-BE638/AT638</f>
        <v>0</v>
      </c>
      <c r="BG638">
        <f>(AT638-AS638)/(AT638-BE638)</f>
        <v>0</v>
      </c>
      <c r="BH638">
        <f>(AN638-AT638)/(AN638-BE638)</f>
        <v>0</v>
      </c>
      <c r="BI638">
        <f>(AT638-AS638)/(AT638-AM638)</f>
        <v>0</v>
      </c>
      <c r="BJ638">
        <f>(AN638-AT638)/(AN638-AM638)</f>
        <v>0</v>
      </c>
      <c r="BK638">
        <f>(BG638*BE638/AS638)</f>
        <v>0</v>
      </c>
      <c r="BL638">
        <f>(1-BK638)</f>
        <v>0</v>
      </c>
      <c r="BM638">
        <f>$B$11*CK638+$C$11*CL638+$F$11*CM638*(1-CP638)</f>
        <v>0</v>
      </c>
      <c r="BN638">
        <f>BM638*BO638</f>
        <v>0</v>
      </c>
      <c r="BO638">
        <f>($B$11*$D$9+$C$11*$D$9+$F$11*((CZ638+CR638)/MAX(CZ638+CR638+DA638, 0.1)*$I$9+DA638/MAX(CZ638+CR638+DA638, 0.1)*$J$9))/($B$11+$C$11+$F$11)</f>
        <v>0</v>
      </c>
      <c r="BP638">
        <f>($B$11*$K$9+$C$11*$K$9+$F$11*((CZ638+CR638)/MAX(CZ638+CR638+DA638, 0.1)*$P$9+DA638/MAX(CZ638+CR638+DA638, 0.1)*$Q$9))/($B$11+$C$11+$F$11)</f>
        <v>0</v>
      </c>
      <c r="BQ638">
        <v>6</v>
      </c>
      <c r="BR638">
        <v>0.5</v>
      </c>
      <c r="BS638" t="s">
        <v>293</v>
      </c>
      <c r="BT638">
        <v>2</v>
      </c>
      <c r="BU638">
        <v>1626466431</v>
      </c>
      <c r="BV638">
        <v>394.922</v>
      </c>
      <c r="BW638">
        <v>419.980666666667</v>
      </c>
      <c r="BX638">
        <v>20.8902333333333</v>
      </c>
      <c r="BY638">
        <v>10.9793</v>
      </c>
      <c r="BZ638">
        <v>393.374</v>
      </c>
      <c r="CA638">
        <v>20.8209333333333</v>
      </c>
      <c r="CB638">
        <v>900.029333333333</v>
      </c>
      <c r="CC638">
        <v>100.747</v>
      </c>
      <c r="CD638">
        <v>0.100343333333333</v>
      </c>
      <c r="CE638">
        <v>36.3229333333333</v>
      </c>
      <c r="CF638">
        <v>33.3518333333333</v>
      </c>
      <c r="CG638">
        <v>999.9</v>
      </c>
      <c r="CH638">
        <v>0</v>
      </c>
      <c r="CI638">
        <v>0</v>
      </c>
      <c r="CJ638">
        <v>9999.37333333333</v>
      </c>
      <c r="CK638">
        <v>0</v>
      </c>
      <c r="CL638">
        <v>0.221023</v>
      </c>
      <c r="CM638">
        <v>1460.03333333333</v>
      </c>
      <c r="CN638">
        <v>0.973007666666667</v>
      </c>
      <c r="CO638">
        <v>0.0269921666666667</v>
      </c>
      <c r="CP638">
        <v>0</v>
      </c>
      <c r="CQ638">
        <v>888.554333333333</v>
      </c>
      <c r="CR638">
        <v>4.99999</v>
      </c>
      <c r="CS638">
        <v>13092.5666666667</v>
      </c>
      <c r="CT638">
        <v>12728.6333333333</v>
      </c>
      <c r="CU638">
        <v>41.0206666666667</v>
      </c>
      <c r="CV638">
        <v>42.312</v>
      </c>
      <c r="CW638">
        <v>41.75</v>
      </c>
      <c r="CX638">
        <v>42</v>
      </c>
      <c r="CY638">
        <v>43.937</v>
      </c>
      <c r="CZ638">
        <v>1415.75666666667</v>
      </c>
      <c r="DA638">
        <v>39.27</v>
      </c>
      <c r="DB638">
        <v>0</v>
      </c>
      <c r="DC638">
        <v>1626466443.2</v>
      </c>
      <c r="DD638">
        <v>0</v>
      </c>
      <c r="DE638">
        <v>889.03924</v>
      </c>
      <c r="DF638">
        <v>-4.3066153877818</v>
      </c>
      <c r="DG638">
        <v>-33.0461539396869</v>
      </c>
      <c r="DH638">
        <v>13095.888</v>
      </c>
      <c r="DI638">
        <v>15</v>
      </c>
      <c r="DJ638">
        <v>1626465084.6</v>
      </c>
      <c r="DK638" t="s">
        <v>294</v>
      </c>
      <c r="DL638">
        <v>1626465076.6</v>
      </c>
      <c r="DM638">
        <v>1626465084.6</v>
      </c>
      <c r="DN638">
        <v>8</v>
      </c>
      <c r="DO638">
        <v>0.212</v>
      </c>
      <c r="DP638">
        <v>0.013</v>
      </c>
      <c r="DQ638">
        <v>1.588</v>
      </c>
      <c r="DR638">
        <v>-0.074</v>
      </c>
      <c r="DS638">
        <v>420</v>
      </c>
      <c r="DT638">
        <v>3</v>
      </c>
      <c r="DU638">
        <v>0.13</v>
      </c>
      <c r="DV638">
        <v>0.03</v>
      </c>
      <c r="DW638">
        <v>-25.0897804878049</v>
      </c>
      <c r="DX638">
        <v>0.193914982578358</v>
      </c>
      <c r="DY638">
        <v>0.026868198806007</v>
      </c>
      <c r="DZ638">
        <v>1</v>
      </c>
      <c r="EA638">
        <v>889.292121212121</v>
      </c>
      <c r="EB638">
        <v>-3.95601588147909</v>
      </c>
      <c r="EC638">
        <v>0.411332038520812</v>
      </c>
      <c r="ED638">
        <v>1</v>
      </c>
      <c r="EE638">
        <v>9.84339048780488</v>
      </c>
      <c r="EF638">
        <v>0.26142020905926</v>
      </c>
      <c r="EG638">
        <v>0.0293023580963367</v>
      </c>
      <c r="EH638">
        <v>0</v>
      </c>
      <c r="EI638">
        <v>2</v>
      </c>
      <c r="EJ638">
        <v>3</v>
      </c>
      <c r="EK638" t="s">
        <v>354</v>
      </c>
      <c r="EL638">
        <v>100</v>
      </c>
      <c r="EM638">
        <v>100</v>
      </c>
      <c r="EN638">
        <v>1.548</v>
      </c>
      <c r="EO638">
        <v>0.0695</v>
      </c>
      <c r="EP638">
        <v>0.796380875196005</v>
      </c>
      <c r="EQ638">
        <v>0.00225868272383977</v>
      </c>
      <c r="ER638">
        <v>-9.96746185667655e-07</v>
      </c>
      <c r="ES638">
        <v>2.83711317370827e-10</v>
      </c>
      <c r="ET638">
        <v>-0.071317122073674</v>
      </c>
      <c r="EU638">
        <v>-0.00217948432402501</v>
      </c>
      <c r="EV638">
        <v>0.000453263451741206</v>
      </c>
      <c r="EW638">
        <v>-1.16319206543697e-06</v>
      </c>
      <c r="EX638">
        <v>-2</v>
      </c>
      <c r="EY638">
        <v>2196</v>
      </c>
      <c r="EZ638">
        <v>1</v>
      </c>
      <c r="FA638">
        <v>25</v>
      </c>
      <c r="FB638">
        <v>22.6</v>
      </c>
      <c r="FC638">
        <v>22.5</v>
      </c>
      <c r="FD638">
        <v>18</v>
      </c>
      <c r="FE638">
        <v>843.028</v>
      </c>
      <c r="FF638">
        <v>442.836</v>
      </c>
      <c r="FG638">
        <v>45.8822</v>
      </c>
      <c r="FH638">
        <v>25.9779</v>
      </c>
      <c r="FI638">
        <v>30.0007</v>
      </c>
      <c r="FJ638">
        <v>25.7584</v>
      </c>
      <c r="FK638">
        <v>25.76</v>
      </c>
      <c r="FL638">
        <v>25.2295</v>
      </c>
      <c r="FM638">
        <v>30.4497</v>
      </c>
      <c r="FN638">
        <v>0</v>
      </c>
      <c r="FO638">
        <v>47</v>
      </c>
      <c r="FP638">
        <v>420</v>
      </c>
      <c r="FQ638">
        <v>11.063</v>
      </c>
      <c r="FR638">
        <v>101.402</v>
      </c>
      <c r="FS638">
        <v>101.815</v>
      </c>
    </row>
    <row r="639" spans="1:175">
      <c r="A639">
        <v>623</v>
      </c>
      <c r="B639">
        <v>1626466434</v>
      </c>
      <c r="C639">
        <v>1244.40000009537</v>
      </c>
      <c r="D639" t="s">
        <v>1540</v>
      </c>
      <c r="E639" t="s">
        <v>1541</v>
      </c>
      <c r="F639">
        <v>1</v>
      </c>
      <c r="G639" t="s">
        <v>291</v>
      </c>
      <c r="H639">
        <v>1626466433</v>
      </c>
      <c r="I639">
        <f>(J639)/1000</f>
        <v>0</v>
      </c>
      <c r="J639">
        <f>1000*CB639*AH639*(BX639-BY639)/(100*BQ639*(1000-AH639*BX639))</f>
        <v>0</v>
      </c>
      <c r="K639">
        <f>CB639*AH639*(BW639-BV639*(1000-AH639*BY639)/(1000-AH639*BX639))/(100*BQ639)</f>
        <v>0</v>
      </c>
      <c r="L639">
        <f>BV639 - IF(AH639&gt;1, K639*BQ639*100.0/(AJ639*CJ639), 0)</f>
        <v>0</v>
      </c>
      <c r="M639">
        <f>((S639-I639/2)*L639-K639)/(S639+I639/2)</f>
        <v>0</v>
      </c>
      <c r="N639">
        <f>M639*(CC639+CD639)/1000.0</f>
        <v>0</v>
      </c>
      <c r="O639">
        <f>(BV639 - IF(AH639&gt;1, K639*BQ639*100.0/(AJ639*CJ639), 0))*(CC639+CD639)/1000.0</f>
        <v>0</v>
      </c>
      <c r="P639">
        <f>2.0/((1/R639-1/Q639)+SIGN(R639)*SQRT((1/R639-1/Q639)*(1/R639-1/Q639) + 4*BR639/((BR639+1)*(BR639+1))*(2*1/R639*1/Q639-1/Q639*1/Q639)))</f>
        <v>0</v>
      </c>
      <c r="Q639">
        <f>IF(LEFT(BS639,1)&lt;&gt;"0",IF(LEFT(BS639,1)="1",3.0,BT639),$D$5+$E$5*(CJ639*CC639/($K$5*1000))+$F$5*(CJ639*CC639/($K$5*1000))*MAX(MIN(BQ639,$J$5),$I$5)*MAX(MIN(BQ639,$J$5),$I$5)+$G$5*MAX(MIN(BQ639,$J$5),$I$5)*(CJ639*CC639/($K$5*1000))+$H$5*(CJ639*CC639/($K$5*1000))*(CJ639*CC639/($K$5*1000)))</f>
        <v>0</v>
      </c>
      <c r="R639">
        <f>I639*(1000-(1000*0.61365*exp(17.502*V639/(240.97+V639))/(CC639+CD639)+BX639)/2)/(1000*0.61365*exp(17.502*V639/(240.97+V639))/(CC639+CD639)-BX639)</f>
        <v>0</v>
      </c>
      <c r="S639">
        <f>1/((BR639+1)/(P639/1.6)+1/(Q639/1.37)) + BR639/((BR639+1)/(P639/1.6) + BR639/(Q639/1.37))</f>
        <v>0</v>
      </c>
      <c r="T639">
        <f>(BM639*BP639)</f>
        <v>0</v>
      </c>
      <c r="U639">
        <f>(CE639+(T639+2*0.95*5.67E-8*(((CE639+$B$7)+273)^4-(CE639+273)^4)-44100*I639)/(1.84*29.3*Q639+8*0.95*5.67E-8*(CE639+273)^3))</f>
        <v>0</v>
      </c>
      <c r="V639">
        <f>($C$7*CF639+$D$7*CG639+$E$7*U639)</f>
        <v>0</v>
      </c>
      <c r="W639">
        <f>0.61365*exp(17.502*V639/(240.97+V639))</f>
        <v>0</v>
      </c>
      <c r="X639">
        <f>(Y639/Z639*100)</f>
        <v>0</v>
      </c>
      <c r="Y639">
        <f>BX639*(CC639+CD639)/1000</f>
        <v>0</v>
      </c>
      <c r="Z639">
        <f>0.61365*exp(17.502*CE639/(240.97+CE639))</f>
        <v>0</v>
      </c>
      <c r="AA639">
        <f>(W639-BX639*(CC639+CD639)/1000)</f>
        <v>0</v>
      </c>
      <c r="AB639">
        <f>(-I639*44100)</f>
        <v>0</v>
      </c>
      <c r="AC639">
        <f>2*29.3*Q639*0.92*(CE639-V639)</f>
        <v>0</v>
      </c>
      <c r="AD639">
        <f>2*0.95*5.67E-8*(((CE639+$B$7)+273)^4-(V639+273)^4)</f>
        <v>0</v>
      </c>
      <c r="AE639">
        <f>T639+AD639+AB639+AC639</f>
        <v>0</v>
      </c>
      <c r="AF639">
        <v>123</v>
      </c>
      <c r="AG639">
        <v>14</v>
      </c>
      <c r="AH639">
        <f>IF(AF639*$H$13&gt;=AJ639,1.0,(AJ639/(AJ639-AF639*$H$13)))</f>
        <v>0</v>
      </c>
      <c r="AI639">
        <f>(AH639-1)*100</f>
        <v>0</v>
      </c>
      <c r="AJ639">
        <f>MAX(0,($B$13+$C$13*CJ639)/(1+$D$13*CJ639)*CC639/(CE639+273)*$E$13)</f>
        <v>0</v>
      </c>
      <c r="AK639" t="s">
        <v>292</v>
      </c>
      <c r="AL639" t="s">
        <v>292</v>
      </c>
      <c r="AM639">
        <v>0</v>
      </c>
      <c r="AN639">
        <v>0</v>
      </c>
      <c r="AO639">
        <f>1-AM639/AN639</f>
        <v>0</v>
      </c>
      <c r="AP639">
        <v>0</v>
      </c>
      <c r="AQ639" t="s">
        <v>292</v>
      </c>
      <c r="AR639" t="s">
        <v>292</v>
      </c>
      <c r="AS639">
        <v>0</v>
      </c>
      <c r="AT639">
        <v>0</v>
      </c>
      <c r="AU639">
        <f>1-AS639/AT639</f>
        <v>0</v>
      </c>
      <c r="AV639">
        <v>0.5</v>
      </c>
      <c r="AW639">
        <f>BN639</f>
        <v>0</v>
      </c>
      <c r="AX639">
        <f>K639</f>
        <v>0</v>
      </c>
      <c r="AY639">
        <f>AU639*AV639*AW639</f>
        <v>0</v>
      </c>
      <c r="AZ639">
        <f>(AX639-AP639)/AW639</f>
        <v>0</v>
      </c>
      <c r="BA639">
        <f>(AN639-AT639)/AT639</f>
        <v>0</v>
      </c>
      <c r="BB639">
        <f>AM639/(AO639+AM639/AT639)</f>
        <v>0</v>
      </c>
      <c r="BC639" t="s">
        <v>292</v>
      </c>
      <c r="BD639">
        <v>0</v>
      </c>
      <c r="BE639">
        <f>IF(BD639&lt;&gt;0, BD639, BB639)</f>
        <v>0</v>
      </c>
      <c r="BF639">
        <f>1-BE639/AT639</f>
        <v>0</v>
      </c>
      <c r="BG639">
        <f>(AT639-AS639)/(AT639-BE639)</f>
        <v>0</v>
      </c>
      <c r="BH639">
        <f>(AN639-AT639)/(AN639-BE639)</f>
        <v>0</v>
      </c>
      <c r="BI639">
        <f>(AT639-AS639)/(AT639-AM639)</f>
        <v>0</v>
      </c>
      <c r="BJ639">
        <f>(AN639-AT639)/(AN639-AM639)</f>
        <v>0</v>
      </c>
      <c r="BK639">
        <f>(BG639*BE639/AS639)</f>
        <v>0</v>
      </c>
      <c r="BL639">
        <f>(1-BK639)</f>
        <v>0</v>
      </c>
      <c r="BM639">
        <f>$B$11*CK639+$C$11*CL639+$F$11*CM639*(1-CP639)</f>
        <v>0</v>
      </c>
      <c r="BN639">
        <f>BM639*BO639</f>
        <v>0</v>
      </c>
      <c r="BO639">
        <f>($B$11*$D$9+$C$11*$D$9+$F$11*((CZ639+CR639)/MAX(CZ639+CR639+DA639, 0.1)*$I$9+DA639/MAX(CZ639+CR639+DA639, 0.1)*$J$9))/($B$11+$C$11+$F$11)</f>
        <v>0</v>
      </c>
      <c r="BP639">
        <f>($B$11*$K$9+$C$11*$K$9+$F$11*((CZ639+CR639)/MAX(CZ639+CR639+DA639, 0.1)*$P$9+DA639/MAX(CZ639+CR639+DA639, 0.1)*$Q$9))/($B$11+$C$11+$F$11)</f>
        <v>0</v>
      </c>
      <c r="BQ639">
        <v>6</v>
      </c>
      <c r="BR639">
        <v>0.5</v>
      </c>
      <c r="BS639" t="s">
        <v>293</v>
      </c>
      <c r="BT639">
        <v>2</v>
      </c>
      <c r="BU639">
        <v>1626466433</v>
      </c>
      <c r="BV639">
        <v>394.950666666667</v>
      </c>
      <c r="BW639">
        <v>419.964333333333</v>
      </c>
      <c r="BX639">
        <v>20.9118666666667</v>
      </c>
      <c r="BY639">
        <v>10.9822333333333</v>
      </c>
      <c r="BZ639">
        <v>393.402666666667</v>
      </c>
      <c r="CA639">
        <v>20.8422333333333</v>
      </c>
      <c r="CB639">
        <v>900.005</v>
      </c>
      <c r="CC639">
        <v>100.746666666667</v>
      </c>
      <c r="CD639">
        <v>0.0999252</v>
      </c>
      <c r="CE639">
        <v>36.3483333333333</v>
      </c>
      <c r="CF639">
        <v>33.3851666666667</v>
      </c>
      <c r="CG639">
        <v>999.9</v>
      </c>
      <c r="CH639">
        <v>0</v>
      </c>
      <c r="CI639">
        <v>0</v>
      </c>
      <c r="CJ639">
        <v>10000.6333333333</v>
      </c>
      <c r="CK639">
        <v>0</v>
      </c>
      <c r="CL639">
        <v>0.221023</v>
      </c>
      <c r="CM639">
        <v>1460.03</v>
      </c>
      <c r="CN639">
        <v>0.973007666666667</v>
      </c>
      <c r="CO639">
        <v>0.0269921666666667</v>
      </c>
      <c r="CP639">
        <v>0</v>
      </c>
      <c r="CQ639">
        <v>888.534333333333</v>
      </c>
      <c r="CR639">
        <v>4.99999</v>
      </c>
      <c r="CS639">
        <v>13090.4666666667</v>
      </c>
      <c r="CT639">
        <v>12728.6666666667</v>
      </c>
      <c r="CU639">
        <v>41.0413333333333</v>
      </c>
      <c r="CV639">
        <v>42.312</v>
      </c>
      <c r="CW639">
        <v>41.7706666666667</v>
      </c>
      <c r="CX639">
        <v>42</v>
      </c>
      <c r="CY639">
        <v>43.937</v>
      </c>
      <c r="CZ639">
        <v>1415.76</v>
      </c>
      <c r="DA639">
        <v>39.27</v>
      </c>
      <c r="DB639">
        <v>0</v>
      </c>
      <c r="DC639">
        <v>1626466445</v>
      </c>
      <c r="DD639">
        <v>0</v>
      </c>
      <c r="DE639">
        <v>888.950423076923</v>
      </c>
      <c r="DF639">
        <v>-4.59374358401436</v>
      </c>
      <c r="DG639">
        <v>-33.80512824204</v>
      </c>
      <c r="DH639">
        <v>13094.6923076923</v>
      </c>
      <c r="DI639">
        <v>15</v>
      </c>
      <c r="DJ639">
        <v>1626465084.6</v>
      </c>
      <c r="DK639" t="s">
        <v>294</v>
      </c>
      <c r="DL639">
        <v>1626465076.6</v>
      </c>
      <c r="DM639">
        <v>1626465084.6</v>
      </c>
      <c r="DN639">
        <v>8</v>
      </c>
      <c r="DO639">
        <v>0.212</v>
      </c>
      <c r="DP639">
        <v>0.013</v>
      </c>
      <c r="DQ639">
        <v>1.588</v>
      </c>
      <c r="DR639">
        <v>-0.074</v>
      </c>
      <c r="DS639">
        <v>420</v>
      </c>
      <c r="DT639">
        <v>3</v>
      </c>
      <c r="DU639">
        <v>0.13</v>
      </c>
      <c r="DV639">
        <v>0.03</v>
      </c>
      <c r="DW639">
        <v>-25.0794634146341</v>
      </c>
      <c r="DX639">
        <v>0.208390243902429</v>
      </c>
      <c r="DY639">
        <v>0.0282152592870056</v>
      </c>
      <c r="DZ639">
        <v>1</v>
      </c>
      <c r="EA639">
        <v>889.173542857143</v>
      </c>
      <c r="EB639">
        <v>-4.22106457925811</v>
      </c>
      <c r="EC639">
        <v>0.452665839719532</v>
      </c>
      <c r="ED639">
        <v>1</v>
      </c>
      <c r="EE639">
        <v>9.85543585365854</v>
      </c>
      <c r="EF639">
        <v>0.301742090592363</v>
      </c>
      <c r="EG639">
        <v>0.03379073057884</v>
      </c>
      <c r="EH639">
        <v>0</v>
      </c>
      <c r="EI639">
        <v>2</v>
      </c>
      <c r="EJ639">
        <v>3</v>
      </c>
      <c r="EK639" t="s">
        <v>354</v>
      </c>
      <c r="EL639">
        <v>100</v>
      </c>
      <c r="EM639">
        <v>100</v>
      </c>
      <c r="EN639">
        <v>1.548</v>
      </c>
      <c r="EO639">
        <v>0.0697</v>
      </c>
      <c r="EP639">
        <v>0.796380875196005</v>
      </c>
      <c r="EQ639">
        <v>0.00225868272383977</v>
      </c>
      <c r="ER639">
        <v>-9.96746185667655e-07</v>
      </c>
      <c r="ES639">
        <v>2.83711317370827e-10</v>
      </c>
      <c r="ET639">
        <v>-0.071317122073674</v>
      </c>
      <c r="EU639">
        <v>-0.00217948432402501</v>
      </c>
      <c r="EV639">
        <v>0.000453263451741206</v>
      </c>
      <c r="EW639">
        <v>-1.16319206543697e-06</v>
      </c>
      <c r="EX639">
        <v>-2</v>
      </c>
      <c r="EY639">
        <v>2196</v>
      </c>
      <c r="EZ639">
        <v>1</v>
      </c>
      <c r="FA639">
        <v>25</v>
      </c>
      <c r="FB639">
        <v>22.6</v>
      </c>
      <c r="FC639">
        <v>22.5</v>
      </c>
      <c r="FD639">
        <v>18</v>
      </c>
      <c r="FE639">
        <v>843.165</v>
      </c>
      <c r="FF639">
        <v>442.901</v>
      </c>
      <c r="FG639">
        <v>45.9084</v>
      </c>
      <c r="FH639">
        <v>25.9823</v>
      </c>
      <c r="FI639">
        <v>30.0007</v>
      </c>
      <c r="FJ639">
        <v>25.7612</v>
      </c>
      <c r="FK639">
        <v>25.7623</v>
      </c>
      <c r="FL639">
        <v>25.2295</v>
      </c>
      <c r="FM639">
        <v>30.4497</v>
      </c>
      <c r="FN639">
        <v>0</v>
      </c>
      <c r="FO639">
        <v>47</v>
      </c>
      <c r="FP639">
        <v>420</v>
      </c>
      <c r="FQ639">
        <v>11.0684</v>
      </c>
      <c r="FR639">
        <v>101.401</v>
      </c>
      <c r="FS639">
        <v>101.814</v>
      </c>
    </row>
    <row r="640" spans="1:175">
      <c r="A640">
        <v>624</v>
      </c>
      <c r="B640">
        <v>1626466436</v>
      </c>
      <c r="C640">
        <v>1246.40000009537</v>
      </c>
      <c r="D640" t="s">
        <v>1542</v>
      </c>
      <c r="E640" t="s">
        <v>1543</v>
      </c>
      <c r="F640">
        <v>1</v>
      </c>
      <c r="G640" t="s">
        <v>291</v>
      </c>
      <c r="H640">
        <v>1626466435</v>
      </c>
      <c r="I640">
        <f>(J640)/1000</f>
        <v>0</v>
      </c>
      <c r="J640">
        <f>1000*CB640*AH640*(BX640-BY640)/(100*BQ640*(1000-AH640*BX640))</f>
        <v>0</v>
      </c>
      <c r="K640">
        <f>CB640*AH640*(BW640-BV640*(1000-AH640*BY640)/(1000-AH640*BX640))/(100*BQ640)</f>
        <v>0</v>
      </c>
      <c r="L640">
        <f>BV640 - IF(AH640&gt;1, K640*BQ640*100.0/(AJ640*CJ640), 0)</f>
        <v>0</v>
      </c>
      <c r="M640">
        <f>((S640-I640/2)*L640-K640)/(S640+I640/2)</f>
        <v>0</v>
      </c>
      <c r="N640">
        <f>M640*(CC640+CD640)/1000.0</f>
        <v>0</v>
      </c>
      <c r="O640">
        <f>(BV640 - IF(AH640&gt;1, K640*BQ640*100.0/(AJ640*CJ640), 0))*(CC640+CD640)/1000.0</f>
        <v>0</v>
      </c>
      <c r="P640">
        <f>2.0/((1/R640-1/Q640)+SIGN(R640)*SQRT((1/R640-1/Q640)*(1/R640-1/Q640) + 4*BR640/((BR640+1)*(BR640+1))*(2*1/R640*1/Q640-1/Q640*1/Q640)))</f>
        <v>0</v>
      </c>
      <c r="Q640">
        <f>IF(LEFT(BS640,1)&lt;&gt;"0",IF(LEFT(BS640,1)="1",3.0,BT640),$D$5+$E$5*(CJ640*CC640/($K$5*1000))+$F$5*(CJ640*CC640/($K$5*1000))*MAX(MIN(BQ640,$J$5),$I$5)*MAX(MIN(BQ640,$J$5),$I$5)+$G$5*MAX(MIN(BQ640,$J$5),$I$5)*(CJ640*CC640/($K$5*1000))+$H$5*(CJ640*CC640/($K$5*1000))*(CJ640*CC640/($K$5*1000)))</f>
        <v>0</v>
      </c>
      <c r="R640">
        <f>I640*(1000-(1000*0.61365*exp(17.502*V640/(240.97+V640))/(CC640+CD640)+BX640)/2)/(1000*0.61365*exp(17.502*V640/(240.97+V640))/(CC640+CD640)-BX640)</f>
        <v>0</v>
      </c>
      <c r="S640">
        <f>1/((BR640+1)/(P640/1.6)+1/(Q640/1.37)) + BR640/((BR640+1)/(P640/1.6) + BR640/(Q640/1.37))</f>
        <v>0</v>
      </c>
      <c r="T640">
        <f>(BM640*BP640)</f>
        <v>0</v>
      </c>
      <c r="U640">
        <f>(CE640+(T640+2*0.95*5.67E-8*(((CE640+$B$7)+273)^4-(CE640+273)^4)-44100*I640)/(1.84*29.3*Q640+8*0.95*5.67E-8*(CE640+273)^3))</f>
        <v>0</v>
      </c>
      <c r="V640">
        <f>($C$7*CF640+$D$7*CG640+$E$7*U640)</f>
        <v>0</v>
      </c>
      <c r="W640">
        <f>0.61365*exp(17.502*V640/(240.97+V640))</f>
        <v>0</v>
      </c>
      <c r="X640">
        <f>(Y640/Z640*100)</f>
        <v>0</v>
      </c>
      <c r="Y640">
        <f>BX640*(CC640+CD640)/1000</f>
        <v>0</v>
      </c>
      <c r="Z640">
        <f>0.61365*exp(17.502*CE640/(240.97+CE640))</f>
        <v>0</v>
      </c>
      <c r="AA640">
        <f>(W640-BX640*(CC640+CD640)/1000)</f>
        <v>0</v>
      </c>
      <c r="AB640">
        <f>(-I640*44100)</f>
        <v>0</v>
      </c>
      <c r="AC640">
        <f>2*29.3*Q640*0.92*(CE640-V640)</f>
        <v>0</v>
      </c>
      <c r="AD640">
        <f>2*0.95*5.67E-8*(((CE640+$B$7)+273)^4-(V640+273)^4)</f>
        <v>0</v>
      </c>
      <c r="AE640">
        <f>T640+AD640+AB640+AC640</f>
        <v>0</v>
      </c>
      <c r="AF640">
        <v>123</v>
      </c>
      <c r="AG640">
        <v>14</v>
      </c>
      <c r="AH640">
        <f>IF(AF640*$H$13&gt;=AJ640,1.0,(AJ640/(AJ640-AF640*$H$13)))</f>
        <v>0</v>
      </c>
      <c r="AI640">
        <f>(AH640-1)*100</f>
        <v>0</v>
      </c>
      <c r="AJ640">
        <f>MAX(0,($B$13+$C$13*CJ640)/(1+$D$13*CJ640)*CC640/(CE640+273)*$E$13)</f>
        <v>0</v>
      </c>
      <c r="AK640" t="s">
        <v>292</v>
      </c>
      <c r="AL640" t="s">
        <v>292</v>
      </c>
      <c r="AM640">
        <v>0</v>
      </c>
      <c r="AN640">
        <v>0</v>
      </c>
      <c r="AO640">
        <f>1-AM640/AN640</f>
        <v>0</v>
      </c>
      <c r="AP640">
        <v>0</v>
      </c>
      <c r="AQ640" t="s">
        <v>292</v>
      </c>
      <c r="AR640" t="s">
        <v>292</v>
      </c>
      <c r="AS640">
        <v>0</v>
      </c>
      <c r="AT640">
        <v>0</v>
      </c>
      <c r="AU640">
        <f>1-AS640/AT640</f>
        <v>0</v>
      </c>
      <c r="AV640">
        <v>0.5</v>
      </c>
      <c r="AW640">
        <f>BN640</f>
        <v>0</v>
      </c>
      <c r="AX640">
        <f>K640</f>
        <v>0</v>
      </c>
      <c r="AY640">
        <f>AU640*AV640*AW640</f>
        <v>0</v>
      </c>
      <c r="AZ640">
        <f>(AX640-AP640)/AW640</f>
        <v>0</v>
      </c>
      <c r="BA640">
        <f>(AN640-AT640)/AT640</f>
        <v>0</v>
      </c>
      <c r="BB640">
        <f>AM640/(AO640+AM640/AT640)</f>
        <v>0</v>
      </c>
      <c r="BC640" t="s">
        <v>292</v>
      </c>
      <c r="BD640">
        <v>0</v>
      </c>
      <c r="BE640">
        <f>IF(BD640&lt;&gt;0, BD640, BB640)</f>
        <v>0</v>
      </c>
      <c r="BF640">
        <f>1-BE640/AT640</f>
        <v>0</v>
      </c>
      <c r="BG640">
        <f>(AT640-AS640)/(AT640-BE640)</f>
        <v>0</v>
      </c>
      <c r="BH640">
        <f>(AN640-AT640)/(AN640-BE640)</f>
        <v>0</v>
      </c>
      <c r="BI640">
        <f>(AT640-AS640)/(AT640-AM640)</f>
        <v>0</v>
      </c>
      <c r="BJ640">
        <f>(AN640-AT640)/(AN640-AM640)</f>
        <v>0</v>
      </c>
      <c r="BK640">
        <f>(BG640*BE640/AS640)</f>
        <v>0</v>
      </c>
      <c r="BL640">
        <f>(1-BK640)</f>
        <v>0</v>
      </c>
      <c r="BM640">
        <f>$B$11*CK640+$C$11*CL640+$F$11*CM640*(1-CP640)</f>
        <v>0</v>
      </c>
      <c r="BN640">
        <f>BM640*BO640</f>
        <v>0</v>
      </c>
      <c r="BO640">
        <f>($B$11*$D$9+$C$11*$D$9+$F$11*((CZ640+CR640)/MAX(CZ640+CR640+DA640, 0.1)*$I$9+DA640/MAX(CZ640+CR640+DA640, 0.1)*$J$9))/($B$11+$C$11+$F$11)</f>
        <v>0</v>
      </c>
      <c r="BP640">
        <f>($B$11*$K$9+$C$11*$K$9+$F$11*((CZ640+CR640)/MAX(CZ640+CR640+DA640, 0.1)*$P$9+DA640/MAX(CZ640+CR640+DA640, 0.1)*$Q$9))/($B$11+$C$11+$F$11)</f>
        <v>0</v>
      </c>
      <c r="BQ640">
        <v>6</v>
      </c>
      <c r="BR640">
        <v>0.5</v>
      </c>
      <c r="BS640" t="s">
        <v>293</v>
      </c>
      <c r="BT640">
        <v>2</v>
      </c>
      <c r="BU640">
        <v>1626466435</v>
      </c>
      <c r="BV640">
        <v>394.98</v>
      </c>
      <c r="BW640">
        <v>419.975666666667</v>
      </c>
      <c r="BX640">
        <v>20.9316</v>
      </c>
      <c r="BY640">
        <v>10.9907</v>
      </c>
      <c r="BZ640">
        <v>393.432</v>
      </c>
      <c r="CA640">
        <v>20.8616666666667</v>
      </c>
      <c r="CB640">
        <v>900.013666666667</v>
      </c>
      <c r="CC640">
        <v>100.747</v>
      </c>
      <c r="CD640">
        <v>0.0998969666666667</v>
      </c>
      <c r="CE640">
        <v>36.3707666666667</v>
      </c>
      <c r="CF640">
        <v>33.4020666666667</v>
      </c>
      <c r="CG640">
        <v>999.9</v>
      </c>
      <c r="CH640">
        <v>0</v>
      </c>
      <c r="CI640">
        <v>0</v>
      </c>
      <c r="CJ640">
        <v>9999.98333333333</v>
      </c>
      <c r="CK640">
        <v>0</v>
      </c>
      <c r="CL640">
        <v>0.221023</v>
      </c>
      <c r="CM640">
        <v>1460.03333333333</v>
      </c>
      <c r="CN640">
        <v>0.973006333333333</v>
      </c>
      <c r="CO640">
        <v>0.0269937333333333</v>
      </c>
      <c r="CP640">
        <v>0</v>
      </c>
      <c r="CQ640">
        <v>888.322333333333</v>
      </c>
      <c r="CR640">
        <v>4.99999</v>
      </c>
      <c r="CS640">
        <v>13088.7666666667</v>
      </c>
      <c r="CT640">
        <v>12728.6666666667</v>
      </c>
      <c r="CU640">
        <v>41.062</v>
      </c>
      <c r="CV640">
        <v>42.312</v>
      </c>
      <c r="CW640">
        <v>41.812</v>
      </c>
      <c r="CX640">
        <v>42</v>
      </c>
      <c r="CY640">
        <v>43.937</v>
      </c>
      <c r="CZ640">
        <v>1415.75666666667</v>
      </c>
      <c r="DA640">
        <v>39.2733333333333</v>
      </c>
      <c r="DB640">
        <v>0</v>
      </c>
      <c r="DC640">
        <v>1626466447.4</v>
      </c>
      <c r="DD640">
        <v>0</v>
      </c>
      <c r="DE640">
        <v>888.7565</v>
      </c>
      <c r="DF640">
        <v>-4.22102563657063</v>
      </c>
      <c r="DG640">
        <v>-39.3401709951298</v>
      </c>
      <c r="DH640">
        <v>13093.3038461538</v>
      </c>
      <c r="DI640">
        <v>15</v>
      </c>
      <c r="DJ640">
        <v>1626465084.6</v>
      </c>
      <c r="DK640" t="s">
        <v>294</v>
      </c>
      <c r="DL640">
        <v>1626465076.6</v>
      </c>
      <c r="DM640">
        <v>1626465084.6</v>
      </c>
      <c r="DN640">
        <v>8</v>
      </c>
      <c r="DO640">
        <v>0.212</v>
      </c>
      <c r="DP640">
        <v>0.013</v>
      </c>
      <c r="DQ640">
        <v>1.588</v>
      </c>
      <c r="DR640">
        <v>-0.074</v>
      </c>
      <c r="DS640">
        <v>420</v>
      </c>
      <c r="DT640">
        <v>3</v>
      </c>
      <c r="DU640">
        <v>0.13</v>
      </c>
      <c r="DV640">
        <v>0.03</v>
      </c>
      <c r="DW640">
        <v>-25.0685731707317</v>
      </c>
      <c r="DX640">
        <v>0.263174216027839</v>
      </c>
      <c r="DY640">
        <v>0.0338209346655852</v>
      </c>
      <c r="DZ640">
        <v>1</v>
      </c>
      <c r="EA640">
        <v>889.014090909091</v>
      </c>
      <c r="EB640">
        <v>-4.26962646835159</v>
      </c>
      <c r="EC640">
        <v>0.437216080246887</v>
      </c>
      <c r="ED640">
        <v>1</v>
      </c>
      <c r="EE640">
        <v>9.86755170731707</v>
      </c>
      <c r="EF640">
        <v>0.349234912891988</v>
      </c>
      <c r="EG640">
        <v>0.0384381720145063</v>
      </c>
      <c r="EH640">
        <v>0</v>
      </c>
      <c r="EI640">
        <v>2</v>
      </c>
      <c r="EJ640">
        <v>3</v>
      </c>
      <c r="EK640" t="s">
        <v>354</v>
      </c>
      <c r="EL640">
        <v>100</v>
      </c>
      <c r="EM640">
        <v>100</v>
      </c>
      <c r="EN640">
        <v>1.548</v>
      </c>
      <c r="EO640">
        <v>0.0701</v>
      </c>
      <c r="EP640">
        <v>0.796380875196005</v>
      </c>
      <c r="EQ640">
        <v>0.00225868272383977</v>
      </c>
      <c r="ER640">
        <v>-9.96746185667655e-07</v>
      </c>
      <c r="ES640">
        <v>2.83711317370827e-10</v>
      </c>
      <c r="ET640">
        <v>-0.071317122073674</v>
      </c>
      <c r="EU640">
        <v>-0.00217948432402501</v>
      </c>
      <c r="EV640">
        <v>0.000453263451741206</v>
      </c>
      <c r="EW640">
        <v>-1.16319206543697e-06</v>
      </c>
      <c r="EX640">
        <v>-2</v>
      </c>
      <c r="EY640">
        <v>2196</v>
      </c>
      <c r="EZ640">
        <v>1</v>
      </c>
      <c r="FA640">
        <v>25</v>
      </c>
      <c r="FB640">
        <v>22.7</v>
      </c>
      <c r="FC640">
        <v>22.5</v>
      </c>
      <c r="FD640">
        <v>18</v>
      </c>
      <c r="FE640">
        <v>843.355</v>
      </c>
      <c r="FF640">
        <v>442.923</v>
      </c>
      <c r="FG640">
        <v>45.9339</v>
      </c>
      <c r="FH640">
        <v>25.9866</v>
      </c>
      <c r="FI640">
        <v>30.0008</v>
      </c>
      <c r="FJ640">
        <v>25.7641</v>
      </c>
      <c r="FK640">
        <v>25.765</v>
      </c>
      <c r="FL640">
        <v>25.2298</v>
      </c>
      <c r="FM640">
        <v>30.1721</v>
      </c>
      <c r="FN640">
        <v>0</v>
      </c>
      <c r="FO640">
        <v>47</v>
      </c>
      <c r="FP640">
        <v>420</v>
      </c>
      <c r="FQ640">
        <v>11.1466</v>
      </c>
      <c r="FR640">
        <v>101.401</v>
      </c>
      <c r="FS640">
        <v>101.815</v>
      </c>
    </row>
    <row r="641" spans="1:175">
      <c r="A641">
        <v>625</v>
      </c>
      <c r="B641">
        <v>1626466438</v>
      </c>
      <c r="C641">
        <v>1248.40000009537</v>
      </c>
      <c r="D641" t="s">
        <v>1544</v>
      </c>
      <c r="E641" t="s">
        <v>1545</v>
      </c>
      <c r="F641">
        <v>1</v>
      </c>
      <c r="G641" t="s">
        <v>291</v>
      </c>
      <c r="H641">
        <v>1626466437</v>
      </c>
      <c r="I641">
        <f>(J641)/1000</f>
        <v>0</v>
      </c>
      <c r="J641">
        <f>1000*CB641*AH641*(BX641-BY641)/(100*BQ641*(1000-AH641*BX641))</f>
        <v>0</v>
      </c>
      <c r="K641">
        <f>CB641*AH641*(BW641-BV641*(1000-AH641*BY641)/(1000-AH641*BX641))/(100*BQ641)</f>
        <v>0</v>
      </c>
      <c r="L641">
        <f>BV641 - IF(AH641&gt;1, K641*BQ641*100.0/(AJ641*CJ641), 0)</f>
        <v>0</v>
      </c>
      <c r="M641">
        <f>((S641-I641/2)*L641-K641)/(S641+I641/2)</f>
        <v>0</v>
      </c>
      <c r="N641">
        <f>M641*(CC641+CD641)/1000.0</f>
        <v>0</v>
      </c>
      <c r="O641">
        <f>(BV641 - IF(AH641&gt;1, K641*BQ641*100.0/(AJ641*CJ641), 0))*(CC641+CD641)/1000.0</f>
        <v>0</v>
      </c>
      <c r="P641">
        <f>2.0/((1/R641-1/Q641)+SIGN(R641)*SQRT((1/R641-1/Q641)*(1/R641-1/Q641) + 4*BR641/((BR641+1)*(BR641+1))*(2*1/R641*1/Q641-1/Q641*1/Q641)))</f>
        <v>0</v>
      </c>
      <c r="Q641">
        <f>IF(LEFT(BS641,1)&lt;&gt;"0",IF(LEFT(BS641,1)="1",3.0,BT641),$D$5+$E$5*(CJ641*CC641/($K$5*1000))+$F$5*(CJ641*CC641/($K$5*1000))*MAX(MIN(BQ641,$J$5),$I$5)*MAX(MIN(BQ641,$J$5),$I$5)+$G$5*MAX(MIN(BQ641,$J$5),$I$5)*(CJ641*CC641/($K$5*1000))+$H$5*(CJ641*CC641/($K$5*1000))*(CJ641*CC641/($K$5*1000)))</f>
        <v>0</v>
      </c>
      <c r="R641">
        <f>I641*(1000-(1000*0.61365*exp(17.502*V641/(240.97+V641))/(CC641+CD641)+BX641)/2)/(1000*0.61365*exp(17.502*V641/(240.97+V641))/(CC641+CD641)-BX641)</f>
        <v>0</v>
      </c>
      <c r="S641">
        <f>1/((BR641+1)/(P641/1.6)+1/(Q641/1.37)) + BR641/((BR641+1)/(P641/1.6) + BR641/(Q641/1.37))</f>
        <v>0</v>
      </c>
      <c r="T641">
        <f>(BM641*BP641)</f>
        <v>0</v>
      </c>
      <c r="U641">
        <f>(CE641+(T641+2*0.95*5.67E-8*(((CE641+$B$7)+273)^4-(CE641+273)^4)-44100*I641)/(1.84*29.3*Q641+8*0.95*5.67E-8*(CE641+273)^3))</f>
        <v>0</v>
      </c>
      <c r="V641">
        <f>($C$7*CF641+$D$7*CG641+$E$7*U641)</f>
        <v>0</v>
      </c>
      <c r="W641">
        <f>0.61365*exp(17.502*V641/(240.97+V641))</f>
        <v>0</v>
      </c>
      <c r="X641">
        <f>(Y641/Z641*100)</f>
        <v>0</v>
      </c>
      <c r="Y641">
        <f>BX641*(CC641+CD641)/1000</f>
        <v>0</v>
      </c>
      <c r="Z641">
        <f>0.61365*exp(17.502*CE641/(240.97+CE641))</f>
        <v>0</v>
      </c>
      <c r="AA641">
        <f>(W641-BX641*(CC641+CD641)/1000)</f>
        <v>0</v>
      </c>
      <c r="AB641">
        <f>(-I641*44100)</f>
        <v>0</v>
      </c>
      <c r="AC641">
        <f>2*29.3*Q641*0.92*(CE641-V641)</f>
        <v>0</v>
      </c>
      <c r="AD641">
        <f>2*0.95*5.67E-8*(((CE641+$B$7)+273)^4-(V641+273)^4)</f>
        <v>0</v>
      </c>
      <c r="AE641">
        <f>T641+AD641+AB641+AC641</f>
        <v>0</v>
      </c>
      <c r="AF641">
        <v>123</v>
      </c>
      <c r="AG641">
        <v>14</v>
      </c>
      <c r="AH641">
        <f>IF(AF641*$H$13&gt;=AJ641,1.0,(AJ641/(AJ641-AF641*$H$13)))</f>
        <v>0</v>
      </c>
      <c r="AI641">
        <f>(AH641-1)*100</f>
        <v>0</v>
      </c>
      <c r="AJ641">
        <f>MAX(0,($B$13+$C$13*CJ641)/(1+$D$13*CJ641)*CC641/(CE641+273)*$E$13)</f>
        <v>0</v>
      </c>
      <c r="AK641" t="s">
        <v>292</v>
      </c>
      <c r="AL641" t="s">
        <v>292</v>
      </c>
      <c r="AM641">
        <v>0</v>
      </c>
      <c r="AN641">
        <v>0</v>
      </c>
      <c r="AO641">
        <f>1-AM641/AN641</f>
        <v>0</v>
      </c>
      <c r="AP641">
        <v>0</v>
      </c>
      <c r="AQ641" t="s">
        <v>292</v>
      </c>
      <c r="AR641" t="s">
        <v>292</v>
      </c>
      <c r="AS641">
        <v>0</v>
      </c>
      <c r="AT641">
        <v>0</v>
      </c>
      <c r="AU641">
        <f>1-AS641/AT641</f>
        <v>0</v>
      </c>
      <c r="AV641">
        <v>0.5</v>
      </c>
      <c r="AW641">
        <f>BN641</f>
        <v>0</v>
      </c>
      <c r="AX641">
        <f>K641</f>
        <v>0</v>
      </c>
      <c r="AY641">
        <f>AU641*AV641*AW641</f>
        <v>0</v>
      </c>
      <c r="AZ641">
        <f>(AX641-AP641)/AW641</f>
        <v>0</v>
      </c>
      <c r="BA641">
        <f>(AN641-AT641)/AT641</f>
        <v>0</v>
      </c>
      <c r="BB641">
        <f>AM641/(AO641+AM641/AT641)</f>
        <v>0</v>
      </c>
      <c r="BC641" t="s">
        <v>292</v>
      </c>
      <c r="BD641">
        <v>0</v>
      </c>
      <c r="BE641">
        <f>IF(BD641&lt;&gt;0, BD641, BB641)</f>
        <v>0</v>
      </c>
      <c r="BF641">
        <f>1-BE641/AT641</f>
        <v>0</v>
      </c>
      <c r="BG641">
        <f>(AT641-AS641)/(AT641-BE641)</f>
        <v>0</v>
      </c>
      <c r="BH641">
        <f>(AN641-AT641)/(AN641-BE641)</f>
        <v>0</v>
      </c>
      <c r="BI641">
        <f>(AT641-AS641)/(AT641-AM641)</f>
        <v>0</v>
      </c>
      <c r="BJ641">
        <f>(AN641-AT641)/(AN641-AM641)</f>
        <v>0</v>
      </c>
      <c r="BK641">
        <f>(BG641*BE641/AS641)</f>
        <v>0</v>
      </c>
      <c r="BL641">
        <f>(1-BK641)</f>
        <v>0</v>
      </c>
      <c r="BM641">
        <f>$B$11*CK641+$C$11*CL641+$F$11*CM641*(1-CP641)</f>
        <v>0</v>
      </c>
      <c r="BN641">
        <f>BM641*BO641</f>
        <v>0</v>
      </c>
      <c r="BO641">
        <f>($B$11*$D$9+$C$11*$D$9+$F$11*((CZ641+CR641)/MAX(CZ641+CR641+DA641, 0.1)*$I$9+DA641/MAX(CZ641+CR641+DA641, 0.1)*$J$9))/($B$11+$C$11+$F$11)</f>
        <v>0</v>
      </c>
      <c r="BP641">
        <f>($B$11*$K$9+$C$11*$K$9+$F$11*((CZ641+CR641)/MAX(CZ641+CR641+DA641, 0.1)*$P$9+DA641/MAX(CZ641+CR641+DA641, 0.1)*$Q$9))/($B$11+$C$11+$F$11)</f>
        <v>0</v>
      </c>
      <c r="BQ641">
        <v>6</v>
      </c>
      <c r="BR641">
        <v>0.5</v>
      </c>
      <c r="BS641" t="s">
        <v>293</v>
      </c>
      <c r="BT641">
        <v>2</v>
      </c>
      <c r="BU641">
        <v>1626466437</v>
      </c>
      <c r="BV641">
        <v>394.978666666667</v>
      </c>
      <c r="BW641">
        <v>419.973666666667</v>
      </c>
      <c r="BX641">
        <v>20.9558</v>
      </c>
      <c r="BY641">
        <v>11.0061333333333</v>
      </c>
      <c r="BZ641">
        <v>393.430666666667</v>
      </c>
      <c r="CA641">
        <v>20.8855</v>
      </c>
      <c r="CB641">
        <v>900.030333333333</v>
      </c>
      <c r="CC641">
        <v>100.747666666667</v>
      </c>
      <c r="CD641">
        <v>0.09977</v>
      </c>
      <c r="CE641">
        <v>36.3962</v>
      </c>
      <c r="CF641">
        <v>33.4185333333333</v>
      </c>
      <c r="CG641">
        <v>999.9</v>
      </c>
      <c r="CH641">
        <v>0</v>
      </c>
      <c r="CI641">
        <v>0</v>
      </c>
      <c r="CJ641">
        <v>10008.7333333333</v>
      </c>
      <c r="CK641">
        <v>0</v>
      </c>
      <c r="CL641">
        <v>0.221023</v>
      </c>
      <c r="CM641">
        <v>1459.94333333333</v>
      </c>
      <c r="CN641">
        <v>0.973006333333333</v>
      </c>
      <c r="CO641">
        <v>0.0269937333333333</v>
      </c>
      <c r="CP641">
        <v>0</v>
      </c>
      <c r="CQ641">
        <v>888.271666666667</v>
      </c>
      <c r="CR641">
        <v>4.99999</v>
      </c>
      <c r="CS641">
        <v>13086.2333333333</v>
      </c>
      <c r="CT641">
        <v>12727.8666666667</v>
      </c>
      <c r="CU641">
        <v>41.0206666666667</v>
      </c>
      <c r="CV641">
        <v>42.312</v>
      </c>
      <c r="CW641">
        <v>41.812</v>
      </c>
      <c r="CX641">
        <v>42.062</v>
      </c>
      <c r="CY641">
        <v>43.937</v>
      </c>
      <c r="CZ641">
        <v>1415.67333333333</v>
      </c>
      <c r="DA641">
        <v>39.27</v>
      </c>
      <c r="DB641">
        <v>0</v>
      </c>
      <c r="DC641">
        <v>1626466449.2</v>
      </c>
      <c r="DD641">
        <v>0</v>
      </c>
      <c r="DE641">
        <v>888.65724</v>
      </c>
      <c r="DF641">
        <v>-4.21246153088785</v>
      </c>
      <c r="DG641">
        <v>-52.1615385061984</v>
      </c>
      <c r="DH641">
        <v>13091.996</v>
      </c>
      <c r="DI641">
        <v>15</v>
      </c>
      <c r="DJ641">
        <v>1626465084.6</v>
      </c>
      <c r="DK641" t="s">
        <v>294</v>
      </c>
      <c r="DL641">
        <v>1626465076.6</v>
      </c>
      <c r="DM641">
        <v>1626465084.6</v>
      </c>
      <c r="DN641">
        <v>8</v>
      </c>
      <c r="DO641">
        <v>0.212</v>
      </c>
      <c r="DP641">
        <v>0.013</v>
      </c>
      <c r="DQ641">
        <v>1.588</v>
      </c>
      <c r="DR641">
        <v>-0.074</v>
      </c>
      <c r="DS641">
        <v>420</v>
      </c>
      <c r="DT641">
        <v>3</v>
      </c>
      <c r="DU641">
        <v>0.13</v>
      </c>
      <c r="DV641">
        <v>0.03</v>
      </c>
      <c r="DW641">
        <v>-25.0570292682927</v>
      </c>
      <c r="DX641">
        <v>0.288328222996587</v>
      </c>
      <c r="DY641">
        <v>0.0362531158889787</v>
      </c>
      <c r="DZ641">
        <v>1</v>
      </c>
      <c r="EA641">
        <v>888.882848484848</v>
      </c>
      <c r="EB641">
        <v>-4.05444793625025</v>
      </c>
      <c r="EC641">
        <v>0.423212112533044</v>
      </c>
      <c r="ED641">
        <v>1</v>
      </c>
      <c r="EE641">
        <v>9.87976170731707</v>
      </c>
      <c r="EF641">
        <v>0.384371916376314</v>
      </c>
      <c r="EG641">
        <v>0.04156370924681</v>
      </c>
      <c r="EH641">
        <v>0</v>
      </c>
      <c r="EI641">
        <v>2</v>
      </c>
      <c r="EJ641">
        <v>3</v>
      </c>
      <c r="EK641" t="s">
        <v>354</v>
      </c>
      <c r="EL641">
        <v>100</v>
      </c>
      <c r="EM641">
        <v>100</v>
      </c>
      <c r="EN641">
        <v>1.548</v>
      </c>
      <c r="EO641">
        <v>0.0705</v>
      </c>
      <c r="EP641">
        <v>0.796380875196005</v>
      </c>
      <c r="EQ641">
        <v>0.00225868272383977</v>
      </c>
      <c r="ER641">
        <v>-9.96746185667655e-07</v>
      </c>
      <c r="ES641">
        <v>2.83711317370827e-10</v>
      </c>
      <c r="ET641">
        <v>-0.071317122073674</v>
      </c>
      <c r="EU641">
        <v>-0.00217948432402501</v>
      </c>
      <c r="EV641">
        <v>0.000453263451741206</v>
      </c>
      <c r="EW641">
        <v>-1.16319206543697e-06</v>
      </c>
      <c r="EX641">
        <v>-2</v>
      </c>
      <c r="EY641">
        <v>2196</v>
      </c>
      <c r="EZ641">
        <v>1</v>
      </c>
      <c r="FA641">
        <v>25</v>
      </c>
      <c r="FB641">
        <v>22.7</v>
      </c>
      <c r="FC641">
        <v>22.6</v>
      </c>
      <c r="FD641">
        <v>18</v>
      </c>
      <c r="FE641">
        <v>843.377</v>
      </c>
      <c r="FF641">
        <v>443.01</v>
      </c>
      <c r="FG641">
        <v>45.9594</v>
      </c>
      <c r="FH641">
        <v>25.9902</v>
      </c>
      <c r="FI641">
        <v>30.0007</v>
      </c>
      <c r="FJ641">
        <v>25.7671</v>
      </c>
      <c r="FK641">
        <v>25.7681</v>
      </c>
      <c r="FL641">
        <v>25.2305</v>
      </c>
      <c r="FM641">
        <v>30.1721</v>
      </c>
      <c r="FN641">
        <v>0</v>
      </c>
      <c r="FO641">
        <v>47</v>
      </c>
      <c r="FP641">
        <v>420</v>
      </c>
      <c r="FQ641">
        <v>11.162</v>
      </c>
      <c r="FR641">
        <v>101.401</v>
      </c>
      <c r="FS641">
        <v>101.815</v>
      </c>
    </row>
    <row r="642" spans="1:175">
      <c r="A642">
        <v>626</v>
      </c>
      <c r="B642">
        <v>1626466440</v>
      </c>
      <c r="C642">
        <v>1250.40000009537</v>
      </c>
      <c r="D642" t="s">
        <v>1546</v>
      </c>
      <c r="E642" t="s">
        <v>1547</v>
      </c>
      <c r="F642">
        <v>1</v>
      </c>
      <c r="G642" t="s">
        <v>291</v>
      </c>
      <c r="H642">
        <v>1626466439</v>
      </c>
      <c r="I642">
        <f>(J642)/1000</f>
        <v>0</v>
      </c>
      <c r="J642">
        <f>1000*CB642*AH642*(BX642-BY642)/(100*BQ642*(1000-AH642*BX642))</f>
        <v>0</v>
      </c>
      <c r="K642">
        <f>CB642*AH642*(BW642-BV642*(1000-AH642*BY642)/(1000-AH642*BX642))/(100*BQ642)</f>
        <v>0</v>
      </c>
      <c r="L642">
        <f>BV642 - IF(AH642&gt;1, K642*BQ642*100.0/(AJ642*CJ642), 0)</f>
        <v>0</v>
      </c>
      <c r="M642">
        <f>((S642-I642/2)*L642-K642)/(S642+I642/2)</f>
        <v>0</v>
      </c>
      <c r="N642">
        <f>M642*(CC642+CD642)/1000.0</f>
        <v>0</v>
      </c>
      <c r="O642">
        <f>(BV642 - IF(AH642&gt;1, K642*BQ642*100.0/(AJ642*CJ642), 0))*(CC642+CD642)/1000.0</f>
        <v>0</v>
      </c>
      <c r="P642">
        <f>2.0/((1/R642-1/Q642)+SIGN(R642)*SQRT((1/R642-1/Q642)*(1/R642-1/Q642) + 4*BR642/((BR642+1)*(BR642+1))*(2*1/R642*1/Q642-1/Q642*1/Q642)))</f>
        <v>0</v>
      </c>
      <c r="Q642">
        <f>IF(LEFT(BS642,1)&lt;&gt;"0",IF(LEFT(BS642,1)="1",3.0,BT642),$D$5+$E$5*(CJ642*CC642/($K$5*1000))+$F$5*(CJ642*CC642/($K$5*1000))*MAX(MIN(BQ642,$J$5),$I$5)*MAX(MIN(BQ642,$J$5),$I$5)+$G$5*MAX(MIN(BQ642,$J$5),$I$5)*(CJ642*CC642/($K$5*1000))+$H$5*(CJ642*CC642/($K$5*1000))*(CJ642*CC642/($K$5*1000)))</f>
        <v>0</v>
      </c>
      <c r="R642">
        <f>I642*(1000-(1000*0.61365*exp(17.502*V642/(240.97+V642))/(CC642+CD642)+BX642)/2)/(1000*0.61365*exp(17.502*V642/(240.97+V642))/(CC642+CD642)-BX642)</f>
        <v>0</v>
      </c>
      <c r="S642">
        <f>1/((BR642+1)/(P642/1.6)+1/(Q642/1.37)) + BR642/((BR642+1)/(P642/1.6) + BR642/(Q642/1.37))</f>
        <v>0</v>
      </c>
      <c r="T642">
        <f>(BM642*BP642)</f>
        <v>0</v>
      </c>
      <c r="U642">
        <f>(CE642+(T642+2*0.95*5.67E-8*(((CE642+$B$7)+273)^4-(CE642+273)^4)-44100*I642)/(1.84*29.3*Q642+8*0.95*5.67E-8*(CE642+273)^3))</f>
        <v>0</v>
      </c>
      <c r="V642">
        <f>($C$7*CF642+$D$7*CG642+$E$7*U642)</f>
        <v>0</v>
      </c>
      <c r="W642">
        <f>0.61365*exp(17.502*V642/(240.97+V642))</f>
        <v>0</v>
      </c>
      <c r="X642">
        <f>(Y642/Z642*100)</f>
        <v>0</v>
      </c>
      <c r="Y642">
        <f>BX642*(CC642+CD642)/1000</f>
        <v>0</v>
      </c>
      <c r="Z642">
        <f>0.61365*exp(17.502*CE642/(240.97+CE642))</f>
        <v>0</v>
      </c>
      <c r="AA642">
        <f>(W642-BX642*(CC642+CD642)/1000)</f>
        <v>0</v>
      </c>
      <c r="AB642">
        <f>(-I642*44100)</f>
        <v>0</v>
      </c>
      <c r="AC642">
        <f>2*29.3*Q642*0.92*(CE642-V642)</f>
        <v>0</v>
      </c>
      <c r="AD642">
        <f>2*0.95*5.67E-8*(((CE642+$B$7)+273)^4-(V642+273)^4)</f>
        <v>0</v>
      </c>
      <c r="AE642">
        <f>T642+AD642+AB642+AC642</f>
        <v>0</v>
      </c>
      <c r="AF642">
        <v>123</v>
      </c>
      <c r="AG642">
        <v>14</v>
      </c>
      <c r="AH642">
        <f>IF(AF642*$H$13&gt;=AJ642,1.0,(AJ642/(AJ642-AF642*$H$13)))</f>
        <v>0</v>
      </c>
      <c r="AI642">
        <f>(AH642-1)*100</f>
        <v>0</v>
      </c>
      <c r="AJ642">
        <f>MAX(0,($B$13+$C$13*CJ642)/(1+$D$13*CJ642)*CC642/(CE642+273)*$E$13)</f>
        <v>0</v>
      </c>
      <c r="AK642" t="s">
        <v>292</v>
      </c>
      <c r="AL642" t="s">
        <v>292</v>
      </c>
      <c r="AM642">
        <v>0</v>
      </c>
      <c r="AN642">
        <v>0</v>
      </c>
      <c r="AO642">
        <f>1-AM642/AN642</f>
        <v>0</v>
      </c>
      <c r="AP642">
        <v>0</v>
      </c>
      <c r="AQ642" t="s">
        <v>292</v>
      </c>
      <c r="AR642" t="s">
        <v>292</v>
      </c>
      <c r="AS642">
        <v>0</v>
      </c>
      <c r="AT642">
        <v>0</v>
      </c>
      <c r="AU642">
        <f>1-AS642/AT642</f>
        <v>0</v>
      </c>
      <c r="AV642">
        <v>0.5</v>
      </c>
      <c r="AW642">
        <f>BN642</f>
        <v>0</v>
      </c>
      <c r="AX642">
        <f>K642</f>
        <v>0</v>
      </c>
      <c r="AY642">
        <f>AU642*AV642*AW642</f>
        <v>0</v>
      </c>
      <c r="AZ642">
        <f>(AX642-AP642)/AW642</f>
        <v>0</v>
      </c>
      <c r="BA642">
        <f>(AN642-AT642)/AT642</f>
        <v>0</v>
      </c>
      <c r="BB642">
        <f>AM642/(AO642+AM642/AT642)</f>
        <v>0</v>
      </c>
      <c r="BC642" t="s">
        <v>292</v>
      </c>
      <c r="BD642">
        <v>0</v>
      </c>
      <c r="BE642">
        <f>IF(BD642&lt;&gt;0, BD642, BB642)</f>
        <v>0</v>
      </c>
      <c r="BF642">
        <f>1-BE642/AT642</f>
        <v>0</v>
      </c>
      <c r="BG642">
        <f>(AT642-AS642)/(AT642-BE642)</f>
        <v>0</v>
      </c>
      <c r="BH642">
        <f>(AN642-AT642)/(AN642-BE642)</f>
        <v>0</v>
      </c>
      <c r="BI642">
        <f>(AT642-AS642)/(AT642-AM642)</f>
        <v>0</v>
      </c>
      <c r="BJ642">
        <f>(AN642-AT642)/(AN642-AM642)</f>
        <v>0</v>
      </c>
      <c r="BK642">
        <f>(BG642*BE642/AS642)</f>
        <v>0</v>
      </c>
      <c r="BL642">
        <f>(1-BK642)</f>
        <v>0</v>
      </c>
      <c r="BM642">
        <f>$B$11*CK642+$C$11*CL642+$F$11*CM642*(1-CP642)</f>
        <v>0</v>
      </c>
      <c r="BN642">
        <f>BM642*BO642</f>
        <v>0</v>
      </c>
      <c r="BO642">
        <f>($B$11*$D$9+$C$11*$D$9+$F$11*((CZ642+CR642)/MAX(CZ642+CR642+DA642, 0.1)*$I$9+DA642/MAX(CZ642+CR642+DA642, 0.1)*$J$9))/($B$11+$C$11+$F$11)</f>
        <v>0</v>
      </c>
      <c r="BP642">
        <f>($B$11*$K$9+$C$11*$K$9+$F$11*((CZ642+CR642)/MAX(CZ642+CR642+DA642, 0.1)*$P$9+DA642/MAX(CZ642+CR642+DA642, 0.1)*$Q$9))/($B$11+$C$11+$F$11)</f>
        <v>0</v>
      </c>
      <c r="BQ642">
        <v>6</v>
      </c>
      <c r="BR642">
        <v>0.5</v>
      </c>
      <c r="BS642" t="s">
        <v>293</v>
      </c>
      <c r="BT642">
        <v>2</v>
      </c>
      <c r="BU642">
        <v>1626466439</v>
      </c>
      <c r="BV642">
        <v>394.984666666667</v>
      </c>
      <c r="BW642">
        <v>419.974</v>
      </c>
      <c r="BX642">
        <v>20.9835666666667</v>
      </c>
      <c r="BY642">
        <v>11.0337666666667</v>
      </c>
      <c r="BZ642">
        <v>393.436666666667</v>
      </c>
      <c r="CA642">
        <v>20.9128666666667</v>
      </c>
      <c r="CB642">
        <v>899.991333333333</v>
      </c>
      <c r="CC642">
        <v>100.748</v>
      </c>
      <c r="CD642">
        <v>0.100210333333333</v>
      </c>
      <c r="CE642">
        <v>36.4195</v>
      </c>
      <c r="CF642">
        <v>33.4451333333333</v>
      </c>
      <c r="CG642">
        <v>999.9</v>
      </c>
      <c r="CH642">
        <v>0</v>
      </c>
      <c r="CI642">
        <v>0</v>
      </c>
      <c r="CJ642">
        <v>9988.54333333333</v>
      </c>
      <c r="CK642">
        <v>0</v>
      </c>
      <c r="CL642">
        <v>0.221023</v>
      </c>
      <c r="CM642">
        <v>1460.03666666667</v>
      </c>
      <c r="CN642">
        <v>0.973005</v>
      </c>
      <c r="CO642">
        <v>0.0269953</v>
      </c>
      <c r="CP642">
        <v>0</v>
      </c>
      <c r="CQ642">
        <v>887.973</v>
      </c>
      <c r="CR642">
        <v>4.99999</v>
      </c>
      <c r="CS642">
        <v>13084.4333333333</v>
      </c>
      <c r="CT642">
        <v>12728.7</v>
      </c>
      <c r="CU642">
        <v>41.062</v>
      </c>
      <c r="CV642">
        <v>42.312</v>
      </c>
      <c r="CW642">
        <v>41.812</v>
      </c>
      <c r="CX642">
        <v>42.0413333333333</v>
      </c>
      <c r="CY642">
        <v>43.937</v>
      </c>
      <c r="CZ642">
        <v>1415.76</v>
      </c>
      <c r="DA642">
        <v>39.2766666666667</v>
      </c>
      <c r="DB642">
        <v>0</v>
      </c>
      <c r="DC642">
        <v>1626466451</v>
      </c>
      <c r="DD642">
        <v>0</v>
      </c>
      <c r="DE642">
        <v>888.528961538462</v>
      </c>
      <c r="DF642">
        <v>-4.07237605925484</v>
      </c>
      <c r="DG642">
        <v>-56.2119657314626</v>
      </c>
      <c r="DH642">
        <v>13090.7461538462</v>
      </c>
      <c r="DI642">
        <v>15</v>
      </c>
      <c r="DJ642">
        <v>1626465084.6</v>
      </c>
      <c r="DK642" t="s">
        <v>294</v>
      </c>
      <c r="DL642">
        <v>1626465076.6</v>
      </c>
      <c r="DM642">
        <v>1626465084.6</v>
      </c>
      <c r="DN642">
        <v>8</v>
      </c>
      <c r="DO642">
        <v>0.212</v>
      </c>
      <c r="DP642">
        <v>0.013</v>
      </c>
      <c r="DQ642">
        <v>1.588</v>
      </c>
      <c r="DR642">
        <v>-0.074</v>
      </c>
      <c r="DS642">
        <v>420</v>
      </c>
      <c r="DT642">
        <v>3</v>
      </c>
      <c r="DU642">
        <v>0.13</v>
      </c>
      <c r="DV642">
        <v>0.03</v>
      </c>
      <c r="DW642">
        <v>-25.0470414634146</v>
      </c>
      <c r="DX642">
        <v>0.315610452961721</v>
      </c>
      <c r="DY642">
        <v>0.0383875931151653</v>
      </c>
      <c r="DZ642">
        <v>1</v>
      </c>
      <c r="EA642">
        <v>888.7708</v>
      </c>
      <c r="EB642">
        <v>-4.25279060665243</v>
      </c>
      <c r="EC642">
        <v>0.461862985248723</v>
      </c>
      <c r="ED642">
        <v>1</v>
      </c>
      <c r="EE642">
        <v>9.89094536585366</v>
      </c>
      <c r="EF642">
        <v>0.414035540069678</v>
      </c>
      <c r="EG642">
        <v>0.0438429830355042</v>
      </c>
      <c r="EH642">
        <v>0</v>
      </c>
      <c r="EI642">
        <v>2</v>
      </c>
      <c r="EJ642">
        <v>3</v>
      </c>
      <c r="EK642" t="s">
        <v>354</v>
      </c>
      <c r="EL642">
        <v>100</v>
      </c>
      <c r="EM642">
        <v>100</v>
      </c>
      <c r="EN642">
        <v>1.548</v>
      </c>
      <c r="EO642">
        <v>0.0709</v>
      </c>
      <c r="EP642">
        <v>0.796380875196005</v>
      </c>
      <c r="EQ642">
        <v>0.00225868272383977</v>
      </c>
      <c r="ER642">
        <v>-9.96746185667655e-07</v>
      </c>
      <c r="ES642">
        <v>2.83711317370827e-10</v>
      </c>
      <c r="ET642">
        <v>-0.071317122073674</v>
      </c>
      <c r="EU642">
        <v>-0.00217948432402501</v>
      </c>
      <c r="EV642">
        <v>0.000453263451741206</v>
      </c>
      <c r="EW642">
        <v>-1.16319206543697e-06</v>
      </c>
      <c r="EX642">
        <v>-2</v>
      </c>
      <c r="EY642">
        <v>2196</v>
      </c>
      <c r="EZ642">
        <v>1</v>
      </c>
      <c r="FA642">
        <v>25</v>
      </c>
      <c r="FB642">
        <v>22.7</v>
      </c>
      <c r="FC642">
        <v>22.6</v>
      </c>
      <c r="FD642">
        <v>18</v>
      </c>
      <c r="FE642">
        <v>843.111</v>
      </c>
      <c r="FF642">
        <v>442.927</v>
      </c>
      <c r="FG642">
        <v>45.9843</v>
      </c>
      <c r="FH642">
        <v>25.9935</v>
      </c>
      <c r="FI642">
        <v>30.0006</v>
      </c>
      <c r="FJ642">
        <v>25.7699</v>
      </c>
      <c r="FK642">
        <v>25.771</v>
      </c>
      <c r="FL642">
        <v>25.2311</v>
      </c>
      <c r="FM642">
        <v>30.1721</v>
      </c>
      <c r="FN642">
        <v>0</v>
      </c>
      <c r="FO642">
        <v>47</v>
      </c>
      <c r="FP642">
        <v>420</v>
      </c>
      <c r="FQ642">
        <v>11.1568</v>
      </c>
      <c r="FR642">
        <v>101.401</v>
      </c>
      <c r="FS642">
        <v>101.815</v>
      </c>
    </row>
    <row r="643" spans="1:175">
      <c r="A643">
        <v>627</v>
      </c>
      <c r="B643">
        <v>1626466442</v>
      </c>
      <c r="C643">
        <v>1252.40000009537</v>
      </c>
      <c r="D643" t="s">
        <v>1548</v>
      </c>
      <c r="E643" t="s">
        <v>1549</v>
      </c>
      <c r="F643">
        <v>1</v>
      </c>
      <c r="G643" t="s">
        <v>291</v>
      </c>
      <c r="H643">
        <v>1626466441</v>
      </c>
      <c r="I643">
        <f>(J643)/1000</f>
        <v>0</v>
      </c>
      <c r="J643">
        <f>1000*CB643*AH643*(BX643-BY643)/(100*BQ643*(1000-AH643*BX643))</f>
        <v>0</v>
      </c>
      <c r="K643">
        <f>CB643*AH643*(BW643-BV643*(1000-AH643*BY643)/(1000-AH643*BX643))/(100*BQ643)</f>
        <v>0</v>
      </c>
      <c r="L643">
        <f>BV643 - IF(AH643&gt;1, K643*BQ643*100.0/(AJ643*CJ643), 0)</f>
        <v>0</v>
      </c>
      <c r="M643">
        <f>((S643-I643/2)*L643-K643)/(S643+I643/2)</f>
        <v>0</v>
      </c>
      <c r="N643">
        <f>M643*(CC643+CD643)/1000.0</f>
        <v>0</v>
      </c>
      <c r="O643">
        <f>(BV643 - IF(AH643&gt;1, K643*BQ643*100.0/(AJ643*CJ643), 0))*(CC643+CD643)/1000.0</f>
        <v>0</v>
      </c>
      <c r="P643">
        <f>2.0/((1/R643-1/Q643)+SIGN(R643)*SQRT((1/R643-1/Q643)*(1/R643-1/Q643) + 4*BR643/((BR643+1)*(BR643+1))*(2*1/R643*1/Q643-1/Q643*1/Q643)))</f>
        <v>0</v>
      </c>
      <c r="Q643">
        <f>IF(LEFT(BS643,1)&lt;&gt;"0",IF(LEFT(BS643,1)="1",3.0,BT643),$D$5+$E$5*(CJ643*CC643/($K$5*1000))+$F$5*(CJ643*CC643/($K$5*1000))*MAX(MIN(BQ643,$J$5),$I$5)*MAX(MIN(BQ643,$J$5),$I$5)+$G$5*MAX(MIN(BQ643,$J$5),$I$5)*(CJ643*CC643/($K$5*1000))+$H$5*(CJ643*CC643/($K$5*1000))*(CJ643*CC643/($K$5*1000)))</f>
        <v>0</v>
      </c>
      <c r="R643">
        <f>I643*(1000-(1000*0.61365*exp(17.502*V643/(240.97+V643))/(CC643+CD643)+BX643)/2)/(1000*0.61365*exp(17.502*V643/(240.97+V643))/(CC643+CD643)-BX643)</f>
        <v>0</v>
      </c>
      <c r="S643">
        <f>1/((BR643+1)/(P643/1.6)+1/(Q643/1.37)) + BR643/((BR643+1)/(P643/1.6) + BR643/(Q643/1.37))</f>
        <v>0</v>
      </c>
      <c r="T643">
        <f>(BM643*BP643)</f>
        <v>0</v>
      </c>
      <c r="U643">
        <f>(CE643+(T643+2*0.95*5.67E-8*(((CE643+$B$7)+273)^4-(CE643+273)^4)-44100*I643)/(1.84*29.3*Q643+8*0.95*5.67E-8*(CE643+273)^3))</f>
        <v>0</v>
      </c>
      <c r="V643">
        <f>($C$7*CF643+$D$7*CG643+$E$7*U643)</f>
        <v>0</v>
      </c>
      <c r="W643">
        <f>0.61365*exp(17.502*V643/(240.97+V643))</f>
        <v>0</v>
      </c>
      <c r="X643">
        <f>(Y643/Z643*100)</f>
        <v>0</v>
      </c>
      <c r="Y643">
        <f>BX643*(CC643+CD643)/1000</f>
        <v>0</v>
      </c>
      <c r="Z643">
        <f>0.61365*exp(17.502*CE643/(240.97+CE643))</f>
        <v>0</v>
      </c>
      <c r="AA643">
        <f>(W643-BX643*(CC643+CD643)/1000)</f>
        <v>0</v>
      </c>
      <c r="AB643">
        <f>(-I643*44100)</f>
        <v>0</v>
      </c>
      <c r="AC643">
        <f>2*29.3*Q643*0.92*(CE643-V643)</f>
        <v>0</v>
      </c>
      <c r="AD643">
        <f>2*0.95*5.67E-8*(((CE643+$B$7)+273)^4-(V643+273)^4)</f>
        <v>0</v>
      </c>
      <c r="AE643">
        <f>T643+AD643+AB643+AC643</f>
        <v>0</v>
      </c>
      <c r="AF643">
        <v>123</v>
      </c>
      <c r="AG643">
        <v>14</v>
      </c>
      <c r="AH643">
        <f>IF(AF643*$H$13&gt;=AJ643,1.0,(AJ643/(AJ643-AF643*$H$13)))</f>
        <v>0</v>
      </c>
      <c r="AI643">
        <f>(AH643-1)*100</f>
        <v>0</v>
      </c>
      <c r="AJ643">
        <f>MAX(0,($B$13+$C$13*CJ643)/(1+$D$13*CJ643)*CC643/(CE643+273)*$E$13)</f>
        <v>0</v>
      </c>
      <c r="AK643" t="s">
        <v>292</v>
      </c>
      <c r="AL643" t="s">
        <v>292</v>
      </c>
      <c r="AM643">
        <v>0</v>
      </c>
      <c r="AN643">
        <v>0</v>
      </c>
      <c r="AO643">
        <f>1-AM643/AN643</f>
        <v>0</v>
      </c>
      <c r="AP643">
        <v>0</v>
      </c>
      <c r="AQ643" t="s">
        <v>292</v>
      </c>
      <c r="AR643" t="s">
        <v>292</v>
      </c>
      <c r="AS643">
        <v>0</v>
      </c>
      <c r="AT643">
        <v>0</v>
      </c>
      <c r="AU643">
        <f>1-AS643/AT643</f>
        <v>0</v>
      </c>
      <c r="AV643">
        <v>0.5</v>
      </c>
      <c r="AW643">
        <f>BN643</f>
        <v>0</v>
      </c>
      <c r="AX643">
        <f>K643</f>
        <v>0</v>
      </c>
      <c r="AY643">
        <f>AU643*AV643*AW643</f>
        <v>0</v>
      </c>
      <c r="AZ643">
        <f>(AX643-AP643)/AW643</f>
        <v>0</v>
      </c>
      <c r="BA643">
        <f>(AN643-AT643)/AT643</f>
        <v>0</v>
      </c>
      <c r="BB643">
        <f>AM643/(AO643+AM643/AT643)</f>
        <v>0</v>
      </c>
      <c r="BC643" t="s">
        <v>292</v>
      </c>
      <c r="BD643">
        <v>0</v>
      </c>
      <c r="BE643">
        <f>IF(BD643&lt;&gt;0, BD643, BB643)</f>
        <v>0</v>
      </c>
      <c r="BF643">
        <f>1-BE643/AT643</f>
        <v>0</v>
      </c>
      <c r="BG643">
        <f>(AT643-AS643)/(AT643-BE643)</f>
        <v>0</v>
      </c>
      <c r="BH643">
        <f>(AN643-AT643)/(AN643-BE643)</f>
        <v>0</v>
      </c>
      <c r="BI643">
        <f>(AT643-AS643)/(AT643-AM643)</f>
        <v>0</v>
      </c>
      <c r="BJ643">
        <f>(AN643-AT643)/(AN643-AM643)</f>
        <v>0</v>
      </c>
      <c r="BK643">
        <f>(BG643*BE643/AS643)</f>
        <v>0</v>
      </c>
      <c r="BL643">
        <f>(1-BK643)</f>
        <v>0</v>
      </c>
      <c r="BM643">
        <f>$B$11*CK643+$C$11*CL643+$F$11*CM643*(1-CP643)</f>
        <v>0</v>
      </c>
      <c r="BN643">
        <f>BM643*BO643</f>
        <v>0</v>
      </c>
      <c r="BO643">
        <f>($B$11*$D$9+$C$11*$D$9+$F$11*((CZ643+CR643)/MAX(CZ643+CR643+DA643, 0.1)*$I$9+DA643/MAX(CZ643+CR643+DA643, 0.1)*$J$9))/($B$11+$C$11+$F$11)</f>
        <v>0</v>
      </c>
      <c r="BP643">
        <f>($B$11*$K$9+$C$11*$K$9+$F$11*((CZ643+CR643)/MAX(CZ643+CR643+DA643, 0.1)*$P$9+DA643/MAX(CZ643+CR643+DA643, 0.1)*$Q$9))/($B$11+$C$11+$F$11)</f>
        <v>0</v>
      </c>
      <c r="BQ643">
        <v>6</v>
      </c>
      <c r="BR643">
        <v>0.5</v>
      </c>
      <c r="BS643" t="s">
        <v>293</v>
      </c>
      <c r="BT643">
        <v>2</v>
      </c>
      <c r="BU643">
        <v>1626466441</v>
      </c>
      <c r="BV643">
        <v>394.962</v>
      </c>
      <c r="BW643">
        <v>419.953</v>
      </c>
      <c r="BX643">
        <v>21.0138666666667</v>
      </c>
      <c r="BY643">
        <v>11.0662</v>
      </c>
      <c r="BZ643">
        <v>393.414</v>
      </c>
      <c r="CA643">
        <v>20.9427333333333</v>
      </c>
      <c r="CB643">
        <v>900.019</v>
      </c>
      <c r="CC643">
        <v>100.748666666667</v>
      </c>
      <c r="CD643">
        <v>0.100337666666667</v>
      </c>
      <c r="CE643">
        <v>36.4433</v>
      </c>
      <c r="CF643">
        <v>33.4714</v>
      </c>
      <c r="CG643">
        <v>999.9</v>
      </c>
      <c r="CH643">
        <v>0</v>
      </c>
      <c r="CI643">
        <v>0</v>
      </c>
      <c r="CJ643">
        <v>10021.2666666667</v>
      </c>
      <c r="CK643">
        <v>0</v>
      </c>
      <c r="CL643">
        <v>0.221023</v>
      </c>
      <c r="CM643">
        <v>1460.03666666667</v>
      </c>
      <c r="CN643">
        <v>0.973007666666667</v>
      </c>
      <c r="CO643">
        <v>0.0269921666666667</v>
      </c>
      <c r="CP643">
        <v>0</v>
      </c>
      <c r="CQ643">
        <v>887.89</v>
      </c>
      <c r="CR643">
        <v>4.99999</v>
      </c>
      <c r="CS643">
        <v>13082.6666666667</v>
      </c>
      <c r="CT643">
        <v>12728.6666666667</v>
      </c>
      <c r="CU643">
        <v>41.062</v>
      </c>
      <c r="CV643">
        <v>42.312</v>
      </c>
      <c r="CW643">
        <v>41.812</v>
      </c>
      <c r="CX643">
        <v>42.0206666666667</v>
      </c>
      <c r="CY643">
        <v>43.937</v>
      </c>
      <c r="CZ643">
        <v>1415.76</v>
      </c>
      <c r="DA643">
        <v>39.27</v>
      </c>
      <c r="DB643">
        <v>0</v>
      </c>
      <c r="DC643">
        <v>1626466453.4</v>
      </c>
      <c r="DD643">
        <v>0</v>
      </c>
      <c r="DE643">
        <v>888.350807692308</v>
      </c>
      <c r="DF643">
        <v>-4.50355555186051</v>
      </c>
      <c r="DG643">
        <v>-53.5931623295047</v>
      </c>
      <c r="DH643">
        <v>13088.4923076923</v>
      </c>
      <c r="DI643">
        <v>15</v>
      </c>
      <c r="DJ643">
        <v>1626465084.6</v>
      </c>
      <c r="DK643" t="s">
        <v>294</v>
      </c>
      <c r="DL643">
        <v>1626465076.6</v>
      </c>
      <c r="DM643">
        <v>1626465084.6</v>
      </c>
      <c r="DN643">
        <v>8</v>
      </c>
      <c r="DO643">
        <v>0.212</v>
      </c>
      <c r="DP643">
        <v>0.013</v>
      </c>
      <c r="DQ643">
        <v>1.588</v>
      </c>
      <c r="DR643">
        <v>-0.074</v>
      </c>
      <c r="DS643">
        <v>420</v>
      </c>
      <c r="DT643">
        <v>3</v>
      </c>
      <c r="DU643">
        <v>0.13</v>
      </c>
      <c r="DV643">
        <v>0.03</v>
      </c>
      <c r="DW643">
        <v>-25.0385658536585</v>
      </c>
      <c r="DX643">
        <v>0.360932404181193</v>
      </c>
      <c r="DY643">
        <v>0.0412163217122874</v>
      </c>
      <c r="DZ643">
        <v>1</v>
      </c>
      <c r="EA643">
        <v>888.593696969697</v>
      </c>
      <c r="EB643">
        <v>-3.91077241612433</v>
      </c>
      <c r="EC643">
        <v>0.405598957386785</v>
      </c>
      <c r="ED643">
        <v>1</v>
      </c>
      <c r="EE643">
        <v>9.90002195121951</v>
      </c>
      <c r="EF643">
        <v>0.431934982578402</v>
      </c>
      <c r="EG643">
        <v>0.044920913768018</v>
      </c>
      <c r="EH643">
        <v>0</v>
      </c>
      <c r="EI643">
        <v>2</v>
      </c>
      <c r="EJ643">
        <v>3</v>
      </c>
      <c r="EK643" t="s">
        <v>354</v>
      </c>
      <c r="EL643">
        <v>100</v>
      </c>
      <c r="EM643">
        <v>100</v>
      </c>
      <c r="EN643">
        <v>1.548</v>
      </c>
      <c r="EO643">
        <v>0.0714</v>
      </c>
      <c r="EP643">
        <v>0.796380875196005</v>
      </c>
      <c r="EQ643">
        <v>0.00225868272383977</v>
      </c>
      <c r="ER643">
        <v>-9.96746185667655e-07</v>
      </c>
      <c r="ES643">
        <v>2.83711317370827e-10</v>
      </c>
      <c r="ET643">
        <v>-0.071317122073674</v>
      </c>
      <c r="EU643">
        <v>-0.00217948432402501</v>
      </c>
      <c r="EV643">
        <v>0.000453263451741206</v>
      </c>
      <c r="EW643">
        <v>-1.16319206543697e-06</v>
      </c>
      <c r="EX643">
        <v>-2</v>
      </c>
      <c r="EY643">
        <v>2196</v>
      </c>
      <c r="EZ643">
        <v>1</v>
      </c>
      <c r="FA643">
        <v>25</v>
      </c>
      <c r="FB643">
        <v>22.8</v>
      </c>
      <c r="FC643">
        <v>22.6</v>
      </c>
      <c r="FD643">
        <v>18</v>
      </c>
      <c r="FE643">
        <v>843.11</v>
      </c>
      <c r="FF643">
        <v>442.98</v>
      </c>
      <c r="FG643">
        <v>46.0093</v>
      </c>
      <c r="FH643">
        <v>25.9976</v>
      </c>
      <c r="FI643">
        <v>30.0007</v>
      </c>
      <c r="FJ643">
        <v>25.7729</v>
      </c>
      <c r="FK643">
        <v>25.7736</v>
      </c>
      <c r="FL643">
        <v>25.2312</v>
      </c>
      <c r="FM643">
        <v>29.901</v>
      </c>
      <c r="FN643">
        <v>0</v>
      </c>
      <c r="FO643">
        <v>47</v>
      </c>
      <c r="FP643">
        <v>420</v>
      </c>
      <c r="FQ643">
        <v>11.148</v>
      </c>
      <c r="FR643">
        <v>101.399</v>
      </c>
      <c r="FS643">
        <v>101.814</v>
      </c>
    </row>
    <row r="644" spans="1:175">
      <c r="A644">
        <v>628</v>
      </c>
      <c r="B644">
        <v>1626466444</v>
      </c>
      <c r="C644">
        <v>1254.40000009537</v>
      </c>
      <c r="D644" t="s">
        <v>1550</v>
      </c>
      <c r="E644" t="s">
        <v>1551</v>
      </c>
      <c r="F644">
        <v>1</v>
      </c>
      <c r="G644" t="s">
        <v>291</v>
      </c>
      <c r="H644">
        <v>1626466443</v>
      </c>
      <c r="I644">
        <f>(J644)/1000</f>
        <v>0</v>
      </c>
      <c r="J644">
        <f>1000*CB644*AH644*(BX644-BY644)/(100*BQ644*(1000-AH644*BX644))</f>
        <v>0</v>
      </c>
      <c r="K644">
        <f>CB644*AH644*(BW644-BV644*(1000-AH644*BY644)/(1000-AH644*BX644))/(100*BQ644)</f>
        <v>0</v>
      </c>
      <c r="L644">
        <f>BV644 - IF(AH644&gt;1, K644*BQ644*100.0/(AJ644*CJ644), 0)</f>
        <v>0</v>
      </c>
      <c r="M644">
        <f>((S644-I644/2)*L644-K644)/(S644+I644/2)</f>
        <v>0</v>
      </c>
      <c r="N644">
        <f>M644*(CC644+CD644)/1000.0</f>
        <v>0</v>
      </c>
      <c r="O644">
        <f>(BV644 - IF(AH644&gt;1, K644*BQ644*100.0/(AJ644*CJ644), 0))*(CC644+CD644)/1000.0</f>
        <v>0</v>
      </c>
      <c r="P644">
        <f>2.0/((1/R644-1/Q644)+SIGN(R644)*SQRT((1/R644-1/Q644)*(1/R644-1/Q644) + 4*BR644/((BR644+1)*(BR644+1))*(2*1/R644*1/Q644-1/Q644*1/Q644)))</f>
        <v>0</v>
      </c>
      <c r="Q644">
        <f>IF(LEFT(BS644,1)&lt;&gt;"0",IF(LEFT(BS644,1)="1",3.0,BT644),$D$5+$E$5*(CJ644*CC644/($K$5*1000))+$F$5*(CJ644*CC644/($K$5*1000))*MAX(MIN(BQ644,$J$5),$I$5)*MAX(MIN(BQ644,$J$5),$I$5)+$G$5*MAX(MIN(BQ644,$J$5),$I$5)*(CJ644*CC644/($K$5*1000))+$H$5*(CJ644*CC644/($K$5*1000))*(CJ644*CC644/($K$5*1000)))</f>
        <v>0</v>
      </c>
      <c r="R644">
        <f>I644*(1000-(1000*0.61365*exp(17.502*V644/(240.97+V644))/(CC644+CD644)+BX644)/2)/(1000*0.61365*exp(17.502*V644/(240.97+V644))/(CC644+CD644)-BX644)</f>
        <v>0</v>
      </c>
      <c r="S644">
        <f>1/((BR644+1)/(P644/1.6)+1/(Q644/1.37)) + BR644/((BR644+1)/(P644/1.6) + BR644/(Q644/1.37))</f>
        <v>0</v>
      </c>
      <c r="T644">
        <f>(BM644*BP644)</f>
        <v>0</v>
      </c>
      <c r="U644">
        <f>(CE644+(T644+2*0.95*5.67E-8*(((CE644+$B$7)+273)^4-(CE644+273)^4)-44100*I644)/(1.84*29.3*Q644+8*0.95*5.67E-8*(CE644+273)^3))</f>
        <v>0</v>
      </c>
      <c r="V644">
        <f>($C$7*CF644+$D$7*CG644+$E$7*U644)</f>
        <v>0</v>
      </c>
      <c r="W644">
        <f>0.61365*exp(17.502*V644/(240.97+V644))</f>
        <v>0</v>
      </c>
      <c r="X644">
        <f>(Y644/Z644*100)</f>
        <v>0</v>
      </c>
      <c r="Y644">
        <f>BX644*(CC644+CD644)/1000</f>
        <v>0</v>
      </c>
      <c r="Z644">
        <f>0.61365*exp(17.502*CE644/(240.97+CE644))</f>
        <v>0</v>
      </c>
      <c r="AA644">
        <f>(W644-BX644*(CC644+CD644)/1000)</f>
        <v>0</v>
      </c>
      <c r="AB644">
        <f>(-I644*44100)</f>
        <v>0</v>
      </c>
      <c r="AC644">
        <f>2*29.3*Q644*0.92*(CE644-V644)</f>
        <v>0</v>
      </c>
      <c r="AD644">
        <f>2*0.95*5.67E-8*(((CE644+$B$7)+273)^4-(V644+273)^4)</f>
        <v>0</v>
      </c>
      <c r="AE644">
        <f>T644+AD644+AB644+AC644</f>
        <v>0</v>
      </c>
      <c r="AF644">
        <v>123</v>
      </c>
      <c r="AG644">
        <v>14</v>
      </c>
      <c r="AH644">
        <f>IF(AF644*$H$13&gt;=AJ644,1.0,(AJ644/(AJ644-AF644*$H$13)))</f>
        <v>0</v>
      </c>
      <c r="AI644">
        <f>(AH644-1)*100</f>
        <v>0</v>
      </c>
      <c r="AJ644">
        <f>MAX(0,($B$13+$C$13*CJ644)/(1+$D$13*CJ644)*CC644/(CE644+273)*$E$13)</f>
        <v>0</v>
      </c>
      <c r="AK644" t="s">
        <v>292</v>
      </c>
      <c r="AL644" t="s">
        <v>292</v>
      </c>
      <c r="AM644">
        <v>0</v>
      </c>
      <c r="AN644">
        <v>0</v>
      </c>
      <c r="AO644">
        <f>1-AM644/AN644</f>
        <v>0</v>
      </c>
      <c r="AP644">
        <v>0</v>
      </c>
      <c r="AQ644" t="s">
        <v>292</v>
      </c>
      <c r="AR644" t="s">
        <v>292</v>
      </c>
      <c r="AS644">
        <v>0</v>
      </c>
      <c r="AT644">
        <v>0</v>
      </c>
      <c r="AU644">
        <f>1-AS644/AT644</f>
        <v>0</v>
      </c>
      <c r="AV644">
        <v>0.5</v>
      </c>
      <c r="AW644">
        <f>BN644</f>
        <v>0</v>
      </c>
      <c r="AX644">
        <f>K644</f>
        <v>0</v>
      </c>
      <c r="AY644">
        <f>AU644*AV644*AW644</f>
        <v>0</v>
      </c>
      <c r="AZ644">
        <f>(AX644-AP644)/AW644</f>
        <v>0</v>
      </c>
      <c r="BA644">
        <f>(AN644-AT644)/AT644</f>
        <v>0</v>
      </c>
      <c r="BB644">
        <f>AM644/(AO644+AM644/AT644)</f>
        <v>0</v>
      </c>
      <c r="BC644" t="s">
        <v>292</v>
      </c>
      <c r="BD644">
        <v>0</v>
      </c>
      <c r="BE644">
        <f>IF(BD644&lt;&gt;0, BD644, BB644)</f>
        <v>0</v>
      </c>
      <c r="BF644">
        <f>1-BE644/AT644</f>
        <v>0</v>
      </c>
      <c r="BG644">
        <f>(AT644-AS644)/(AT644-BE644)</f>
        <v>0</v>
      </c>
      <c r="BH644">
        <f>(AN644-AT644)/(AN644-BE644)</f>
        <v>0</v>
      </c>
      <c r="BI644">
        <f>(AT644-AS644)/(AT644-AM644)</f>
        <v>0</v>
      </c>
      <c r="BJ644">
        <f>(AN644-AT644)/(AN644-AM644)</f>
        <v>0</v>
      </c>
      <c r="BK644">
        <f>(BG644*BE644/AS644)</f>
        <v>0</v>
      </c>
      <c r="BL644">
        <f>(1-BK644)</f>
        <v>0</v>
      </c>
      <c r="BM644">
        <f>$B$11*CK644+$C$11*CL644+$F$11*CM644*(1-CP644)</f>
        <v>0</v>
      </c>
      <c r="BN644">
        <f>BM644*BO644</f>
        <v>0</v>
      </c>
      <c r="BO644">
        <f>($B$11*$D$9+$C$11*$D$9+$F$11*((CZ644+CR644)/MAX(CZ644+CR644+DA644, 0.1)*$I$9+DA644/MAX(CZ644+CR644+DA644, 0.1)*$J$9))/($B$11+$C$11+$F$11)</f>
        <v>0</v>
      </c>
      <c r="BP644">
        <f>($B$11*$K$9+$C$11*$K$9+$F$11*((CZ644+CR644)/MAX(CZ644+CR644+DA644, 0.1)*$P$9+DA644/MAX(CZ644+CR644+DA644, 0.1)*$Q$9))/($B$11+$C$11+$F$11)</f>
        <v>0</v>
      </c>
      <c r="BQ644">
        <v>6</v>
      </c>
      <c r="BR644">
        <v>0.5</v>
      </c>
      <c r="BS644" t="s">
        <v>293</v>
      </c>
      <c r="BT644">
        <v>2</v>
      </c>
      <c r="BU644">
        <v>1626466443</v>
      </c>
      <c r="BV644">
        <v>394.937</v>
      </c>
      <c r="BW644">
        <v>419.955</v>
      </c>
      <c r="BX644">
        <v>21.0464</v>
      </c>
      <c r="BY644">
        <v>11.0836</v>
      </c>
      <c r="BZ644">
        <v>393.389333333333</v>
      </c>
      <c r="CA644">
        <v>20.9747333333333</v>
      </c>
      <c r="CB644">
        <v>900.051666666667</v>
      </c>
      <c r="CC644">
        <v>100.749333333333</v>
      </c>
      <c r="CD644">
        <v>0.0998324333333333</v>
      </c>
      <c r="CE644">
        <v>36.4701</v>
      </c>
      <c r="CF644">
        <v>33.5006666666667</v>
      </c>
      <c r="CG644">
        <v>999.9</v>
      </c>
      <c r="CH644">
        <v>0</v>
      </c>
      <c r="CI644">
        <v>0</v>
      </c>
      <c r="CJ644">
        <v>10023.7333333333</v>
      </c>
      <c r="CK644">
        <v>0</v>
      </c>
      <c r="CL644">
        <v>0.221023</v>
      </c>
      <c r="CM644">
        <v>1460.03</v>
      </c>
      <c r="CN644">
        <v>0.973007666666667</v>
      </c>
      <c r="CO644">
        <v>0.0269921666666667</v>
      </c>
      <c r="CP644">
        <v>0</v>
      </c>
      <c r="CQ644">
        <v>887.7</v>
      </c>
      <c r="CR644">
        <v>4.99999</v>
      </c>
      <c r="CS644">
        <v>13080.3666666667</v>
      </c>
      <c r="CT644">
        <v>12728.6666666667</v>
      </c>
      <c r="CU644">
        <v>41.062</v>
      </c>
      <c r="CV644">
        <v>42.312</v>
      </c>
      <c r="CW644">
        <v>41.812</v>
      </c>
      <c r="CX644">
        <v>42.062</v>
      </c>
      <c r="CY644">
        <v>44</v>
      </c>
      <c r="CZ644">
        <v>1415.75666666667</v>
      </c>
      <c r="DA644">
        <v>39.27</v>
      </c>
      <c r="DB644">
        <v>0</v>
      </c>
      <c r="DC644">
        <v>1626466455.2</v>
      </c>
      <c r="DD644">
        <v>0</v>
      </c>
      <c r="DE644">
        <v>888.19968</v>
      </c>
      <c r="DF644">
        <v>-3.94799999609999</v>
      </c>
      <c r="DG644">
        <v>-61.6076922110635</v>
      </c>
      <c r="DH644">
        <v>13086.388</v>
      </c>
      <c r="DI644">
        <v>15</v>
      </c>
      <c r="DJ644">
        <v>1626465084.6</v>
      </c>
      <c r="DK644" t="s">
        <v>294</v>
      </c>
      <c r="DL644">
        <v>1626465076.6</v>
      </c>
      <c r="DM644">
        <v>1626465084.6</v>
      </c>
      <c r="DN644">
        <v>8</v>
      </c>
      <c r="DO644">
        <v>0.212</v>
      </c>
      <c r="DP644">
        <v>0.013</v>
      </c>
      <c r="DQ644">
        <v>1.588</v>
      </c>
      <c r="DR644">
        <v>-0.074</v>
      </c>
      <c r="DS644">
        <v>420</v>
      </c>
      <c r="DT644">
        <v>3</v>
      </c>
      <c r="DU644">
        <v>0.13</v>
      </c>
      <c r="DV644">
        <v>0.03</v>
      </c>
      <c r="DW644">
        <v>-25.0307829268293</v>
      </c>
      <c r="DX644">
        <v>0.311075958188138</v>
      </c>
      <c r="DY644">
        <v>0.038479547322771</v>
      </c>
      <c r="DZ644">
        <v>1</v>
      </c>
      <c r="EA644">
        <v>888.469606060606</v>
      </c>
      <c r="EB644">
        <v>-4.4881503409182</v>
      </c>
      <c r="EC644">
        <v>0.460031813089249</v>
      </c>
      <c r="ED644">
        <v>1</v>
      </c>
      <c r="EE644">
        <v>9.91044268292683</v>
      </c>
      <c r="EF644">
        <v>0.424656794425091</v>
      </c>
      <c r="EG644">
        <v>0.0443686400471229</v>
      </c>
      <c r="EH644">
        <v>0</v>
      </c>
      <c r="EI644">
        <v>2</v>
      </c>
      <c r="EJ644">
        <v>3</v>
      </c>
      <c r="EK644" t="s">
        <v>354</v>
      </c>
      <c r="EL644">
        <v>100</v>
      </c>
      <c r="EM644">
        <v>100</v>
      </c>
      <c r="EN644">
        <v>1.548</v>
      </c>
      <c r="EO644">
        <v>0.0718</v>
      </c>
      <c r="EP644">
        <v>0.796380875196005</v>
      </c>
      <c r="EQ644">
        <v>0.00225868272383977</v>
      </c>
      <c r="ER644">
        <v>-9.96746185667655e-07</v>
      </c>
      <c r="ES644">
        <v>2.83711317370827e-10</v>
      </c>
      <c r="ET644">
        <v>-0.071317122073674</v>
      </c>
      <c r="EU644">
        <v>-0.00217948432402501</v>
      </c>
      <c r="EV644">
        <v>0.000453263451741206</v>
      </c>
      <c r="EW644">
        <v>-1.16319206543697e-06</v>
      </c>
      <c r="EX644">
        <v>-2</v>
      </c>
      <c r="EY644">
        <v>2196</v>
      </c>
      <c r="EZ644">
        <v>1</v>
      </c>
      <c r="FA644">
        <v>25</v>
      </c>
      <c r="FB644">
        <v>22.8</v>
      </c>
      <c r="FC644">
        <v>22.7</v>
      </c>
      <c r="FD644">
        <v>18</v>
      </c>
      <c r="FE644">
        <v>843.132</v>
      </c>
      <c r="FF644">
        <v>443.31</v>
      </c>
      <c r="FG644">
        <v>46.0338</v>
      </c>
      <c r="FH644">
        <v>26.002</v>
      </c>
      <c r="FI644">
        <v>30.0007</v>
      </c>
      <c r="FJ644">
        <v>25.7758</v>
      </c>
      <c r="FK644">
        <v>25.7767</v>
      </c>
      <c r="FL644">
        <v>25.2326</v>
      </c>
      <c r="FM644">
        <v>29.901</v>
      </c>
      <c r="FN644">
        <v>0</v>
      </c>
      <c r="FO644">
        <v>47</v>
      </c>
      <c r="FP644">
        <v>420</v>
      </c>
      <c r="FQ644">
        <v>11.2523</v>
      </c>
      <c r="FR644">
        <v>101.397</v>
      </c>
      <c r="FS644">
        <v>101.813</v>
      </c>
    </row>
    <row r="645" spans="1:175">
      <c r="A645">
        <v>629</v>
      </c>
      <c r="B645">
        <v>1626466446</v>
      </c>
      <c r="C645">
        <v>1256.40000009537</v>
      </c>
      <c r="D645" t="s">
        <v>1552</v>
      </c>
      <c r="E645" t="s">
        <v>1553</v>
      </c>
      <c r="F645">
        <v>1</v>
      </c>
      <c r="G645" t="s">
        <v>291</v>
      </c>
      <c r="H645">
        <v>1626466445</v>
      </c>
      <c r="I645">
        <f>(J645)/1000</f>
        <v>0</v>
      </c>
      <c r="J645">
        <f>1000*CB645*AH645*(BX645-BY645)/(100*BQ645*(1000-AH645*BX645))</f>
        <v>0</v>
      </c>
      <c r="K645">
        <f>CB645*AH645*(BW645-BV645*(1000-AH645*BY645)/(1000-AH645*BX645))/(100*BQ645)</f>
        <v>0</v>
      </c>
      <c r="L645">
        <f>BV645 - IF(AH645&gt;1, K645*BQ645*100.0/(AJ645*CJ645), 0)</f>
        <v>0</v>
      </c>
      <c r="M645">
        <f>((S645-I645/2)*L645-K645)/(S645+I645/2)</f>
        <v>0</v>
      </c>
      <c r="N645">
        <f>M645*(CC645+CD645)/1000.0</f>
        <v>0</v>
      </c>
      <c r="O645">
        <f>(BV645 - IF(AH645&gt;1, K645*BQ645*100.0/(AJ645*CJ645), 0))*(CC645+CD645)/1000.0</f>
        <v>0</v>
      </c>
      <c r="P645">
        <f>2.0/((1/R645-1/Q645)+SIGN(R645)*SQRT((1/R645-1/Q645)*(1/R645-1/Q645) + 4*BR645/((BR645+1)*(BR645+1))*(2*1/R645*1/Q645-1/Q645*1/Q645)))</f>
        <v>0</v>
      </c>
      <c r="Q645">
        <f>IF(LEFT(BS645,1)&lt;&gt;"0",IF(LEFT(BS645,1)="1",3.0,BT645),$D$5+$E$5*(CJ645*CC645/($K$5*1000))+$F$5*(CJ645*CC645/($K$5*1000))*MAX(MIN(BQ645,$J$5),$I$5)*MAX(MIN(BQ645,$J$5),$I$5)+$G$5*MAX(MIN(BQ645,$J$5),$I$5)*(CJ645*CC645/($K$5*1000))+$H$5*(CJ645*CC645/($K$5*1000))*(CJ645*CC645/($K$5*1000)))</f>
        <v>0</v>
      </c>
      <c r="R645">
        <f>I645*(1000-(1000*0.61365*exp(17.502*V645/(240.97+V645))/(CC645+CD645)+BX645)/2)/(1000*0.61365*exp(17.502*V645/(240.97+V645))/(CC645+CD645)-BX645)</f>
        <v>0</v>
      </c>
      <c r="S645">
        <f>1/((BR645+1)/(P645/1.6)+1/(Q645/1.37)) + BR645/((BR645+1)/(P645/1.6) + BR645/(Q645/1.37))</f>
        <v>0</v>
      </c>
      <c r="T645">
        <f>(BM645*BP645)</f>
        <v>0</v>
      </c>
      <c r="U645">
        <f>(CE645+(T645+2*0.95*5.67E-8*(((CE645+$B$7)+273)^4-(CE645+273)^4)-44100*I645)/(1.84*29.3*Q645+8*0.95*5.67E-8*(CE645+273)^3))</f>
        <v>0</v>
      </c>
      <c r="V645">
        <f>($C$7*CF645+$D$7*CG645+$E$7*U645)</f>
        <v>0</v>
      </c>
      <c r="W645">
        <f>0.61365*exp(17.502*V645/(240.97+V645))</f>
        <v>0</v>
      </c>
      <c r="X645">
        <f>(Y645/Z645*100)</f>
        <v>0</v>
      </c>
      <c r="Y645">
        <f>BX645*(CC645+CD645)/1000</f>
        <v>0</v>
      </c>
      <c r="Z645">
        <f>0.61365*exp(17.502*CE645/(240.97+CE645))</f>
        <v>0</v>
      </c>
      <c r="AA645">
        <f>(W645-BX645*(CC645+CD645)/1000)</f>
        <v>0</v>
      </c>
      <c r="AB645">
        <f>(-I645*44100)</f>
        <v>0</v>
      </c>
      <c r="AC645">
        <f>2*29.3*Q645*0.92*(CE645-V645)</f>
        <v>0</v>
      </c>
      <c r="AD645">
        <f>2*0.95*5.67E-8*(((CE645+$B$7)+273)^4-(V645+273)^4)</f>
        <v>0</v>
      </c>
      <c r="AE645">
        <f>T645+AD645+AB645+AC645</f>
        <v>0</v>
      </c>
      <c r="AF645">
        <v>123</v>
      </c>
      <c r="AG645">
        <v>14</v>
      </c>
      <c r="AH645">
        <f>IF(AF645*$H$13&gt;=AJ645,1.0,(AJ645/(AJ645-AF645*$H$13)))</f>
        <v>0</v>
      </c>
      <c r="AI645">
        <f>(AH645-1)*100</f>
        <v>0</v>
      </c>
      <c r="AJ645">
        <f>MAX(0,($B$13+$C$13*CJ645)/(1+$D$13*CJ645)*CC645/(CE645+273)*$E$13)</f>
        <v>0</v>
      </c>
      <c r="AK645" t="s">
        <v>292</v>
      </c>
      <c r="AL645" t="s">
        <v>292</v>
      </c>
      <c r="AM645">
        <v>0</v>
      </c>
      <c r="AN645">
        <v>0</v>
      </c>
      <c r="AO645">
        <f>1-AM645/AN645</f>
        <v>0</v>
      </c>
      <c r="AP645">
        <v>0</v>
      </c>
      <c r="AQ645" t="s">
        <v>292</v>
      </c>
      <c r="AR645" t="s">
        <v>292</v>
      </c>
      <c r="AS645">
        <v>0</v>
      </c>
      <c r="AT645">
        <v>0</v>
      </c>
      <c r="AU645">
        <f>1-AS645/AT645</f>
        <v>0</v>
      </c>
      <c r="AV645">
        <v>0.5</v>
      </c>
      <c r="AW645">
        <f>BN645</f>
        <v>0</v>
      </c>
      <c r="AX645">
        <f>K645</f>
        <v>0</v>
      </c>
      <c r="AY645">
        <f>AU645*AV645*AW645</f>
        <v>0</v>
      </c>
      <c r="AZ645">
        <f>(AX645-AP645)/AW645</f>
        <v>0</v>
      </c>
      <c r="BA645">
        <f>(AN645-AT645)/AT645</f>
        <v>0</v>
      </c>
      <c r="BB645">
        <f>AM645/(AO645+AM645/AT645)</f>
        <v>0</v>
      </c>
      <c r="BC645" t="s">
        <v>292</v>
      </c>
      <c r="BD645">
        <v>0</v>
      </c>
      <c r="BE645">
        <f>IF(BD645&lt;&gt;0, BD645, BB645)</f>
        <v>0</v>
      </c>
      <c r="BF645">
        <f>1-BE645/AT645</f>
        <v>0</v>
      </c>
      <c r="BG645">
        <f>(AT645-AS645)/(AT645-BE645)</f>
        <v>0</v>
      </c>
      <c r="BH645">
        <f>(AN645-AT645)/(AN645-BE645)</f>
        <v>0</v>
      </c>
      <c r="BI645">
        <f>(AT645-AS645)/(AT645-AM645)</f>
        <v>0</v>
      </c>
      <c r="BJ645">
        <f>(AN645-AT645)/(AN645-AM645)</f>
        <v>0</v>
      </c>
      <c r="BK645">
        <f>(BG645*BE645/AS645)</f>
        <v>0</v>
      </c>
      <c r="BL645">
        <f>(1-BK645)</f>
        <v>0</v>
      </c>
      <c r="BM645">
        <f>$B$11*CK645+$C$11*CL645+$F$11*CM645*(1-CP645)</f>
        <v>0</v>
      </c>
      <c r="BN645">
        <f>BM645*BO645</f>
        <v>0</v>
      </c>
      <c r="BO645">
        <f>($B$11*$D$9+$C$11*$D$9+$F$11*((CZ645+CR645)/MAX(CZ645+CR645+DA645, 0.1)*$I$9+DA645/MAX(CZ645+CR645+DA645, 0.1)*$J$9))/($B$11+$C$11+$F$11)</f>
        <v>0</v>
      </c>
      <c r="BP645">
        <f>($B$11*$K$9+$C$11*$K$9+$F$11*((CZ645+CR645)/MAX(CZ645+CR645+DA645, 0.1)*$P$9+DA645/MAX(CZ645+CR645+DA645, 0.1)*$Q$9))/($B$11+$C$11+$F$11)</f>
        <v>0</v>
      </c>
      <c r="BQ645">
        <v>6</v>
      </c>
      <c r="BR645">
        <v>0.5</v>
      </c>
      <c r="BS645" t="s">
        <v>293</v>
      </c>
      <c r="BT645">
        <v>2</v>
      </c>
      <c r="BU645">
        <v>1626466445</v>
      </c>
      <c r="BV645">
        <v>394.952333333333</v>
      </c>
      <c r="BW645">
        <v>419.968333333333</v>
      </c>
      <c r="BX645">
        <v>21.0694333333333</v>
      </c>
      <c r="BY645">
        <v>11.0978666666667</v>
      </c>
      <c r="BZ645">
        <v>393.404333333333</v>
      </c>
      <c r="CA645">
        <v>20.9974333333333</v>
      </c>
      <c r="CB645">
        <v>899.985333333333</v>
      </c>
      <c r="CC645">
        <v>100.748333333333</v>
      </c>
      <c r="CD645">
        <v>0.0998361333333333</v>
      </c>
      <c r="CE645">
        <v>36.4990333333333</v>
      </c>
      <c r="CF645">
        <v>33.5187</v>
      </c>
      <c r="CG645">
        <v>999.9</v>
      </c>
      <c r="CH645">
        <v>0</v>
      </c>
      <c r="CI645">
        <v>0</v>
      </c>
      <c r="CJ645">
        <v>9982.5</v>
      </c>
      <c r="CK645">
        <v>0</v>
      </c>
      <c r="CL645">
        <v>0.221023</v>
      </c>
      <c r="CM645">
        <v>1460.02666666667</v>
      </c>
      <c r="CN645">
        <v>0.973007666666667</v>
      </c>
      <c r="CO645">
        <v>0.0269921666666667</v>
      </c>
      <c r="CP645">
        <v>0</v>
      </c>
      <c r="CQ645">
        <v>887.426</v>
      </c>
      <c r="CR645">
        <v>4.99999</v>
      </c>
      <c r="CS645">
        <v>13076.5333333333</v>
      </c>
      <c r="CT645">
        <v>12728.5666666667</v>
      </c>
      <c r="CU645">
        <v>41.062</v>
      </c>
      <c r="CV645">
        <v>42.312</v>
      </c>
      <c r="CW645">
        <v>41.812</v>
      </c>
      <c r="CX645">
        <v>42.062</v>
      </c>
      <c r="CY645">
        <v>43.979</v>
      </c>
      <c r="CZ645">
        <v>1415.75666666667</v>
      </c>
      <c r="DA645">
        <v>39.27</v>
      </c>
      <c r="DB645">
        <v>0</v>
      </c>
      <c r="DC645">
        <v>1626466457</v>
      </c>
      <c r="DD645">
        <v>0</v>
      </c>
      <c r="DE645">
        <v>888.084538461538</v>
      </c>
      <c r="DF645">
        <v>-4.32417093612454</v>
      </c>
      <c r="DG645">
        <v>-65.5111109238653</v>
      </c>
      <c r="DH645">
        <v>13084.5153846154</v>
      </c>
      <c r="DI645">
        <v>15</v>
      </c>
      <c r="DJ645">
        <v>1626465084.6</v>
      </c>
      <c r="DK645" t="s">
        <v>294</v>
      </c>
      <c r="DL645">
        <v>1626465076.6</v>
      </c>
      <c r="DM645">
        <v>1626465084.6</v>
      </c>
      <c r="DN645">
        <v>8</v>
      </c>
      <c r="DO645">
        <v>0.212</v>
      </c>
      <c r="DP645">
        <v>0.013</v>
      </c>
      <c r="DQ645">
        <v>1.588</v>
      </c>
      <c r="DR645">
        <v>-0.074</v>
      </c>
      <c r="DS645">
        <v>420</v>
      </c>
      <c r="DT645">
        <v>3</v>
      </c>
      <c r="DU645">
        <v>0.13</v>
      </c>
      <c r="DV645">
        <v>0.03</v>
      </c>
      <c r="DW645">
        <v>-25.024912195122</v>
      </c>
      <c r="DX645">
        <v>0.238124738675907</v>
      </c>
      <c r="DY645">
        <v>0.0347631792528647</v>
      </c>
      <c r="DZ645">
        <v>1</v>
      </c>
      <c r="EA645">
        <v>888.327457142857</v>
      </c>
      <c r="EB645">
        <v>-4.33531115459913</v>
      </c>
      <c r="EC645">
        <v>0.470306911516734</v>
      </c>
      <c r="ED645">
        <v>1</v>
      </c>
      <c r="EE645">
        <v>9.92383073170732</v>
      </c>
      <c r="EF645">
        <v>0.368689547038332</v>
      </c>
      <c r="EG645">
        <v>0.0390849051013517</v>
      </c>
      <c r="EH645">
        <v>0</v>
      </c>
      <c r="EI645">
        <v>2</v>
      </c>
      <c r="EJ645">
        <v>3</v>
      </c>
      <c r="EK645" t="s">
        <v>354</v>
      </c>
      <c r="EL645">
        <v>100</v>
      </c>
      <c r="EM645">
        <v>100</v>
      </c>
      <c r="EN645">
        <v>1.548</v>
      </c>
      <c r="EO645">
        <v>0.0721</v>
      </c>
      <c r="EP645">
        <v>0.796380875196005</v>
      </c>
      <c r="EQ645">
        <v>0.00225868272383977</v>
      </c>
      <c r="ER645">
        <v>-9.96746185667655e-07</v>
      </c>
      <c r="ES645">
        <v>2.83711317370827e-10</v>
      </c>
      <c r="ET645">
        <v>-0.071317122073674</v>
      </c>
      <c r="EU645">
        <v>-0.00217948432402501</v>
      </c>
      <c r="EV645">
        <v>0.000453263451741206</v>
      </c>
      <c r="EW645">
        <v>-1.16319206543697e-06</v>
      </c>
      <c r="EX645">
        <v>-2</v>
      </c>
      <c r="EY645">
        <v>2196</v>
      </c>
      <c r="EZ645">
        <v>1</v>
      </c>
      <c r="FA645">
        <v>25</v>
      </c>
      <c r="FB645">
        <v>22.8</v>
      </c>
      <c r="FC645">
        <v>22.7</v>
      </c>
      <c r="FD645">
        <v>18</v>
      </c>
      <c r="FE645">
        <v>843.127</v>
      </c>
      <c r="FF645">
        <v>443.455</v>
      </c>
      <c r="FG645">
        <v>46.0578</v>
      </c>
      <c r="FH645">
        <v>26.0061</v>
      </c>
      <c r="FI645">
        <v>30.0007</v>
      </c>
      <c r="FJ645">
        <v>25.7785</v>
      </c>
      <c r="FK645">
        <v>25.7796</v>
      </c>
      <c r="FL645">
        <v>25.2324</v>
      </c>
      <c r="FM645">
        <v>29.5985</v>
      </c>
      <c r="FN645">
        <v>0</v>
      </c>
      <c r="FO645">
        <v>47</v>
      </c>
      <c r="FP645">
        <v>420</v>
      </c>
      <c r="FQ645">
        <v>11.267</v>
      </c>
      <c r="FR645">
        <v>101.397</v>
      </c>
      <c r="FS645">
        <v>101.813</v>
      </c>
    </row>
    <row r="646" spans="1:175">
      <c r="A646">
        <v>630</v>
      </c>
      <c r="B646">
        <v>1626466448</v>
      </c>
      <c r="C646">
        <v>1258.40000009537</v>
      </c>
      <c r="D646" t="s">
        <v>1554</v>
      </c>
      <c r="E646" t="s">
        <v>1555</v>
      </c>
      <c r="F646">
        <v>1</v>
      </c>
      <c r="G646" t="s">
        <v>291</v>
      </c>
      <c r="H646">
        <v>1626466447</v>
      </c>
      <c r="I646">
        <f>(J646)/1000</f>
        <v>0</v>
      </c>
      <c r="J646">
        <f>1000*CB646*AH646*(BX646-BY646)/(100*BQ646*(1000-AH646*BX646))</f>
        <v>0</v>
      </c>
      <c r="K646">
        <f>CB646*AH646*(BW646-BV646*(1000-AH646*BY646)/(1000-AH646*BX646))/(100*BQ646)</f>
        <v>0</v>
      </c>
      <c r="L646">
        <f>BV646 - IF(AH646&gt;1, K646*BQ646*100.0/(AJ646*CJ646), 0)</f>
        <v>0</v>
      </c>
      <c r="M646">
        <f>((S646-I646/2)*L646-K646)/(S646+I646/2)</f>
        <v>0</v>
      </c>
      <c r="N646">
        <f>M646*(CC646+CD646)/1000.0</f>
        <v>0</v>
      </c>
      <c r="O646">
        <f>(BV646 - IF(AH646&gt;1, K646*BQ646*100.0/(AJ646*CJ646), 0))*(CC646+CD646)/1000.0</f>
        <v>0</v>
      </c>
      <c r="P646">
        <f>2.0/((1/R646-1/Q646)+SIGN(R646)*SQRT((1/R646-1/Q646)*(1/R646-1/Q646) + 4*BR646/((BR646+1)*(BR646+1))*(2*1/R646*1/Q646-1/Q646*1/Q646)))</f>
        <v>0</v>
      </c>
      <c r="Q646">
        <f>IF(LEFT(BS646,1)&lt;&gt;"0",IF(LEFT(BS646,1)="1",3.0,BT646),$D$5+$E$5*(CJ646*CC646/($K$5*1000))+$F$5*(CJ646*CC646/($K$5*1000))*MAX(MIN(BQ646,$J$5),$I$5)*MAX(MIN(BQ646,$J$5),$I$5)+$G$5*MAX(MIN(BQ646,$J$5),$I$5)*(CJ646*CC646/($K$5*1000))+$H$5*(CJ646*CC646/($K$5*1000))*(CJ646*CC646/($K$5*1000)))</f>
        <v>0</v>
      </c>
      <c r="R646">
        <f>I646*(1000-(1000*0.61365*exp(17.502*V646/(240.97+V646))/(CC646+CD646)+BX646)/2)/(1000*0.61365*exp(17.502*V646/(240.97+V646))/(CC646+CD646)-BX646)</f>
        <v>0</v>
      </c>
      <c r="S646">
        <f>1/((BR646+1)/(P646/1.6)+1/(Q646/1.37)) + BR646/((BR646+1)/(P646/1.6) + BR646/(Q646/1.37))</f>
        <v>0</v>
      </c>
      <c r="T646">
        <f>(BM646*BP646)</f>
        <v>0</v>
      </c>
      <c r="U646">
        <f>(CE646+(T646+2*0.95*5.67E-8*(((CE646+$B$7)+273)^4-(CE646+273)^4)-44100*I646)/(1.84*29.3*Q646+8*0.95*5.67E-8*(CE646+273)^3))</f>
        <v>0</v>
      </c>
      <c r="V646">
        <f>($C$7*CF646+$D$7*CG646+$E$7*U646)</f>
        <v>0</v>
      </c>
      <c r="W646">
        <f>0.61365*exp(17.502*V646/(240.97+V646))</f>
        <v>0</v>
      </c>
      <c r="X646">
        <f>(Y646/Z646*100)</f>
        <v>0</v>
      </c>
      <c r="Y646">
        <f>BX646*(CC646+CD646)/1000</f>
        <v>0</v>
      </c>
      <c r="Z646">
        <f>0.61365*exp(17.502*CE646/(240.97+CE646))</f>
        <v>0</v>
      </c>
      <c r="AA646">
        <f>(W646-BX646*(CC646+CD646)/1000)</f>
        <v>0</v>
      </c>
      <c r="AB646">
        <f>(-I646*44100)</f>
        <v>0</v>
      </c>
      <c r="AC646">
        <f>2*29.3*Q646*0.92*(CE646-V646)</f>
        <v>0</v>
      </c>
      <c r="AD646">
        <f>2*0.95*5.67E-8*(((CE646+$B$7)+273)^4-(V646+273)^4)</f>
        <v>0</v>
      </c>
      <c r="AE646">
        <f>T646+AD646+AB646+AC646</f>
        <v>0</v>
      </c>
      <c r="AF646">
        <v>123</v>
      </c>
      <c r="AG646">
        <v>14</v>
      </c>
      <c r="AH646">
        <f>IF(AF646*$H$13&gt;=AJ646,1.0,(AJ646/(AJ646-AF646*$H$13)))</f>
        <v>0</v>
      </c>
      <c r="AI646">
        <f>(AH646-1)*100</f>
        <v>0</v>
      </c>
      <c r="AJ646">
        <f>MAX(0,($B$13+$C$13*CJ646)/(1+$D$13*CJ646)*CC646/(CE646+273)*$E$13)</f>
        <v>0</v>
      </c>
      <c r="AK646" t="s">
        <v>292</v>
      </c>
      <c r="AL646" t="s">
        <v>292</v>
      </c>
      <c r="AM646">
        <v>0</v>
      </c>
      <c r="AN646">
        <v>0</v>
      </c>
      <c r="AO646">
        <f>1-AM646/AN646</f>
        <v>0</v>
      </c>
      <c r="AP646">
        <v>0</v>
      </c>
      <c r="AQ646" t="s">
        <v>292</v>
      </c>
      <c r="AR646" t="s">
        <v>292</v>
      </c>
      <c r="AS646">
        <v>0</v>
      </c>
      <c r="AT646">
        <v>0</v>
      </c>
      <c r="AU646">
        <f>1-AS646/AT646</f>
        <v>0</v>
      </c>
      <c r="AV646">
        <v>0.5</v>
      </c>
      <c r="AW646">
        <f>BN646</f>
        <v>0</v>
      </c>
      <c r="AX646">
        <f>K646</f>
        <v>0</v>
      </c>
      <c r="AY646">
        <f>AU646*AV646*AW646</f>
        <v>0</v>
      </c>
      <c r="AZ646">
        <f>(AX646-AP646)/AW646</f>
        <v>0</v>
      </c>
      <c r="BA646">
        <f>(AN646-AT646)/AT646</f>
        <v>0</v>
      </c>
      <c r="BB646">
        <f>AM646/(AO646+AM646/AT646)</f>
        <v>0</v>
      </c>
      <c r="BC646" t="s">
        <v>292</v>
      </c>
      <c r="BD646">
        <v>0</v>
      </c>
      <c r="BE646">
        <f>IF(BD646&lt;&gt;0, BD646, BB646)</f>
        <v>0</v>
      </c>
      <c r="BF646">
        <f>1-BE646/AT646</f>
        <v>0</v>
      </c>
      <c r="BG646">
        <f>(AT646-AS646)/(AT646-BE646)</f>
        <v>0</v>
      </c>
      <c r="BH646">
        <f>(AN646-AT646)/(AN646-BE646)</f>
        <v>0</v>
      </c>
      <c r="BI646">
        <f>(AT646-AS646)/(AT646-AM646)</f>
        <v>0</v>
      </c>
      <c r="BJ646">
        <f>(AN646-AT646)/(AN646-AM646)</f>
        <v>0</v>
      </c>
      <c r="BK646">
        <f>(BG646*BE646/AS646)</f>
        <v>0</v>
      </c>
      <c r="BL646">
        <f>(1-BK646)</f>
        <v>0</v>
      </c>
      <c r="BM646">
        <f>$B$11*CK646+$C$11*CL646+$F$11*CM646*(1-CP646)</f>
        <v>0</v>
      </c>
      <c r="BN646">
        <f>BM646*BO646</f>
        <v>0</v>
      </c>
      <c r="BO646">
        <f>($B$11*$D$9+$C$11*$D$9+$F$11*((CZ646+CR646)/MAX(CZ646+CR646+DA646, 0.1)*$I$9+DA646/MAX(CZ646+CR646+DA646, 0.1)*$J$9))/($B$11+$C$11+$F$11)</f>
        <v>0</v>
      </c>
      <c r="BP646">
        <f>($B$11*$K$9+$C$11*$K$9+$F$11*((CZ646+CR646)/MAX(CZ646+CR646+DA646, 0.1)*$P$9+DA646/MAX(CZ646+CR646+DA646, 0.1)*$Q$9))/($B$11+$C$11+$F$11)</f>
        <v>0</v>
      </c>
      <c r="BQ646">
        <v>6</v>
      </c>
      <c r="BR646">
        <v>0.5</v>
      </c>
      <c r="BS646" t="s">
        <v>293</v>
      </c>
      <c r="BT646">
        <v>2</v>
      </c>
      <c r="BU646">
        <v>1626466447</v>
      </c>
      <c r="BV646">
        <v>394.963</v>
      </c>
      <c r="BW646">
        <v>419.970666666667</v>
      </c>
      <c r="BX646">
        <v>21.0901666666667</v>
      </c>
      <c r="BY646">
        <v>11.1192333333333</v>
      </c>
      <c r="BZ646">
        <v>393.415</v>
      </c>
      <c r="CA646">
        <v>21.0178666666667</v>
      </c>
      <c r="CB646">
        <v>899.991666666667</v>
      </c>
      <c r="CC646">
        <v>100.747</v>
      </c>
      <c r="CD646">
        <v>0.100195666666667</v>
      </c>
      <c r="CE646">
        <v>36.5258333333333</v>
      </c>
      <c r="CF646">
        <v>33.5261</v>
      </c>
      <c r="CG646">
        <v>999.9</v>
      </c>
      <c r="CH646">
        <v>0</v>
      </c>
      <c r="CI646">
        <v>0</v>
      </c>
      <c r="CJ646">
        <v>9991.23333333333</v>
      </c>
      <c r="CK646">
        <v>0</v>
      </c>
      <c r="CL646">
        <v>0.221023</v>
      </c>
      <c r="CM646">
        <v>1460.10333333333</v>
      </c>
      <c r="CN646">
        <v>0.973007666666667</v>
      </c>
      <c r="CO646">
        <v>0.0269921666666667</v>
      </c>
      <c r="CP646">
        <v>0</v>
      </c>
      <c r="CQ646">
        <v>887.363333333333</v>
      </c>
      <c r="CR646">
        <v>4.99999</v>
      </c>
      <c r="CS646">
        <v>13076.1333333333</v>
      </c>
      <c r="CT646">
        <v>12729.3</v>
      </c>
      <c r="CU646">
        <v>41.062</v>
      </c>
      <c r="CV646">
        <v>42.375</v>
      </c>
      <c r="CW646">
        <v>41.812</v>
      </c>
      <c r="CX646">
        <v>42.062</v>
      </c>
      <c r="CY646">
        <v>43.937</v>
      </c>
      <c r="CZ646">
        <v>1415.83</v>
      </c>
      <c r="DA646">
        <v>39.2733333333333</v>
      </c>
      <c r="DB646">
        <v>0</v>
      </c>
      <c r="DC646">
        <v>1626466459.4</v>
      </c>
      <c r="DD646">
        <v>0</v>
      </c>
      <c r="DE646">
        <v>887.906115384616</v>
      </c>
      <c r="DF646">
        <v>-5.04352137008018</v>
      </c>
      <c r="DG646">
        <v>-68.4888888111504</v>
      </c>
      <c r="DH646">
        <v>13082.15</v>
      </c>
      <c r="DI646">
        <v>15</v>
      </c>
      <c r="DJ646">
        <v>1626465084.6</v>
      </c>
      <c r="DK646" t="s">
        <v>294</v>
      </c>
      <c r="DL646">
        <v>1626465076.6</v>
      </c>
      <c r="DM646">
        <v>1626465084.6</v>
      </c>
      <c r="DN646">
        <v>8</v>
      </c>
      <c r="DO646">
        <v>0.212</v>
      </c>
      <c r="DP646">
        <v>0.013</v>
      </c>
      <c r="DQ646">
        <v>1.588</v>
      </c>
      <c r="DR646">
        <v>-0.074</v>
      </c>
      <c r="DS646">
        <v>420</v>
      </c>
      <c r="DT646">
        <v>3</v>
      </c>
      <c r="DU646">
        <v>0.13</v>
      </c>
      <c r="DV646">
        <v>0.03</v>
      </c>
      <c r="DW646">
        <v>-25.0216365853659</v>
      </c>
      <c r="DX646">
        <v>0.233262020905921</v>
      </c>
      <c r="DY646">
        <v>0.0346143333916046</v>
      </c>
      <c r="DZ646">
        <v>1</v>
      </c>
      <c r="EA646">
        <v>888.149242424242</v>
      </c>
      <c r="EB646">
        <v>-4.42298571790966</v>
      </c>
      <c r="EC646">
        <v>0.453943797769633</v>
      </c>
      <c r="ED646">
        <v>1</v>
      </c>
      <c r="EE646">
        <v>9.93653219512195</v>
      </c>
      <c r="EF646">
        <v>0.28639567944249</v>
      </c>
      <c r="EG646">
        <v>0.0303089653091007</v>
      </c>
      <c r="EH646">
        <v>0</v>
      </c>
      <c r="EI646">
        <v>2</v>
      </c>
      <c r="EJ646">
        <v>3</v>
      </c>
      <c r="EK646" t="s">
        <v>354</v>
      </c>
      <c r="EL646">
        <v>100</v>
      </c>
      <c r="EM646">
        <v>100</v>
      </c>
      <c r="EN646">
        <v>1.548</v>
      </c>
      <c r="EO646">
        <v>0.0725</v>
      </c>
      <c r="EP646">
        <v>0.796380875196005</v>
      </c>
      <c r="EQ646">
        <v>0.00225868272383977</v>
      </c>
      <c r="ER646">
        <v>-9.96746185667655e-07</v>
      </c>
      <c r="ES646">
        <v>2.83711317370827e-10</v>
      </c>
      <c r="ET646">
        <v>-0.071317122073674</v>
      </c>
      <c r="EU646">
        <v>-0.00217948432402501</v>
      </c>
      <c r="EV646">
        <v>0.000453263451741206</v>
      </c>
      <c r="EW646">
        <v>-1.16319206543697e-06</v>
      </c>
      <c r="EX646">
        <v>-2</v>
      </c>
      <c r="EY646">
        <v>2196</v>
      </c>
      <c r="EZ646">
        <v>1</v>
      </c>
      <c r="FA646">
        <v>25</v>
      </c>
      <c r="FB646">
        <v>22.9</v>
      </c>
      <c r="FC646">
        <v>22.7</v>
      </c>
      <c r="FD646">
        <v>18</v>
      </c>
      <c r="FE646">
        <v>843.459</v>
      </c>
      <c r="FF646">
        <v>443.402</v>
      </c>
      <c r="FG646">
        <v>46.0823</v>
      </c>
      <c r="FH646">
        <v>26.0094</v>
      </c>
      <c r="FI646">
        <v>30.0007</v>
      </c>
      <c r="FJ646">
        <v>25.7815</v>
      </c>
      <c r="FK646">
        <v>25.7823</v>
      </c>
      <c r="FL646">
        <v>25.2325</v>
      </c>
      <c r="FM646">
        <v>29.5985</v>
      </c>
      <c r="FN646">
        <v>0</v>
      </c>
      <c r="FO646">
        <v>47</v>
      </c>
      <c r="FP646">
        <v>420</v>
      </c>
      <c r="FQ646">
        <v>11.2665</v>
      </c>
      <c r="FR646">
        <v>101.397</v>
      </c>
      <c r="FS646">
        <v>101.812</v>
      </c>
    </row>
    <row r="647" spans="1:175">
      <c r="A647">
        <v>631</v>
      </c>
      <c r="B647">
        <v>1626466450</v>
      </c>
      <c r="C647">
        <v>1260.40000009537</v>
      </c>
      <c r="D647" t="s">
        <v>1556</v>
      </c>
      <c r="E647" t="s">
        <v>1557</v>
      </c>
      <c r="F647">
        <v>1</v>
      </c>
      <c r="G647" t="s">
        <v>291</v>
      </c>
      <c r="H647">
        <v>1626466449</v>
      </c>
      <c r="I647">
        <f>(J647)/1000</f>
        <v>0</v>
      </c>
      <c r="J647">
        <f>1000*CB647*AH647*(BX647-BY647)/(100*BQ647*(1000-AH647*BX647))</f>
        <v>0</v>
      </c>
      <c r="K647">
        <f>CB647*AH647*(BW647-BV647*(1000-AH647*BY647)/(1000-AH647*BX647))/(100*BQ647)</f>
        <v>0</v>
      </c>
      <c r="L647">
        <f>BV647 - IF(AH647&gt;1, K647*BQ647*100.0/(AJ647*CJ647), 0)</f>
        <v>0</v>
      </c>
      <c r="M647">
        <f>((S647-I647/2)*L647-K647)/(S647+I647/2)</f>
        <v>0</v>
      </c>
      <c r="N647">
        <f>M647*(CC647+CD647)/1000.0</f>
        <v>0</v>
      </c>
      <c r="O647">
        <f>(BV647 - IF(AH647&gt;1, K647*BQ647*100.0/(AJ647*CJ647), 0))*(CC647+CD647)/1000.0</f>
        <v>0</v>
      </c>
      <c r="P647">
        <f>2.0/((1/R647-1/Q647)+SIGN(R647)*SQRT((1/R647-1/Q647)*(1/R647-1/Q647) + 4*BR647/((BR647+1)*(BR647+1))*(2*1/R647*1/Q647-1/Q647*1/Q647)))</f>
        <v>0</v>
      </c>
      <c r="Q647">
        <f>IF(LEFT(BS647,1)&lt;&gt;"0",IF(LEFT(BS647,1)="1",3.0,BT647),$D$5+$E$5*(CJ647*CC647/($K$5*1000))+$F$5*(CJ647*CC647/($K$5*1000))*MAX(MIN(BQ647,$J$5),$I$5)*MAX(MIN(BQ647,$J$5),$I$5)+$G$5*MAX(MIN(BQ647,$J$5),$I$5)*(CJ647*CC647/($K$5*1000))+$H$5*(CJ647*CC647/($K$5*1000))*(CJ647*CC647/($K$5*1000)))</f>
        <v>0</v>
      </c>
      <c r="R647">
        <f>I647*(1000-(1000*0.61365*exp(17.502*V647/(240.97+V647))/(CC647+CD647)+BX647)/2)/(1000*0.61365*exp(17.502*V647/(240.97+V647))/(CC647+CD647)-BX647)</f>
        <v>0</v>
      </c>
      <c r="S647">
        <f>1/((BR647+1)/(P647/1.6)+1/(Q647/1.37)) + BR647/((BR647+1)/(P647/1.6) + BR647/(Q647/1.37))</f>
        <v>0</v>
      </c>
      <c r="T647">
        <f>(BM647*BP647)</f>
        <v>0</v>
      </c>
      <c r="U647">
        <f>(CE647+(T647+2*0.95*5.67E-8*(((CE647+$B$7)+273)^4-(CE647+273)^4)-44100*I647)/(1.84*29.3*Q647+8*0.95*5.67E-8*(CE647+273)^3))</f>
        <v>0</v>
      </c>
      <c r="V647">
        <f>($C$7*CF647+$D$7*CG647+$E$7*U647)</f>
        <v>0</v>
      </c>
      <c r="W647">
        <f>0.61365*exp(17.502*V647/(240.97+V647))</f>
        <v>0</v>
      </c>
      <c r="X647">
        <f>(Y647/Z647*100)</f>
        <v>0</v>
      </c>
      <c r="Y647">
        <f>BX647*(CC647+CD647)/1000</f>
        <v>0</v>
      </c>
      <c r="Z647">
        <f>0.61365*exp(17.502*CE647/(240.97+CE647))</f>
        <v>0</v>
      </c>
      <c r="AA647">
        <f>(W647-BX647*(CC647+CD647)/1000)</f>
        <v>0</v>
      </c>
      <c r="AB647">
        <f>(-I647*44100)</f>
        <v>0</v>
      </c>
      <c r="AC647">
        <f>2*29.3*Q647*0.92*(CE647-V647)</f>
        <v>0</v>
      </c>
      <c r="AD647">
        <f>2*0.95*5.67E-8*(((CE647+$B$7)+273)^4-(V647+273)^4)</f>
        <v>0</v>
      </c>
      <c r="AE647">
        <f>T647+AD647+AB647+AC647</f>
        <v>0</v>
      </c>
      <c r="AF647">
        <v>122</v>
      </c>
      <c r="AG647">
        <v>14</v>
      </c>
      <c r="AH647">
        <f>IF(AF647*$H$13&gt;=AJ647,1.0,(AJ647/(AJ647-AF647*$H$13)))</f>
        <v>0</v>
      </c>
      <c r="AI647">
        <f>(AH647-1)*100</f>
        <v>0</v>
      </c>
      <c r="AJ647">
        <f>MAX(0,($B$13+$C$13*CJ647)/(1+$D$13*CJ647)*CC647/(CE647+273)*$E$13)</f>
        <v>0</v>
      </c>
      <c r="AK647" t="s">
        <v>292</v>
      </c>
      <c r="AL647" t="s">
        <v>292</v>
      </c>
      <c r="AM647">
        <v>0</v>
      </c>
      <c r="AN647">
        <v>0</v>
      </c>
      <c r="AO647">
        <f>1-AM647/AN647</f>
        <v>0</v>
      </c>
      <c r="AP647">
        <v>0</v>
      </c>
      <c r="AQ647" t="s">
        <v>292</v>
      </c>
      <c r="AR647" t="s">
        <v>292</v>
      </c>
      <c r="AS647">
        <v>0</v>
      </c>
      <c r="AT647">
        <v>0</v>
      </c>
      <c r="AU647">
        <f>1-AS647/AT647</f>
        <v>0</v>
      </c>
      <c r="AV647">
        <v>0.5</v>
      </c>
      <c r="AW647">
        <f>BN647</f>
        <v>0</v>
      </c>
      <c r="AX647">
        <f>K647</f>
        <v>0</v>
      </c>
      <c r="AY647">
        <f>AU647*AV647*AW647</f>
        <v>0</v>
      </c>
      <c r="AZ647">
        <f>(AX647-AP647)/AW647</f>
        <v>0</v>
      </c>
      <c r="BA647">
        <f>(AN647-AT647)/AT647</f>
        <v>0</v>
      </c>
      <c r="BB647">
        <f>AM647/(AO647+AM647/AT647)</f>
        <v>0</v>
      </c>
      <c r="BC647" t="s">
        <v>292</v>
      </c>
      <c r="BD647">
        <v>0</v>
      </c>
      <c r="BE647">
        <f>IF(BD647&lt;&gt;0, BD647, BB647)</f>
        <v>0</v>
      </c>
      <c r="BF647">
        <f>1-BE647/AT647</f>
        <v>0</v>
      </c>
      <c r="BG647">
        <f>(AT647-AS647)/(AT647-BE647)</f>
        <v>0</v>
      </c>
      <c r="BH647">
        <f>(AN647-AT647)/(AN647-BE647)</f>
        <v>0</v>
      </c>
      <c r="BI647">
        <f>(AT647-AS647)/(AT647-AM647)</f>
        <v>0</v>
      </c>
      <c r="BJ647">
        <f>(AN647-AT647)/(AN647-AM647)</f>
        <v>0</v>
      </c>
      <c r="BK647">
        <f>(BG647*BE647/AS647)</f>
        <v>0</v>
      </c>
      <c r="BL647">
        <f>(1-BK647)</f>
        <v>0</v>
      </c>
      <c r="BM647">
        <f>$B$11*CK647+$C$11*CL647+$F$11*CM647*(1-CP647)</f>
        <v>0</v>
      </c>
      <c r="BN647">
        <f>BM647*BO647</f>
        <v>0</v>
      </c>
      <c r="BO647">
        <f>($B$11*$D$9+$C$11*$D$9+$F$11*((CZ647+CR647)/MAX(CZ647+CR647+DA647, 0.1)*$I$9+DA647/MAX(CZ647+CR647+DA647, 0.1)*$J$9))/($B$11+$C$11+$F$11)</f>
        <v>0</v>
      </c>
      <c r="BP647">
        <f>($B$11*$K$9+$C$11*$K$9+$F$11*((CZ647+CR647)/MAX(CZ647+CR647+DA647, 0.1)*$P$9+DA647/MAX(CZ647+CR647+DA647, 0.1)*$Q$9))/($B$11+$C$11+$F$11)</f>
        <v>0</v>
      </c>
      <c r="BQ647">
        <v>6</v>
      </c>
      <c r="BR647">
        <v>0.5</v>
      </c>
      <c r="BS647" t="s">
        <v>293</v>
      </c>
      <c r="BT647">
        <v>2</v>
      </c>
      <c r="BU647">
        <v>1626466449</v>
      </c>
      <c r="BV647">
        <v>394.963666666667</v>
      </c>
      <c r="BW647">
        <v>419.981333333333</v>
      </c>
      <c r="BX647">
        <v>21.1201</v>
      </c>
      <c r="BY647">
        <v>11.1493333333333</v>
      </c>
      <c r="BZ647">
        <v>393.415666666667</v>
      </c>
      <c r="CA647">
        <v>21.0473333333333</v>
      </c>
      <c r="CB647">
        <v>900.014</v>
      </c>
      <c r="CC647">
        <v>100.747333333333</v>
      </c>
      <c r="CD647">
        <v>0.100234333333333</v>
      </c>
      <c r="CE647">
        <v>36.5472</v>
      </c>
      <c r="CF647">
        <v>33.5444666666667</v>
      </c>
      <c r="CG647">
        <v>999.9</v>
      </c>
      <c r="CH647">
        <v>0</v>
      </c>
      <c r="CI647">
        <v>0</v>
      </c>
      <c r="CJ647">
        <v>10012.5</v>
      </c>
      <c r="CK647">
        <v>0</v>
      </c>
      <c r="CL647">
        <v>0.221023</v>
      </c>
      <c r="CM647">
        <v>1460.01333333333</v>
      </c>
      <c r="CN647">
        <v>0.973006333333333</v>
      </c>
      <c r="CO647">
        <v>0.0269937333333333</v>
      </c>
      <c r="CP647">
        <v>0</v>
      </c>
      <c r="CQ647">
        <v>887.338666666667</v>
      </c>
      <c r="CR647">
        <v>4.99999</v>
      </c>
      <c r="CS647">
        <v>13074.0333333333</v>
      </c>
      <c r="CT647">
        <v>12728.4333333333</v>
      </c>
      <c r="CU647">
        <v>41.062</v>
      </c>
      <c r="CV647">
        <v>42.375</v>
      </c>
      <c r="CW647">
        <v>41.812</v>
      </c>
      <c r="CX647">
        <v>42.062</v>
      </c>
      <c r="CY647">
        <v>44</v>
      </c>
      <c r="CZ647">
        <v>1415.74</v>
      </c>
      <c r="DA647">
        <v>39.2733333333333</v>
      </c>
      <c r="DB647">
        <v>0</v>
      </c>
      <c r="DC647">
        <v>1626466461.2</v>
      </c>
      <c r="DD647">
        <v>0</v>
      </c>
      <c r="DE647">
        <v>887.74488</v>
      </c>
      <c r="DF647">
        <v>-4.90207693274396</v>
      </c>
      <c r="DG647">
        <v>-65.5384614895386</v>
      </c>
      <c r="DH647">
        <v>13079.896</v>
      </c>
      <c r="DI647">
        <v>15</v>
      </c>
      <c r="DJ647">
        <v>1626465084.6</v>
      </c>
      <c r="DK647" t="s">
        <v>294</v>
      </c>
      <c r="DL647">
        <v>1626465076.6</v>
      </c>
      <c r="DM647">
        <v>1626465084.6</v>
      </c>
      <c r="DN647">
        <v>8</v>
      </c>
      <c r="DO647">
        <v>0.212</v>
      </c>
      <c r="DP647">
        <v>0.013</v>
      </c>
      <c r="DQ647">
        <v>1.588</v>
      </c>
      <c r="DR647">
        <v>-0.074</v>
      </c>
      <c r="DS647">
        <v>420</v>
      </c>
      <c r="DT647">
        <v>3</v>
      </c>
      <c r="DU647">
        <v>0.13</v>
      </c>
      <c r="DV647">
        <v>0.03</v>
      </c>
      <c r="DW647">
        <v>-25.0156780487805</v>
      </c>
      <c r="DX647">
        <v>0.119544250871061</v>
      </c>
      <c r="DY647">
        <v>0.0280432637204584</v>
      </c>
      <c r="DZ647">
        <v>1</v>
      </c>
      <c r="EA647">
        <v>888.001121212121</v>
      </c>
      <c r="EB647">
        <v>-4.50511462162232</v>
      </c>
      <c r="EC647">
        <v>0.462921078264494</v>
      </c>
      <c r="ED647">
        <v>1</v>
      </c>
      <c r="EE647">
        <v>9.94620902439024</v>
      </c>
      <c r="EF647">
        <v>0.216201114982593</v>
      </c>
      <c r="EG647">
        <v>0.0227755838247976</v>
      </c>
      <c r="EH647">
        <v>0</v>
      </c>
      <c r="EI647">
        <v>2</v>
      </c>
      <c r="EJ647">
        <v>3</v>
      </c>
      <c r="EK647" t="s">
        <v>354</v>
      </c>
      <c r="EL647">
        <v>100</v>
      </c>
      <c r="EM647">
        <v>100</v>
      </c>
      <c r="EN647">
        <v>1.548</v>
      </c>
      <c r="EO647">
        <v>0.073</v>
      </c>
      <c r="EP647">
        <v>0.796380875196005</v>
      </c>
      <c r="EQ647">
        <v>0.00225868272383977</v>
      </c>
      <c r="ER647">
        <v>-9.96746185667655e-07</v>
      </c>
      <c r="ES647">
        <v>2.83711317370827e-10</v>
      </c>
      <c r="ET647">
        <v>-0.071317122073674</v>
      </c>
      <c r="EU647">
        <v>-0.00217948432402501</v>
      </c>
      <c r="EV647">
        <v>0.000453263451741206</v>
      </c>
      <c r="EW647">
        <v>-1.16319206543697e-06</v>
      </c>
      <c r="EX647">
        <v>-2</v>
      </c>
      <c r="EY647">
        <v>2196</v>
      </c>
      <c r="EZ647">
        <v>1</v>
      </c>
      <c r="FA647">
        <v>25</v>
      </c>
      <c r="FB647">
        <v>22.9</v>
      </c>
      <c r="FC647">
        <v>22.8</v>
      </c>
      <c r="FD647">
        <v>18</v>
      </c>
      <c r="FE647">
        <v>843.814</v>
      </c>
      <c r="FF647">
        <v>443.332</v>
      </c>
      <c r="FG647">
        <v>46.1063</v>
      </c>
      <c r="FH647">
        <v>26.0129</v>
      </c>
      <c r="FI647">
        <v>30.0008</v>
      </c>
      <c r="FJ647">
        <v>25.7845</v>
      </c>
      <c r="FK647">
        <v>25.7848</v>
      </c>
      <c r="FL647">
        <v>25.2343</v>
      </c>
      <c r="FM647">
        <v>29.3176</v>
      </c>
      <c r="FN647">
        <v>0</v>
      </c>
      <c r="FO647">
        <v>47</v>
      </c>
      <c r="FP647">
        <v>420</v>
      </c>
      <c r="FQ647">
        <v>11.2789</v>
      </c>
      <c r="FR647">
        <v>101.396</v>
      </c>
      <c r="FS647">
        <v>101.811</v>
      </c>
    </row>
    <row r="648" spans="1:175">
      <c r="A648">
        <v>632</v>
      </c>
      <c r="B648">
        <v>1626466452</v>
      </c>
      <c r="C648">
        <v>1262.40000009537</v>
      </c>
      <c r="D648" t="s">
        <v>1558</v>
      </c>
      <c r="E648" t="s">
        <v>1559</v>
      </c>
      <c r="F648">
        <v>1</v>
      </c>
      <c r="G648" t="s">
        <v>291</v>
      </c>
      <c r="H648">
        <v>1626466451</v>
      </c>
      <c r="I648">
        <f>(J648)/1000</f>
        <v>0</v>
      </c>
      <c r="J648">
        <f>1000*CB648*AH648*(BX648-BY648)/(100*BQ648*(1000-AH648*BX648))</f>
        <v>0</v>
      </c>
      <c r="K648">
        <f>CB648*AH648*(BW648-BV648*(1000-AH648*BY648)/(1000-AH648*BX648))/(100*BQ648)</f>
        <v>0</v>
      </c>
      <c r="L648">
        <f>BV648 - IF(AH648&gt;1, K648*BQ648*100.0/(AJ648*CJ648), 0)</f>
        <v>0</v>
      </c>
      <c r="M648">
        <f>((S648-I648/2)*L648-K648)/(S648+I648/2)</f>
        <v>0</v>
      </c>
      <c r="N648">
        <f>M648*(CC648+CD648)/1000.0</f>
        <v>0</v>
      </c>
      <c r="O648">
        <f>(BV648 - IF(AH648&gt;1, K648*BQ648*100.0/(AJ648*CJ648), 0))*(CC648+CD648)/1000.0</f>
        <v>0</v>
      </c>
      <c r="P648">
        <f>2.0/((1/R648-1/Q648)+SIGN(R648)*SQRT((1/R648-1/Q648)*(1/R648-1/Q648) + 4*BR648/((BR648+1)*(BR648+1))*(2*1/R648*1/Q648-1/Q648*1/Q648)))</f>
        <v>0</v>
      </c>
      <c r="Q648">
        <f>IF(LEFT(BS648,1)&lt;&gt;"0",IF(LEFT(BS648,1)="1",3.0,BT648),$D$5+$E$5*(CJ648*CC648/($K$5*1000))+$F$5*(CJ648*CC648/($K$5*1000))*MAX(MIN(BQ648,$J$5),$I$5)*MAX(MIN(BQ648,$J$5),$I$5)+$G$5*MAX(MIN(BQ648,$J$5),$I$5)*(CJ648*CC648/($K$5*1000))+$H$5*(CJ648*CC648/($K$5*1000))*(CJ648*CC648/($K$5*1000)))</f>
        <v>0</v>
      </c>
      <c r="R648">
        <f>I648*(1000-(1000*0.61365*exp(17.502*V648/(240.97+V648))/(CC648+CD648)+BX648)/2)/(1000*0.61365*exp(17.502*V648/(240.97+V648))/(CC648+CD648)-BX648)</f>
        <v>0</v>
      </c>
      <c r="S648">
        <f>1/((BR648+1)/(P648/1.6)+1/(Q648/1.37)) + BR648/((BR648+1)/(P648/1.6) + BR648/(Q648/1.37))</f>
        <v>0</v>
      </c>
      <c r="T648">
        <f>(BM648*BP648)</f>
        <v>0</v>
      </c>
      <c r="U648">
        <f>(CE648+(T648+2*0.95*5.67E-8*(((CE648+$B$7)+273)^4-(CE648+273)^4)-44100*I648)/(1.84*29.3*Q648+8*0.95*5.67E-8*(CE648+273)^3))</f>
        <v>0</v>
      </c>
      <c r="V648">
        <f>($C$7*CF648+$D$7*CG648+$E$7*U648)</f>
        <v>0</v>
      </c>
      <c r="W648">
        <f>0.61365*exp(17.502*V648/(240.97+V648))</f>
        <v>0</v>
      </c>
      <c r="X648">
        <f>(Y648/Z648*100)</f>
        <v>0</v>
      </c>
      <c r="Y648">
        <f>BX648*(CC648+CD648)/1000</f>
        <v>0</v>
      </c>
      <c r="Z648">
        <f>0.61365*exp(17.502*CE648/(240.97+CE648))</f>
        <v>0</v>
      </c>
      <c r="AA648">
        <f>(W648-BX648*(CC648+CD648)/1000)</f>
        <v>0</v>
      </c>
      <c r="AB648">
        <f>(-I648*44100)</f>
        <v>0</v>
      </c>
      <c r="AC648">
        <f>2*29.3*Q648*0.92*(CE648-V648)</f>
        <v>0</v>
      </c>
      <c r="AD648">
        <f>2*0.95*5.67E-8*(((CE648+$B$7)+273)^4-(V648+273)^4)</f>
        <v>0</v>
      </c>
      <c r="AE648">
        <f>T648+AD648+AB648+AC648</f>
        <v>0</v>
      </c>
      <c r="AF648">
        <v>122</v>
      </c>
      <c r="AG648">
        <v>14</v>
      </c>
      <c r="AH648">
        <f>IF(AF648*$H$13&gt;=AJ648,1.0,(AJ648/(AJ648-AF648*$H$13)))</f>
        <v>0</v>
      </c>
      <c r="AI648">
        <f>(AH648-1)*100</f>
        <v>0</v>
      </c>
      <c r="AJ648">
        <f>MAX(0,($B$13+$C$13*CJ648)/(1+$D$13*CJ648)*CC648/(CE648+273)*$E$13)</f>
        <v>0</v>
      </c>
      <c r="AK648" t="s">
        <v>292</v>
      </c>
      <c r="AL648" t="s">
        <v>292</v>
      </c>
      <c r="AM648">
        <v>0</v>
      </c>
      <c r="AN648">
        <v>0</v>
      </c>
      <c r="AO648">
        <f>1-AM648/AN648</f>
        <v>0</v>
      </c>
      <c r="AP648">
        <v>0</v>
      </c>
      <c r="AQ648" t="s">
        <v>292</v>
      </c>
      <c r="AR648" t="s">
        <v>292</v>
      </c>
      <c r="AS648">
        <v>0</v>
      </c>
      <c r="AT648">
        <v>0</v>
      </c>
      <c r="AU648">
        <f>1-AS648/AT648</f>
        <v>0</v>
      </c>
      <c r="AV648">
        <v>0.5</v>
      </c>
      <c r="AW648">
        <f>BN648</f>
        <v>0</v>
      </c>
      <c r="AX648">
        <f>K648</f>
        <v>0</v>
      </c>
      <c r="AY648">
        <f>AU648*AV648*AW648</f>
        <v>0</v>
      </c>
      <c r="AZ648">
        <f>(AX648-AP648)/AW648</f>
        <v>0</v>
      </c>
      <c r="BA648">
        <f>(AN648-AT648)/AT648</f>
        <v>0</v>
      </c>
      <c r="BB648">
        <f>AM648/(AO648+AM648/AT648)</f>
        <v>0</v>
      </c>
      <c r="BC648" t="s">
        <v>292</v>
      </c>
      <c r="BD648">
        <v>0</v>
      </c>
      <c r="BE648">
        <f>IF(BD648&lt;&gt;0, BD648, BB648)</f>
        <v>0</v>
      </c>
      <c r="BF648">
        <f>1-BE648/AT648</f>
        <v>0</v>
      </c>
      <c r="BG648">
        <f>(AT648-AS648)/(AT648-BE648)</f>
        <v>0</v>
      </c>
      <c r="BH648">
        <f>(AN648-AT648)/(AN648-BE648)</f>
        <v>0</v>
      </c>
      <c r="BI648">
        <f>(AT648-AS648)/(AT648-AM648)</f>
        <v>0</v>
      </c>
      <c r="BJ648">
        <f>(AN648-AT648)/(AN648-AM648)</f>
        <v>0</v>
      </c>
      <c r="BK648">
        <f>(BG648*BE648/AS648)</f>
        <v>0</v>
      </c>
      <c r="BL648">
        <f>(1-BK648)</f>
        <v>0</v>
      </c>
      <c r="BM648">
        <f>$B$11*CK648+$C$11*CL648+$F$11*CM648*(1-CP648)</f>
        <v>0</v>
      </c>
      <c r="BN648">
        <f>BM648*BO648</f>
        <v>0</v>
      </c>
      <c r="BO648">
        <f>($B$11*$D$9+$C$11*$D$9+$F$11*((CZ648+CR648)/MAX(CZ648+CR648+DA648, 0.1)*$I$9+DA648/MAX(CZ648+CR648+DA648, 0.1)*$J$9))/($B$11+$C$11+$F$11)</f>
        <v>0</v>
      </c>
      <c r="BP648">
        <f>($B$11*$K$9+$C$11*$K$9+$F$11*((CZ648+CR648)/MAX(CZ648+CR648+DA648, 0.1)*$P$9+DA648/MAX(CZ648+CR648+DA648, 0.1)*$Q$9))/($B$11+$C$11+$F$11)</f>
        <v>0</v>
      </c>
      <c r="BQ648">
        <v>6</v>
      </c>
      <c r="BR648">
        <v>0.5</v>
      </c>
      <c r="BS648" t="s">
        <v>293</v>
      </c>
      <c r="BT648">
        <v>2</v>
      </c>
      <c r="BU648">
        <v>1626466451</v>
      </c>
      <c r="BV648">
        <v>395.011333333333</v>
      </c>
      <c r="BW648">
        <v>419.954</v>
      </c>
      <c r="BX648">
        <v>21.1499666666667</v>
      </c>
      <c r="BY648">
        <v>11.1765333333333</v>
      </c>
      <c r="BZ648">
        <v>393.463333333333</v>
      </c>
      <c r="CA648">
        <v>21.0767666666667</v>
      </c>
      <c r="CB648">
        <v>899.993333333333</v>
      </c>
      <c r="CC648">
        <v>100.747333333333</v>
      </c>
      <c r="CD648">
        <v>0.0995332666666667</v>
      </c>
      <c r="CE648">
        <v>36.5693666666667</v>
      </c>
      <c r="CF648">
        <v>33.5640666666667</v>
      </c>
      <c r="CG648">
        <v>999.9</v>
      </c>
      <c r="CH648">
        <v>0</v>
      </c>
      <c r="CI648">
        <v>0</v>
      </c>
      <c r="CJ648">
        <v>10032.1</v>
      </c>
      <c r="CK648">
        <v>0</v>
      </c>
      <c r="CL648">
        <v>0.221023</v>
      </c>
      <c r="CM648">
        <v>1460.09</v>
      </c>
      <c r="CN648">
        <v>0.973009</v>
      </c>
      <c r="CO648">
        <v>0.0269906</v>
      </c>
      <c r="CP648">
        <v>0</v>
      </c>
      <c r="CQ648">
        <v>886.872333333333</v>
      </c>
      <c r="CR648">
        <v>4.99999</v>
      </c>
      <c r="CS648">
        <v>13072.4</v>
      </c>
      <c r="CT648">
        <v>12729.2</v>
      </c>
      <c r="CU648">
        <v>41.062</v>
      </c>
      <c r="CV648">
        <v>42.354</v>
      </c>
      <c r="CW648">
        <v>41.812</v>
      </c>
      <c r="CX648">
        <v>42.062</v>
      </c>
      <c r="CY648">
        <v>44</v>
      </c>
      <c r="CZ648">
        <v>1415.82</v>
      </c>
      <c r="DA648">
        <v>39.27</v>
      </c>
      <c r="DB648">
        <v>0</v>
      </c>
      <c r="DC648">
        <v>1626466463</v>
      </c>
      <c r="DD648">
        <v>0</v>
      </c>
      <c r="DE648">
        <v>887.612846153846</v>
      </c>
      <c r="DF648">
        <v>-5.7676581190425</v>
      </c>
      <c r="DG648">
        <v>-62.0888887793575</v>
      </c>
      <c r="DH648">
        <v>13078.4192307692</v>
      </c>
      <c r="DI648">
        <v>15</v>
      </c>
      <c r="DJ648">
        <v>1626465084.6</v>
      </c>
      <c r="DK648" t="s">
        <v>294</v>
      </c>
      <c r="DL648">
        <v>1626465076.6</v>
      </c>
      <c r="DM648">
        <v>1626465084.6</v>
      </c>
      <c r="DN648">
        <v>8</v>
      </c>
      <c r="DO648">
        <v>0.212</v>
      </c>
      <c r="DP648">
        <v>0.013</v>
      </c>
      <c r="DQ648">
        <v>1.588</v>
      </c>
      <c r="DR648">
        <v>-0.074</v>
      </c>
      <c r="DS648">
        <v>420</v>
      </c>
      <c r="DT648">
        <v>3</v>
      </c>
      <c r="DU648">
        <v>0.13</v>
      </c>
      <c r="DV648">
        <v>0.03</v>
      </c>
      <c r="DW648">
        <v>-25.0045951219512</v>
      </c>
      <c r="DX648">
        <v>0.0620027874564415</v>
      </c>
      <c r="DY648">
        <v>0.0211175334759314</v>
      </c>
      <c r="DZ648">
        <v>1</v>
      </c>
      <c r="EA648">
        <v>887.857485714286</v>
      </c>
      <c r="EB648">
        <v>-4.77607045009698</v>
      </c>
      <c r="EC648">
        <v>0.516471787166324</v>
      </c>
      <c r="ED648">
        <v>1</v>
      </c>
      <c r="EE648">
        <v>9.95335195121951</v>
      </c>
      <c r="EF648">
        <v>0.162256097560972</v>
      </c>
      <c r="EG648">
        <v>0.0171005283357993</v>
      </c>
      <c r="EH648">
        <v>0</v>
      </c>
      <c r="EI648">
        <v>2</v>
      </c>
      <c r="EJ648">
        <v>3</v>
      </c>
      <c r="EK648" t="s">
        <v>354</v>
      </c>
      <c r="EL648">
        <v>100</v>
      </c>
      <c r="EM648">
        <v>100</v>
      </c>
      <c r="EN648">
        <v>1.549</v>
      </c>
      <c r="EO648">
        <v>0.0735</v>
      </c>
      <c r="EP648">
        <v>0.796380875196005</v>
      </c>
      <c r="EQ648">
        <v>0.00225868272383977</v>
      </c>
      <c r="ER648">
        <v>-9.96746185667655e-07</v>
      </c>
      <c r="ES648">
        <v>2.83711317370827e-10</v>
      </c>
      <c r="ET648">
        <v>-0.071317122073674</v>
      </c>
      <c r="EU648">
        <v>-0.00217948432402501</v>
      </c>
      <c r="EV648">
        <v>0.000453263451741206</v>
      </c>
      <c r="EW648">
        <v>-1.16319206543697e-06</v>
      </c>
      <c r="EX648">
        <v>-2</v>
      </c>
      <c r="EY648">
        <v>2196</v>
      </c>
      <c r="EZ648">
        <v>1</v>
      </c>
      <c r="FA648">
        <v>25</v>
      </c>
      <c r="FB648">
        <v>22.9</v>
      </c>
      <c r="FC648">
        <v>22.8</v>
      </c>
      <c r="FD648">
        <v>18</v>
      </c>
      <c r="FE648">
        <v>843.808</v>
      </c>
      <c r="FF648">
        <v>443.187</v>
      </c>
      <c r="FG648">
        <v>46.1306</v>
      </c>
      <c r="FH648">
        <v>26.0173</v>
      </c>
      <c r="FI648">
        <v>30.0006</v>
      </c>
      <c r="FJ648">
        <v>25.7872</v>
      </c>
      <c r="FK648">
        <v>25.7876</v>
      </c>
      <c r="FL648">
        <v>25.235</v>
      </c>
      <c r="FM648">
        <v>29.3176</v>
      </c>
      <c r="FN648">
        <v>0</v>
      </c>
      <c r="FO648">
        <v>47</v>
      </c>
      <c r="FP648">
        <v>420</v>
      </c>
      <c r="FQ648">
        <v>11.2525</v>
      </c>
      <c r="FR648">
        <v>101.397</v>
      </c>
      <c r="FS648">
        <v>101.809</v>
      </c>
    </row>
    <row r="649" spans="1:175">
      <c r="A649">
        <v>633</v>
      </c>
      <c r="B649">
        <v>1626466454</v>
      </c>
      <c r="C649">
        <v>1264.40000009537</v>
      </c>
      <c r="D649" t="s">
        <v>1560</v>
      </c>
      <c r="E649" t="s">
        <v>1561</v>
      </c>
      <c r="F649">
        <v>1</v>
      </c>
      <c r="G649" t="s">
        <v>291</v>
      </c>
      <c r="H649">
        <v>1626466453</v>
      </c>
      <c r="I649">
        <f>(J649)/1000</f>
        <v>0</v>
      </c>
      <c r="J649">
        <f>1000*CB649*AH649*(BX649-BY649)/(100*BQ649*(1000-AH649*BX649))</f>
        <v>0</v>
      </c>
      <c r="K649">
        <f>CB649*AH649*(BW649-BV649*(1000-AH649*BY649)/(1000-AH649*BX649))/(100*BQ649)</f>
        <v>0</v>
      </c>
      <c r="L649">
        <f>BV649 - IF(AH649&gt;1, K649*BQ649*100.0/(AJ649*CJ649), 0)</f>
        <v>0</v>
      </c>
      <c r="M649">
        <f>((S649-I649/2)*L649-K649)/(S649+I649/2)</f>
        <v>0</v>
      </c>
      <c r="N649">
        <f>M649*(CC649+CD649)/1000.0</f>
        <v>0</v>
      </c>
      <c r="O649">
        <f>(BV649 - IF(AH649&gt;1, K649*BQ649*100.0/(AJ649*CJ649), 0))*(CC649+CD649)/1000.0</f>
        <v>0</v>
      </c>
      <c r="P649">
        <f>2.0/((1/R649-1/Q649)+SIGN(R649)*SQRT((1/R649-1/Q649)*(1/R649-1/Q649) + 4*BR649/((BR649+1)*(BR649+1))*(2*1/R649*1/Q649-1/Q649*1/Q649)))</f>
        <v>0</v>
      </c>
      <c r="Q649">
        <f>IF(LEFT(BS649,1)&lt;&gt;"0",IF(LEFT(BS649,1)="1",3.0,BT649),$D$5+$E$5*(CJ649*CC649/($K$5*1000))+$F$5*(CJ649*CC649/($K$5*1000))*MAX(MIN(BQ649,$J$5),$I$5)*MAX(MIN(BQ649,$J$5),$I$5)+$G$5*MAX(MIN(BQ649,$J$5),$I$5)*(CJ649*CC649/($K$5*1000))+$H$5*(CJ649*CC649/($K$5*1000))*(CJ649*CC649/($K$5*1000)))</f>
        <v>0</v>
      </c>
      <c r="R649">
        <f>I649*(1000-(1000*0.61365*exp(17.502*V649/(240.97+V649))/(CC649+CD649)+BX649)/2)/(1000*0.61365*exp(17.502*V649/(240.97+V649))/(CC649+CD649)-BX649)</f>
        <v>0</v>
      </c>
      <c r="S649">
        <f>1/((BR649+1)/(P649/1.6)+1/(Q649/1.37)) + BR649/((BR649+1)/(P649/1.6) + BR649/(Q649/1.37))</f>
        <v>0</v>
      </c>
      <c r="T649">
        <f>(BM649*BP649)</f>
        <v>0</v>
      </c>
      <c r="U649">
        <f>(CE649+(T649+2*0.95*5.67E-8*(((CE649+$B$7)+273)^4-(CE649+273)^4)-44100*I649)/(1.84*29.3*Q649+8*0.95*5.67E-8*(CE649+273)^3))</f>
        <v>0</v>
      </c>
      <c r="V649">
        <f>($C$7*CF649+$D$7*CG649+$E$7*U649)</f>
        <v>0</v>
      </c>
      <c r="W649">
        <f>0.61365*exp(17.502*V649/(240.97+V649))</f>
        <v>0</v>
      </c>
      <c r="X649">
        <f>(Y649/Z649*100)</f>
        <v>0</v>
      </c>
      <c r="Y649">
        <f>BX649*(CC649+CD649)/1000</f>
        <v>0</v>
      </c>
      <c r="Z649">
        <f>0.61365*exp(17.502*CE649/(240.97+CE649))</f>
        <v>0</v>
      </c>
      <c r="AA649">
        <f>(W649-BX649*(CC649+CD649)/1000)</f>
        <v>0</v>
      </c>
      <c r="AB649">
        <f>(-I649*44100)</f>
        <v>0</v>
      </c>
      <c r="AC649">
        <f>2*29.3*Q649*0.92*(CE649-V649)</f>
        <v>0</v>
      </c>
      <c r="AD649">
        <f>2*0.95*5.67E-8*(((CE649+$B$7)+273)^4-(V649+273)^4)</f>
        <v>0</v>
      </c>
      <c r="AE649">
        <f>T649+AD649+AB649+AC649</f>
        <v>0</v>
      </c>
      <c r="AF649">
        <v>123</v>
      </c>
      <c r="AG649">
        <v>14</v>
      </c>
      <c r="AH649">
        <f>IF(AF649*$H$13&gt;=AJ649,1.0,(AJ649/(AJ649-AF649*$H$13)))</f>
        <v>0</v>
      </c>
      <c r="AI649">
        <f>(AH649-1)*100</f>
        <v>0</v>
      </c>
      <c r="AJ649">
        <f>MAX(0,($B$13+$C$13*CJ649)/(1+$D$13*CJ649)*CC649/(CE649+273)*$E$13)</f>
        <v>0</v>
      </c>
      <c r="AK649" t="s">
        <v>292</v>
      </c>
      <c r="AL649" t="s">
        <v>292</v>
      </c>
      <c r="AM649">
        <v>0</v>
      </c>
      <c r="AN649">
        <v>0</v>
      </c>
      <c r="AO649">
        <f>1-AM649/AN649</f>
        <v>0</v>
      </c>
      <c r="AP649">
        <v>0</v>
      </c>
      <c r="AQ649" t="s">
        <v>292</v>
      </c>
      <c r="AR649" t="s">
        <v>292</v>
      </c>
      <c r="AS649">
        <v>0</v>
      </c>
      <c r="AT649">
        <v>0</v>
      </c>
      <c r="AU649">
        <f>1-AS649/AT649</f>
        <v>0</v>
      </c>
      <c r="AV649">
        <v>0.5</v>
      </c>
      <c r="AW649">
        <f>BN649</f>
        <v>0</v>
      </c>
      <c r="AX649">
        <f>K649</f>
        <v>0</v>
      </c>
      <c r="AY649">
        <f>AU649*AV649*AW649</f>
        <v>0</v>
      </c>
      <c r="AZ649">
        <f>(AX649-AP649)/AW649</f>
        <v>0</v>
      </c>
      <c r="BA649">
        <f>(AN649-AT649)/AT649</f>
        <v>0</v>
      </c>
      <c r="BB649">
        <f>AM649/(AO649+AM649/AT649)</f>
        <v>0</v>
      </c>
      <c r="BC649" t="s">
        <v>292</v>
      </c>
      <c r="BD649">
        <v>0</v>
      </c>
      <c r="BE649">
        <f>IF(BD649&lt;&gt;0, BD649, BB649)</f>
        <v>0</v>
      </c>
      <c r="BF649">
        <f>1-BE649/AT649</f>
        <v>0</v>
      </c>
      <c r="BG649">
        <f>(AT649-AS649)/(AT649-BE649)</f>
        <v>0</v>
      </c>
      <c r="BH649">
        <f>(AN649-AT649)/(AN649-BE649)</f>
        <v>0</v>
      </c>
      <c r="BI649">
        <f>(AT649-AS649)/(AT649-AM649)</f>
        <v>0</v>
      </c>
      <c r="BJ649">
        <f>(AN649-AT649)/(AN649-AM649)</f>
        <v>0</v>
      </c>
      <c r="BK649">
        <f>(BG649*BE649/AS649)</f>
        <v>0</v>
      </c>
      <c r="BL649">
        <f>(1-BK649)</f>
        <v>0</v>
      </c>
      <c r="BM649">
        <f>$B$11*CK649+$C$11*CL649+$F$11*CM649*(1-CP649)</f>
        <v>0</v>
      </c>
      <c r="BN649">
        <f>BM649*BO649</f>
        <v>0</v>
      </c>
      <c r="BO649">
        <f>($B$11*$D$9+$C$11*$D$9+$F$11*((CZ649+CR649)/MAX(CZ649+CR649+DA649, 0.1)*$I$9+DA649/MAX(CZ649+CR649+DA649, 0.1)*$J$9))/($B$11+$C$11+$F$11)</f>
        <v>0</v>
      </c>
      <c r="BP649">
        <f>($B$11*$K$9+$C$11*$K$9+$F$11*((CZ649+CR649)/MAX(CZ649+CR649+DA649, 0.1)*$P$9+DA649/MAX(CZ649+CR649+DA649, 0.1)*$Q$9))/($B$11+$C$11+$F$11)</f>
        <v>0</v>
      </c>
      <c r="BQ649">
        <v>6</v>
      </c>
      <c r="BR649">
        <v>0.5</v>
      </c>
      <c r="BS649" t="s">
        <v>293</v>
      </c>
      <c r="BT649">
        <v>2</v>
      </c>
      <c r="BU649">
        <v>1626466453</v>
      </c>
      <c r="BV649">
        <v>395.045666666667</v>
      </c>
      <c r="BW649">
        <v>419.945</v>
      </c>
      <c r="BX649">
        <v>21.1825333333333</v>
      </c>
      <c r="BY649">
        <v>11.1956666666667</v>
      </c>
      <c r="BZ649">
        <v>393.497333333333</v>
      </c>
      <c r="CA649">
        <v>21.1088333333333</v>
      </c>
      <c r="CB649">
        <v>900.039333333333</v>
      </c>
      <c r="CC649">
        <v>100.747</v>
      </c>
      <c r="CD649">
        <v>0.0996345333333333</v>
      </c>
      <c r="CE649">
        <v>36.5916</v>
      </c>
      <c r="CF649">
        <v>33.5784333333333</v>
      </c>
      <c r="CG649">
        <v>999.9</v>
      </c>
      <c r="CH649">
        <v>0</v>
      </c>
      <c r="CI649">
        <v>0</v>
      </c>
      <c r="CJ649">
        <v>9996.23333333333</v>
      </c>
      <c r="CK649">
        <v>0</v>
      </c>
      <c r="CL649">
        <v>0.221023</v>
      </c>
      <c r="CM649">
        <v>1459.92333333333</v>
      </c>
      <c r="CN649">
        <v>0.973006333333333</v>
      </c>
      <c r="CO649">
        <v>0.0269937333333333</v>
      </c>
      <c r="CP649">
        <v>0</v>
      </c>
      <c r="CQ649">
        <v>887.236</v>
      </c>
      <c r="CR649">
        <v>4.99999</v>
      </c>
      <c r="CS649">
        <v>13068.1</v>
      </c>
      <c r="CT649">
        <v>12727.7333333333</v>
      </c>
      <c r="CU649">
        <v>41.062</v>
      </c>
      <c r="CV649">
        <v>42.375</v>
      </c>
      <c r="CW649">
        <v>41.833</v>
      </c>
      <c r="CX649">
        <v>42.062</v>
      </c>
      <c r="CY649">
        <v>44</v>
      </c>
      <c r="CZ649">
        <v>1415.65333333333</v>
      </c>
      <c r="DA649">
        <v>39.27</v>
      </c>
      <c r="DB649">
        <v>0</v>
      </c>
      <c r="DC649">
        <v>1626466465.4</v>
      </c>
      <c r="DD649">
        <v>0</v>
      </c>
      <c r="DE649">
        <v>887.436230769231</v>
      </c>
      <c r="DF649">
        <v>-4.23863248987091</v>
      </c>
      <c r="DG649">
        <v>-68.1504273329851</v>
      </c>
      <c r="DH649">
        <v>13075.7461538462</v>
      </c>
      <c r="DI649">
        <v>15</v>
      </c>
      <c r="DJ649">
        <v>1626465084.6</v>
      </c>
      <c r="DK649" t="s">
        <v>294</v>
      </c>
      <c r="DL649">
        <v>1626465076.6</v>
      </c>
      <c r="DM649">
        <v>1626465084.6</v>
      </c>
      <c r="DN649">
        <v>8</v>
      </c>
      <c r="DO649">
        <v>0.212</v>
      </c>
      <c r="DP649">
        <v>0.013</v>
      </c>
      <c r="DQ649">
        <v>1.588</v>
      </c>
      <c r="DR649">
        <v>-0.074</v>
      </c>
      <c r="DS649">
        <v>420</v>
      </c>
      <c r="DT649">
        <v>3</v>
      </c>
      <c r="DU649">
        <v>0.13</v>
      </c>
      <c r="DV649">
        <v>0.03</v>
      </c>
      <c r="DW649">
        <v>-24.9918634146341</v>
      </c>
      <c r="DX649">
        <v>0.153706620208968</v>
      </c>
      <c r="DY649">
        <v>0.033580400468984</v>
      </c>
      <c r="DZ649">
        <v>1</v>
      </c>
      <c r="EA649">
        <v>887.704242424242</v>
      </c>
      <c r="EB649">
        <v>-4.60771655539596</v>
      </c>
      <c r="EC649">
        <v>0.491911425280405</v>
      </c>
      <c r="ED649">
        <v>1</v>
      </c>
      <c r="EE649">
        <v>9.95956317073171</v>
      </c>
      <c r="EF649">
        <v>0.139820905923357</v>
      </c>
      <c r="EG649">
        <v>0.0144937013130305</v>
      </c>
      <c r="EH649">
        <v>0</v>
      </c>
      <c r="EI649">
        <v>2</v>
      </c>
      <c r="EJ649">
        <v>3</v>
      </c>
      <c r="EK649" t="s">
        <v>354</v>
      </c>
      <c r="EL649">
        <v>100</v>
      </c>
      <c r="EM649">
        <v>100</v>
      </c>
      <c r="EN649">
        <v>1.548</v>
      </c>
      <c r="EO649">
        <v>0.074</v>
      </c>
      <c r="EP649">
        <v>0.796380875196005</v>
      </c>
      <c r="EQ649">
        <v>0.00225868272383977</v>
      </c>
      <c r="ER649">
        <v>-9.96746185667655e-07</v>
      </c>
      <c r="ES649">
        <v>2.83711317370827e-10</v>
      </c>
      <c r="ET649">
        <v>-0.071317122073674</v>
      </c>
      <c r="EU649">
        <v>-0.00217948432402501</v>
      </c>
      <c r="EV649">
        <v>0.000453263451741206</v>
      </c>
      <c r="EW649">
        <v>-1.16319206543697e-06</v>
      </c>
      <c r="EX649">
        <v>-2</v>
      </c>
      <c r="EY649">
        <v>2196</v>
      </c>
      <c r="EZ649">
        <v>1</v>
      </c>
      <c r="FA649">
        <v>25</v>
      </c>
      <c r="FB649">
        <v>23</v>
      </c>
      <c r="FC649">
        <v>22.8</v>
      </c>
      <c r="FD649">
        <v>18</v>
      </c>
      <c r="FE649">
        <v>843.713</v>
      </c>
      <c r="FF649">
        <v>443.348</v>
      </c>
      <c r="FG649">
        <v>46.1544</v>
      </c>
      <c r="FH649">
        <v>26.0217</v>
      </c>
      <c r="FI649">
        <v>30.0006</v>
      </c>
      <c r="FJ649">
        <v>25.7902</v>
      </c>
      <c r="FK649">
        <v>25.7904</v>
      </c>
      <c r="FL649">
        <v>25.2345</v>
      </c>
      <c r="FM649">
        <v>29.0155</v>
      </c>
      <c r="FN649">
        <v>0</v>
      </c>
      <c r="FO649">
        <v>47</v>
      </c>
      <c r="FP649">
        <v>420</v>
      </c>
      <c r="FQ649">
        <v>11.3563</v>
      </c>
      <c r="FR649">
        <v>101.398</v>
      </c>
      <c r="FS649">
        <v>101.809</v>
      </c>
    </row>
    <row r="650" spans="1:175">
      <c r="A650">
        <v>634</v>
      </c>
      <c r="B650">
        <v>1626466456</v>
      </c>
      <c r="C650">
        <v>1266.40000009537</v>
      </c>
      <c r="D650" t="s">
        <v>1562</v>
      </c>
      <c r="E650" t="s">
        <v>1563</v>
      </c>
      <c r="F650">
        <v>1</v>
      </c>
      <c r="G650" t="s">
        <v>291</v>
      </c>
      <c r="H650">
        <v>1626466455</v>
      </c>
      <c r="I650">
        <f>(J650)/1000</f>
        <v>0</v>
      </c>
      <c r="J650">
        <f>1000*CB650*AH650*(BX650-BY650)/(100*BQ650*(1000-AH650*BX650))</f>
        <v>0</v>
      </c>
      <c r="K650">
        <f>CB650*AH650*(BW650-BV650*(1000-AH650*BY650)/(1000-AH650*BX650))/(100*BQ650)</f>
        <v>0</v>
      </c>
      <c r="L650">
        <f>BV650 - IF(AH650&gt;1, K650*BQ650*100.0/(AJ650*CJ650), 0)</f>
        <v>0</v>
      </c>
      <c r="M650">
        <f>((S650-I650/2)*L650-K650)/(S650+I650/2)</f>
        <v>0</v>
      </c>
      <c r="N650">
        <f>M650*(CC650+CD650)/1000.0</f>
        <v>0</v>
      </c>
      <c r="O650">
        <f>(BV650 - IF(AH650&gt;1, K650*BQ650*100.0/(AJ650*CJ650), 0))*(CC650+CD650)/1000.0</f>
        <v>0</v>
      </c>
      <c r="P650">
        <f>2.0/((1/R650-1/Q650)+SIGN(R650)*SQRT((1/R650-1/Q650)*(1/R650-1/Q650) + 4*BR650/((BR650+1)*(BR650+1))*(2*1/R650*1/Q650-1/Q650*1/Q650)))</f>
        <v>0</v>
      </c>
      <c r="Q650">
        <f>IF(LEFT(BS650,1)&lt;&gt;"0",IF(LEFT(BS650,1)="1",3.0,BT650),$D$5+$E$5*(CJ650*CC650/($K$5*1000))+$F$5*(CJ650*CC650/($K$5*1000))*MAX(MIN(BQ650,$J$5),$I$5)*MAX(MIN(BQ650,$J$5),$I$5)+$G$5*MAX(MIN(BQ650,$J$5),$I$5)*(CJ650*CC650/($K$5*1000))+$H$5*(CJ650*CC650/($K$5*1000))*(CJ650*CC650/($K$5*1000)))</f>
        <v>0</v>
      </c>
      <c r="R650">
        <f>I650*(1000-(1000*0.61365*exp(17.502*V650/(240.97+V650))/(CC650+CD650)+BX650)/2)/(1000*0.61365*exp(17.502*V650/(240.97+V650))/(CC650+CD650)-BX650)</f>
        <v>0</v>
      </c>
      <c r="S650">
        <f>1/((BR650+1)/(P650/1.6)+1/(Q650/1.37)) + BR650/((BR650+1)/(P650/1.6) + BR650/(Q650/1.37))</f>
        <v>0</v>
      </c>
      <c r="T650">
        <f>(BM650*BP650)</f>
        <v>0</v>
      </c>
      <c r="U650">
        <f>(CE650+(T650+2*0.95*5.67E-8*(((CE650+$B$7)+273)^4-(CE650+273)^4)-44100*I650)/(1.84*29.3*Q650+8*0.95*5.67E-8*(CE650+273)^3))</f>
        <v>0</v>
      </c>
      <c r="V650">
        <f>($C$7*CF650+$D$7*CG650+$E$7*U650)</f>
        <v>0</v>
      </c>
      <c r="W650">
        <f>0.61365*exp(17.502*V650/(240.97+V650))</f>
        <v>0</v>
      </c>
      <c r="X650">
        <f>(Y650/Z650*100)</f>
        <v>0</v>
      </c>
      <c r="Y650">
        <f>BX650*(CC650+CD650)/1000</f>
        <v>0</v>
      </c>
      <c r="Z650">
        <f>0.61365*exp(17.502*CE650/(240.97+CE650))</f>
        <v>0</v>
      </c>
      <c r="AA650">
        <f>(W650-BX650*(CC650+CD650)/1000)</f>
        <v>0</v>
      </c>
      <c r="AB650">
        <f>(-I650*44100)</f>
        <v>0</v>
      </c>
      <c r="AC650">
        <f>2*29.3*Q650*0.92*(CE650-V650)</f>
        <v>0</v>
      </c>
      <c r="AD650">
        <f>2*0.95*5.67E-8*(((CE650+$B$7)+273)^4-(V650+273)^4)</f>
        <v>0</v>
      </c>
      <c r="AE650">
        <f>T650+AD650+AB650+AC650</f>
        <v>0</v>
      </c>
      <c r="AF650">
        <v>122</v>
      </c>
      <c r="AG650">
        <v>14</v>
      </c>
      <c r="AH650">
        <f>IF(AF650*$H$13&gt;=AJ650,1.0,(AJ650/(AJ650-AF650*$H$13)))</f>
        <v>0</v>
      </c>
      <c r="AI650">
        <f>(AH650-1)*100</f>
        <v>0</v>
      </c>
      <c r="AJ650">
        <f>MAX(0,($B$13+$C$13*CJ650)/(1+$D$13*CJ650)*CC650/(CE650+273)*$E$13)</f>
        <v>0</v>
      </c>
      <c r="AK650" t="s">
        <v>292</v>
      </c>
      <c r="AL650" t="s">
        <v>292</v>
      </c>
      <c r="AM650">
        <v>0</v>
      </c>
      <c r="AN650">
        <v>0</v>
      </c>
      <c r="AO650">
        <f>1-AM650/AN650</f>
        <v>0</v>
      </c>
      <c r="AP650">
        <v>0</v>
      </c>
      <c r="AQ650" t="s">
        <v>292</v>
      </c>
      <c r="AR650" t="s">
        <v>292</v>
      </c>
      <c r="AS650">
        <v>0</v>
      </c>
      <c r="AT650">
        <v>0</v>
      </c>
      <c r="AU650">
        <f>1-AS650/AT650</f>
        <v>0</v>
      </c>
      <c r="AV650">
        <v>0.5</v>
      </c>
      <c r="AW650">
        <f>BN650</f>
        <v>0</v>
      </c>
      <c r="AX650">
        <f>K650</f>
        <v>0</v>
      </c>
      <c r="AY650">
        <f>AU650*AV650*AW650</f>
        <v>0</v>
      </c>
      <c r="AZ650">
        <f>(AX650-AP650)/AW650</f>
        <v>0</v>
      </c>
      <c r="BA650">
        <f>(AN650-AT650)/AT650</f>
        <v>0</v>
      </c>
      <c r="BB650">
        <f>AM650/(AO650+AM650/AT650)</f>
        <v>0</v>
      </c>
      <c r="BC650" t="s">
        <v>292</v>
      </c>
      <c r="BD650">
        <v>0</v>
      </c>
      <c r="BE650">
        <f>IF(BD650&lt;&gt;0, BD650, BB650)</f>
        <v>0</v>
      </c>
      <c r="BF650">
        <f>1-BE650/AT650</f>
        <v>0</v>
      </c>
      <c r="BG650">
        <f>(AT650-AS650)/(AT650-BE650)</f>
        <v>0</v>
      </c>
      <c r="BH650">
        <f>(AN650-AT650)/(AN650-BE650)</f>
        <v>0</v>
      </c>
      <c r="BI650">
        <f>(AT650-AS650)/(AT650-AM650)</f>
        <v>0</v>
      </c>
      <c r="BJ650">
        <f>(AN650-AT650)/(AN650-AM650)</f>
        <v>0</v>
      </c>
      <c r="BK650">
        <f>(BG650*BE650/AS650)</f>
        <v>0</v>
      </c>
      <c r="BL650">
        <f>(1-BK650)</f>
        <v>0</v>
      </c>
      <c r="BM650">
        <f>$B$11*CK650+$C$11*CL650+$F$11*CM650*(1-CP650)</f>
        <v>0</v>
      </c>
      <c r="BN650">
        <f>BM650*BO650</f>
        <v>0</v>
      </c>
      <c r="BO650">
        <f>($B$11*$D$9+$C$11*$D$9+$F$11*((CZ650+CR650)/MAX(CZ650+CR650+DA650, 0.1)*$I$9+DA650/MAX(CZ650+CR650+DA650, 0.1)*$J$9))/($B$11+$C$11+$F$11)</f>
        <v>0</v>
      </c>
      <c r="BP650">
        <f>($B$11*$K$9+$C$11*$K$9+$F$11*((CZ650+CR650)/MAX(CZ650+CR650+DA650, 0.1)*$P$9+DA650/MAX(CZ650+CR650+DA650, 0.1)*$Q$9))/($B$11+$C$11+$F$11)</f>
        <v>0</v>
      </c>
      <c r="BQ650">
        <v>6</v>
      </c>
      <c r="BR650">
        <v>0.5</v>
      </c>
      <c r="BS650" t="s">
        <v>293</v>
      </c>
      <c r="BT650">
        <v>2</v>
      </c>
      <c r="BU650">
        <v>1626466455</v>
      </c>
      <c r="BV650">
        <v>395.019666666667</v>
      </c>
      <c r="BW650">
        <v>419.972333333333</v>
      </c>
      <c r="BX650">
        <v>21.2149</v>
      </c>
      <c r="BY650">
        <v>11.2122333333333</v>
      </c>
      <c r="BZ650">
        <v>393.471666666667</v>
      </c>
      <c r="CA650">
        <v>21.1407</v>
      </c>
      <c r="CB650">
        <v>899.989666666667</v>
      </c>
      <c r="CC650">
        <v>100.748</v>
      </c>
      <c r="CD650">
        <v>0.100258666666667</v>
      </c>
      <c r="CE650">
        <v>36.6147</v>
      </c>
      <c r="CF650">
        <v>33.6019666666667</v>
      </c>
      <c r="CG650">
        <v>999.9</v>
      </c>
      <c r="CH650">
        <v>0</v>
      </c>
      <c r="CI650">
        <v>0</v>
      </c>
      <c r="CJ650">
        <v>9950.41666666667</v>
      </c>
      <c r="CK650">
        <v>0</v>
      </c>
      <c r="CL650">
        <v>0.221023</v>
      </c>
      <c r="CM650">
        <v>1460.00666666667</v>
      </c>
      <c r="CN650">
        <v>0.973007666666667</v>
      </c>
      <c r="CO650">
        <v>0.0269921666666667</v>
      </c>
      <c r="CP650">
        <v>0</v>
      </c>
      <c r="CQ650">
        <v>886.911</v>
      </c>
      <c r="CR650">
        <v>4.99999</v>
      </c>
      <c r="CS650">
        <v>13067.5</v>
      </c>
      <c r="CT650">
        <v>12728.4666666667</v>
      </c>
      <c r="CU650">
        <v>41.125</v>
      </c>
      <c r="CV650">
        <v>42.375</v>
      </c>
      <c r="CW650">
        <v>41.833</v>
      </c>
      <c r="CX650">
        <v>42.062</v>
      </c>
      <c r="CY650">
        <v>44</v>
      </c>
      <c r="CZ650">
        <v>1415.73666666667</v>
      </c>
      <c r="DA650">
        <v>39.27</v>
      </c>
      <c r="DB650">
        <v>0</v>
      </c>
      <c r="DC650">
        <v>1626466467.2</v>
      </c>
      <c r="DD650">
        <v>0</v>
      </c>
      <c r="DE650">
        <v>887.27704</v>
      </c>
      <c r="DF650">
        <v>-3.90192308538986</v>
      </c>
      <c r="DG650">
        <v>-63.9230769780801</v>
      </c>
      <c r="DH650">
        <v>13073.42</v>
      </c>
      <c r="DI650">
        <v>15</v>
      </c>
      <c r="DJ650">
        <v>1626465084.6</v>
      </c>
      <c r="DK650" t="s">
        <v>294</v>
      </c>
      <c r="DL650">
        <v>1626465076.6</v>
      </c>
      <c r="DM650">
        <v>1626465084.6</v>
      </c>
      <c r="DN650">
        <v>8</v>
      </c>
      <c r="DO650">
        <v>0.212</v>
      </c>
      <c r="DP650">
        <v>0.013</v>
      </c>
      <c r="DQ650">
        <v>1.588</v>
      </c>
      <c r="DR650">
        <v>-0.074</v>
      </c>
      <c r="DS650">
        <v>420</v>
      </c>
      <c r="DT650">
        <v>3</v>
      </c>
      <c r="DU650">
        <v>0.13</v>
      </c>
      <c r="DV650">
        <v>0.03</v>
      </c>
      <c r="DW650">
        <v>-24.985012195122</v>
      </c>
      <c r="DX650">
        <v>0.197456445992983</v>
      </c>
      <c r="DY650">
        <v>0.0365677133022704</v>
      </c>
      <c r="DZ650">
        <v>1</v>
      </c>
      <c r="EA650">
        <v>887.569909090909</v>
      </c>
      <c r="EB650">
        <v>-4.4835929739897</v>
      </c>
      <c r="EC650">
        <v>0.482161004395607</v>
      </c>
      <c r="ED650">
        <v>1</v>
      </c>
      <c r="EE650">
        <v>9.96571902439024</v>
      </c>
      <c r="EF650">
        <v>0.15198689895471</v>
      </c>
      <c r="EG650">
        <v>0.0159452460695631</v>
      </c>
      <c r="EH650">
        <v>0</v>
      </c>
      <c r="EI650">
        <v>2</v>
      </c>
      <c r="EJ650">
        <v>3</v>
      </c>
      <c r="EK650" t="s">
        <v>354</v>
      </c>
      <c r="EL650">
        <v>100</v>
      </c>
      <c r="EM650">
        <v>100</v>
      </c>
      <c r="EN650">
        <v>1.548</v>
      </c>
      <c r="EO650">
        <v>0.0744</v>
      </c>
      <c r="EP650">
        <v>0.796380875196005</v>
      </c>
      <c r="EQ650">
        <v>0.00225868272383977</v>
      </c>
      <c r="ER650">
        <v>-9.96746185667655e-07</v>
      </c>
      <c r="ES650">
        <v>2.83711317370827e-10</v>
      </c>
      <c r="ET650">
        <v>-0.071317122073674</v>
      </c>
      <c r="EU650">
        <v>-0.00217948432402501</v>
      </c>
      <c r="EV650">
        <v>0.000453263451741206</v>
      </c>
      <c r="EW650">
        <v>-1.16319206543697e-06</v>
      </c>
      <c r="EX650">
        <v>-2</v>
      </c>
      <c r="EY650">
        <v>2196</v>
      </c>
      <c r="EZ650">
        <v>1</v>
      </c>
      <c r="FA650">
        <v>25</v>
      </c>
      <c r="FB650">
        <v>23</v>
      </c>
      <c r="FC650">
        <v>22.9</v>
      </c>
      <c r="FD650">
        <v>18</v>
      </c>
      <c r="FE650">
        <v>843.949</v>
      </c>
      <c r="FF650">
        <v>443.431</v>
      </c>
      <c r="FG650">
        <v>46.1779</v>
      </c>
      <c r="FH650">
        <v>26.0253</v>
      </c>
      <c r="FI650">
        <v>30.0007</v>
      </c>
      <c r="FJ650">
        <v>25.7932</v>
      </c>
      <c r="FK650">
        <v>25.7931</v>
      </c>
      <c r="FL650">
        <v>25.2366</v>
      </c>
      <c r="FM650">
        <v>29.0155</v>
      </c>
      <c r="FN650">
        <v>0</v>
      </c>
      <c r="FO650">
        <v>47</v>
      </c>
      <c r="FP650">
        <v>420</v>
      </c>
      <c r="FQ650">
        <v>11.3693</v>
      </c>
      <c r="FR650">
        <v>101.397</v>
      </c>
      <c r="FS650">
        <v>101.81</v>
      </c>
    </row>
    <row r="651" spans="1:175">
      <c r="A651">
        <v>635</v>
      </c>
      <c r="B651">
        <v>1626466458</v>
      </c>
      <c r="C651">
        <v>1268.40000009537</v>
      </c>
      <c r="D651" t="s">
        <v>1564</v>
      </c>
      <c r="E651" t="s">
        <v>1565</v>
      </c>
      <c r="F651">
        <v>1</v>
      </c>
      <c r="G651" t="s">
        <v>291</v>
      </c>
      <c r="H651">
        <v>1626466457</v>
      </c>
      <c r="I651">
        <f>(J651)/1000</f>
        <v>0</v>
      </c>
      <c r="J651">
        <f>1000*CB651*AH651*(BX651-BY651)/(100*BQ651*(1000-AH651*BX651))</f>
        <v>0</v>
      </c>
      <c r="K651">
        <f>CB651*AH651*(BW651-BV651*(1000-AH651*BY651)/(1000-AH651*BX651))/(100*BQ651)</f>
        <v>0</v>
      </c>
      <c r="L651">
        <f>BV651 - IF(AH651&gt;1, K651*BQ651*100.0/(AJ651*CJ651), 0)</f>
        <v>0</v>
      </c>
      <c r="M651">
        <f>((S651-I651/2)*L651-K651)/(S651+I651/2)</f>
        <v>0</v>
      </c>
      <c r="N651">
        <f>M651*(CC651+CD651)/1000.0</f>
        <v>0</v>
      </c>
      <c r="O651">
        <f>(BV651 - IF(AH651&gt;1, K651*BQ651*100.0/(AJ651*CJ651), 0))*(CC651+CD651)/1000.0</f>
        <v>0</v>
      </c>
      <c r="P651">
        <f>2.0/((1/R651-1/Q651)+SIGN(R651)*SQRT((1/R651-1/Q651)*(1/R651-1/Q651) + 4*BR651/((BR651+1)*(BR651+1))*(2*1/R651*1/Q651-1/Q651*1/Q651)))</f>
        <v>0</v>
      </c>
      <c r="Q651">
        <f>IF(LEFT(BS651,1)&lt;&gt;"0",IF(LEFT(BS651,1)="1",3.0,BT651),$D$5+$E$5*(CJ651*CC651/($K$5*1000))+$F$5*(CJ651*CC651/($K$5*1000))*MAX(MIN(BQ651,$J$5),$I$5)*MAX(MIN(BQ651,$J$5),$I$5)+$G$5*MAX(MIN(BQ651,$J$5),$I$5)*(CJ651*CC651/($K$5*1000))+$H$5*(CJ651*CC651/($K$5*1000))*(CJ651*CC651/($K$5*1000)))</f>
        <v>0</v>
      </c>
      <c r="R651">
        <f>I651*(1000-(1000*0.61365*exp(17.502*V651/(240.97+V651))/(CC651+CD651)+BX651)/2)/(1000*0.61365*exp(17.502*V651/(240.97+V651))/(CC651+CD651)-BX651)</f>
        <v>0</v>
      </c>
      <c r="S651">
        <f>1/((BR651+1)/(P651/1.6)+1/(Q651/1.37)) + BR651/((BR651+1)/(P651/1.6) + BR651/(Q651/1.37))</f>
        <v>0</v>
      </c>
      <c r="T651">
        <f>(BM651*BP651)</f>
        <v>0</v>
      </c>
      <c r="U651">
        <f>(CE651+(T651+2*0.95*5.67E-8*(((CE651+$B$7)+273)^4-(CE651+273)^4)-44100*I651)/(1.84*29.3*Q651+8*0.95*5.67E-8*(CE651+273)^3))</f>
        <v>0</v>
      </c>
      <c r="V651">
        <f>($C$7*CF651+$D$7*CG651+$E$7*U651)</f>
        <v>0</v>
      </c>
      <c r="W651">
        <f>0.61365*exp(17.502*V651/(240.97+V651))</f>
        <v>0</v>
      </c>
      <c r="X651">
        <f>(Y651/Z651*100)</f>
        <v>0</v>
      </c>
      <c r="Y651">
        <f>BX651*(CC651+CD651)/1000</f>
        <v>0</v>
      </c>
      <c r="Z651">
        <f>0.61365*exp(17.502*CE651/(240.97+CE651))</f>
        <v>0</v>
      </c>
      <c r="AA651">
        <f>(W651-BX651*(CC651+CD651)/1000)</f>
        <v>0</v>
      </c>
      <c r="AB651">
        <f>(-I651*44100)</f>
        <v>0</v>
      </c>
      <c r="AC651">
        <f>2*29.3*Q651*0.92*(CE651-V651)</f>
        <v>0</v>
      </c>
      <c r="AD651">
        <f>2*0.95*5.67E-8*(((CE651+$B$7)+273)^4-(V651+273)^4)</f>
        <v>0</v>
      </c>
      <c r="AE651">
        <f>T651+AD651+AB651+AC651</f>
        <v>0</v>
      </c>
      <c r="AF651">
        <v>122</v>
      </c>
      <c r="AG651">
        <v>14</v>
      </c>
      <c r="AH651">
        <f>IF(AF651*$H$13&gt;=AJ651,1.0,(AJ651/(AJ651-AF651*$H$13)))</f>
        <v>0</v>
      </c>
      <c r="AI651">
        <f>(AH651-1)*100</f>
        <v>0</v>
      </c>
      <c r="AJ651">
        <f>MAX(0,($B$13+$C$13*CJ651)/(1+$D$13*CJ651)*CC651/(CE651+273)*$E$13)</f>
        <v>0</v>
      </c>
      <c r="AK651" t="s">
        <v>292</v>
      </c>
      <c r="AL651" t="s">
        <v>292</v>
      </c>
      <c r="AM651">
        <v>0</v>
      </c>
      <c r="AN651">
        <v>0</v>
      </c>
      <c r="AO651">
        <f>1-AM651/AN651</f>
        <v>0</v>
      </c>
      <c r="AP651">
        <v>0</v>
      </c>
      <c r="AQ651" t="s">
        <v>292</v>
      </c>
      <c r="AR651" t="s">
        <v>292</v>
      </c>
      <c r="AS651">
        <v>0</v>
      </c>
      <c r="AT651">
        <v>0</v>
      </c>
      <c r="AU651">
        <f>1-AS651/AT651</f>
        <v>0</v>
      </c>
      <c r="AV651">
        <v>0.5</v>
      </c>
      <c r="AW651">
        <f>BN651</f>
        <v>0</v>
      </c>
      <c r="AX651">
        <f>K651</f>
        <v>0</v>
      </c>
      <c r="AY651">
        <f>AU651*AV651*AW651</f>
        <v>0</v>
      </c>
      <c r="AZ651">
        <f>(AX651-AP651)/AW651</f>
        <v>0</v>
      </c>
      <c r="BA651">
        <f>(AN651-AT651)/AT651</f>
        <v>0</v>
      </c>
      <c r="BB651">
        <f>AM651/(AO651+AM651/AT651)</f>
        <v>0</v>
      </c>
      <c r="BC651" t="s">
        <v>292</v>
      </c>
      <c r="BD651">
        <v>0</v>
      </c>
      <c r="BE651">
        <f>IF(BD651&lt;&gt;0, BD651, BB651)</f>
        <v>0</v>
      </c>
      <c r="BF651">
        <f>1-BE651/AT651</f>
        <v>0</v>
      </c>
      <c r="BG651">
        <f>(AT651-AS651)/(AT651-BE651)</f>
        <v>0</v>
      </c>
      <c r="BH651">
        <f>(AN651-AT651)/(AN651-BE651)</f>
        <v>0</v>
      </c>
      <c r="BI651">
        <f>(AT651-AS651)/(AT651-AM651)</f>
        <v>0</v>
      </c>
      <c r="BJ651">
        <f>(AN651-AT651)/(AN651-AM651)</f>
        <v>0</v>
      </c>
      <c r="BK651">
        <f>(BG651*BE651/AS651)</f>
        <v>0</v>
      </c>
      <c r="BL651">
        <f>(1-BK651)</f>
        <v>0</v>
      </c>
      <c r="BM651">
        <f>$B$11*CK651+$C$11*CL651+$F$11*CM651*(1-CP651)</f>
        <v>0</v>
      </c>
      <c r="BN651">
        <f>BM651*BO651</f>
        <v>0</v>
      </c>
      <c r="BO651">
        <f>($B$11*$D$9+$C$11*$D$9+$F$11*((CZ651+CR651)/MAX(CZ651+CR651+DA651, 0.1)*$I$9+DA651/MAX(CZ651+CR651+DA651, 0.1)*$J$9))/($B$11+$C$11+$F$11)</f>
        <v>0</v>
      </c>
      <c r="BP651">
        <f>($B$11*$K$9+$C$11*$K$9+$F$11*((CZ651+CR651)/MAX(CZ651+CR651+DA651, 0.1)*$P$9+DA651/MAX(CZ651+CR651+DA651, 0.1)*$Q$9))/($B$11+$C$11+$F$11)</f>
        <v>0</v>
      </c>
      <c r="BQ651">
        <v>6</v>
      </c>
      <c r="BR651">
        <v>0.5</v>
      </c>
      <c r="BS651" t="s">
        <v>293</v>
      </c>
      <c r="BT651">
        <v>2</v>
      </c>
      <c r="BU651">
        <v>1626466457</v>
      </c>
      <c r="BV651">
        <v>394.998666666667</v>
      </c>
      <c r="BW651">
        <v>419.95</v>
      </c>
      <c r="BX651">
        <v>21.2379333333333</v>
      </c>
      <c r="BY651">
        <v>11.2370666666667</v>
      </c>
      <c r="BZ651">
        <v>393.450666666667</v>
      </c>
      <c r="CA651">
        <v>21.1633666666667</v>
      </c>
      <c r="CB651">
        <v>899.992666666667</v>
      </c>
      <c r="CC651">
        <v>100.749666666667</v>
      </c>
      <c r="CD651">
        <v>0.100630333333333</v>
      </c>
      <c r="CE651">
        <v>36.6408</v>
      </c>
      <c r="CF651">
        <v>33.6265</v>
      </c>
      <c r="CG651">
        <v>999.9</v>
      </c>
      <c r="CH651">
        <v>0</v>
      </c>
      <c r="CI651">
        <v>0</v>
      </c>
      <c r="CJ651">
        <v>9961.25</v>
      </c>
      <c r="CK651">
        <v>0</v>
      </c>
      <c r="CL651">
        <v>0.221023</v>
      </c>
      <c r="CM651">
        <v>1460.00666666667</v>
      </c>
      <c r="CN651">
        <v>0.973007666666667</v>
      </c>
      <c r="CO651">
        <v>0.0269921666666667</v>
      </c>
      <c r="CP651">
        <v>0</v>
      </c>
      <c r="CQ651">
        <v>886.624666666667</v>
      </c>
      <c r="CR651">
        <v>4.99999</v>
      </c>
      <c r="CS651">
        <v>13064.9333333333</v>
      </c>
      <c r="CT651">
        <v>12728.4333333333</v>
      </c>
      <c r="CU651">
        <v>41.125</v>
      </c>
      <c r="CV651">
        <v>42.375</v>
      </c>
      <c r="CW651">
        <v>41.875</v>
      </c>
      <c r="CX651">
        <v>42.062</v>
      </c>
      <c r="CY651">
        <v>44.0206666666667</v>
      </c>
      <c r="CZ651">
        <v>1415.73666666667</v>
      </c>
      <c r="DA651">
        <v>39.27</v>
      </c>
      <c r="DB651">
        <v>0</v>
      </c>
      <c r="DC651">
        <v>1626466469</v>
      </c>
      <c r="DD651">
        <v>0</v>
      </c>
      <c r="DE651">
        <v>887.176346153846</v>
      </c>
      <c r="DF651">
        <v>-4.50328205004092</v>
      </c>
      <c r="DG651">
        <v>-59.5008546646536</v>
      </c>
      <c r="DH651">
        <v>13071.6923076923</v>
      </c>
      <c r="DI651">
        <v>15</v>
      </c>
      <c r="DJ651">
        <v>1626465084.6</v>
      </c>
      <c r="DK651" t="s">
        <v>294</v>
      </c>
      <c r="DL651">
        <v>1626465076.6</v>
      </c>
      <c r="DM651">
        <v>1626465084.6</v>
      </c>
      <c r="DN651">
        <v>8</v>
      </c>
      <c r="DO651">
        <v>0.212</v>
      </c>
      <c r="DP651">
        <v>0.013</v>
      </c>
      <c r="DQ651">
        <v>1.588</v>
      </c>
      <c r="DR651">
        <v>-0.074</v>
      </c>
      <c r="DS651">
        <v>420</v>
      </c>
      <c r="DT651">
        <v>3</v>
      </c>
      <c r="DU651">
        <v>0.13</v>
      </c>
      <c r="DV651">
        <v>0.03</v>
      </c>
      <c r="DW651">
        <v>-24.9805146341463</v>
      </c>
      <c r="DX651">
        <v>0.234401393728204</v>
      </c>
      <c r="DY651">
        <v>0.03783573972418</v>
      </c>
      <c r="DZ651">
        <v>1</v>
      </c>
      <c r="EA651">
        <v>887.436657142857</v>
      </c>
      <c r="EB651">
        <v>-4.77501369863059</v>
      </c>
      <c r="EC651">
        <v>0.526882960321885</v>
      </c>
      <c r="ED651">
        <v>1</v>
      </c>
      <c r="EE651">
        <v>9.97144243902439</v>
      </c>
      <c r="EF651">
        <v>0.169328571428578</v>
      </c>
      <c r="EG651">
        <v>0.017685365974752</v>
      </c>
      <c r="EH651">
        <v>0</v>
      </c>
      <c r="EI651">
        <v>2</v>
      </c>
      <c r="EJ651">
        <v>3</v>
      </c>
      <c r="EK651" t="s">
        <v>354</v>
      </c>
      <c r="EL651">
        <v>100</v>
      </c>
      <c r="EM651">
        <v>100</v>
      </c>
      <c r="EN651">
        <v>1.548</v>
      </c>
      <c r="EO651">
        <v>0.0747</v>
      </c>
      <c r="EP651">
        <v>0.796380875196005</v>
      </c>
      <c r="EQ651">
        <v>0.00225868272383977</v>
      </c>
      <c r="ER651">
        <v>-9.96746185667655e-07</v>
      </c>
      <c r="ES651">
        <v>2.83711317370827e-10</v>
      </c>
      <c r="ET651">
        <v>-0.071317122073674</v>
      </c>
      <c r="EU651">
        <v>-0.00217948432402501</v>
      </c>
      <c r="EV651">
        <v>0.000453263451741206</v>
      </c>
      <c r="EW651">
        <v>-1.16319206543697e-06</v>
      </c>
      <c r="EX651">
        <v>-2</v>
      </c>
      <c r="EY651">
        <v>2196</v>
      </c>
      <c r="EZ651">
        <v>1</v>
      </c>
      <c r="FA651">
        <v>25</v>
      </c>
      <c r="FB651">
        <v>23</v>
      </c>
      <c r="FC651">
        <v>22.9</v>
      </c>
      <c r="FD651">
        <v>18</v>
      </c>
      <c r="FE651">
        <v>844.086</v>
      </c>
      <c r="FF651">
        <v>443.365</v>
      </c>
      <c r="FG651">
        <v>46.202</v>
      </c>
      <c r="FH651">
        <v>26.0286</v>
      </c>
      <c r="FI651">
        <v>30.0007</v>
      </c>
      <c r="FJ651">
        <v>25.7959</v>
      </c>
      <c r="FK651">
        <v>25.7962</v>
      </c>
      <c r="FL651">
        <v>25.2365</v>
      </c>
      <c r="FM651">
        <v>28.7405</v>
      </c>
      <c r="FN651">
        <v>0</v>
      </c>
      <c r="FO651">
        <v>47</v>
      </c>
      <c r="FP651">
        <v>420</v>
      </c>
      <c r="FQ651">
        <v>11.381</v>
      </c>
      <c r="FR651">
        <v>101.396</v>
      </c>
      <c r="FS651">
        <v>101.809</v>
      </c>
    </row>
    <row r="652" spans="1:175">
      <c r="A652">
        <v>636</v>
      </c>
      <c r="B652">
        <v>1626466460</v>
      </c>
      <c r="C652">
        <v>1270.40000009537</v>
      </c>
      <c r="D652" t="s">
        <v>1566</v>
      </c>
      <c r="E652" t="s">
        <v>1567</v>
      </c>
      <c r="F652">
        <v>1</v>
      </c>
      <c r="G652" t="s">
        <v>291</v>
      </c>
      <c r="H652">
        <v>1626466459</v>
      </c>
      <c r="I652">
        <f>(J652)/1000</f>
        <v>0</v>
      </c>
      <c r="J652">
        <f>1000*CB652*AH652*(BX652-BY652)/(100*BQ652*(1000-AH652*BX652))</f>
        <v>0</v>
      </c>
      <c r="K652">
        <f>CB652*AH652*(BW652-BV652*(1000-AH652*BY652)/(1000-AH652*BX652))/(100*BQ652)</f>
        <v>0</v>
      </c>
      <c r="L652">
        <f>BV652 - IF(AH652&gt;1, K652*BQ652*100.0/(AJ652*CJ652), 0)</f>
        <v>0</v>
      </c>
      <c r="M652">
        <f>((S652-I652/2)*L652-K652)/(S652+I652/2)</f>
        <v>0</v>
      </c>
      <c r="N652">
        <f>M652*(CC652+CD652)/1000.0</f>
        <v>0</v>
      </c>
      <c r="O652">
        <f>(BV652 - IF(AH652&gt;1, K652*BQ652*100.0/(AJ652*CJ652), 0))*(CC652+CD652)/1000.0</f>
        <v>0</v>
      </c>
      <c r="P652">
        <f>2.0/((1/R652-1/Q652)+SIGN(R652)*SQRT((1/R652-1/Q652)*(1/R652-1/Q652) + 4*BR652/((BR652+1)*(BR652+1))*(2*1/R652*1/Q652-1/Q652*1/Q652)))</f>
        <v>0</v>
      </c>
      <c r="Q652">
        <f>IF(LEFT(BS652,1)&lt;&gt;"0",IF(LEFT(BS652,1)="1",3.0,BT652),$D$5+$E$5*(CJ652*CC652/($K$5*1000))+$F$5*(CJ652*CC652/($K$5*1000))*MAX(MIN(BQ652,$J$5),$I$5)*MAX(MIN(BQ652,$J$5),$I$5)+$G$5*MAX(MIN(BQ652,$J$5),$I$5)*(CJ652*CC652/($K$5*1000))+$H$5*(CJ652*CC652/($K$5*1000))*(CJ652*CC652/($K$5*1000)))</f>
        <v>0</v>
      </c>
      <c r="R652">
        <f>I652*(1000-(1000*0.61365*exp(17.502*V652/(240.97+V652))/(CC652+CD652)+BX652)/2)/(1000*0.61365*exp(17.502*V652/(240.97+V652))/(CC652+CD652)-BX652)</f>
        <v>0</v>
      </c>
      <c r="S652">
        <f>1/((BR652+1)/(P652/1.6)+1/(Q652/1.37)) + BR652/((BR652+1)/(P652/1.6) + BR652/(Q652/1.37))</f>
        <v>0</v>
      </c>
      <c r="T652">
        <f>(BM652*BP652)</f>
        <v>0</v>
      </c>
      <c r="U652">
        <f>(CE652+(T652+2*0.95*5.67E-8*(((CE652+$B$7)+273)^4-(CE652+273)^4)-44100*I652)/(1.84*29.3*Q652+8*0.95*5.67E-8*(CE652+273)^3))</f>
        <v>0</v>
      </c>
      <c r="V652">
        <f>($C$7*CF652+$D$7*CG652+$E$7*U652)</f>
        <v>0</v>
      </c>
      <c r="W652">
        <f>0.61365*exp(17.502*V652/(240.97+V652))</f>
        <v>0</v>
      </c>
      <c r="X652">
        <f>(Y652/Z652*100)</f>
        <v>0</v>
      </c>
      <c r="Y652">
        <f>BX652*(CC652+CD652)/1000</f>
        <v>0</v>
      </c>
      <c r="Z652">
        <f>0.61365*exp(17.502*CE652/(240.97+CE652))</f>
        <v>0</v>
      </c>
      <c r="AA652">
        <f>(W652-BX652*(CC652+CD652)/1000)</f>
        <v>0</v>
      </c>
      <c r="AB652">
        <f>(-I652*44100)</f>
        <v>0</v>
      </c>
      <c r="AC652">
        <f>2*29.3*Q652*0.92*(CE652-V652)</f>
        <v>0</v>
      </c>
      <c r="AD652">
        <f>2*0.95*5.67E-8*(((CE652+$B$7)+273)^4-(V652+273)^4)</f>
        <v>0</v>
      </c>
      <c r="AE652">
        <f>T652+AD652+AB652+AC652</f>
        <v>0</v>
      </c>
      <c r="AF652">
        <v>122</v>
      </c>
      <c r="AG652">
        <v>14</v>
      </c>
      <c r="AH652">
        <f>IF(AF652*$H$13&gt;=AJ652,1.0,(AJ652/(AJ652-AF652*$H$13)))</f>
        <v>0</v>
      </c>
      <c r="AI652">
        <f>(AH652-1)*100</f>
        <v>0</v>
      </c>
      <c r="AJ652">
        <f>MAX(0,($B$13+$C$13*CJ652)/(1+$D$13*CJ652)*CC652/(CE652+273)*$E$13)</f>
        <v>0</v>
      </c>
      <c r="AK652" t="s">
        <v>292</v>
      </c>
      <c r="AL652" t="s">
        <v>292</v>
      </c>
      <c r="AM652">
        <v>0</v>
      </c>
      <c r="AN652">
        <v>0</v>
      </c>
      <c r="AO652">
        <f>1-AM652/AN652</f>
        <v>0</v>
      </c>
      <c r="AP652">
        <v>0</v>
      </c>
      <c r="AQ652" t="s">
        <v>292</v>
      </c>
      <c r="AR652" t="s">
        <v>292</v>
      </c>
      <c r="AS652">
        <v>0</v>
      </c>
      <c r="AT652">
        <v>0</v>
      </c>
      <c r="AU652">
        <f>1-AS652/AT652</f>
        <v>0</v>
      </c>
      <c r="AV652">
        <v>0.5</v>
      </c>
      <c r="AW652">
        <f>BN652</f>
        <v>0</v>
      </c>
      <c r="AX652">
        <f>K652</f>
        <v>0</v>
      </c>
      <c r="AY652">
        <f>AU652*AV652*AW652</f>
        <v>0</v>
      </c>
      <c r="AZ652">
        <f>(AX652-AP652)/AW652</f>
        <v>0</v>
      </c>
      <c r="BA652">
        <f>(AN652-AT652)/AT652</f>
        <v>0</v>
      </c>
      <c r="BB652">
        <f>AM652/(AO652+AM652/AT652)</f>
        <v>0</v>
      </c>
      <c r="BC652" t="s">
        <v>292</v>
      </c>
      <c r="BD652">
        <v>0</v>
      </c>
      <c r="BE652">
        <f>IF(BD652&lt;&gt;0, BD652, BB652)</f>
        <v>0</v>
      </c>
      <c r="BF652">
        <f>1-BE652/AT652</f>
        <v>0</v>
      </c>
      <c r="BG652">
        <f>(AT652-AS652)/(AT652-BE652)</f>
        <v>0</v>
      </c>
      <c r="BH652">
        <f>(AN652-AT652)/(AN652-BE652)</f>
        <v>0</v>
      </c>
      <c r="BI652">
        <f>(AT652-AS652)/(AT652-AM652)</f>
        <v>0</v>
      </c>
      <c r="BJ652">
        <f>(AN652-AT652)/(AN652-AM652)</f>
        <v>0</v>
      </c>
      <c r="BK652">
        <f>(BG652*BE652/AS652)</f>
        <v>0</v>
      </c>
      <c r="BL652">
        <f>(1-BK652)</f>
        <v>0</v>
      </c>
      <c r="BM652">
        <f>$B$11*CK652+$C$11*CL652+$F$11*CM652*(1-CP652)</f>
        <v>0</v>
      </c>
      <c r="BN652">
        <f>BM652*BO652</f>
        <v>0</v>
      </c>
      <c r="BO652">
        <f>($B$11*$D$9+$C$11*$D$9+$F$11*((CZ652+CR652)/MAX(CZ652+CR652+DA652, 0.1)*$I$9+DA652/MAX(CZ652+CR652+DA652, 0.1)*$J$9))/($B$11+$C$11+$F$11)</f>
        <v>0</v>
      </c>
      <c r="BP652">
        <f>($B$11*$K$9+$C$11*$K$9+$F$11*((CZ652+CR652)/MAX(CZ652+CR652+DA652, 0.1)*$P$9+DA652/MAX(CZ652+CR652+DA652, 0.1)*$Q$9))/($B$11+$C$11+$F$11)</f>
        <v>0</v>
      </c>
      <c r="BQ652">
        <v>6</v>
      </c>
      <c r="BR652">
        <v>0.5</v>
      </c>
      <c r="BS652" t="s">
        <v>293</v>
      </c>
      <c r="BT652">
        <v>2</v>
      </c>
      <c r="BU652">
        <v>1626466459</v>
      </c>
      <c r="BV652">
        <v>395.007</v>
      </c>
      <c r="BW652">
        <v>419.959333333333</v>
      </c>
      <c r="BX652">
        <v>21.2632</v>
      </c>
      <c r="BY652">
        <v>11.2667333333333</v>
      </c>
      <c r="BZ652">
        <v>393.459</v>
      </c>
      <c r="CA652">
        <v>21.1882666666667</v>
      </c>
      <c r="CB652">
        <v>900.007666666667</v>
      </c>
      <c r="CC652">
        <v>100.747666666667</v>
      </c>
      <c r="CD652">
        <v>0.100349</v>
      </c>
      <c r="CE652">
        <v>36.6648</v>
      </c>
      <c r="CF652">
        <v>33.6502666666667</v>
      </c>
      <c r="CG652">
        <v>999.9</v>
      </c>
      <c r="CH652">
        <v>0</v>
      </c>
      <c r="CI652">
        <v>0</v>
      </c>
      <c r="CJ652">
        <v>9987.48333333333</v>
      </c>
      <c r="CK652">
        <v>0</v>
      </c>
      <c r="CL652">
        <v>0.221023</v>
      </c>
      <c r="CM652">
        <v>1459.91</v>
      </c>
      <c r="CN652">
        <v>0.973006333333333</v>
      </c>
      <c r="CO652">
        <v>0.0269937333333333</v>
      </c>
      <c r="CP652">
        <v>0</v>
      </c>
      <c r="CQ652">
        <v>886.354333333333</v>
      </c>
      <c r="CR652">
        <v>4.99999</v>
      </c>
      <c r="CS652">
        <v>13061.4666666667</v>
      </c>
      <c r="CT652">
        <v>12727.6</v>
      </c>
      <c r="CU652">
        <v>41.125</v>
      </c>
      <c r="CV652">
        <v>42.375</v>
      </c>
      <c r="CW652">
        <v>41.833</v>
      </c>
      <c r="CX652">
        <v>42.062</v>
      </c>
      <c r="CY652">
        <v>44</v>
      </c>
      <c r="CZ652">
        <v>1415.64</v>
      </c>
      <c r="DA652">
        <v>39.27</v>
      </c>
      <c r="DB652">
        <v>0</v>
      </c>
      <c r="DC652">
        <v>1626466471.4</v>
      </c>
      <c r="DD652">
        <v>0</v>
      </c>
      <c r="DE652">
        <v>886.960230769231</v>
      </c>
      <c r="DF652">
        <v>-4.30222222468707</v>
      </c>
      <c r="DG652">
        <v>-64.8820512921213</v>
      </c>
      <c r="DH652">
        <v>13069.2769230769</v>
      </c>
      <c r="DI652">
        <v>15</v>
      </c>
      <c r="DJ652">
        <v>1626465084.6</v>
      </c>
      <c r="DK652" t="s">
        <v>294</v>
      </c>
      <c r="DL652">
        <v>1626465076.6</v>
      </c>
      <c r="DM652">
        <v>1626465084.6</v>
      </c>
      <c r="DN652">
        <v>8</v>
      </c>
      <c r="DO652">
        <v>0.212</v>
      </c>
      <c r="DP652">
        <v>0.013</v>
      </c>
      <c r="DQ652">
        <v>1.588</v>
      </c>
      <c r="DR652">
        <v>-0.074</v>
      </c>
      <c r="DS652">
        <v>420</v>
      </c>
      <c r="DT652">
        <v>3</v>
      </c>
      <c r="DU652">
        <v>0.13</v>
      </c>
      <c r="DV652">
        <v>0.03</v>
      </c>
      <c r="DW652">
        <v>-24.9754853658537</v>
      </c>
      <c r="DX652">
        <v>0.271620209059246</v>
      </c>
      <c r="DY652">
        <v>0.0394194551507035</v>
      </c>
      <c r="DZ652">
        <v>1</v>
      </c>
      <c r="EA652">
        <v>887.226454545455</v>
      </c>
      <c r="EB652">
        <v>-4.61624271106334</v>
      </c>
      <c r="EC652">
        <v>0.483795291727316</v>
      </c>
      <c r="ED652">
        <v>1</v>
      </c>
      <c r="EE652">
        <v>9.97584658536585</v>
      </c>
      <c r="EF652">
        <v>0.170674703832734</v>
      </c>
      <c r="EG652">
        <v>0.0177927279760041</v>
      </c>
      <c r="EH652">
        <v>0</v>
      </c>
      <c r="EI652">
        <v>2</v>
      </c>
      <c r="EJ652">
        <v>3</v>
      </c>
      <c r="EK652" t="s">
        <v>354</v>
      </c>
      <c r="EL652">
        <v>100</v>
      </c>
      <c r="EM652">
        <v>100</v>
      </c>
      <c r="EN652">
        <v>1.548</v>
      </c>
      <c r="EO652">
        <v>0.0752</v>
      </c>
      <c r="EP652">
        <v>0.796380875196005</v>
      </c>
      <c r="EQ652">
        <v>0.00225868272383977</v>
      </c>
      <c r="ER652">
        <v>-9.96746185667655e-07</v>
      </c>
      <c r="ES652">
        <v>2.83711317370827e-10</v>
      </c>
      <c r="ET652">
        <v>-0.071317122073674</v>
      </c>
      <c r="EU652">
        <v>-0.00217948432402501</v>
      </c>
      <c r="EV652">
        <v>0.000453263451741206</v>
      </c>
      <c r="EW652">
        <v>-1.16319206543697e-06</v>
      </c>
      <c r="EX652">
        <v>-2</v>
      </c>
      <c r="EY652">
        <v>2196</v>
      </c>
      <c r="EZ652">
        <v>1</v>
      </c>
      <c r="FA652">
        <v>25</v>
      </c>
      <c r="FB652">
        <v>23.1</v>
      </c>
      <c r="FC652">
        <v>22.9</v>
      </c>
      <c r="FD652">
        <v>18</v>
      </c>
      <c r="FE652">
        <v>844.015</v>
      </c>
      <c r="FF652">
        <v>443.449</v>
      </c>
      <c r="FG652">
        <v>46.2254</v>
      </c>
      <c r="FH652">
        <v>26.0327</v>
      </c>
      <c r="FI652">
        <v>30.0007</v>
      </c>
      <c r="FJ652">
        <v>25.7989</v>
      </c>
      <c r="FK652">
        <v>25.7991</v>
      </c>
      <c r="FL652">
        <v>25.2359</v>
      </c>
      <c r="FM652">
        <v>28.7405</v>
      </c>
      <c r="FN652">
        <v>0</v>
      </c>
      <c r="FO652">
        <v>47</v>
      </c>
      <c r="FP652">
        <v>420</v>
      </c>
      <c r="FQ652">
        <v>11.3672</v>
      </c>
      <c r="FR652">
        <v>101.396</v>
      </c>
      <c r="FS652">
        <v>101.808</v>
      </c>
    </row>
    <row r="653" spans="1:175">
      <c r="A653">
        <v>637</v>
      </c>
      <c r="B653">
        <v>1626466462</v>
      </c>
      <c r="C653">
        <v>1272.40000009537</v>
      </c>
      <c r="D653" t="s">
        <v>1568</v>
      </c>
      <c r="E653" t="s">
        <v>1569</v>
      </c>
      <c r="F653">
        <v>1</v>
      </c>
      <c r="G653" t="s">
        <v>291</v>
      </c>
      <c r="H653">
        <v>1626466461</v>
      </c>
      <c r="I653">
        <f>(J653)/1000</f>
        <v>0</v>
      </c>
      <c r="J653">
        <f>1000*CB653*AH653*(BX653-BY653)/(100*BQ653*(1000-AH653*BX653))</f>
        <v>0</v>
      </c>
      <c r="K653">
        <f>CB653*AH653*(BW653-BV653*(1000-AH653*BY653)/(1000-AH653*BX653))/(100*BQ653)</f>
        <v>0</v>
      </c>
      <c r="L653">
        <f>BV653 - IF(AH653&gt;1, K653*BQ653*100.0/(AJ653*CJ653), 0)</f>
        <v>0</v>
      </c>
      <c r="M653">
        <f>((S653-I653/2)*L653-K653)/(S653+I653/2)</f>
        <v>0</v>
      </c>
      <c r="N653">
        <f>M653*(CC653+CD653)/1000.0</f>
        <v>0</v>
      </c>
      <c r="O653">
        <f>(BV653 - IF(AH653&gt;1, K653*BQ653*100.0/(AJ653*CJ653), 0))*(CC653+CD653)/1000.0</f>
        <v>0</v>
      </c>
      <c r="P653">
        <f>2.0/((1/R653-1/Q653)+SIGN(R653)*SQRT((1/R653-1/Q653)*(1/R653-1/Q653) + 4*BR653/((BR653+1)*(BR653+1))*(2*1/R653*1/Q653-1/Q653*1/Q653)))</f>
        <v>0</v>
      </c>
      <c r="Q653">
        <f>IF(LEFT(BS653,1)&lt;&gt;"0",IF(LEFT(BS653,1)="1",3.0,BT653),$D$5+$E$5*(CJ653*CC653/($K$5*1000))+$F$5*(CJ653*CC653/($K$5*1000))*MAX(MIN(BQ653,$J$5),$I$5)*MAX(MIN(BQ653,$J$5),$I$5)+$G$5*MAX(MIN(BQ653,$J$5),$I$5)*(CJ653*CC653/($K$5*1000))+$H$5*(CJ653*CC653/($K$5*1000))*(CJ653*CC653/($K$5*1000)))</f>
        <v>0</v>
      </c>
      <c r="R653">
        <f>I653*(1000-(1000*0.61365*exp(17.502*V653/(240.97+V653))/(CC653+CD653)+BX653)/2)/(1000*0.61365*exp(17.502*V653/(240.97+V653))/(CC653+CD653)-BX653)</f>
        <v>0</v>
      </c>
      <c r="S653">
        <f>1/((BR653+1)/(P653/1.6)+1/(Q653/1.37)) + BR653/((BR653+1)/(P653/1.6) + BR653/(Q653/1.37))</f>
        <v>0</v>
      </c>
      <c r="T653">
        <f>(BM653*BP653)</f>
        <v>0</v>
      </c>
      <c r="U653">
        <f>(CE653+(T653+2*0.95*5.67E-8*(((CE653+$B$7)+273)^4-(CE653+273)^4)-44100*I653)/(1.84*29.3*Q653+8*0.95*5.67E-8*(CE653+273)^3))</f>
        <v>0</v>
      </c>
      <c r="V653">
        <f>($C$7*CF653+$D$7*CG653+$E$7*U653)</f>
        <v>0</v>
      </c>
      <c r="W653">
        <f>0.61365*exp(17.502*V653/(240.97+V653))</f>
        <v>0</v>
      </c>
      <c r="X653">
        <f>(Y653/Z653*100)</f>
        <v>0</v>
      </c>
      <c r="Y653">
        <f>BX653*(CC653+CD653)/1000</f>
        <v>0</v>
      </c>
      <c r="Z653">
        <f>0.61365*exp(17.502*CE653/(240.97+CE653))</f>
        <v>0</v>
      </c>
      <c r="AA653">
        <f>(W653-BX653*(CC653+CD653)/1000)</f>
        <v>0</v>
      </c>
      <c r="AB653">
        <f>(-I653*44100)</f>
        <v>0</v>
      </c>
      <c r="AC653">
        <f>2*29.3*Q653*0.92*(CE653-V653)</f>
        <v>0</v>
      </c>
      <c r="AD653">
        <f>2*0.95*5.67E-8*(((CE653+$B$7)+273)^4-(V653+273)^4)</f>
        <v>0</v>
      </c>
      <c r="AE653">
        <f>T653+AD653+AB653+AC653</f>
        <v>0</v>
      </c>
      <c r="AF653">
        <v>122</v>
      </c>
      <c r="AG653">
        <v>14</v>
      </c>
      <c r="AH653">
        <f>IF(AF653*$H$13&gt;=AJ653,1.0,(AJ653/(AJ653-AF653*$H$13)))</f>
        <v>0</v>
      </c>
      <c r="AI653">
        <f>(AH653-1)*100</f>
        <v>0</v>
      </c>
      <c r="AJ653">
        <f>MAX(0,($B$13+$C$13*CJ653)/(1+$D$13*CJ653)*CC653/(CE653+273)*$E$13)</f>
        <v>0</v>
      </c>
      <c r="AK653" t="s">
        <v>292</v>
      </c>
      <c r="AL653" t="s">
        <v>292</v>
      </c>
      <c r="AM653">
        <v>0</v>
      </c>
      <c r="AN653">
        <v>0</v>
      </c>
      <c r="AO653">
        <f>1-AM653/AN653</f>
        <v>0</v>
      </c>
      <c r="AP653">
        <v>0</v>
      </c>
      <c r="AQ653" t="s">
        <v>292</v>
      </c>
      <c r="AR653" t="s">
        <v>292</v>
      </c>
      <c r="AS653">
        <v>0</v>
      </c>
      <c r="AT653">
        <v>0</v>
      </c>
      <c r="AU653">
        <f>1-AS653/AT653</f>
        <v>0</v>
      </c>
      <c r="AV653">
        <v>0.5</v>
      </c>
      <c r="AW653">
        <f>BN653</f>
        <v>0</v>
      </c>
      <c r="AX653">
        <f>K653</f>
        <v>0</v>
      </c>
      <c r="AY653">
        <f>AU653*AV653*AW653</f>
        <v>0</v>
      </c>
      <c r="AZ653">
        <f>(AX653-AP653)/AW653</f>
        <v>0</v>
      </c>
      <c r="BA653">
        <f>(AN653-AT653)/AT653</f>
        <v>0</v>
      </c>
      <c r="BB653">
        <f>AM653/(AO653+AM653/AT653)</f>
        <v>0</v>
      </c>
      <c r="BC653" t="s">
        <v>292</v>
      </c>
      <c r="BD653">
        <v>0</v>
      </c>
      <c r="BE653">
        <f>IF(BD653&lt;&gt;0, BD653, BB653)</f>
        <v>0</v>
      </c>
      <c r="BF653">
        <f>1-BE653/AT653</f>
        <v>0</v>
      </c>
      <c r="BG653">
        <f>(AT653-AS653)/(AT653-BE653)</f>
        <v>0</v>
      </c>
      <c r="BH653">
        <f>(AN653-AT653)/(AN653-BE653)</f>
        <v>0</v>
      </c>
      <c r="BI653">
        <f>(AT653-AS653)/(AT653-AM653)</f>
        <v>0</v>
      </c>
      <c r="BJ653">
        <f>(AN653-AT653)/(AN653-AM653)</f>
        <v>0</v>
      </c>
      <c r="BK653">
        <f>(BG653*BE653/AS653)</f>
        <v>0</v>
      </c>
      <c r="BL653">
        <f>(1-BK653)</f>
        <v>0</v>
      </c>
      <c r="BM653">
        <f>$B$11*CK653+$C$11*CL653+$F$11*CM653*(1-CP653)</f>
        <v>0</v>
      </c>
      <c r="BN653">
        <f>BM653*BO653</f>
        <v>0</v>
      </c>
      <c r="BO653">
        <f>($B$11*$D$9+$C$11*$D$9+$F$11*((CZ653+CR653)/MAX(CZ653+CR653+DA653, 0.1)*$I$9+DA653/MAX(CZ653+CR653+DA653, 0.1)*$J$9))/($B$11+$C$11+$F$11)</f>
        <v>0</v>
      </c>
      <c r="BP653">
        <f>($B$11*$K$9+$C$11*$K$9+$F$11*((CZ653+CR653)/MAX(CZ653+CR653+DA653, 0.1)*$P$9+DA653/MAX(CZ653+CR653+DA653, 0.1)*$Q$9))/($B$11+$C$11+$F$11)</f>
        <v>0</v>
      </c>
      <c r="BQ653">
        <v>6</v>
      </c>
      <c r="BR653">
        <v>0.5</v>
      </c>
      <c r="BS653" t="s">
        <v>293</v>
      </c>
      <c r="BT653">
        <v>2</v>
      </c>
      <c r="BU653">
        <v>1626466461</v>
      </c>
      <c r="BV653">
        <v>395.037333333333</v>
      </c>
      <c r="BW653">
        <v>420.008333333333</v>
      </c>
      <c r="BX653">
        <v>21.2976333333333</v>
      </c>
      <c r="BY653">
        <v>11.2865333333333</v>
      </c>
      <c r="BZ653">
        <v>393.489333333333</v>
      </c>
      <c r="CA653">
        <v>21.2221666666667</v>
      </c>
      <c r="CB653">
        <v>899.993666666667</v>
      </c>
      <c r="CC653">
        <v>100.748</v>
      </c>
      <c r="CD653">
        <v>0.100138333333333</v>
      </c>
      <c r="CE653">
        <v>36.6901333333333</v>
      </c>
      <c r="CF653">
        <v>33.6756</v>
      </c>
      <c r="CG653">
        <v>999.9</v>
      </c>
      <c r="CH653">
        <v>0</v>
      </c>
      <c r="CI653">
        <v>0</v>
      </c>
      <c r="CJ653">
        <v>10007.5</v>
      </c>
      <c r="CK653">
        <v>0</v>
      </c>
      <c r="CL653">
        <v>0.221023</v>
      </c>
      <c r="CM653">
        <v>1459.91333333333</v>
      </c>
      <c r="CN653">
        <v>0.973006333333333</v>
      </c>
      <c r="CO653">
        <v>0.0269937333333333</v>
      </c>
      <c r="CP653">
        <v>0</v>
      </c>
      <c r="CQ653">
        <v>886.408</v>
      </c>
      <c r="CR653">
        <v>4.99999</v>
      </c>
      <c r="CS653">
        <v>13060.8333333333</v>
      </c>
      <c r="CT653">
        <v>12727.6</v>
      </c>
      <c r="CU653">
        <v>41.125</v>
      </c>
      <c r="CV653">
        <v>42.375</v>
      </c>
      <c r="CW653">
        <v>41.875</v>
      </c>
      <c r="CX653">
        <v>42.083</v>
      </c>
      <c r="CY653">
        <v>44.062</v>
      </c>
      <c r="CZ653">
        <v>1415.64333333333</v>
      </c>
      <c r="DA653">
        <v>39.27</v>
      </c>
      <c r="DB653">
        <v>0</v>
      </c>
      <c r="DC653">
        <v>1626466473.2</v>
      </c>
      <c r="DD653">
        <v>0</v>
      </c>
      <c r="DE653">
        <v>886.82048</v>
      </c>
      <c r="DF653">
        <v>-4.29330769340391</v>
      </c>
      <c r="DG653">
        <v>-65.2923076794545</v>
      </c>
      <c r="DH653">
        <v>13067.14</v>
      </c>
      <c r="DI653">
        <v>15</v>
      </c>
      <c r="DJ653">
        <v>1626465084.6</v>
      </c>
      <c r="DK653" t="s">
        <v>294</v>
      </c>
      <c r="DL653">
        <v>1626465076.6</v>
      </c>
      <c r="DM653">
        <v>1626465084.6</v>
      </c>
      <c r="DN653">
        <v>8</v>
      </c>
      <c r="DO653">
        <v>0.212</v>
      </c>
      <c r="DP653">
        <v>0.013</v>
      </c>
      <c r="DQ653">
        <v>1.588</v>
      </c>
      <c r="DR653">
        <v>-0.074</v>
      </c>
      <c r="DS653">
        <v>420</v>
      </c>
      <c r="DT653">
        <v>3</v>
      </c>
      <c r="DU653">
        <v>0.13</v>
      </c>
      <c r="DV653">
        <v>0.03</v>
      </c>
      <c r="DW653">
        <v>-24.9741951219512</v>
      </c>
      <c r="DX653">
        <v>0.25616445993028</v>
      </c>
      <c r="DY653">
        <v>0.0392590517834592</v>
      </c>
      <c r="DZ653">
        <v>1</v>
      </c>
      <c r="EA653">
        <v>887.077151515152</v>
      </c>
      <c r="EB653">
        <v>-4.48398608266234</v>
      </c>
      <c r="EC653">
        <v>0.471179443473771</v>
      </c>
      <c r="ED653">
        <v>1</v>
      </c>
      <c r="EE653">
        <v>9.98129195121951</v>
      </c>
      <c r="EF653">
        <v>0.162125435540049</v>
      </c>
      <c r="EG653">
        <v>0.0170402367754522</v>
      </c>
      <c r="EH653">
        <v>0</v>
      </c>
      <c r="EI653">
        <v>2</v>
      </c>
      <c r="EJ653">
        <v>3</v>
      </c>
      <c r="EK653" t="s">
        <v>354</v>
      </c>
      <c r="EL653">
        <v>100</v>
      </c>
      <c r="EM653">
        <v>100</v>
      </c>
      <c r="EN653">
        <v>1.548</v>
      </c>
      <c r="EO653">
        <v>0.0757</v>
      </c>
      <c r="EP653">
        <v>0.796380875196005</v>
      </c>
      <c r="EQ653">
        <v>0.00225868272383977</v>
      </c>
      <c r="ER653">
        <v>-9.96746185667655e-07</v>
      </c>
      <c r="ES653">
        <v>2.83711317370827e-10</v>
      </c>
      <c r="ET653">
        <v>-0.071317122073674</v>
      </c>
      <c r="EU653">
        <v>-0.00217948432402501</v>
      </c>
      <c r="EV653">
        <v>0.000453263451741206</v>
      </c>
      <c r="EW653">
        <v>-1.16319206543697e-06</v>
      </c>
      <c r="EX653">
        <v>-2</v>
      </c>
      <c r="EY653">
        <v>2196</v>
      </c>
      <c r="EZ653">
        <v>1</v>
      </c>
      <c r="FA653">
        <v>25</v>
      </c>
      <c r="FB653">
        <v>23.1</v>
      </c>
      <c r="FC653">
        <v>23</v>
      </c>
      <c r="FD653">
        <v>18</v>
      </c>
      <c r="FE653">
        <v>843.752</v>
      </c>
      <c r="FF653">
        <v>443.244</v>
      </c>
      <c r="FG653">
        <v>46.249</v>
      </c>
      <c r="FH653">
        <v>26.0371</v>
      </c>
      <c r="FI653">
        <v>30.0007</v>
      </c>
      <c r="FJ653">
        <v>25.8019</v>
      </c>
      <c r="FK653">
        <v>25.8018</v>
      </c>
      <c r="FL653">
        <v>25.2355</v>
      </c>
      <c r="FM653">
        <v>28.3455</v>
      </c>
      <c r="FN653">
        <v>0</v>
      </c>
      <c r="FO653">
        <v>47</v>
      </c>
      <c r="FP653">
        <v>420</v>
      </c>
      <c r="FQ653">
        <v>11.4556</v>
      </c>
      <c r="FR653">
        <v>101.395</v>
      </c>
      <c r="FS653">
        <v>101.806</v>
      </c>
    </row>
    <row r="654" spans="1:175">
      <c r="A654">
        <v>638</v>
      </c>
      <c r="B654">
        <v>1626466464</v>
      </c>
      <c r="C654">
        <v>1274.40000009537</v>
      </c>
      <c r="D654" t="s">
        <v>1570</v>
      </c>
      <c r="E654" t="s">
        <v>1571</v>
      </c>
      <c r="F654">
        <v>1</v>
      </c>
      <c r="G654" t="s">
        <v>291</v>
      </c>
      <c r="H654">
        <v>1626466463</v>
      </c>
      <c r="I654">
        <f>(J654)/1000</f>
        <v>0</v>
      </c>
      <c r="J654">
        <f>1000*CB654*AH654*(BX654-BY654)/(100*BQ654*(1000-AH654*BX654))</f>
        <v>0</v>
      </c>
      <c r="K654">
        <f>CB654*AH654*(BW654-BV654*(1000-AH654*BY654)/(1000-AH654*BX654))/(100*BQ654)</f>
        <v>0</v>
      </c>
      <c r="L654">
        <f>BV654 - IF(AH654&gt;1, K654*BQ654*100.0/(AJ654*CJ654), 0)</f>
        <v>0</v>
      </c>
      <c r="M654">
        <f>((S654-I654/2)*L654-K654)/(S654+I654/2)</f>
        <v>0</v>
      </c>
      <c r="N654">
        <f>M654*(CC654+CD654)/1000.0</f>
        <v>0</v>
      </c>
      <c r="O654">
        <f>(BV654 - IF(AH654&gt;1, K654*BQ654*100.0/(AJ654*CJ654), 0))*(CC654+CD654)/1000.0</f>
        <v>0</v>
      </c>
      <c r="P654">
        <f>2.0/((1/R654-1/Q654)+SIGN(R654)*SQRT((1/R654-1/Q654)*(1/R654-1/Q654) + 4*BR654/((BR654+1)*(BR654+1))*(2*1/R654*1/Q654-1/Q654*1/Q654)))</f>
        <v>0</v>
      </c>
      <c r="Q654">
        <f>IF(LEFT(BS654,1)&lt;&gt;"0",IF(LEFT(BS654,1)="1",3.0,BT654),$D$5+$E$5*(CJ654*CC654/($K$5*1000))+$F$5*(CJ654*CC654/($K$5*1000))*MAX(MIN(BQ654,$J$5),$I$5)*MAX(MIN(BQ654,$J$5),$I$5)+$G$5*MAX(MIN(BQ654,$J$5),$I$5)*(CJ654*CC654/($K$5*1000))+$H$5*(CJ654*CC654/($K$5*1000))*(CJ654*CC654/($K$5*1000)))</f>
        <v>0</v>
      </c>
      <c r="R654">
        <f>I654*(1000-(1000*0.61365*exp(17.502*V654/(240.97+V654))/(CC654+CD654)+BX654)/2)/(1000*0.61365*exp(17.502*V654/(240.97+V654))/(CC654+CD654)-BX654)</f>
        <v>0</v>
      </c>
      <c r="S654">
        <f>1/((BR654+1)/(P654/1.6)+1/(Q654/1.37)) + BR654/((BR654+1)/(P654/1.6) + BR654/(Q654/1.37))</f>
        <v>0</v>
      </c>
      <c r="T654">
        <f>(BM654*BP654)</f>
        <v>0</v>
      </c>
      <c r="U654">
        <f>(CE654+(T654+2*0.95*5.67E-8*(((CE654+$B$7)+273)^4-(CE654+273)^4)-44100*I654)/(1.84*29.3*Q654+8*0.95*5.67E-8*(CE654+273)^3))</f>
        <v>0</v>
      </c>
      <c r="V654">
        <f>($C$7*CF654+$D$7*CG654+$E$7*U654)</f>
        <v>0</v>
      </c>
      <c r="W654">
        <f>0.61365*exp(17.502*V654/(240.97+V654))</f>
        <v>0</v>
      </c>
      <c r="X654">
        <f>(Y654/Z654*100)</f>
        <v>0</v>
      </c>
      <c r="Y654">
        <f>BX654*(CC654+CD654)/1000</f>
        <v>0</v>
      </c>
      <c r="Z654">
        <f>0.61365*exp(17.502*CE654/(240.97+CE654))</f>
        <v>0</v>
      </c>
      <c r="AA654">
        <f>(W654-BX654*(CC654+CD654)/1000)</f>
        <v>0</v>
      </c>
      <c r="AB654">
        <f>(-I654*44100)</f>
        <v>0</v>
      </c>
      <c r="AC654">
        <f>2*29.3*Q654*0.92*(CE654-V654)</f>
        <v>0</v>
      </c>
      <c r="AD654">
        <f>2*0.95*5.67E-8*(((CE654+$B$7)+273)^4-(V654+273)^4)</f>
        <v>0</v>
      </c>
      <c r="AE654">
        <f>T654+AD654+AB654+AC654</f>
        <v>0</v>
      </c>
      <c r="AF654">
        <v>122</v>
      </c>
      <c r="AG654">
        <v>14</v>
      </c>
      <c r="AH654">
        <f>IF(AF654*$H$13&gt;=AJ654,1.0,(AJ654/(AJ654-AF654*$H$13)))</f>
        <v>0</v>
      </c>
      <c r="AI654">
        <f>(AH654-1)*100</f>
        <v>0</v>
      </c>
      <c r="AJ654">
        <f>MAX(0,($B$13+$C$13*CJ654)/(1+$D$13*CJ654)*CC654/(CE654+273)*$E$13)</f>
        <v>0</v>
      </c>
      <c r="AK654" t="s">
        <v>292</v>
      </c>
      <c r="AL654" t="s">
        <v>292</v>
      </c>
      <c r="AM654">
        <v>0</v>
      </c>
      <c r="AN654">
        <v>0</v>
      </c>
      <c r="AO654">
        <f>1-AM654/AN654</f>
        <v>0</v>
      </c>
      <c r="AP654">
        <v>0</v>
      </c>
      <c r="AQ654" t="s">
        <v>292</v>
      </c>
      <c r="AR654" t="s">
        <v>292</v>
      </c>
      <c r="AS654">
        <v>0</v>
      </c>
      <c r="AT654">
        <v>0</v>
      </c>
      <c r="AU654">
        <f>1-AS654/AT654</f>
        <v>0</v>
      </c>
      <c r="AV654">
        <v>0.5</v>
      </c>
      <c r="AW654">
        <f>BN654</f>
        <v>0</v>
      </c>
      <c r="AX654">
        <f>K654</f>
        <v>0</v>
      </c>
      <c r="AY654">
        <f>AU654*AV654*AW654</f>
        <v>0</v>
      </c>
      <c r="AZ654">
        <f>(AX654-AP654)/AW654</f>
        <v>0</v>
      </c>
      <c r="BA654">
        <f>(AN654-AT654)/AT654</f>
        <v>0</v>
      </c>
      <c r="BB654">
        <f>AM654/(AO654+AM654/AT654)</f>
        <v>0</v>
      </c>
      <c r="BC654" t="s">
        <v>292</v>
      </c>
      <c r="BD654">
        <v>0</v>
      </c>
      <c r="BE654">
        <f>IF(BD654&lt;&gt;0, BD654, BB654)</f>
        <v>0</v>
      </c>
      <c r="BF654">
        <f>1-BE654/AT654</f>
        <v>0</v>
      </c>
      <c r="BG654">
        <f>(AT654-AS654)/(AT654-BE654)</f>
        <v>0</v>
      </c>
      <c r="BH654">
        <f>(AN654-AT654)/(AN654-BE654)</f>
        <v>0</v>
      </c>
      <c r="BI654">
        <f>(AT654-AS654)/(AT654-AM654)</f>
        <v>0</v>
      </c>
      <c r="BJ654">
        <f>(AN654-AT654)/(AN654-AM654)</f>
        <v>0</v>
      </c>
      <c r="BK654">
        <f>(BG654*BE654/AS654)</f>
        <v>0</v>
      </c>
      <c r="BL654">
        <f>(1-BK654)</f>
        <v>0</v>
      </c>
      <c r="BM654">
        <f>$B$11*CK654+$C$11*CL654+$F$11*CM654*(1-CP654)</f>
        <v>0</v>
      </c>
      <c r="BN654">
        <f>BM654*BO654</f>
        <v>0</v>
      </c>
      <c r="BO654">
        <f>($B$11*$D$9+$C$11*$D$9+$F$11*((CZ654+CR654)/MAX(CZ654+CR654+DA654, 0.1)*$I$9+DA654/MAX(CZ654+CR654+DA654, 0.1)*$J$9))/($B$11+$C$11+$F$11)</f>
        <v>0</v>
      </c>
      <c r="BP654">
        <f>($B$11*$K$9+$C$11*$K$9+$F$11*((CZ654+CR654)/MAX(CZ654+CR654+DA654, 0.1)*$P$9+DA654/MAX(CZ654+CR654+DA654, 0.1)*$Q$9))/($B$11+$C$11+$F$11)</f>
        <v>0</v>
      </c>
      <c r="BQ654">
        <v>6</v>
      </c>
      <c r="BR654">
        <v>0.5</v>
      </c>
      <c r="BS654" t="s">
        <v>293</v>
      </c>
      <c r="BT654">
        <v>2</v>
      </c>
      <c r="BU654">
        <v>1626466463</v>
      </c>
      <c r="BV654">
        <v>395.052333333333</v>
      </c>
      <c r="BW654">
        <v>420.017333333333</v>
      </c>
      <c r="BX654">
        <v>21.3307</v>
      </c>
      <c r="BY654">
        <v>11.2993333333333</v>
      </c>
      <c r="BZ654">
        <v>393.504</v>
      </c>
      <c r="CA654">
        <v>21.2547</v>
      </c>
      <c r="CB654">
        <v>900.042666666667</v>
      </c>
      <c r="CC654">
        <v>100.748666666667</v>
      </c>
      <c r="CD654">
        <v>0.100032466666667</v>
      </c>
      <c r="CE654">
        <v>36.7150333333333</v>
      </c>
      <c r="CF654">
        <v>33.6916333333333</v>
      </c>
      <c r="CG654">
        <v>999.9</v>
      </c>
      <c r="CH654">
        <v>0</v>
      </c>
      <c r="CI654">
        <v>0</v>
      </c>
      <c r="CJ654">
        <v>9979.79333333333</v>
      </c>
      <c r="CK654">
        <v>0</v>
      </c>
      <c r="CL654">
        <v>0.221023</v>
      </c>
      <c r="CM654">
        <v>1460.07</v>
      </c>
      <c r="CN654">
        <v>0.973009</v>
      </c>
      <c r="CO654">
        <v>0.0269906</v>
      </c>
      <c r="CP654">
        <v>0</v>
      </c>
      <c r="CQ654">
        <v>885.964666666667</v>
      </c>
      <c r="CR654">
        <v>4.99999</v>
      </c>
      <c r="CS654">
        <v>13060</v>
      </c>
      <c r="CT654">
        <v>12729</v>
      </c>
      <c r="CU654">
        <v>41.125</v>
      </c>
      <c r="CV654">
        <v>42.375</v>
      </c>
      <c r="CW654">
        <v>41.875</v>
      </c>
      <c r="CX654">
        <v>42.125</v>
      </c>
      <c r="CY654">
        <v>44.062</v>
      </c>
      <c r="CZ654">
        <v>1415.8</v>
      </c>
      <c r="DA654">
        <v>39.27</v>
      </c>
      <c r="DB654">
        <v>0</v>
      </c>
      <c r="DC654">
        <v>1626466475</v>
      </c>
      <c r="DD654">
        <v>0</v>
      </c>
      <c r="DE654">
        <v>886.694384615385</v>
      </c>
      <c r="DF654">
        <v>-5.03063247394988</v>
      </c>
      <c r="DG654">
        <v>-61.7572648361454</v>
      </c>
      <c r="DH654">
        <v>13065.7615384615</v>
      </c>
      <c r="DI654">
        <v>15</v>
      </c>
      <c r="DJ654">
        <v>1626465084.6</v>
      </c>
      <c r="DK654" t="s">
        <v>294</v>
      </c>
      <c r="DL654">
        <v>1626465076.6</v>
      </c>
      <c r="DM654">
        <v>1626465084.6</v>
      </c>
      <c r="DN654">
        <v>8</v>
      </c>
      <c r="DO654">
        <v>0.212</v>
      </c>
      <c r="DP654">
        <v>0.013</v>
      </c>
      <c r="DQ654">
        <v>1.588</v>
      </c>
      <c r="DR654">
        <v>-0.074</v>
      </c>
      <c r="DS654">
        <v>420</v>
      </c>
      <c r="DT654">
        <v>3</v>
      </c>
      <c r="DU654">
        <v>0.13</v>
      </c>
      <c r="DV654">
        <v>0.03</v>
      </c>
      <c r="DW654">
        <v>-24.9708682926829</v>
      </c>
      <c r="DX654">
        <v>0.202233449477408</v>
      </c>
      <c r="DY654">
        <v>0.0377692831642803</v>
      </c>
      <c r="DZ654">
        <v>1</v>
      </c>
      <c r="EA654">
        <v>886.952257142857</v>
      </c>
      <c r="EB654">
        <v>-4.76980039139122</v>
      </c>
      <c r="EC654">
        <v>0.518379747336812</v>
      </c>
      <c r="ED654">
        <v>1</v>
      </c>
      <c r="EE654">
        <v>9.98825</v>
      </c>
      <c r="EF654">
        <v>0.172082508710806</v>
      </c>
      <c r="EG654">
        <v>0.0182077644922401</v>
      </c>
      <c r="EH654">
        <v>0</v>
      </c>
      <c r="EI654">
        <v>2</v>
      </c>
      <c r="EJ654">
        <v>3</v>
      </c>
      <c r="EK654" t="s">
        <v>354</v>
      </c>
      <c r="EL654">
        <v>100</v>
      </c>
      <c r="EM654">
        <v>100</v>
      </c>
      <c r="EN654">
        <v>1.548</v>
      </c>
      <c r="EO654">
        <v>0.0762</v>
      </c>
      <c r="EP654">
        <v>0.796380875196005</v>
      </c>
      <c r="EQ654">
        <v>0.00225868272383977</v>
      </c>
      <c r="ER654">
        <v>-9.96746185667655e-07</v>
      </c>
      <c r="ES654">
        <v>2.83711317370827e-10</v>
      </c>
      <c r="ET654">
        <v>-0.071317122073674</v>
      </c>
      <c r="EU654">
        <v>-0.00217948432402501</v>
      </c>
      <c r="EV654">
        <v>0.000453263451741206</v>
      </c>
      <c r="EW654">
        <v>-1.16319206543697e-06</v>
      </c>
      <c r="EX654">
        <v>-2</v>
      </c>
      <c r="EY654">
        <v>2196</v>
      </c>
      <c r="EZ654">
        <v>1</v>
      </c>
      <c r="FA654">
        <v>25</v>
      </c>
      <c r="FB654">
        <v>23.1</v>
      </c>
      <c r="FC654">
        <v>23</v>
      </c>
      <c r="FD654">
        <v>18</v>
      </c>
      <c r="FE654">
        <v>844.079</v>
      </c>
      <c r="FF654">
        <v>443.357</v>
      </c>
      <c r="FG654">
        <v>46.2729</v>
      </c>
      <c r="FH654">
        <v>26.0406</v>
      </c>
      <c r="FI654">
        <v>30.0007</v>
      </c>
      <c r="FJ654">
        <v>25.8046</v>
      </c>
      <c r="FK654">
        <v>25.8044</v>
      </c>
      <c r="FL654">
        <v>25.2371</v>
      </c>
      <c r="FM654">
        <v>28.3455</v>
      </c>
      <c r="FN654">
        <v>0</v>
      </c>
      <c r="FO654">
        <v>47</v>
      </c>
      <c r="FP654">
        <v>420</v>
      </c>
      <c r="FQ654">
        <v>11.4605</v>
      </c>
      <c r="FR654">
        <v>101.394</v>
      </c>
      <c r="FS654">
        <v>101.806</v>
      </c>
    </row>
    <row r="655" spans="1:175">
      <c r="A655">
        <v>639</v>
      </c>
      <c r="B655">
        <v>1626466466</v>
      </c>
      <c r="C655">
        <v>1276.40000009537</v>
      </c>
      <c r="D655" t="s">
        <v>1572</v>
      </c>
      <c r="E655" t="s">
        <v>1573</v>
      </c>
      <c r="F655">
        <v>1</v>
      </c>
      <c r="G655" t="s">
        <v>291</v>
      </c>
      <c r="H655">
        <v>1626466465</v>
      </c>
      <c r="I655">
        <f>(J655)/1000</f>
        <v>0</v>
      </c>
      <c r="J655">
        <f>1000*CB655*AH655*(BX655-BY655)/(100*BQ655*(1000-AH655*BX655))</f>
        <v>0</v>
      </c>
      <c r="K655">
        <f>CB655*AH655*(BW655-BV655*(1000-AH655*BY655)/(1000-AH655*BX655))/(100*BQ655)</f>
        <v>0</v>
      </c>
      <c r="L655">
        <f>BV655 - IF(AH655&gt;1, K655*BQ655*100.0/(AJ655*CJ655), 0)</f>
        <v>0</v>
      </c>
      <c r="M655">
        <f>((S655-I655/2)*L655-K655)/(S655+I655/2)</f>
        <v>0</v>
      </c>
      <c r="N655">
        <f>M655*(CC655+CD655)/1000.0</f>
        <v>0</v>
      </c>
      <c r="O655">
        <f>(BV655 - IF(AH655&gt;1, K655*BQ655*100.0/(AJ655*CJ655), 0))*(CC655+CD655)/1000.0</f>
        <v>0</v>
      </c>
      <c r="P655">
        <f>2.0/((1/R655-1/Q655)+SIGN(R655)*SQRT((1/R655-1/Q655)*(1/R655-1/Q655) + 4*BR655/((BR655+1)*(BR655+1))*(2*1/R655*1/Q655-1/Q655*1/Q655)))</f>
        <v>0</v>
      </c>
      <c r="Q655">
        <f>IF(LEFT(BS655,1)&lt;&gt;"0",IF(LEFT(BS655,1)="1",3.0,BT655),$D$5+$E$5*(CJ655*CC655/($K$5*1000))+$F$5*(CJ655*CC655/($K$5*1000))*MAX(MIN(BQ655,$J$5),$I$5)*MAX(MIN(BQ655,$J$5),$I$5)+$G$5*MAX(MIN(BQ655,$J$5),$I$5)*(CJ655*CC655/($K$5*1000))+$H$5*(CJ655*CC655/($K$5*1000))*(CJ655*CC655/($K$5*1000)))</f>
        <v>0</v>
      </c>
      <c r="R655">
        <f>I655*(1000-(1000*0.61365*exp(17.502*V655/(240.97+V655))/(CC655+CD655)+BX655)/2)/(1000*0.61365*exp(17.502*V655/(240.97+V655))/(CC655+CD655)-BX655)</f>
        <v>0</v>
      </c>
      <c r="S655">
        <f>1/((BR655+1)/(P655/1.6)+1/(Q655/1.37)) + BR655/((BR655+1)/(P655/1.6) + BR655/(Q655/1.37))</f>
        <v>0</v>
      </c>
      <c r="T655">
        <f>(BM655*BP655)</f>
        <v>0</v>
      </c>
      <c r="U655">
        <f>(CE655+(T655+2*0.95*5.67E-8*(((CE655+$B$7)+273)^4-(CE655+273)^4)-44100*I655)/(1.84*29.3*Q655+8*0.95*5.67E-8*(CE655+273)^3))</f>
        <v>0</v>
      </c>
      <c r="V655">
        <f>($C$7*CF655+$D$7*CG655+$E$7*U655)</f>
        <v>0</v>
      </c>
      <c r="W655">
        <f>0.61365*exp(17.502*V655/(240.97+V655))</f>
        <v>0</v>
      </c>
      <c r="X655">
        <f>(Y655/Z655*100)</f>
        <v>0</v>
      </c>
      <c r="Y655">
        <f>BX655*(CC655+CD655)/1000</f>
        <v>0</v>
      </c>
      <c r="Z655">
        <f>0.61365*exp(17.502*CE655/(240.97+CE655))</f>
        <v>0</v>
      </c>
      <c r="AA655">
        <f>(W655-BX655*(CC655+CD655)/1000)</f>
        <v>0</v>
      </c>
      <c r="AB655">
        <f>(-I655*44100)</f>
        <v>0</v>
      </c>
      <c r="AC655">
        <f>2*29.3*Q655*0.92*(CE655-V655)</f>
        <v>0</v>
      </c>
      <c r="AD655">
        <f>2*0.95*5.67E-8*(((CE655+$B$7)+273)^4-(V655+273)^4)</f>
        <v>0</v>
      </c>
      <c r="AE655">
        <f>T655+AD655+AB655+AC655</f>
        <v>0</v>
      </c>
      <c r="AF655">
        <v>122</v>
      </c>
      <c r="AG655">
        <v>14</v>
      </c>
      <c r="AH655">
        <f>IF(AF655*$H$13&gt;=AJ655,1.0,(AJ655/(AJ655-AF655*$H$13)))</f>
        <v>0</v>
      </c>
      <c r="AI655">
        <f>(AH655-1)*100</f>
        <v>0</v>
      </c>
      <c r="AJ655">
        <f>MAX(0,($B$13+$C$13*CJ655)/(1+$D$13*CJ655)*CC655/(CE655+273)*$E$13)</f>
        <v>0</v>
      </c>
      <c r="AK655" t="s">
        <v>292</v>
      </c>
      <c r="AL655" t="s">
        <v>292</v>
      </c>
      <c r="AM655">
        <v>0</v>
      </c>
      <c r="AN655">
        <v>0</v>
      </c>
      <c r="AO655">
        <f>1-AM655/AN655</f>
        <v>0</v>
      </c>
      <c r="AP655">
        <v>0</v>
      </c>
      <c r="AQ655" t="s">
        <v>292</v>
      </c>
      <c r="AR655" t="s">
        <v>292</v>
      </c>
      <c r="AS655">
        <v>0</v>
      </c>
      <c r="AT655">
        <v>0</v>
      </c>
      <c r="AU655">
        <f>1-AS655/AT655</f>
        <v>0</v>
      </c>
      <c r="AV655">
        <v>0.5</v>
      </c>
      <c r="AW655">
        <f>BN655</f>
        <v>0</v>
      </c>
      <c r="AX655">
        <f>K655</f>
        <v>0</v>
      </c>
      <c r="AY655">
        <f>AU655*AV655*AW655</f>
        <v>0</v>
      </c>
      <c r="AZ655">
        <f>(AX655-AP655)/AW655</f>
        <v>0</v>
      </c>
      <c r="BA655">
        <f>(AN655-AT655)/AT655</f>
        <v>0</v>
      </c>
      <c r="BB655">
        <f>AM655/(AO655+AM655/AT655)</f>
        <v>0</v>
      </c>
      <c r="BC655" t="s">
        <v>292</v>
      </c>
      <c r="BD655">
        <v>0</v>
      </c>
      <c r="BE655">
        <f>IF(BD655&lt;&gt;0, BD655, BB655)</f>
        <v>0</v>
      </c>
      <c r="BF655">
        <f>1-BE655/AT655</f>
        <v>0</v>
      </c>
      <c r="BG655">
        <f>(AT655-AS655)/(AT655-BE655)</f>
        <v>0</v>
      </c>
      <c r="BH655">
        <f>(AN655-AT655)/(AN655-BE655)</f>
        <v>0</v>
      </c>
      <c r="BI655">
        <f>(AT655-AS655)/(AT655-AM655)</f>
        <v>0</v>
      </c>
      <c r="BJ655">
        <f>(AN655-AT655)/(AN655-AM655)</f>
        <v>0</v>
      </c>
      <c r="BK655">
        <f>(BG655*BE655/AS655)</f>
        <v>0</v>
      </c>
      <c r="BL655">
        <f>(1-BK655)</f>
        <v>0</v>
      </c>
      <c r="BM655">
        <f>$B$11*CK655+$C$11*CL655+$F$11*CM655*(1-CP655)</f>
        <v>0</v>
      </c>
      <c r="BN655">
        <f>BM655*BO655</f>
        <v>0</v>
      </c>
      <c r="BO655">
        <f>($B$11*$D$9+$C$11*$D$9+$F$11*((CZ655+CR655)/MAX(CZ655+CR655+DA655, 0.1)*$I$9+DA655/MAX(CZ655+CR655+DA655, 0.1)*$J$9))/($B$11+$C$11+$F$11)</f>
        <v>0</v>
      </c>
      <c r="BP655">
        <f>($B$11*$K$9+$C$11*$K$9+$F$11*((CZ655+CR655)/MAX(CZ655+CR655+DA655, 0.1)*$P$9+DA655/MAX(CZ655+CR655+DA655, 0.1)*$Q$9))/($B$11+$C$11+$F$11)</f>
        <v>0</v>
      </c>
      <c r="BQ655">
        <v>6</v>
      </c>
      <c r="BR655">
        <v>0.5</v>
      </c>
      <c r="BS655" t="s">
        <v>293</v>
      </c>
      <c r="BT655">
        <v>2</v>
      </c>
      <c r="BU655">
        <v>1626466465</v>
      </c>
      <c r="BV655">
        <v>395.060666666667</v>
      </c>
      <c r="BW655">
        <v>419.990333333333</v>
      </c>
      <c r="BX655">
        <v>21.3599666666667</v>
      </c>
      <c r="BY655">
        <v>11.3131666666667</v>
      </c>
      <c r="BZ655">
        <v>393.512333333333</v>
      </c>
      <c r="CA655">
        <v>21.2835666666667</v>
      </c>
      <c r="CB655">
        <v>900.020333333333</v>
      </c>
      <c r="CC655">
        <v>100.748</v>
      </c>
      <c r="CD655">
        <v>0.100019033333333</v>
      </c>
      <c r="CE655">
        <v>36.7369333333333</v>
      </c>
      <c r="CF655">
        <v>33.7017</v>
      </c>
      <c r="CG655">
        <v>999.9</v>
      </c>
      <c r="CH655">
        <v>0</v>
      </c>
      <c r="CI655">
        <v>0</v>
      </c>
      <c r="CJ655">
        <v>9970.62666666667</v>
      </c>
      <c r="CK655">
        <v>0</v>
      </c>
      <c r="CL655">
        <v>0.221023</v>
      </c>
      <c r="CM655">
        <v>1459.98</v>
      </c>
      <c r="CN655">
        <v>0.973007666666667</v>
      </c>
      <c r="CO655">
        <v>0.0269921666666667</v>
      </c>
      <c r="CP655">
        <v>0</v>
      </c>
      <c r="CQ655">
        <v>886.228333333333</v>
      </c>
      <c r="CR655">
        <v>4.99999</v>
      </c>
      <c r="CS655">
        <v>13057.0666666667</v>
      </c>
      <c r="CT655">
        <v>12728.2</v>
      </c>
      <c r="CU655">
        <v>41.125</v>
      </c>
      <c r="CV655">
        <v>42.375</v>
      </c>
      <c r="CW655">
        <v>41.875</v>
      </c>
      <c r="CX655">
        <v>42.125</v>
      </c>
      <c r="CY655">
        <v>44.062</v>
      </c>
      <c r="CZ655">
        <v>1415.71</v>
      </c>
      <c r="DA655">
        <v>39.27</v>
      </c>
      <c r="DB655">
        <v>0</v>
      </c>
      <c r="DC655">
        <v>1626466477.4</v>
      </c>
      <c r="DD655">
        <v>0</v>
      </c>
      <c r="DE655">
        <v>886.5345</v>
      </c>
      <c r="DF655">
        <v>-4.83900855055944</v>
      </c>
      <c r="DG655">
        <v>-56.32478622071</v>
      </c>
      <c r="DH655">
        <v>13063.2730769231</v>
      </c>
      <c r="DI655">
        <v>15</v>
      </c>
      <c r="DJ655">
        <v>1626465084.6</v>
      </c>
      <c r="DK655" t="s">
        <v>294</v>
      </c>
      <c r="DL655">
        <v>1626465076.6</v>
      </c>
      <c r="DM655">
        <v>1626465084.6</v>
      </c>
      <c r="DN655">
        <v>8</v>
      </c>
      <c r="DO655">
        <v>0.212</v>
      </c>
      <c r="DP655">
        <v>0.013</v>
      </c>
      <c r="DQ655">
        <v>1.588</v>
      </c>
      <c r="DR655">
        <v>-0.074</v>
      </c>
      <c r="DS655">
        <v>420</v>
      </c>
      <c r="DT655">
        <v>3</v>
      </c>
      <c r="DU655">
        <v>0.13</v>
      </c>
      <c r="DV655">
        <v>0.03</v>
      </c>
      <c r="DW655">
        <v>-24.9633073170732</v>
      </c>
      <c r="DX655">
        <v>0.157484320557519</v>
      </c>
      <c r="DY655">
        <v>0.0350534740649396</v>
      </c>
      <c r="DZ655">
        <v>1</v>
      </c>
      <c r="EA655">
        <v>886.764727272727</v>
      </c>
      <c r="EB655">
        <v>-4.53289529282478</v>
      </c>
      <c r="EC655">
        <v>0.471792087793639</v>
      </c>
      <c r="ED655">
        <v>1</v>
      </c>
      <c r="EE655">
        <v>9.99563951219512</v>
      </c>
      <c r="EF655">
        <v>0.216830592334504</v>
      </c>
      <c r="EG655">
        <v>0.0229049696334308</v>
      </c>
      <c r="EH655">
        <v>0</v>
      </c>
      <c r="EI655">
        <v>2</v>
      </c>
      <c r="EJ655">
        <v>3</v>
      </c>
      <c r="EK655" t="s">
        <v>354</v>
      </c>
      <c r="EL655">
        <v>100</v>
      </c>
      <c r="EM655">
        <v>100</v>
      </c>
      <c r="EN655">
        <v>1.548</v>
      </c>
      <c r="EO655">
        <v>0.0767</v>
      </c>
      <c r="EP655">
        <v>0.796380875196005</v>
      </c>
      <c r="EQ655">
        <v>0.00225868272383977</v>
      </c>
      <c r="ER655">
        <v>-9.96746185667655e-07</v>
      </c>
      <c r="ES655">
        <v>2.83711317370827e-10</v>
      </c>
      <c r="ET655">
        <v>-0.071317122073674</v>
      </c>
      <c r="EU655">
        <v>-0.00217948432402501</v>
      </c>
      <c r="EV655">
        <v>0.000453263451741206</v>
      </c>
      <c r="EW655">
        <v>-1.16319206543697e-06</v>
      </c>
      <c r="EX655">
        <v>-2</v>
      </c>
      <c r="EY655">
        <v>2196</v>
      </c>
      <c r="EZ655">
        <v>1</v>
      </c>
      <c r="FA655">
        <v>25</v>
      </c>
      <c r="FB655">
        <v>23.2</v>
      </c>
      <c r="FC655">
        <v>23</v>
      </c>
      <c r="FD655">
        <v>18</v>
      </c>
      <c r="FE655">
        <v>844.554</v>
      </c>
      <c r="FF655">
        <v>443.562</v>
      </c>
      <c r="FG655">
        <v>46.2962</v>
      </c>
      <c r="FH655">
        <v>26.0439</v>
      </c>
      <c r="FI655">
        <v>30.0007</v>
      </c>
      <c r="FJ655">
        <v>25.8076</v>
      </c>
      <c r="FK655">
        <v>25.8071</v>
      </c>
      <c r="FL655">
        <v>25.2387</v>
      </c>
      <c r="FM655">
        <v>28.0733</v>
      </c>
      <c r="FN655">
        <v>0</v>
      </c>
      <c r="FO655">
        <v>47</v>
      </c>
      <c r="FP655">
        <v>420</v>
      </c>
      <c r="FQ655">
        <v>11.4716</v>
      </c>
      <c r="FR655">
        <v>101.393</v>
      </c>
      <c r="FS655">
        <v>101.807</v>
      </c>
    </row>
    <row r="656" spans="1:175">
      <c r="A656">
        <v>640</v>
      </c>
      <c r="B656">
        <v>1626466468</v>
      </c>
      <c r="C656">
        <v>1278.40000009537</v>
      </c>
      <c r="D656" t="s">
        <v>1574</v>
      </c>
      <c r="E656" t="s">
        <v>1575</v>
      </c>
      <c r="F656">
        <v>1</v>
      </c>
      <c r="G656" t="s">
        <v>291</v>
      </c>
      <c r="H656">
        <v>1626466467</v>
      </c>
      <c r="I656">
        <f>(J656)/1000</f>
        <v>0</v>
      </c>
      <c r="J656">
        <f>1000*CB656*AH656*(BX656-BY656)/(100*BQ656*(1000-AH656*BX656))</f>
        <v>0</v>
      </c>
      <c r="K656">
        <f>CB656*AH656*(BW656-BV656*(1000-AH656*BY656)/(1000-AH656*BX656))/(100*BQ656)</f>
        <v>0</v>
      </c>
      <c r="L656">
        <f>BV656 - IF(AH656&gt;1, K656*BQ656*100.0/(AJ656*CJ656), 0)</f>
        <v>0</v>
      </c>
      <c r="M656">
        <f>((S656-I656/2)*L656-K656)/(S656+I656/2)</f>
        <v>0</v>
      </c>
      <c r="N656">
        <f>M656*(CC656+CD656)/1000.0</f>
        <v>0</v>
      </c>
      <c r="O656">
        <f>(BV656 - IF(AH656&gt;1, K656*BQ656*100.0/(AJ656*CJ656), 0))*(CC656+CD656)/1000.0</f>
        <v>0</v>
      </c>
      <c r="P656">
        <f>2.0/((1/R656-1/Q656)+SIGN(R656)*SQRT((1/R656-1/Q656)*(1/R656-1/Q656) + 4*BR656/((BR656+1)*(BR656+1))*(2*1/R656*1/Q656-1/Q656*1/Q656)))</f>
        <v>0</v>
      </c>
      <c r="Q656">
        <f>IF(LEFT(BS656,1)&lt;&gt;"0",IF(LEFT(BS656,1)="1",3.0,BT656),$D$5+$E$5*(CJ656*CC656/($K$5*1000))+$F$5*(CJ656*CC656/($K$5*1000))*MAX(MIN(BQ656,$J$5),$I$5)*MAX(MIN(BQ656,$J$5),$I$5)+$G$5*MAX(MIN(BQ656,$J$5),$I$5)*(CJ656*CC656/($K$5*1000))+$H$5*(CJ656*CC656/($K$5*1000))*(CJ656*CC656/($K$5*1000)))</f>
        <v>0</v>
      </c>
      <c r="R656">
        <f>I656*(1000-(1000*0.61365*exp(17.502*V656/(240.97+V656))/(CC656+CD656)+BX656)/2)/(1000*0.61365*exp(17.502*V656/(240.97+V656))/(CC656+CD656)-BX656)</f>
        <v>0</v>
      </c>
      <c r="S656">
        <f>1/((BR656+1)/(P656/1.6)+1/(Q656/1.37)) + BR656/((BR656+1)/(P656/1.6) + BR656/(Q656/1.37))</f>
        <v>0</v>
      </c>
      <c r="T656">
        <f>(BM656*BP656)</f>
        <v>0</v>
      </c>
      <c r="U656">
        <f>(CE656+(T656+2*0.95*5.67E-8*(((CE656+$B$7)+273)^4-(CE656+273)^4)-44100*I656)/(1.84*29.3*Q656+8*0.95*5.67E-8*(CE656+273)^3))</f>
        <v>0</v>
      </c>
      <c r="V656">
        <f>($C$7*CF656+$D$7*CG656+$E$7*U656)</f>
        <v>0</v>
      </c>
      <c r="W656">
        <f>0.61365*exp(17.502*V656/(240.97+V656))</f>
        <v>0</v>
      </c>
      <c r="X656">
        <f>(Y656/Z656*100)</f>
        <v>0</v>
      </c>
      <c r="Y656">
        <f>BX656*(CC656+CD656)/1000</f>
        <v>0</v>
      </c>
      <c r="Z656">
        <f>0.61365*exp(17.502*CE656/(240.97+CE656))</f>
        <v>0</v>
      </c>
      <c r="AA656">
        <f>(W656-BX656*(CC656+CD656)/1000)</f>
        <v>0</v>
      </c>
      <c r="AB656">
        <f>(-I656*44100)</f>
        <v>0</v>
      </c>
      <c r="AC656">
        <f>2*29.3*Q656*0.92*(CE656-V656)</f>
        <v>0</v>
      </c>
      <c r="AD656">
        <f>2*0.95*5.67E-8*(((CE656+$B$7)+273)^4-(V656+273)^4)</f>
        <v>0</v>
      </c>
      <c r="AE656">
        <f>T656+AD656+AB656+AC656</f>
        <v>0</v>
      </c>
      <c r="AF656">
        <v>122</v>
      </c>
      <c r="AG656">
        <v>14</v>
      </c>
      <c r="AH656">
        <f>IF(AF656*$H$13&gt;=AJ656,1.0,(AJ656/(AJ656-AF656*$H$13)))</f>
        <v>0</v>
      </c>
      <c r="AI656">
        <f>(AH656-1)*100</f>
        <v>0</v>
      </c>
      <c r="AJ656">
        <f>MAX(0,($B$13+$C$13*CJ656)/(1+$D$13*CJ656)*CC656/(CE656+273)*$E$13)</f>
        <v>0</v>
      </c>
      <c r="AK656" t="s">
        <v>292</v>
      </c>
      <c r="AL656" t="s">
        <v>292</v>
      </c>
      <c r="AM656">
        <v>0</v>
      </c>
      <c r="AN656">
        <v>0</v>
      </c>
      <c r="AO656">
        <f>1-AM656/AN656</f>
        <v>0</v>
      </c>
      <c r="AP656">
        <v>0</v>
      </c>
      <c r="AQ656" t="s">
        <v>292</v>
      </c>
      <c r="AR656" t="s">
        <v>292</v>
      </c>
      <c r="AS656">
        <v>0</v>
      </c>
      <c r="AT656">
        <v>0</v>
      </c>
      <c r="AU656">
        <f>1-AS656/AT656</f>
        <v>0</v>
      </c>
      <c r="AV656">
        <v>0.5</v>
      </c>
      <c r="AW656">
        <f>BN656</f>
        <v>0</v>
      </c>
      <c r="AX656">
        <f>K656</f>
        <v>0</v>
      </c>
      <c r="AY656">
        <f>AU656*AV656*AW656</f>
        <v>0</v>
      </c>
      <c r="AZ656">
        <f>(AX656-AP656)/AW656</f>
        <v>0</v>
      </c>
      <c r="BA656">
        <f>(AN656-AT656)/AT656</f>
        <v>0</v>
      </c>
      <c r="BB656">
        <f>AM656/(AO656+AM656/AT656)</f>
        <v>0</v>
      </c>
      <c r="BC656" t="s">
        <v>292</v>
      </c>
      <c r="BD656">
        <v>0</v>
      </c>
      <c r="BE656">
        <f>IF(BD656&lt;&gt;0, BD656, BB656)</f>
        <v>0</v>
      </c>
      <c r="BF656">
        <f>1-BE656/AT656</f>
        <v>0</v>
      </c>
      <c r="BG656">
        <f>(AT656-AS656)/(AT656-BE656)</f>
        <v>0</v>
      </c>
      <c r="BH656">
        <f>(AN656-AT656)/(AN656-BE656)</f>
        <v>0</v>
      </c>
      <c r="BI656">
        <f>(AT656-AS656)/(AT656-AM656)</f>
        <v>0</v>
      </c>
      <c r="BJ656">
        <f>(AN656-AT656)/(AN656-AM656)</f>
        <v>0</v>
      </c>
      <c r="BK656">
        <f>(BG656*BE656/AS656)</f>
        <v>0</v>
      </c>
      <c r="BL656">
        <f>(1-BK656)</f>
        <v>0</v>
      </c>
      <c r="BM656">
        <f>$B$11*CK656+$C$11*CL656+$F$11*CM656*(1-CP656)</f>
        <v>0</v>
      </c>
      <c r="BN656">
        <f>BM656*BO656</f>
        <v>0</v>
      </c>
      <c r="BO656">
        <f>($B$11*$D$9+$C$11*$D$9+$F$11*((CZ656+CR656)/MAX(CZ656+CR656+DA656, 0.1)*$I$9+DA656/MAX(CZ656+CR656+DA656, 0.1)*$J$9))/($B$11+$C$11+$F$11)</f>
        <v>0</v>
      </c>
      <c r="BP656">
        <f>($B$11*$K$9+$C$11*$K$9+$F$11*((CZ656+CR656)/MAX(CZ656+CR656+DA656, 0.1)*$P$9+DA656/MAX(CZ656+CR656+DA656, 0.1)*$Q$9))/($B$11+$C$11+$F$11)</f>
        <v>0</v>
      </c>
      <c r="BQ656">
        <v>6</v>
      </c>
      <c r="BR656">
        <v>0.5</v>
      </c>
      <c r="BS656" t="s">
        <v>293</v>
      </c>
      <c r="BT656">
        <v>2</v>
      </c>
      <c r="BU656">
        <v>1626466467</v>
      </c>
      <c r="BV656">
        <v>395.054666666667</v>
      </c>
      <c r="BW656">
        <v>419.922666666667</v>
      </c>
      <c r="BX656">
        <v>21.3882</v>
      </c>
      <c r="BY656">
        <v>11.3396666666667</v>
      </c>
      <c r="BZ656">
        <v>393.506666666667</v>
      </c>
      <c r="CA656">
        <v>21.3113666666667</v>
      </c>
      <c r="CB656">
        <v>900.016666666667</v>
      </c>
      <c r="CC656">
        <v>100.749</v>
      </c>
      <c r="CD656">
        <v>0.100089333333333</v>
      </c>
      <c r="CE656">
        <v>36.7593333333333</v>
      </c>
      <c r="CF656">
        <v>33.7297666666667</v>
      </c>
      <c r="CG656">
        <v>999.9</v>
      </c>
      <c r="CH656">
        <v>0</v>
      </c>
      <c r="CI656">
        <v>0</v>
      </c>
      <c r="CJ656">
        <v>10017.0666666667</v>
      </c>
      <c r="CK656">
        <v>0</v>
      </c>
      <c r="CL656">
        <v>0.221023</v>
      </c>
      <c r="CM656">
        <v>1459.98333333333</v>
      </c>
      <c r="CN656">
        <v>0.973007666666667</v>
      </c>
      <c r="CO656">
        <v>0.0269921666666667</v>
      </c>
      <c r="CP656">
        <v>0</v>
      </c>
      <c r="CQ656">
        <v>885.851</v>
      </c>
      <c r="CR656">
        <v>4.99999</v>
      </c>
      <c r="CS656">
        <v>13055.4333333333</v>
      </c>
      <c r="CT656">
        <v>12728.2333333333</v>
      </c>
      <c r="CU656">
        <v>41.125</v>
      </c>
      <c r="CV656">
        <v>42.375</v>
      </c>
      <c r="CW656">
        <v>41.875</v>
      </c>
      <c r="CX656">
        <v>42.125</v>
      </c>
      <c r="CY656">
        <v>44.062</v>
      </c>
      <c r="CZ656">
        <v>1415.71333333333</v>
      </c>
      <c r="DA656">
        <v>39.27</v>
      </c>
      <c r="DB656">
        <v>0</v>
      </c>
      <c r="DC656">
        <v>1626466479.2</v>
      </c>
      <c r="DD656">
        <v>0</v>
      </c>
      <c r="DE656">
        <v>886.35892</v>
      </c>
      <c r="DF656">
        <v>-4.44384615286731</v>
      </c>
      <c r="DG656">
        <v>-54.0999999412766</v>
      </c>
      <c r="DH656">
        <v>13061.084</v>
      </c>
      <c r="DI656">
        <v>15</v>
      </c>
      <c r="DJ656">
        <v>1626465084.6</v>
      </c>
      <c r="DK656" t="s">
        <v>294</v>
      </c>
      <c r="DL656">
        <v>1626465076.6</v>
      </c>
      <c r="DM656">
        <v>1626465084.6</v>
      </c>
      <c r="DN656">
        <v>8</v>
      </c>
      <c r="DO656">
        <v>0.212</v>
      </c>
      <c r="DP656">
        <v>0.013</v>
      </c>
      <c r="DQ656">
        <v>1.588</v>
      </c>
      <c r="DR656">
        <v>-0.074</v>
      </c>
      <c r="DS656">
        <v>420</v>
      </c>
      <c r="DT656">
        <v>3</v>
      </c>
      <c r="DU656">
        <v>0.13</v>
      </c>
      <c r="DV656">
        <v>0.03</v>
      </c>
      <c r="DW656">
        <v>-24.9518975609756</v>
      </c>
      <c r="DX656">
        <v>0.191924738675919</v>
      </c>
      <c r="DY656">
        <v>0.0383380947133039</v>
      </c>
      <c r="DZ656">
        <v>1</v>
      </c>
      <c r="EA656">
        <v>886.633515151515</v>
      </c>
      <c r="EB656">
        <v>-4.43658828810886</v>
      </c>
      <c r="EC656">
        <v>0.467662473547297</v>
      </c>
      <c r="ED656">
        <v>1</v>
      </c>
      <c r="EE656">
        <v>10.0031887804878</v>
      </c>
      <c r="EF656">
        <v>0.255106202090598</v>
      </c>
      <c r="EG656">
        <v>0.026330921097255</v>
      </c>
      <c r="EH656">
        <v>0</v>
      </c>
      <c r="EI656">
        <v>2</v>
      </c>
      <c r="EJ656">
        <v>3</v>
      </c>
      <c r="EK656" t="s">
        <v>354</v>
      </c>
      <c r="EL656">
        <v>100</v>
      </c>
      <c r="EM656">
        <v>100</v>
      </c>
      <c r="EN656">
        <v>1.548</v>
      </c>
      <c r="EO656">
        <v>0.0771</v>
      </c>
      <c r="EP656">
        <v>0.796380875196005</v>
      </c>
      <c r="EQ656">
        <v>0.00225868272383977</v>
      </c>
      <c r="ER656">
        <v>-9.96746185667655e-07</v>
      </c>
      <c r="ES656">
        <v>2.83711317370827e-10</v>
      </c>
      <c r="ET656">
        <v>-0.071317122073674</v>
      </c>
      <c r="EU656">
        <v>-0.00217948432402501</v>
      </c>
      <c r="EV656">
        <v>0.000453263451741206</v>
      </c>
      <c r="EW656">
        <v>-1.16319206543697e-06</v>
      </c>
      <c r="EX656">
        <v>-2</v>
      </c>
      <c r="EY656">
        <v>2196</v>
      </c>
      <c r="EZ656">
        <v>1</v>
      </c>
      <c r="FA656">
        <v>25</v>
      </c>
      <c r="FB656">
        <v>23.2</v>
      </c>
      <c r="FC656">
        <v>23.1</v>
      </c>
      <c r="FD656">
        <v>18</v>
      </c>
      <c r="FE656">
        <v>844.457</v>
      </c>
      <c r="FF656">
        <v>443.677</v>
      </c>
      <c r="FG656">
        <v>46.3202</v>
      </c>
      <c r="FH656">
        <v>26.048</v>
      </c>
      <c r="FI656">
        <v>30.0007</v>
      </c>
      <c r="FJ656">
        <v>25.8106</v>
      </c>
      <c r="FK656">
        <v>25.8099</v>
      </c>
      <c r="FL656">
        <v>25.2397</v>
      </c>
      <c r="FM656">
        <v>28.0733</v>
      </c>
      <c r="FN656">
        <v>0</v>
      </c>
      <c r="FO656">
        <v>47</v>
      </c>
      <c r="FP656">
        <v>420</v>
      </c>
      <c r="FQ656">
        <v>11.4656</v>
      </c>
      <c r="FR656">
        <v>101.392</v>
      </c>
      <c r="FS656">
        <v>101.807</v>
      </c>
    </row>
    <row r="657" spans="1:175">
      <c r="A657">
        <v>641</v>
      </c>
      <c r="B657">
        <v>1626466470</v>
      </c>
      <c r="C657">
        <v>1280.40000009537</v>
      </c>
      <c r="D657" t="s">
        <v>1576</v>
      </c>
      <c r="E657" t="s">
        <v>1577</v>
      </c>
      <c r="F657">
        <v>1</v>
      </c>
      <c r="G657" t="s">
        <v>291</v>
      </c>
      <c r="H657">
        <v>1626466469</v>
      </c>
      <c r="I657">
        <f>(J657)/1000</f>
        <v>0</v>
      </c>
      <c r="J657">
        <f>1000*CB657*AH657*(BX657-BY657)/(100*BQ657*(1000-AH657*BX657))</f>
        <v>0</v>
      </c>
      <c r="K657">
        <f>CB657*AH657*(BW657-BV657*(1000-AH657*BY657)/(1000-AH657*BX657))/(100*BQ657)</f>
        <v>0</v>
      </c>
      <c r="L657">
        <f>BV657 - IF(AH657&gt;1, K657*BQ657*100.0/(AJ657*CJ657), 0)</f>
        <v>0</v>
      </c>
      <c r="M657">
        <f>((S657-I657/2)*L657-K657)/(S657+I657/2)</f>
        <v>0</v>
      </c>
      <c r="N657">
        <f>M657*(CC657+CD657)/1000.0</f>
        <v>0</v>
      </c>
      <c r="O657">
        <f>(BV657 - IF(AH657&gt;1, K657*BQ657*100.0/(AJ657*CJ657), 0))*(CC657+CD657)/1000.0</f>
        <v>0</v>
      </c>
      <c r="P657">
        <f>2.0/((1/R657-1/Q657)+SIGN(R657)*SQRT((1/R657-1/Q657)*(1/R657-1/Q657) + 4*BR657/((BR657+1)*(BR657+1))*(2*1/R657*1/Q657-1/Q657*1/Q657)))</f>
        <v>0</v>
      </c>
      <c r="Q657">
        <f>IF(LEFT(BS657,1)&lt;&gt;"0",IF(LEFT(BS657,1)="1",3.0,BT657),$D$5+$E$5*(CJ657*CC657/($K$5*1000))+$F$5*(CJ657*CC657/($K$5*1000))*MAX(MIN(BQ657,$J$5),$I$5)*MAX(MIN(BQ657,$J$5),$I$5)+$G$5*MAX(MIN(BQ657,$J$5),$I$5)*(CJ657*CC657/($K$5*1000))+$H$5*(CJ657*CC657/($K$5*1000))*(CJ657*CC657/($K$5*1000)))</f>
        <v>0</v>
      </c>
      <c r="R657">
        <f>I657*(1000-(1000*0.61365*exp(17.502*V657/(240.97+V657))/(CC657+CD657)+BX657)/2)/(1000*0.61365*exp(17.502*V657/(240.97+V657))/(CC657+CD657)-BX657)</f>
        <v>0</v>
      </c>
      <c r="S657">
        <f>1/((BR657+1)/(P657/1.6)+1/(Q657/1.37)) + BR657/((BR657+1)/(P657/1.6) + BR657/(Q657/1.37))</f>
        <v>0</v>
      </c>
      <c r="T657">
        <f>(BM657*BP657)</f>
        <v>0</v>
      </c>
      <c r="U657">
        <f>(CE657+(T657+2*0.95*5.67E-8*(((CE657+$B$7)+273)^4-(CE657+273)^4)-44100*I657)/(1.84*29.3*Q657+8*0.95*5.67E-8*(CE657+273)^3))</f>
        <v>0</v>
      </c>
      <c r="V657">
        <f>($C$7*CF657+$D$7*CG657+$E$7*U657)</f>
        <v>0</v>
      </c>
      <c r="W657">
        <f>0.61365*exp(17.502*V657/(240.97+V657))</f>
        <v>0</v>
      </c>
      <c r="X657">
        <f>(Y657/Z657*100)</f>
        <v>0</v>
      </c>
      <c r="Y657">
        <f>BX657*(CC657+CD657)/1000</f>
        <v>0</v>
      </c>
      <c r="Z657">
        <f>0.61365*exp(17.502*CE657/(240.97+CE657))</f>
        <v>0</v>
      </c>
      <c r="AA657">
        <f>(W657-BX657*(CC657+CD657)/1000)</f>
        <v>0</v>
      </c>
      <c r="AB657">
        <f>(-I657*44100)</f>
        <v>0</v>
      </c>
      <c r="AC657">
        <f>2*29.3*Q657*0.92*(CE657-V657)</f>
        <v>0</v>
      </c>
      <c r="AD657">
        <f>2*0.95*5.67E-8*(((CE657+$B$7)+273)^4-(V657+273)^4)</f>
        <v>0</v>
      </c>
      <c r="AE657">
        <f>T657+AD657+AB657+AC657</f>
        <v>0</v>
      </c>
      <c r="AF657">
        <v>122</v>
      </c>
      <c r="AG657">
        <v>14</v>
      </c>
      <c r="AH657">
        <f>IF(AF657*$H$13&gt;=AJ657,1.0,(AJ657/(AJ657-AF657*$H$13)))</f>
        <v>0</v>
      </c>
      <c r="AI657">
        <f>(AH657-1)*100</f>
        <v>0</v>
      </c>
      <c r="AJ657">
        <f>MAX(0,($B$13+$C$13*CJ657)/(1+$D$13*CJ657)*CC657/(CE657+273)*$E$13)</f>
        <v>0</v>
      </c>
      <c r="AK657" t="s">
        <v>292</v>
      </c>
      <c r="AL657" t="s">
        <v>292</v>
      </c>
      <c r="AM657">
        <v>0</v>
      </c>
      <c r="AN657">
        <v>0</v>
      </c>
      <c r="AO657">
        <f>1-AM657/AN657</f>
        <v>0</v>
      </c>
      <c r="AP657">
        <v>0</v>
      </c>
      <c r="AQ657" t="s">
        <v>292</v>
      </c>
      <c r="AR657" t="s">
        <v>292</v>
      </c>
      <c r="AS657">
        <v>0</v>
      </c>
      <c r="AT657">
        <v>0</v>
      </c>
      <c r="AU657">
        <f>1-AS657/AT657</f>
        <v>0</v>
      </c>
      <c r="AV657">
        <v>0.5</v>
      </c>
      <c r="AW657">
        <f>BN657</f>
        <v>0</v>
      </c>
      <c r="AX657">
        <f>K657</f>
        <v>0</v>
      </c>
      <c r="AY657">
        <f>AU657*AV657*AW657</f>
        <v>0</v>
      </c>
      <c r="AZ657">
        <f>(AX657-AP657)/AW657</f>
        <v>0</v>
      </c>
      <c r="BA657">
        <f>(AN657-AT657)/AT657</f>
        <v>0</v>
      </c>
      <c r="BB657">
        <f>AM657/(AO657+AM657/AT657)</f>
        <v>0</v>
      </c>
      <c r="BC657" t="s">
        <v>292</v>
      </c>
      <c r="BD657">
        <v>0</v>
      </c>
      <c r="BE657">
        <f>IF(BD657&lt;&gt;0, BD657, BB657)</f>
        <v>0</v>
      </c>
      <c r="BF657">
        <f>1-BE657/AT657</f>
        <v>0</v>
      </c>
      <c r="BG657">
        <f>(AT657-AS657)/(AT657-BE657)</f>
        <v>0</v>
      </c>
      <c r="BH657">
        <f>(AN657-AT657)/(AN657-BE657)</f>
        <v>0</v>
      </c>
      <c r="BI657">
        <f>(AT657-AS657)/(AT657-AM657)</f>
        <v>0</v>
      </c>
      <c r="BJ657">
        <f>(AN657-AT657)/(AN657-AM657)</f>
        <v>0</v>
      </c>
      <c r="BK657">
        <f>(BG657*BE657/AS657)</f>
        <v>0</v>
      </c>
      <c r="BL657">
        <f>(1-BK657)</f>
        <v>0</v>
      </c>
      <c r="BM657">
        <f>$B$11*CK657+$C$11*CL657+$F$11*CM657*(1-CP657)</f>
        <v>0</v>
      </c>
      <c r="BN657">
        <f>BM657*BO657</f>
        <v>0</v>
      </c>
      <c r="BO657">
        <f>($B$11*$D$9+$C$11*$D$9+$F$11*((CZ657+CR657)/MAX(CZ657+CR657+DA657, 0.1)*$I$9+DA657/MAX(CZ657+CR657+DA657, 0.1)*$J$9))/($B$11+$C$11+$F$11)</f>
        <v>0</v>
      </c>
      <c r="BP657">
        <f>($B$11*$K$9+$C$11*$K$9+$F$11*((CZ657+CR657)/MAX(CZ657+CR657+DA657, 0.1)*$P$9+DA657/MAX(CZ657+CR657+DA657, 0.1)*$Q$9))/($B$11+$C$11+$F$11)</f>
        <v>0</v>
      </c>
      <c r="BQ657">
        <v>6</v>
      </c>
      <c r="BR657">
        <v>0.5</v>
      </c>
      <c r="BS657" t="s">
        <v>293</v>
      </c>
      <c r="BT657">
        <v>2</v>
      </c>
      <c r="BU657">
        <v>1626466469</v>
      </c>
      <c r="BV657">
        <v>395.045</v>
      </c>
      <c r="BW657">
        <v>419.921666666667</v>
      </c>
      <c r="BX657">
        <v>21.4143666666667</v>
      </c>
      <c r="BY657">
        <v>11.3717333333333</v>
      </c>
      <c r="BZ657">
        <v>393.497</v>
      </c>
      <c r="CA657">
        <v>21.3371666666667</v>
      </c>
      <c r="CB657">
        <v>900.016</v>
      </c>
      <c r="CC657">
        <v>100.748333333333</v>
      </c>
      <c r="CD657">
        <v>0.0997370333333333</v>
      </c>
      <c r="CE657">
        <v>36.7821666666667</v>
      </c>
      <c r="CF657">
        <v>33.7675</v>
      </c>
      <c r="CG657">
        <v>999.9</v>
      </c>
      <c r="CH657">
        <v>0</v>
      </c>
      <c r="CI657">
        <v>0</v>
      </c>
      <c r="CJ657">
        <v>10002.4666666667</v>
      </c>
      <c r="CK657">
        <v>0</v>
      </c>
      <c r="CL657">
        <v>0.221023</v>
      </c>
      <c r="CM657">
        <v>1460.06</v>
      </c>
      <c r="CN657">
        <v>0.973009</v>
      </c>
      <c r="CO657">
        <v>0.0269906</v>
      </c>
      <c r="CP657">
        <v>0</v>
      </c>
      <c r="CQ657">
        <v>885.713666666667</v>
      </c>
      <c r="CR657">
        <v>4.99999</v>
      </c>
      <c r="CS657">
        <v>13052.2666666667</v>
      </c>
      <c r="CT657">
        <v>12728.9</v>
      </c>
      <c r="CU657">
        <v>41.125</v>
      </c>
      <c r="CV657">
        <v>42.375</v>
      </c>
      <c r="CW657">
        <v>41.875</v>
      </c>
      <c r="CX657">
        <v>42.125</v>
      </c>
      <c r="CY657">
        <v>44.062</v>
      </c>
      <c r="CZ657">
        <v>1415.79</v>
      </c>
      <c r="DA657">
        <v>39.27</v>
      </c>
      <c r="DB657">
        <v>0</v>
      </c>
      <c r="DC657">
        <v>1626466481</v>
      </c>
      <c r="DD657">
        <v>0</v>
      </c>
      <c r="DE657">
        <v>886.251961538462</v>
      </c>
      <c r="DF657">
        <v>-4.18102563656478</v>
      </c>
      <c r="DG657">
        <v>-61.5008545587117</v>
      </c>
      <c r="DH657">
        <v>13059.5423076923</v>
      </c>
      <c r="DI657">
        <v>15</v>
      </c>
      <c r="DJ657">
        <v>1626465084.6</v>
      </c>
      <c r="DK657" t="s">
        <v>294</v>
      </c>
      <c r="DL657">
        <v>1626465076.6</v>
      </c>
      <c r="DM657">
        <v>1626465084.6</v>
      </c>
      <c r="DN657">
        <v>8</v>
      </c>
      <c r="DO657">
        <v>0.212</v>
      </c>
      <c r="DP657">
        <v>0.013</v>
      </c>
      <c r="DQ657">
        <v>1.588</v>
      </c>
      <c r="DR657">
        <v>-0.074</v>
      </c>
      <c r="DS657">
        <v>420</v>
      </c>
      <c r="DT657">
        <v>3</v>
      </c>
      <c r="DU657">
        <v>0.13</v>
      </c>
      <c r="DV657">
        <v>0.03</v>
      </c>
      <c r="DW657">
        <v>-24.9366219512195</v>
      </c>
      <c r="DX657">
        <v>0.208220905923369</v>
      </c>
      <c r="DY657">
        <v>0.0402240767129867</v>
      </c>
      <c r="DZ657">
        <v>1</v>
      </c>
      <c r="EA657">
        <v>886.503771428571</v>
      </c>
      <c r="EB657">
        <v>-4.61084148728149</v>
      </c>
      <c r="EC657">
        <v>0.502318060066924</v>
      </c>
      <c r="ED657">
        <v>1</v>
      </c>
      <c r="EE657">
        <v>10.0104495121951</v>
      </c>
      <c r="EF657">
        <v>0.258394076655061</v>
      </c>
      <c r="EG657">
        <v>0.0266183277178292</v>
      </c>
      <c r="EH657">
        <v>0</v>
      </c>
      <c r="EI657">
        <v>2</v>
      </c>
      <c r="EJ657">
        <v>3</v>
      </c>
      <c r="EK657" t="s">
        <v>354</v>
      </c>
      <c r="EL657">
        <v>100</v>
      </c>
      <c r="EM657">
        <v>100</v>
      </c>
      <c r="EN657">
        <v>1.548</v>
      </c>
      <c r="EO657">
        <v>0.0775</v>
      </c>
      <c r="EP657">
        <v>0.796380875196005</v>
      </c>
      <c r="EQ657">
        <v>0.00225868272383977</v>
      </c>
      <c r="ER657">
        <v>-9.96746185667655e-07</v>
      </c>
      <c r="ES657">
        <v>2.83711317370827e-10</v>
      </c>
      <c r="ET657">
        <v>-0.071317122073674</v>
      </c>
      <c r="EU657">
        <v>-0.00217948432402501</v>
      </c>
      <c r="EV657">
        <v>0.000453263451741206</v>
      </c>
      <c r="EW657">
        <v>-1.16319206543697e-06</v>
      </c>
      <c r="EX657">
        <v>-2</v>
      </c>
      <c r="EY657">
        <v>2196</v>
      </c>
      <c r="EZ657">
        <v>1</v>
      </c>
      <c r="FA657">
        <v>25</v>
      </c>
      <c r="FB657">
        <v>23.2</v>
      </c>
      <c r="FC657">
        <v>23.1</v>
      </c>
      <c r="FD657">
        <v>18</v>
      </c>
      <c r="FE657">
        <v>844.476</v>
      </c>
      <c r="FF657">
        <v>443.592</v>
      </c>
      <c r="FG657">
        <v>46.3445</v>
      </c>
      <c r="FH657">
        <v>26.0524</v>
      </c>
      <c r="FI657">
        <v>30.0007</v>
      </c>
      <c r="FJ657">
        <v>25.8133</v>
      </c>
      <c r="FK657">
        <v>25.8126</v>
      </c>
      <c r="FL657">
        <v>25.2369</v>
      </c>
      <c r="FM657">
        <v>28.0733</v>
      </c>
      <c r="FN657">
        <v>0</v>
      </c>
      <c r="FO657">
        <v>47</v>
      </c>
      <c r="FP657">
        <v>420</v>
      </c>
      <c r="FQ657">
        <v>11.4471</v>
      </c>
      <c r="FR657">
        <v>101.393</v>
      </c>
      <c r="FS657">
        <v>101.806</v>
      </c>
    </row>
    <row r="658" spans="1:175">
      <c r="A658">
        <v>642</v>
      </c>
      <c r="B658">
        <v>1626466472</v>
      </c>
      <c r="C658">
        <v>1282.40000009537</v>
      </c>
      <c r="D658" t="s">
        <v>1578</v>
      </c>
      <c r="E658" t="s">
        <v>1579</v>
      </c>
      <c r="F658">
        <v>1</v>
      </c>
      <c r="G658" t="s">
        <v>291</v>
      </c>
      <c r="H658">
        <v>1626466471</v>
      </c>
      <c r="I658">
        <f>(J658)/1000</f>
        <v>0</v>
      </c>
      <c r="J658">
        <f>1000*CB658*AH658*(BX658-BY658)/(100*BQ658*(1000-AH658*BX658))</f>
        <v>0</v>
      </c>
      <c r="K658">
        <f>CB658*AH658*(BW658-BV658*(1000-AH658*BY658)/(1000-AH658*BX658))/(100*BQ658)</f>
        <v>0</v>
      </c>
      <c r="L658">
        <f>BV658 - IF(AH658&gt;1, K658*BQ658*100.0/(AJ658*CJ658), 0)</f>
        <v>0</v>
      </c>
      <c r="M658">
        <f>((S658-I658/2)*L658-K658)/(S658+I658/2)</f>
        <v>0</v>
      </c>
      <c r="N658">
        <f>M658*(CC658+CD658)/1000.0</f>
        <v>0</v>
      </c>
      <c r="O658">
        <f>(BV658 - IF(AH658&gt;1, K658*BQ658*100.0/(AJ658*CJ658), 0))*(CC658+CD658)/1000.0</f>
        <v>0</v>
      </c>
      <c r="P658">
        <f>2.0/((1/R658-1/Q658)+SIGN(R658)*SQRT((1/R658-1/Q658)*(1/R658-1/Q658) + 4*BR658/((BR658+1)*(BR658+1))*(2*1/R658*1/Q658-1/Q658*1/Q658)))</f>
        <v>0</v>
      </c>
      <c r="Q658">
        <f>IF(LEFT(BS658,1)&lt;&gt;"0",IF(LEFT(BS658,1)="1",3.0,BT658),$D$5+$E$5*(CJ658*CC658/($K$5*1000))+$F$5*(CJ658*CC658/($K$5*1000))*MAX(MIN(BQ658,$J$5),$I$5)*MAX(MIN(BQ658,$J$5),$I$5)+$G$5*MAX(MIN(BQ658,$J$5),$I$5)*(CJ658*CC658/($K$5*1000))+$H$5*(CJ658*CC658/($K$5*1000))*(CJ658*CC658/($K$5*1000)))</f>
        <v>0</v>
      </c>
      <c r="R658">
        <f>I658*(1000-(1000*0.61365*exp(17.502*V658/(240.97+V658))/(CC658+CD658)+BX658)/2)/(1000*0.61365*exp(17.502*V658/(240.97+V658))/(CC658+CD658)-BX658)</f>
        <v>0</v>
      </c>
      <c r="S658">
        <f>1/((BR658+1)/(P658/1.6)+1/(Q658/1.37)) + BR658/((BR658+1)/(P658/1.6) + BR658/(Q658/1.37))</f>
        <v>0</v>
      </c>
      <c r="T658">
        <f>(BM658*BP658)</f>
        <v>0</v>
      </c>
      <c r="U658">
        <f>(CE658+(T658+2*0.95*5.67E-8*(((CE658+$B$7)+273)^4-(CE658+273)^4)-44100*I658)/(1.84*29.3*Q658+8*0.95*5.67E-8*(CE658+273)^3))</f>
        <v>0</v>
      </c>
      <c r="V658">
        <f>($C$7*CF658+$D$7*CG658+$E$7*U658)</f>
        <v>0</v>
      </c>
      <c r="W658">
        <f>0.61365*exp(17.502*V658/(240.97+V658))</f>
        <v>0</v>
      </c>
      <c r="X658">
        <f>(Y658/Z658*100)</f>
        <v>0</v>
      </c>
      <c r="Y658">
        <f>BX658*(CC658+CD658)/1000</f>
        <v>0</v>
      </c>
      <c r="Z658">
        <f>0.61365*exp(17.502*CE658/(240.97+CE658))</f>
        <v>0</v>
      </c>
      <c r="AA658">
        <f>(W658-BX658*(CC658+CD658)/1000)</f>
        <v>0</v>
      </c>
      <c r="AB658">
        <f>(-I658*44100)</f>
        <v>0</v>
      </c>
      <c r="AC658">
        <f>2*29.3*Q658*0.92*(CE658-V658)</f>
        <v>0</v>
      </c>
      <c r="AD658">
        <f>2*0.95*5.67E-8*(((CE658+$B$7)+273)^4-(V658+273)^4)</f>
        <v>0</v>
      </c>
      <c r="AE658">
        <f>T658+AD658+AB658+AC658</f>
        <v>0</v>
      </c>
      <c r="AF658">
        <v>122</v>
      </c>
      <c r="AG658">
        <v>14</v>
      </c>
      <c r="AH658">
        <f>IF(AF658*$H$13&gt;=AJ658,1.0,(AJ658/(AJ658-AF658*$H$13)))</f>
        <v>0</v>
      </c>
      <c r="AI658">
        <f>(AH658-1)*100</f>
        <v>0</v>
      </c>
      <c r="AJ658">
        <f>MAX(0,($B$13+$C$13*CJ658)/(1+$D$13*CJ658)*CC658/(CE658+273)*$E$13)</f>
        <v>0</v>
      </c>
      <c r="AK658" t="s">
        <v>292</v>
      </c>
      <c r="AL658" t="s">
        <v>292</v>
      </c>
      <c r="AM658">
        <v>0</v>
      </c>
      <c r="AN658">
        <v>0</v>
      </c>
      <c r="AO658">
        <f>1-AM658/AN658</f>
        <v>0</v>
      </c>
      <c r="AP658">
        <v>0</v>
      </c>
      <c r="AQ658" t="s">
        <v>292</v>
      </c>
      <c r="AR658" t="s">
        <v>292</v>
      </c>
      <c r="AS658">
        <v>0</v>
      </c>
      <c r="AT658">
        <v>0</v>
      </c>
      <c r="AU658">
        <f>1-AS658/AT658</f>
        <v>0</v>
      </c>
      <c r="AV658">
        <v>0.5</v>
      </c>
      <c r="AW658">
        <f>BN658</f>
        <v>0</v>
      </c>
      <c r="AX658">
        <f>K658</f>
        <v>0</v>
      </c>
      <c r="AY658">
        <f>AU658*AV658*AW658</f>
        <v>0</v>
      </c>
      <c r="AZ658">
        <f>(AX658-AP658)/AW658</f>
        <v>0</v>
      </c>
      <c r="BA658">
        <f>(AN658-AT658)/AT658</f>
        <v>0</v>
      </c>
      <c r="BB658">
        <f>AM658/(AO658+AM658/AT658)</f>
        <v>0</v>
      </c>
      <c r="BC658" t="s">
        <v>292</v>
      </c>
      <c r="BD658">
        <v>0</v>
      </c>
      <c r="BE658">
        <f>IF(BD658&lt;&gt;0, BD658, BB658)</f>
        <v>0</v>
      </c>
      <c r="BF658">
        <f>1-BE658/AT658</f>
        <v>0</v>
      </c>
      <c r="BG658">
        <f>(AT658-AS658)/(AT658-BE658)</f>
        <v>0</v>
      </c>
      <c r="BH658">
        <f>(AN658-AT658)/(AN658-BE658)</f>
        <v>0</v>
      </c>
      <c r="BI658">
        <f>(AT658-AS658)/(AT658-AM658)</f>
        <v>0</v>
      </c>
      <c r="BJ658">
        <f>(AN658-AT658)/(AN658-AM658)</f>
        <v>0</v>
      </c>
      <c r="BK658">
        <f>(BG658*BE658/AS658)</f>
        <v>0</v>
      </c>
      <c r="BL658">
        <f>(1-BK658)</f>
        <v>0</v>
      </c>
      <c r="BM658">
        <f>$B$11*CK658+$C$11*CL658+$F$11*CM658*(1-CP658)</f>
        <v>0</v>
      </c>
      <c r="BN658">
        <f>BM658*BO658</f>
        <v>0</v>
      </c>
      <c r="BO658">
        <f>($B$11*$D$9+$C$11*$D$9+$F$11*((CZ658+CR658)/MAX(CZ658+CR658+DA658, 0.1)*$I$9+DA658/MAX(CZ658+CR658+DA658, 0.1)*$J$9))/($B$11+$C$11+$F$11)</f>
        <v>0</v>
      </c>
      <c r="BP658">
        <f>($B$11*$K$9+$C$11*$K$9+$F$11*((CZ658+CR658)/MAX(CZ658+CR658+DA658, 0.1)*$P$9+DA658/MAX(CZ658+CR658+DA658, 0.1)*$Q$9))/($B$11+$C$11+$F$11)</f>
        <v>0</v>
      </c>
      <c r="BQ658">
        <v>6</v>
      </c>
      <c r="BR658">
        <v>0.5</v>
      </c>
      <c r="BS658" t="s">
        <v>293</v>
      </c>
      <c r="BT658">
        <v>2</v>
      </c>
      <c r="BU658">
        <v>1626466471</v>
      </c>
      <c r="BV658">
        <v>395.054333333333</v>
      </c>
      <c r="BW658">
        <v>419.995</v>
      </c>
      <c r="BX658">
        <v>21.4488333333333</v>
      </c>
      <c r="BY658">
        <v>11.4003666666667</v>
      </c>
      <c r="BZ658">
        <v>393.506</v>
      </c>
      <c r="CA658">
        <v>21.3710666666667</v>
      </c>
      <c r="CB658">
        <v>899.952333333333</v>
      </c>
      <c r="CC658">
        <v>100.747333333333</v>
      </c>
      <c r="CD658">
        <v>0.100044366666667</v>
      </c>
      <c r="CE658">
        <v>36.8067</v>
      </c>
      <c r="CF658">
        <v>33.7836333333333</v>
      </c>
      <c r="CG658">
        <v>999.9</v>
      </c>
      <c r="CH658">
        <v>0</v>
      </c>
      <c r="CI658">
        <v>0</v>
      </c>
      <c r="CJ658">
        <v>9957.08666666666</v>
      </c>
      <c r="CK658">
        <v>0</v>
      </c>
      <c r="CL658">
        <v>0.221023</v>
      </c>
      <c r="CM658">
        <v>1460.05333333333</v>
      </c>
      <c r="CN658">
        <v>0.973007666666667</v>
      </c>
      <c r="CO658">
        <v>0.0269921666666667</v>
      </c>
      <c r="CP658">
        <v>0</v>
      </c>
      <c r="CQ658">
        <v>885.680333333333</v>
      </c>
      <c r="CR658">
        <v>4.99999</v>
      </c>
      <c r="CS658">
        <v>13051.4333333333</v>
      </c>
      <c r="CT658">
        <v>12728.8</v>
      </c>
      <c r="CU658">
        <v>41.1663333333333</v>
      </c>
      <c r="CV658">
        <v>42.3956666666667</v>
      </c>
      <c r="CW658">
        <v>41.8956666666667</v>
      </c>
      <c r="CX658">
        <v>42.125</v>
      </c>
      <c r="CY658">
        <v>44.062</v>
      </c>
      <c r="CZ658">
        <v>1415.78</v>
      </c>
      <c r="DA658">
        <v>39.2733333333333</v>
      </c>
      <c r="DB658">
        <v>0</v>
      </c>
      <c r="DC658">
        <v>1626466483.4</v>
      </c>
      <c r="DD658">
        <v>0</v>
      </c>
      <c r="DE658">
        <v>886.088384615385</v>
      </c>
      <c r="DF658">
        <v>-3.86905983183432</v>
      </c>
      <c r="DG658">
        <v>-59.3948717198687</v>
      </c>
      <c r="DH658">
        <v>13057.25</v>
      </c>
      <c r="DI658">
        <v>15</v>
      </c>
      <c r="DJ658">
        <v>1626465084.6</v>
      </c>
      <c r="DK658" t="s">
        <v>294</v>
      </c>
      <c r="DL658">
        <v>1626465076.6</v>
      </c>
      <c r="DM658">
        <v>1626465084.6</v>
      </c>
      <c r="DN658">
        <v>8</v>
      </c>
      <c r="DO658">
        <v>0.212</v>
      </c>
      <c r="DP658">
        <v>0.013</v>
      </c>
      <c r="DQ658">
        <v>1.588</v>
      </c>
      <c r="DR658">
        <v>-0.074</v>
      </c>
      <c r="DS658">
        <v>420</v>
      </c>
      <c r="DT658">
        <v>3</v>
      </c>
      <c r="DU658">
        <v>0.13</v>
      </c>
      <c r="DV658">
        <v>0.03</v>
      </c>
      <c r="DW658">
        <v>-24.9306219512195</v>
      </c>
      <c r="DX658">
        <v>0.113650871080086</v>
      </c>
      <c r="DY658">
        <v>0.0352902011701798</v>
      </c>
      <c r="DZ658">
        <v>1</v>
      </c>
      <c r="EA658">
        <v>886.349181818182</v>
      </c>
      <c r="EB658">
        <v>-4.58053578974026</v>
      </c>
      <c r="EC658">
        <v>0.472390404448358</v>
      </c>
      <c r="ED658">
        <v>1</v>
      </c>
      <c r="EE658">
        <v>10.0177563414634</v>
      </c>
      <c r="EF658">
        <v>0.23706898954704</v>
      </c>
      <c r="EG658">
        <v>0.0248412021778235</v>
      </c>
      <c r="EH658">
        <v>0</v>
      </c>
      <c r="EI658">
        <v>2</v>
      </c>
      <c r="EJ658">
        <v>3</v>
      </c>
      <c r="EK658" t="s">
        <v>354</v>
      </c>
      <c r="EL658">
        <v>100</v>
      </c>
      <c r="EM658">
        <v>100</v>
      </c>
      <c r="EN658">
        <v>1.548</v>
      </c>
      <c r="EO658">
        <v>0.078</v>
      </c>
      <c r="EP658">
        <v>0.796380875196005</v>
      </c>
      <c r="EQ658">
        <v>0.00225868272383977</v>
      </c>
      <c r="ER658">
        <v>-9.96746185667655e-07</v>
      </c>
      <c r="ES658">
        <v>2.83711317370827e-10</v>
      </c>
      <c r="ET658">
        <v>-0.071317122073674</v>
      </c>
      <c r="EU658">
        <v>-0.00217948432402501</v>
      </c>
      <c r="EV658">
        <v>0.000453263451741206</v>
      </c>
      <c r="EW658">
        <v>-1.16319206543697e-06</v>
      </c>
      <c r="EX658">
        <v>-2</v>
      </c>
      <c r="EY658">
        <v>2196</v>
      </c>
      <c r="EZ658">
        <v>1</v>
      </c>
      <c r="FA658">
        <v>25</v>
      </c>
      <c r="FB658">
        <v>23.3</v>
      </c>
      <c r="FC658">
        <v>23.1</v>
      </c>
      <c r="FD658">
        <v>18</v>
      </c>
      <c r="FE658">
        <v>844.5</v>
      </c>
      <c r="FF658">
        <v>443.523</v>
      </c>
      <c r="FG658">
        <v>46.3688</v>
      </c>
      <c r="FH658">
        <v>26.056</v>
      </c>
      <c r="FI658">
        <v>30.0007</v>
      </c>
      <c r="FJ658">
        <v>25.8163</v>
      </c>
      <c r="FK658">
        <v>25.8152</v>
      </c>
      <c r="FL658">
        <v>25.2386</v>
      </c>
      <c r="FM658">
        <v>27.7809</v>
      </c>
      <c r="FN658">
        <v>0</v>
      </c>
      <c r="FO658">
        <v>47</v>
      </c>
      <c r="FP658">
        <v>420</v>
      </c>
      <c r="FQ658">
        <v>11.5352</v>
      </c>
      <c r="FR658">
        <v>101.394</v>
      </c>
      <c r="FS658">
        <v>101.805</v>
      </c>
    </row>
    <row r="659" spans="1:175">
      <c r="A659">
        <v>643</v>
      </c>
      <c r="B659">
        <v>1626466474</v>
      </c>
      <c r="C659">
        <v>1284.40000009537</v>
      </c>
      <c r="D659" t="s">
        <v>1580</v>
      </c>
      <c r="E659" t="s">
        <v>1581</v>
      </c>
      <c r="F659">
        <v>1</v>
      </c>
      <c r="G659" t="s">
        <v>291</v>
      </c>
      <c r="H659">
        <v>1626466473</v>
      </c>
      <c r="I659">
        <f>(J659)/1000</f>
        <v>0</v>
      </c>
      <c r="J659">
        <f>1000*CB659*AH659*(BX659-BY659)/(100*BQ659*(1000-AH659*BX659))</f>
        <v>0</v>
      </c>
      <c r="K659">
        <f>CB659*AH659*(BW659-BV659*(1000-AH659*BY659)/(1000-AH659*BX659))/(100*BQ659)</f>
        <v>0</v>
      </c>
      <c r="L659">
        <f>BV659 - IF(AH659&gt;1, K659*BQ659*100.0/(AJ659*CJ659), 0)</f>
        <v>0</v>
      </c>
      <c r="M659">
        <f>((S659-I659/2)*L659-K659)/(S659+I659/2)</f>
        <v>0</v>
      </c>
      <c r="N659">
        <f>M659*(CC659+CD659)/1000.0</f>
        <v>0</v>
      </c>
      <c r="O659">
        <f>(BV659 - IF(AH659&gt;1, K659*BQ659*100.0/(AJ659*CJ659), 0))*(CC659+CD659)/1000.0</f>
        <v>0</v>
      </c>
      <c r="P659">
        <f>2.0/((1/R659-1/Q659)+SIGN(R659)*SQRT((1/R659-1/Q659)*(1/R659-1/Q659) + 4*BR659/((BR659+1)*(BR659+1))*(2*1/R659*1/Q659-1/Q659*1/Q659)))</f>
        <v>0</v>
      </c>
      <c r="Q659">
        <f>IF(LEFT(BS659,1)&lt;&gt;"0",IF(LEFT(BS659,1)="1",3.0,BT659),$D$5+$E$5*(CJ659*CC659/($K$5*1000))+$F$5*(CJ659*CC659/($K$5*1000))*MAX(MIN(BQ659,$J$5),$I$5)*MAX(MIN(BQ659,$J$5),$I$5)+$G$5*MAX(MIN(BQ659,$J$5),$I$5)*(CJ659*CC659/($K$5*1000))+$H$5*(CJ659*CC659/($K$5*1000))*(CJ659*CC659/($K$5*1000)))</f>
        <v>0</v>
      </c>
      <c r="R659">
        <f>I659*(1000-(1000*0.61365*exp(17.502*V659/(240.97+V659))/(CC659+CD659)+BX659)/2)/(1000*0.61365*exp(17.502*V659/(240.97+V659))/(CC659+CD659)-BX659)</f>
        <v>0</v>
      </c>
      <c r="S659">
        <f>1/((BR659+1)/(P659/1.6)+1/(Q659/1.37)) + BR659/((BR659+1)/(P659/1.6) + BR659/(Q659/1.37))</f>
        <v>0</v>
      </c>
      <c r="T659">
        <f>(BM659*BP659)</f>
        <v>0</v>
      </c>
      <c r="U659">
        <f>(CE659+(T659+2*0.95*5.67E-8*(((CE659+$B$7)+273)^4-(CE659+273)^4)-44100*I659)/(1.84*29.3*Q659+8*0.95*5.67E-8*(CE659+273)^3))</f>
        <v>0</v>
      </c>
      <c r="V659">
        <f>($C$7*CF659+$D$7*CG659+$E$7*U659)</f>
        <v>0</v>
      </c>
      <c r="W659">
        <f>0.61365*exp(17.502*V659/(240.97+V659))</f>
        <v>0</v>
      </c>
      <c r="X659">
        <f>(Y659/Z659*100)</f>
        <v>0</v>
      </c>
      <c r="Y659">
        <f>BX659*(CC659+CD659)/1000</f>
        <v>0</v>
      </c>
      <c r="Z659">
        <f>0.61365*exp(17.502*CE659/(240.97+CE659))</f>
        <v>0</v>
      </c>
      <c r="AA659">
        <f>(W659-BX659*(CC659+CD659)/1000)</f>
        <v>0</v>
      </c>
      <c r="AB659">
        <f>(-I659*44100)</f>
        <v>0</v>
      </c>
      <c r="AC659">
        <f>2*29.3*Q659*0.92*(CE659-V659)</f>
        <v>0</v>
      </c>
      <c r="AD659">
        <f>2*0.95*5.67E-8*(((CE659+$B$7)+273)^4-(V659+273)^4)</f>
        <v>0</v>
      </c>
      <c r="AE659">
        <f>T659+AD659+AB659+AC659</f>
        <v>0</v>
      </c>
      <c r="AF659">
        <v>122</v>
      </c>
      <c r="AG659">
        <v>14</v>
      </c>
      <c r="AH659">
        <f>IF(AF659*$H$13&gt;=AJ659,1.0,(AJ659/(AJ659-AF659*$H$13)))</f>
        <v>0</v>
      </c>
      <c r="AI659">
        <f>(AH659-1)*100</f>
        <v>0</v>
      </c>
      <c r="AJ659">
        <f>MAX(0,($B$13+$C$13*CJ659)/(1+$D$13*CJ659)*CC659/(CE659+273)*$E$13)</f>
        <v>0</v>
      </c>
      <c r="AK659" t="s">
        <v>292</v>
      </c>
      <c r="AL659" t="s">
        <v>292</v>
      </c>
      <c r="AM659">
        <v>0</v>
      </c>
      <c r="AN659">
        <v>0</v>
      </c>
      <c r="AO659">
        <f>1-AM659/AN659</f>
        <v>0</v>
      </c>
      <c r="AP659">
        <v>0</v>
      </c>
      <c r="AQ659" t="s">
        <v>292</v>
      </c>
      <c r="AR659" t="s">
        <v>292</v>
      </c>
      <c r="AS659">
        <v>0</v>
      </c>
      <c r="AT659">
        <v>0</v>
      </c>
      <c r="AU659">
        <f>1-AS659/AT659</f>
        <v>0</v>
      </c>
      <c r="AV659">
        <v>0.5</v>
      </c>
      <c r="AW659">
        <f>BN659</f>
        <v>0</v>
      </c>
      <c r="AX659">
        <f>K659</f>
        <v>0</v>
      </c>
      <c r="AY659">
        <f>AU659*AV659*AW659</f>
        <v>0</v>
      </c>
      <c r="AZ659">
        <f>(AX659-AP659)/AW659</f>
        <v>0</v>
      </c>
      <c r="BA659">
        <f>(AN659-AT659)/AT659</f>
        <v>0</v>
      </c>
      <c r="BB659">
        <f>AM659/(AO659+AM659/AT659)</f>
        <v>0</v>
      </c>
      <c r="BC659" t="s">
        <v>292</v>
      </c>
      <c r="BD659">
        <v>0</v>
      </c>
      <c r="BE659">
        <f>IF(BD659&lt;&gt;0, BD659, BB659)</f>
        <v>0</v>
      </c>
      <c r="BF659">
        <f>1-BE659/AT659</f>
        <v>0</v>
      </c>
      <c r="BG659">
        <f>(AT659-AS659)/(AT659-BE659)</f>
        <v>0</v>
      </c>
      <c r="BH659">
        <f>(AN659-AT659)/(AN659-BE659)</f>
        <v>0</v>
      </c>
      <c r="BI659">
        <f>(AT659-AS659)/(AT659-AM659)</f>
        <v>0</v>
      </c>
      <c r="BJ659">
        <f>(AN659-AT659)/(AN659-AM659)</f>
        <v>0</v>
      </c>
      <c r="BK659">
        <f>(BG659*BE659/AS659)</f>
        <v>0</v>
      </c>
      <c r="BL659">
        <f>(1-BK659)</f>
        <v>0</v>
      </c>
      <c r="BM659">
        <f>$B$11*CK659+$C$11*CL659+$F$11*CM659*(1-CP659)</f>
        <v>0</v>
      </c>
      <c r="BN659">
        <f>BM659*BO659</f>
        <v>0</v>
      </c>
      <c r="BO659">
        <f>($B$11*$D$9+$C$11*$D$9+$F$11*((CZ659+CR659)/MAX(CZ659+CR659+DA659, 0.1)*$I$9+DA659/MAX(CZ659+CR659+DA659, 0.1)*$J$9))/($B$11+$C$11+$F$11)</f>
        <v>0</v>
      </c>
      <c r="BP659">
        <f>($B$11*$K$9+$C$11*$K$9+$F$11*((CZ659+CR659)/MAX(CZ659+CR659+DA659, 0.1)*$P$9+DA659/MAX(CZ659+CR659+DA659, 0.1)*$Q$9))/($B$11+$C$11+$F$11)</f>
        <v>0</v>
      </c>
      <c r="BQ659">
        <v>6</v>
      </c>
      <c r="BR659">
        <v>0.5</v>
      </c>
      <c r="BS659" t="s">
        <v>293</v>
      </c>
      <c r="BT659">
        <v>2</v>
      </c>
      <c r="BU659">
        <v>1626466473</v>
      </c>
      <c r="BV659">
        <v>395.083666666667</v>
      </c>
      <c r="BW659">
        <v>419.983333333333</v>
      </c>
      <c r="BX659">
        <v>21.4851333333333</v>
      </c>
      <c r="BY659">
        <v>11.4157333333333</v>
      </c>
      <c r="BZ659">
        <v>393.535333333333</v>
      </c>
      <c r="CA659">
        <v>21.4068</v>
      </c>
      <c r="CB659">
        <v>899.996333333333</v>
      </c>
      <c r="CC659">
        <v>100.747333333333</v>
      </c>
      <c r="CD659">
        <v>0.0999970666666667</v>
      </c>
      <c r="CE659">
        <v>36.8335</v>
      </c>
      <c r="CF659">
        <v>33.8003</v>
      </c>
      <c r="CG659">
        <v>999.9</v>
      </c>
      <c r="CH659">
        <v>0</v>
      </c>
      <c r="CI659">
        <v>0</v>
      </c>
      <c r="CJ659">
        <v>9993.13333333333</v>
      </c>
      <c r="CK659">
        <v>0</v>
      </c>
      <c r="CL659">
        <v>0.221023</v>
      </c>
      <c r="CM659">
        <v>1460.04333333333</v>
      </c>
      <c r="CN659">
        <v>0.973009</v>
      </c>
      <c r="CO659">
        <v>0.0269906</v>
      </c>
      <c r="CP659">
        <v>0</v>
      </c>
      <c r="CQ659">
        <v>885.573</v>
      </c>
      <c r="CR659">
        <v>4.99999</v>
      </c>
      <c r="CS659">
        <v>13050.1</v>
      </c>
      <c r="CT659">
        <v>12728.7666666667</v>
      </c>
      <c r="CU659">
        <v>41.1663333333333</v>
      </c>
      <c r="CV659">
        <v>42.4163333333333</v>
      </c>
      <c r="CW659">
        <v>41.937</v>
      </c>
      <c r="CX659">
        <v>42.125</v>
      </c>
      <c r="CY659">
        <v>44.062</v>
      </c>
      <c r="CZ659">
        <v>1415.77333333333</v>
      </c>
      <c r="DA659">
        <v>39.27</v>
      </c>
      <c r="DB659">
        <v>0</v>
      </c>
      <c r="DC659">
        <v>1626466485.2</v>
      </c>
      <c r="DD659">
        <v>0</v>
      </c>
      <c r="DE659">
        <v>885.93768</v>
      </c>
      <c r="DF659">
        <v>-4.19800000737899</v>
      </c>
      <c r="DG659">
        <v>-63.0923076592869</v>
      </c>
      <c r="DH659">
        <v>13055.284</v>
      </c>
      <c r="DI659">
        <v>15</v>
      </c>
      <c r="DJ659">
        <v>1626465084.6</v>
      </c>
      <c r="DK659" t="s">
        <v>294</v>
      </c>
      <c r="DL659">
        <v>1626465076.6</v>
      </c>
      <c r="DM659">
        <v>1626465084.6</v>
      </c>
      <c r="DN659">
        <v>8</v>
      </c>
      <c r="DO659">
        <v>0.212</v>
      </c>
      <c r="DP659">
        <v>0.013</v>
      </c>
      <c r="DQ659">
        <v>1.588</v>
      </c>
      <c r="DR659">
        <v>-0.074</v>
      </c>
      <c r="DS659">
        <v>420</v>
      </c>
      <c r="DT659">
        <v>3</v>
      </c>
      <c r="DU659">
        <v>0.13</v>
      </c>
      <c r="DV659">
        <v>0.03</v>
      </c>
      <c r="DW659">
        <v>-24.9309975609756</v>
      </c>
      <c r="DX659">
        <v>0.141970034843182</v>
      </c>
      <c r="DY659">
        <v>0.0351542904976422</v>
      </c>
      <c r="DZ659">
        <v>1</v>
      </c>
      <c r="EA659">
        <v>886.203090909091</v>
      </c>
      <c r="EB659">
        <v>-4.10803698195735</v>
      </c>
      <c r="EC659">
        <v>0.416398000434496</v>
      </c>
      <c r="ED659">
        <v>1</v>
      </c>
      <c r="EE659">
        <v>10.0256829268293</v>
      </c>
      <c r="EF659">
        <v>0.228768292682954</v>
      </c>
      <c r="EG659">
        <v>0.0241088536761916</v>
      </c>
      <c r="EH659">
        <v>0</v>
      </c>
      <c r="EI659">
        <v>2</v>
      </c>
      <c r="EJ659">
        <v>3</v>
      </c>
      <c r="EK659" t="s">
        <v>354</v>
      </c>
      <c r="EL659">
        <v>100</v>
      </c>
      <c r="EM659">
        <v>100</v>
      </c>
      <c r="EN659">
        <v>1.549</v>
      </c>
      <c r="EO659">
        <v>0.0786</v>
      </c>
      <c r="EP659">
        <v>0.796380875196005</v>
      </c>
      <c r="EQ659">
        <v>0.00225868272383977</v>
      </c>
      <c r="ER659">
        <v>-9.96746185667655e-07</v>
      </c>
      <c r="ES659">
        <v>2.83711317370827e-10</v>
      </c>
      <c r="ET659">
        <v>-0.071317122073674</v>
      </c>
      <c r="EU659">
        <v>-0.00217948432402501</v>
      </c>
      <c r="EV659">
        <v>0.000453263451741206</v>
      </c>
      <c r="EW659">
        <v>-1.16319206543697e-06</v>
      </c>
      <c r="EX659">
        <v>-2</v>
      </c>
      <c r="EY659">
        <v>2196</v>
      </c>
      <c r="EZ659">
        <v>1</v>
      </c>
      <c r="FA659">
        <v>25</v>
      </c>
      <c r="FB659">
        <v>23.3</v>
      </c>
      <c r="FC659">
        <v>23.2</v>
      </c>
      <c r="FD659">
        <v>18</v>
      </c>
      <c r="FE659">
        <v>844.494</v>
      </c>
      <c r="FF659">
        <v>443.622</v>
      </c>
      <c r="FG659">
        <v>46.3923</v>
      </c>
      <c r="FH659">
        <v>26.0593</v>
      </c>
      <c r="FI659">
        <v>30.0006</v>
      </c>
      <c r="FJ659">
        <v>25.819</v>
      </c>
      <c r="FK659">
        <v>25.818</v>
      </c>
      <c r="FL659">
        <v>25.2393</v>
      </c>
      <c r="FM659">
        <v>27.7809</v>
      </c>
      <c r="FN659">
        <v>0</v>
      </c>
      <c r="FO659">
        <v>47</v>
      </c>
      <c r="FP659">
        <v>420</v>
      </c>
      <c r="FQ659">
        <v>11.5535</v>
      </c>
      <c r="FR659">
        <v>101.393</v>
      </c>
      <c r="FS659">
        <v>101.804</v>
      </c>
    </row>
    <row r="660" spans="1:175">
      <c r="A660">
        <v>644</v>
      </c>
      <c r="B660">
        <v>1626466476</v>
      </c>
      <c r="C660">
        <v>1286.40000009537</v>
      </c>
      <c r="D660" t="s">
        <v>1582</v>
      </c>
      <c r="E660" t="s">
        <v>1583</v>
      </c>
      <c r="F660">
        <v>1</v>
      </c>
      <c r="G660" t="s">
        <v>291</v>
      </c>
      <c r="H660">
        <v>1626466475</v>
      </c>
      <c r="I660">
        <f>(J660)/1000</f>
        <v>0</v>
      </c>
      <c r="J660">
        <f>1000*CB660*AH660*(BX660-BY660)/(100*BQ660*(1000-AH660*BX660))</f>
        <v>0</v>
      </c>
      <c r="K660">
        <f>CB660*AH660*(BW660-BV660*(1000-AH660*BY660)/(1000-AH660*BX660))/(100*BQ660)</f>
        <v>0</v>
      </c>
      <c r="L660">
        <f>BV660 - IF(AH660&gt;1, K660*BQ660*100.0/(AJ660*CJ660), 0)</f>
        <v>0</v>
      </c>
      <c r="M660">
        <f>((S660-I660/2)*L660-K660)/(S660+I660/2)</f>
        <v>0</v>
      </c>
      <c r="N660">
        <f>M660*(CC660+CD660)/1000.0</f>
        <v>0</v>
      </c>
      <c r="O660">
        <f>(BV660 - IF(AH660&gt;1, K660*BQ660*100.0/(AJ660*CJ660), 0))*(CC660+CD660)/1000.0</f>
        <v>0</v>
      </c>
      <c r="P660">
        <f>2.0/((1/R660-1/Q660)+SIGN(R660)*SQRT((1/R660-1/Q660)*(1/R660-1/Q660) + 4*BR660/((BR660+1)*(BR660+1))*(2*1/R660*1/Q660-1/Q660*1/Q660)))</f>
        <v>0</v>
      </c>
      <c r="Q660">
        <f>IF(LEFT(BS660,1)&lt;&gt;"0",IF(LEFT(BS660,1)="1",3.0,BT660),$D$5+$E$5*(CJ660*CC660/($K$5*1000))+$F$5*(CJ660*CC660/($K$5*1000))*MAX(MIN(BQ660,$J$5),$I$5)*MAX(MIN(BQ660,$J$5),$I$5)+$G$5*MAX(MIN(BQ660,$J$5),$I$5)*(CJ660*CC660/($K$5*1000))+$H$5*(CJ660*CC660/($K$5*1000))*(CJ660*CC660/($K$5*1000)))</f>
        <v>0</v>
      </c>
      <c r="R660">
        <f>I660*(1000-(1000*0.61365*exp(17.502*V660/(240.97+V660))/(CC660+CD660)+BX660)/2)/(1000*0.61365*exp(17.502*V660/(240.97+V660))/(CC660+CD660)-BX660)</f>
        <v>0</v>
      </c>
      <c r="S660">
        <f>1/((BR660+1)/(P660/1.6)+1/(Q660/1.37)) + BR660/((BR660+1)/(P660/1.6) + BR660/(Q660/1.37))</f>
        <v>0</v>
      </c>
      <c r="T660">
        <f>(BM660*BP660)</f>
        <v>0</v>
      </c>
      <c r="U660">
        <f>(CE660+(T660+2*0.95*5.67E-8*(((CE660+$B$7)+273)^4-(CE660+273)^4)-44100*I660)/(1.84*29.3*Q660+8*0.95*5.67E-8*(CE660+273)^3))</f>
        <v>0</v>
      </c>
      <c r="V660">
        <f>($C$7*CF660+$D$7*CG660+$E$7*U660)</f>
        <v>0</v>
      </c>
      <c r="W660">
        <f>0.61365*exp(17.502*V660/(240.97+V660))</f>
        <v>0</v>
      </c>
      <c r="X660">
        <f>(Y660/Z660*100)</f>
        <v>0</v>
      </c>
      <c r="Y660">
        <f>BX660*(CC660+CD660)/1000</f>
        <v>0</v>
      </c>
      <c r="Z660">
        <f>0.61365*exp(17.502*CE660/(240.97+CE660))</f>
        <v>0</v>
      </c>
      <c r="AA660">
        <f>(W660-BX660*(CC660+CD660)/1000)</f>
        <v>0</v>
      </c>
      <c r="AB660">
        <f>(-I660*44100)</f>
        <v>0</v>
      </c>
      <c r="AC660">
        <f>2*29.3*Q660*0.92*(CE660-V660)</f>
        <v>0</v>
      </c>
      <c r="AD660">
        <f>2*0.95*5.67E-8*(((CE660+$B$7)+273)^4-(V660+273)^4)</f>
        <v>0</v>
      </c>
      <c r="AE660">
        <f>T660+AD660+AB660+AC660</f>
        <v>0</v>
      </c>
      <c r="AF660">
        <v>122</v>
      </c>
      <c r="AG660">
        <v>14</v>
      </c>
      <c r="AH660">
        <f>IF(AF660*$H$13&gt;=AJ660,1.0,(AJ660/(AJ660-AF660*$H$13)))</f>
        <v>0</v>
      </c>
      <c r="AI660">
        <f>(AH660-1)*100</f>
        <v>0</v>
      </c>
      <c r="AJ660">
        <f>MAX(0,($B$13+$C$13*CJ660)/(1+$D$13*CJ660)*CC660/(CE660+273)*$E$13)</f>
        <v>0</v>
      </c>
      <c r="AK660" t="s">
        <v>292</v>
      </c>
      <c r="AL660" t="s">
        <v>292</v>
      </c>
      <c r="AM660">
        <v>0</v>
      </c>
      <c r="AN660">
        <v>0</v>
      </c>
      <c r="AO660">
        <f>1-AM660/AN660</f>
        <v>0</v>
      </c>
      <c r="AP660">
        <v>0</v>
      </c>
      <c r="AQ660" t="s">
        <v>292</v>
      </c>
      <c r="AR660" t="s">
        <v>292</v>
      </c>
      <c r="AS660">
        <v>0</v>
      </c>
      <c r="AT660">
        <v>0</v>
      </c>
      <c r="AU660">
        <f>1-AS660/AT660</f>
        <v>0</v>
      </c>
      <c r="AV660">
        <v>0.5</v>
      </c>
      <c r="AW660">
        <f>BN660</f>
        <v>0</v>
      </c>
      <c r="AX660">
        <f>K660</f>
        <v>0</v>
      </c>
      <c r="AY660">
        <f>AU660*AV660*AW660</f>
        <v>0</v>
      </c>
      <c r="AZ660">
        <f>(AX660-AP660)/AW660</f>
        <v>0</v>
      </c>
      <c r="BA660">
        <f>(AN660-AT660)/AT660</f>
        <v>0</v>
      </c>
      <c r="BB660">
        <f>AM660/(AO660+AM660/AT660)</f>
        <v>0</v>
      </c>
      <c r="BC660" t="s">
        <v>292</v>
      </c>
      <c r="BD660">
        <v>0</v>
      </c>
      <c r="BE660">
        <f>IF(BD660&lt;&gt;0, BD660, BB660)</f>
        <v>0</v>
      </c>
      <c r="BF660">
        <f>1-BE660/AT660</f>
        <v>0</v>
      </c>
      <c r="BG660">
        <f>(AT660-AS660)/(AT660-BE660)</f>
        <v>0</v>
      </c>
      <c r="BH660">
        <f>(AN660-AT660)/(AN660-BE660)</f>
        <v>0</v>
      </c>
      <c r="BI660">
        <f>(AT660-AS660)/(AT660-AM660)</f>
        <v>0</v>
      </c>
      <c r="BJ660">
        <f>(AN660-AT660)/(AN660-AM660)</f>
        <v>0</v>
      </c>
      <c r="BK660">
        <f>(BG660*BE660/AS660)</f>
        <v>0</v>
      </c>
      <c r="BL660">
        <f>(1-BK660)</f>
        <v>0</v>
      </c>
      <c r="BM660">
        <f>$B$11*CK660+$C$11*CL660+$F$11*CM660*(1-CP660)</f>
        <v>0</v>
      </c>
      <c r="BN660">
        <f>BM660*BO660</f>
        <v>0</v>
      </c>
      <c r="BO660">
        <f>($B$11*$D$9+$C$11*$D$9+$F$11*((CZ660+CR660)/MAX(CZ660+CR660+DA660, 0.1)*$I$9+DA660/MAX(CZ660+CR660+DA660, 0.1)*$J$9))/($B$11+$C$11+$F$11)</f>
        <v>0</v>
      </c>
      <c r="BP660">
        <f>($B$11*$K$9+$C$11*$K$9+$F$11*((CZ660+CR660)/MAX(CZ660+CR660+DA660, 0.1)*$P$9+DA660/MAX(CZ660+CR660+DA660, 0.1)*$Q$9))/($B$11+$C$11+$F$11)</f>
        <v>0</v>
      </c>
      <c r="BQ660">
        <v>6</v>
      </c>
      <c r="BR660">
        <v>0.5</v>
      </c>
      <c r="BS660" t="s">
        <v>293</v>
      </c>
      <c r="BT660">
        <v>2</v>
      </c>
      <c r="BU660">
        <v>1626466475</v>
      </c>
      <c r="BV660">
        <v>395.097666666667</v>
      </c>
      <c r="BW660">
        <v>419.967</v>
      </c>
      <c r="BX660">
        <v>21.5091333333333</v>
      </c>
      <c r="BY660">
        <v>11.4265</v>
      </c>
      <c r="BZ660">
        <v>393.549666666667</v>
      </c>
      <c r="CA660">
        <v>21.4304666666667</v>
      </c>
      <c r="CB660">
        <v>900.063</v>
      </c>
      <c r="CC660">
        <v>100.748333333333</v>
      </c>
      <c r="CD660">
        <v>0.100124133333333</v>
      </c>
      <c r="CE660">
        <v>36.8598333333333</v>
      </c>
      <c r="CF660">
        <v>33.8239666666667</v>
      </c>
      <c r="CG660">
        <v>999.9</v>
      </c>
      <c r="CH660">
        <v>0</v>
      </c>
      <c r="CI660">
        <v>0</v>
      </c>
      <c r="CJ660">
        <v>10016.8666666667</v>
      </c>
      <c r="CK660">
        <v>0</v>
      </c>
      <c r="CL660">
        <v>0.221023</v>
      </c>
      <c r="CM660">
        <v>1460.04333333333</v>
      </c>
      <c r="CN660">
        <v>0.973009</v>
      </c>
      <c r="CO660">
        <v>0.0269906</v>
      </c>
      <c r="CP660">
        <v>0</v>
      </c>
      <c r="CQ660">
        <v>885.131333333333</v>
      </c>
      <c r="CR660">
        <v>4.99999</v>
      </c>
      <c r="CS660">
        <v>13046.9666666667</v>
      </c>
      <c r="CT660">
        <v>12728.7333333333</v>
      </c>
      <c r="CU660">
        <v>41.187</v>
      </c>
      <c r="CV660">
        <v>42.3956666666667</v>
      </c>
      <c r="CW660">
        <v>41.8956666666667</v>
      </c>
      <c r="CX660">
        <v>42.125</v>
      </c>
      <c r="CY660">
        <v>44.083</v>
      </c>
      <c r="CZ660">
        <v>1415.77333333333</v>
      </c>
      <c r="DA660">
        <v>39.27</v>
      </c>
      <c r="DB660">
        <v>0</v>
      </c>
      <c r="DC660">
        <v>1626466487</v>
      </c>
      <c r="DD660">
        <v>0</v>
      </c>
      <c r="DE660">
        <v>885.821692307692</v>
      </c>
      <c r="DF660">
        <v>-4.42974359713187</v>
      </c>
      <c r="DG660">
        <v>-62.2153845071535</v>
      </c>
      <c r="DH660">
        <v>13053.7076923077</v>
      </c>
      <c r="DI660">
        <v>15</v>
      </c>
      <c r="DJ660">
        <v>1626465084.6</v>
      </c>
      <c r="DK660" t="s">
        <v>294</v>
      </c>
      <c r="DL660">
        <v>1626465076.6</v>
      </c>
      <c r="DM660">
        <v>1626465084.6</v>
      </c>
      <c r="DN660">
        <v>8</v>
      </c>
      <c r="DO660">
        <v>0.212</v>
      </c>
      <c r="DP660">
        <v>0.013</v>
      </c>
      <c r="DQ660">
        <v>1.588</v>
      </c>
      <c r="DR660">
        <v>-0.074</v>
      </c>
      <c r="DS660">
        <v>420</v>
      </c>
      <c r="DT660">
        <v>3</v>
      </c>
      <c r="DU660">
        <v>0.13</v>
      </c>
      <c r="DV660">
        <v>0.03</v>
      </c>
      <c r="DW660">
        <v>-24.925556097561</v>
      </c>
      <c r="DX660">
        <v>0.254736585365823</v>
      </c>
      <c r="DY660">
        <v>0.0390881620703668</v>
      </c>
      <c r="DZ660">
        <v>1</v>
      </c>
      <c r="EA660">
        <v>886.055142857143</v>
      </c>
      <c r="EB660">
        <v>-4.36353816046716</v>
      </c>
      <c r="EC660">
        <v>0.46893271785785</v>
      </c>
      <c r="ED660">
        <v>1</v>
      </c>
      <c r="EE660">
        <v>10.0340065853659</v>
      </c>
      <c r="EF660">
        <v>0.249623623693383</v>
      </c>
      <c r="EG660">
        <v>0.0261082864716666</v>
      </c>
      <c r="EH660">
        <v>0</v>
      </c>
      <c r="EI660">
        <v>2</v>
      </c>
      <c r="EJ660">
        <v>3</v>
      </c>
      <c r="EK660" t="s">
        <v>354</v>
      </c>
      <c r="EL660">
        <v>100</v>
      </c>
      <c r="EM660">
        <v>100</v>
      </c>
      <c r="EN660">
        <v>1.548</v>
      </c>
      <c r="EO660">
        <v>0.0789</v>
      </c>
      <c r="EP660">
        <v>0.796380875196005</v>
      </c>
      <c r="EQ660">
        <v>0.00225868272383977</v>
      </c>
      <c r="ER660">
        <v>-9.96746185667655e-07</v>
      </c>
      <c r="ES660">
        <v>2.83711317370827e-10</v>
      </c>
      <c r="ET660">
        <v>-0.071317122073674</v>
      </c>
      <c r="EU660">
        <v>-0.00217948432402501</v>
      </c>
      <c r="EV660">
        <v>0.000453263451741206</v>
      </c>
      <c r="EW660">
        <v>-1.16319206543697e-06</v>
      </c>
      <c r="EX660">
        <v>-2</v>
      </c>
      <c r="EY660">
        <v>2196</v>
      </c>
      <c r="EZ660">
        <v>1</v>
      </c>
      <c r="FA660">
        <v>25</v>
      </c>
      <c r="FB660">
        <v>23.3</v>
      </c>
      <c r="FC660">
        <v>23.2</v>
      </c>
      <c r="FD660">
        <v>18</v>
      </c>
      <c r="FE660">
        <v>844.508</v>
      </c>
      <c r="FF660">
        <v>443.695</v>
      </c>
      <c r="FG660">
        <v>46.4152</v>
      </c>
      <c r="FH660">
        <v>26.0634</v>
      </c>
      <c r="FI660">
        <v>30.0007</v>
      </c>
      <c r="FJ660">
        <v>25.8215</v>
      </c>
      <c r="FK660">
        <v>25.8213</v>
      </c>
      <c r="FL660">
        <v>25.2391</v>
      </c>
      <c r="FM660">
        <v>27.5098</v>
      </c>
      <c r="FN660">
        <v>0</v>
      </c>
      <c r="FO660">
        <v>47</v>
      </c>
      <c r="FP660">
        <v>420</v>
      </c>
      <c r="FQ660">
        <v>11.5551</v>
      </c>
      <c r="FR660">
        <v>101.392</v>
      </c>
      <c r="FS660">
        <v>101.803</v>
      </c>
    </row>
    <row r="661" spans="1:175">
      <c r="A661">
        <v>645</v>
      </c>
      <c r="B661">
        <v>1626466478</v>
      </c>
      <c r="C661">
        <v>1288.40000009537</v>
      </c>
      <c r="D661" t="s">
        <v>1584</v>
      </c>
      <c r="E661" t="s">
        <v>1585</v>
      </c>
      <c r="F661">
        <v>1</v>
      </c>
      <c r="G661" t="s">
        <v>291</v>
      </c>
      <c r="H661">
        <v>1626466477</v>
      </c>
      <c r="I661">
        <f>(J661)/1000</f>
        <v>0</v>
      </c>
      <c r="J661">
        <f>1000*CB661*AH661*(BX661-BY661)/(100*BQ661*(1000-AH661*BX661))</f>
        <v>0</v>
      </c>
      <c r="K661">
        <f>CB661*AH661*(BW661-BV661*(1000-AH661*BY661)/(1000-AH661*BX661))/(100*BQ661)</f>
        <v>0</v>
      </c>
      <c r="L661">
        <f>BV661 - IF(AH661&gt;1, K661*BQ661*100.0/(AJ661*CJ661), 0)</f>
        <v>0</v>
      </c>
      <c r="M661">
        <f>((S661-I661/2)*L661-K661)/(S661+I661/2)</f>
        <v>0</v>
      </c>
      <c r="N661">
        <f>M661*(CC661+CD661)/1000.0</f>
        <v>0</v>
      </c>
      <c r="O661">
        <f>(BV661 - IF(AH661&gt;1, K661*BQ661*100.0/(AJ661*CJ661), 0))*(CC661+CD661)/1000.0</f>
        <v>0</v>
      </c>
      <c r="P661">
        <f>2.0/((1/R661-1/Q661)+SIGN(R661)*SQRT((1/R661-1/Q661)*(1/R661-1/Q661) + 4*BR661/((BR661+1)*(BR661+1))*(2*1/R661*1/Q661-1/Q661*1/Q661)))</f>
        <v>0</v>
      </c>
      <c r="Q661">
        <f>IF(LEFT(BS661,1)&lt;&gt;"0",IF(LEFT(BS661,1)="1",3.0,BT661),$D$5+$E$5*(CJ661*CC661/($K$5*1000))+$F$5*(CJ661*CC661/($K$5*1000))*MAX(MIN(BQ661,$J$5),$I$5)*MAX(MIN(BQ661,$J$5),$I$5)+$G$5*MAX(MIN(BQ661,$J$5),$I$5)*(CJ661*CC661/($K$5*1000))+$H$5*(CJ661*CC661/($K$5*1000))*(CJ661*CC661/($K$5*1000)))</f>
        <v>0</v>
      </c>
      <c r="R661">
        <f>I661*(1000-(1000*0.61365*exp(17.502*V661/(240.97+V661))/(CC661+CD661)+BX661)/2)/(1000*0.61365*exp(17.502*V661/(240.97+V661))/(CC661+CD661)-BX661)</f>
        <v>0</v>
      </c>
      <c r="S661">
        <f>1/((BR661+1)/(P661/1.6)+1/(Q661/1.37)) + BR661/((BR661+1)/(P661/1.6) + BR661/(Q661/1.37))</f>
        <v>0</v>
      </c>
      <c r="T661">
        <f>(BM661*BP661)</f>
        <v>0</v>
      </c>
      <c r="U661">
        <f>(CE661+(T661+2*0.95*5.67E-8*(((CE661+$B$7)+273)^4-(CE661+273)^4)-44100*I661)/(1.84*29.3*Q661+8*0.95*5.67E-8*(CE661+273)^3))</f>
        <v>0</v>
      </c>
      <c r="V661">
        <f>($C$7*CF661+$D$7*CG661+$E$7*U661)</f>
        <v>0</v>
      </c>
      <c r="W661">
        <f>0.61365*exp(17.502*V661/(240.97+V661))</f>
        <v>0</v>
      </c>
      <c r="X661">
        <f>(Y661/Z661*100)</f>
        <v>0</v>
      </c>
      <c r="Y661">
        <f>BX661*(CC661+CD661)/1000</f>
        <v>0</v>
      </c>
      <c r="Z661">
        <f>0.61365*exp(17.502*CE661/(240.97+CE661))</f>
        <v>0</v>
      </c>
      <c r="AA661">
        <f>(W661-BX661*(CC661+CD661)/1000)</f>
        <v>0</v>
      </c>
      <c r="AB661">
        <f>(-I661*44100)</f>
        <v>0</v>
      </c>
      <c r="AC661">
        <f>2*29.3*Q661*0.92*(CE661-V661)</f>
        <v>0</v>
      </c>
      <c r="AD661">
        <f>2*0.95*5.67E-8*(((CE661+$B$7)+273)^4-(V661+273)^4)</f>
        <v>0</v>
      </c>
      <c r="AE661">
        <f>T661+AD661+AB661+AC661</f>
        <v>0</v>
      </c>
      <c r="AF661">
        <v>122</v>
      </c>
      <c r="AG661">
        <v>14</v>
      </c>
      <c r="AH661">
        <f>IF(AF661*$H$13&gt;=AJ661,1.0,(AJ661/(AJ661-AF661*$H$13)))</f>
        <v>0</v>
      </c>
      <c r="AI661">
        <f>(AH661-1)*100</f>
        <v>0</v>
      </c>
      <c r="AJ661">
        <f>MAX(0,($B$13+$C$13*CJ661)/(1+$D$13*CJ661)*CC661/(CE661+273)*$E$13)</f>
        <v>0</v>
      </c>
      <c r="AK661" t="s">
        <v>292</v>
      </c>
      <c r="AL661" t="s">
        <v>292</v>
      </c>
      <c r="AM661">
        <v>0</v>
      </c>
      <c r="AN661">
        <v>0</v>
      </c>
      <c r="AO661">
        <f>1-AM661/AN661</f>
        <v>0</v>
      </c>
      <c r="AP661">
        <v>0</v>
      </c>
      <c r="AQ661" t="s">
        <v>292</v>
      </c>
      <c r="AR661" t="s">
        <v>292</v>
      </c>
      <c r="AS661">
        <v>0</v>
      </c>
      <c r="AT661">
        <v>0</v>
      </c>
      <c r="AU661">
        <f>1-AS661/AT661</f>
        <v>0</v>
      </c>
      <c r="AV661">
        <v>0.5</v>
      </c>
      <c r="AW661">
        <f>BN661</f>
        <v>0</v>
      </c>
      <c r="AX661">
        <f>K661</f>
        <v>0</v>
      </c>
      <c r="AY661">
        <f>AU661*AV661*AW661</f>
        <v>0</v>
      </c>
      <c r="AZ661">
        <f>(AX661-AP661)/AW661</f>
        <v>0</v>
      </c>
      <c r="BA661">
        <f>(AN661-AT661)/AT661</f>
        <v>0</v>
      </c>
      <c r="BB661">
        <f>AM661/(AO661+AM661/AT661)</f>
        <v>0</v>
      </c>
      <c r="BC661" t="s">
        <v>292</v>
      </c>
      <c r="BD661">
        <v>0</v>
      </c>
      <c r="BE661">
        <f>IF(BD661&lt;&gt;0, BD661, BB661)</f>
        <v>0</v>
      </c>
      <c r="BF661">
        <f>1-BE661/AT661</f>
        <v>0</v>
      </c>
      <c r="BG661">
        <f>(AT661-AS661)/(AT661-BE661)</f>
        <v>0</v>
      </c>
      <c r="BH661">
        <f>(AN661-AT661)/(AN661-BE661)</f>
        <v>0</v>
      </c>
      <c r="BI661">
        <f>(AT661-AS661)/(AT661-AM661)</f>
        <v>0</v>
      </c>
      <c r="BJ661">
        <f>(AN661-AT661)/(AN661-AM661)</f>
        <v>0</v>
      </c>
      <c r="BK661">
        <f>(BG661*BE661/AS661)</f>
        <v>0</v>
      </c>
      <c r="BL661">
        <f>(1-BK661)</f>
        <v>0</v>
      </c>
      <c r="BM661">
        <f>$B$11*CK661+$C$11*CL661+$F$11*CM661*(1-CP661)</f>
        <v>0</v>
      </c>
      <c r="BN661">
        <f>BM661*BO661</f>
        <v>0</v>
      </c>
      <c r="BO661">
        <f>($B$11*$D$9+$C$11*$D$9+$F$11*((CZ661+CR661)/MAX(CZ661+CR661+DA661, 0.1)*$I$9+DA661/MAX(CZ661+CR661+DA661, 0.1)*$J$9))/($B$11+$C$11+$F$11)</f>
        <v>0</v>
      </c>
      <c r="BP661">
        <f>($B$11*$K$9+$C$11*$K$9+$F$11*((CZ661+CR661)/MAX(CZ661+CR661+DA661, 0.1)*$P$9+DA661/MAX(CZ661+CR661+DA661, 0.1)*$Q$9))/($B$11+$C$11+$F$11)</f>
        <v>0</v>
      </c>
      <c r="BQ661">
        <v>6</v>
      </c>
      <c r="BR661">
        <v>0.5</v>
      </c>
      <c r="BS661" t="s">
        <v>293</v>
      </c>
      <c r="BT661">
        <v>2</v>
      </c>
      <c r="BU661">
        <v>1626466477</v>
      </c>
      <c r="BV661">
        <v>395.111</v>
      </c>
      <c r="BW661">
        <v>419.982666666667</v>
      </c>
      <c r="BX661">
        <v>21.5293666666667</v>
      </c>
      <c r="BY661">
        <v>11.4421666666667</v>
      </c>
      <c r="BZ661">
        <v>393.562666666667</v>
      </c>
      <c r="CA661">
        <v>21.4504</v>
      </c>
      <c r="CB661">
        <v>900.01</v>
      </c>
      <c r="CC661">
        <v>100.749333333333</v>
      </c>
      <c r="CD661">
        <v>0.1000757</v>
      </c>
      <c r="CE661">
        <v>36.8819</v>
      </c>
      <c r="CF661">
        <v>33.8444</v>
      </c>
      <c r="CG661">
        <v>999.9</v>
      </c>
      <c r="CH661">
        <v>0</v>
      </c>
      <c r="CI661">
        <v>0</v>
      </c>
      <c r="CJ661">
        <v>10020.6</v>
      </c>
      <c r="CK661">
        <v>0</v>
      </c>
      <c r="CL661">
        <v>0.221023</v>
      </c>
      <c r="CM661">
        <v>1460.04</v>
      </c>
      <c r="CN661">
        <v>0.973009</v>
      </c>
      <c r="CO661">
        <v>0.0269906</v>
      </c>
      <c r="CP661">
        <v>0</v>
      </c>
      <c r="CQ661">
        <v>885.161666666667</v>
      </c>
      <c r="CR661">
        <v>4.99999</v>
      </c>
      <c r="CS661">
        <v>13045.3666666667</v>
      </c>
      <c r="CT661">
        <v>12728.7</v>
      </c>
      <c r="CU661">
        <v>41.187</v>
      </c>
      <c r="CV661">
        <v>42.375</v>
      </c>
      <c r="CW661">
        <v>41.9163333333333</v>
      </c>
      <c r="CX661">
        <v>42.125</v>
      </c>
      <c r="CY661">
        <v>44.125</v>
      </c>
      <c r="CZ661">
        <v>1415.77</v>
      </c>
      <c r="DA661">
        <v>39.27</v>
      </c>
      <c r="DB661">
        <v>0</v>
      </c>
      <c r="DC661">
        <v>1626466489.4</v>
      </c>
      <c r="DD661">
        <v>0</v>
      </c>
      <c r="DE661">
        <v>885.635076923077</v>
      </c>
      <c r="DF661">
        <v>-4.51083761903134</v>
      </c>
      <c r="DG661">
        <v>-60.1641025511982</v>
      </c>
      <c r="DH661">
        <v>13051.3615384615</v>
      </c>
      <c r="DI661">
        <v>15</v>
      </c>
      <c r="DJ661">
        <v>1626465084.6</v>
      </c>
      <c r="DK661" t="s">
        <v>294</v>
      </c>
      <c r="DL661">
        <v>1626465076.6</v>
      </c>
      <c r="DM661">
        <v>1626465084.6</v>
      </c>
      <c r="DN661">
        <v>8</v>
      </c>
      <c r="DO661">
        <v>0.212</v>
      </c>
      <c r="DP661">
        <v>0.013</v>
      </c>
      <c r="DQ661">
        <v>1.588</v>
      </c>
      <c r="DR661">
        <v>-0.074</v>
      </c>
      <c r="DS661">
        <v>420</v>
      </c>
      <c r="DT661">
        <v>3</v>
      </c>
      <c r="DU661">
        <v>0.13</v>
      </c>
      <c r="DV661">
        <v>0.03</v>
      </c>
      <c r="DW661">
        <v>-24.9190341463415</v>
      </c>
      <c r="DX661">
        <v>0.27817630662022</v>
      </c>
      <c r="DY661">
        <v>0.0403285688832829</v>
      </c>
      <c r="DZ661">
        <v>1</v>
      </c>
      <c r="EA661">
        <v>885.874666666667</v>
      </c>
      <c r="EB661">
        <v>-4.29577283866986</v>
      </c>
      <c r="EC661">
        <v>0.441185363824004</v>
      </c>
      <c r="ED661">
        <v>1</v>
      </c>
      <c r="EE661">
        <v>10.0420724390244</v>
      </c>
      <c r="EF661">
        <v>0.273120209059217</v>
      </c>
      <c r="EG661">
        <v>0.0281373305354455</v>
      </c>
      <c r="EH661">
        <v>0</v>
      </c>
      <c r="EI661">
        <v>2</v>
      </c>
      <c r="EJ661">
        <v>3</v>
      </c>
      <c r="EK661" t="s">
        <v>354</v>
      </c>
      <c r="EL661">
        <v>100</v>
      </c>
      <c r="EM661">
        <v>100</v>
      </c>
      <c r="EN661">
        <v>1.548</v>
      </c>
      <c r="EO661">
        <v>0.0792</v>
      </c>
      <c r="EP661">
        <v>0.796380875196005</v>
      </c>
      <c r="EQ661">
        <v>0.00225868272383977</v>
      </c>
      <c r="ER661">
        <v>-9.96746185667655e-07</v>
      </c>
      <c r="ES661">
        <v>2.83711317370827e-10</v>
      </c>
      <c r="ET661">
        <v>-0.071317122073674</v>
      </c>
      <c r="EU661">
        <v>-0.00217948432402501</v>
      </c>
      <c r="EV661">
        <v>0.000453263451741206</v>
      </c>
      <c r="EW661">
        <v>-1.16319206543697e-06</v>
      </c>
      <c r="EX661">
        <v>-2</v>
      </c>
      <c r="EY661">
        <v>2196</v>
      </c>
      <c r="EZ661">
        <v>1</v>
      </c>
      <c r="FA661">
        <v>25</v>
      </c>
      <c r="FB661">
        <v>23.4</v>
      </c>
      <c r="FC661">
        <v>23.2</v>
      </c>
      <c r="FD661">
        <v>18</v>
      </c>
      <c r="FE661">
        <v>844.821</v>
      </c>
      <c r="FF661">
        <v>443.854</v>
      </c>
      <c r="FG661">
        <v>46.4386</v>
      </c>
      <c r="FH661">
        <v>26.0678</v>
      </c>
      <c r="FI661">
        <v>30.0007</v>
      </c>
      <c r="FJ661">
        <v>25.8247</v>
      </c>
      <c r="FK661">
        <v>25.8238</v>
      </c>
      <c r="FL661">
        <v>25.2415</v>
      </c>
      <c r="FM661">
        <v>27.5098</v>
      </c>
      <c r="FN661">
        <v>0</v>
      </c>
      <c r="FO661">
        <v>47</v>
      </c>
      <c r="FP661">
        <v>420</v>
      </c>
      <c r="FQ661">
        <v>11.5524</v>
      </c>
      <c r="FR661">
        <v>101.393</v>
      </c>
      <c r="FS661">
        <v>101.804</v>
      </c>
    </row>
    <row r="662" spans="1:175">
      <c r="A662">
        <v>646</v>
      </c>
      <c r="B662">
        <v>1626466480</v>
      </c>
      <c r="C662">
        <v>1290.40000009537</v>
      </c>
      <c r="D662" t="s">
        <v>1586</v>
      </c>
      <c r="E662" t="s">
        <v>1587</v>
      </c>
      <c r="F662">
        <v>1</v>
      </c>
      <c r="G662" t="s">
        <v>291</v>
      </c>
      <c r="H662">
        <v>1626466479</v>
      </c>
      <c r="I662">
        <f>(J662)/1000</f>
        <v>0</v>
      </c>
      <c r="J662">
        <f>1000*CB662*AH662*(BX662-BY662)/(100*BQ662*(1000-AH662*BX662))</f>
        <v>0</v>
      </c>
      <c r="K662">
        <f>CB662*AH662*(BW662-BV662*(1000-AH662*BY662)/(1000-AH662*BX662))/(100*BQ662)</f>
        <v>0</v>
      </c>
      <c r="L662">
        <f>BV662 - IF(AH662&gt;1, K662*BQ662*100.0/(AJ662*CJ662), 0)</f>
        <v>0</v>
      </c>
      <c r="M662">
        <f>((S662-I662/2)*L662-K662)/(S662+I662/2)</f>
        <v>0</v>
      </c>
      <c r="N662">
        <f>M662*(CC662+CD662)/1000.0</f>
        <v>0</v>
      </c>
      <c r="O662">
        <f>(BV662 - IF(AH662&gt;1, K662*BQ662*100.0/(AJ662*CJ662), 0))*(CC662+CD662)/1000.0</f>
        <v>0</v>
      </c>
      <c r="P662">
        <f>2.0/((1/R662-1/Q662)+SIGN(R662)*SQRT((1/R662-1/Q662)*(1/R662-1/Q662) + 4*BR662/((BR662+1)*(BR662+1))*(2*1/R662*1/Q662-1/Q662*1/Q662)))</f>
        <v>0</v>
      </c>
      <c r="Q662">
        <f>IF(LEFT(BS662,1)&lt;&gt;"0",IF(LEFT(BS662,1)="1",3.0,BT662),$D$5+$E$5*(CJ662*CC662/($K$5*1000))+$F$5*(CJ662*CC662/($K$5*1000))*MAX(MIN(BQ662,$J$5),$I$5)*MAX(MIN(BQ662,$J$5),$I$5)+$G$5*MAX(MIN(BQ662,$J$5),$I$5)*(CJ662*CC662/($K$5*1000))+$H$5*(CJ662*CC662/($K$5*1000))*(CJ662*CC662/($K$5*1000)))</f>
        <v>0</v>
      </c>
      <c r="R662">
        <f>I662*(1000-(1000*0.61365*exp(17.502*V662/(240.97+V662))/(CC662+CD662)+BX662)/2)/(1000*0.61365*exp(17.502*V662/(240.97+V662))/(CC662+CD662)-BX662)</f>
        <v>0</v>
      </c>
      <c r="S662">
        <f>1/((BR662+1)/(P662/1.6)+1/(Q662/1.37)) + BR662/((BR662+1)/(P662/1.6) + BR662/(Q662/1.37))</f>
        <v>0</v>
      </c>
      <c r="T662">
        <f>(BM662*BP662)</f>
        <v>0</v>
      </c>
      <c r="U662">
        <f>(CE662+(T662+2*0.95*5.67E-8*(((CE662+$B$7)+273)^4-(CE662+273)^4)-44100*I662)/(1.84*29.3*Q662+8*0.95*5.67E-8*(CE662+273)^3))</f>
        <v>0</v>
      </c>
      <c r="V662">
        <f>($C$7*CF662+$D$7*CG662+$E$7*U662)</f>
        <v>0</v>
      </c>
      <c r="W662">
        <f>0.61365*exp(17.502*V662/(240.97+V662))</f>
        <v>0</v>
      </c>
      <c r="X662">
        <f>(Y662/Z662*100)</f>
        <v>0</v>
      </c>
      <c r="Y662">
        <f>BX662*(CC662+CD662)/1000</f>
        <v>0</v>
      </c>
      <c r="Z662">
        <f>0.61365*exp(17.502*CE662/(240.97+CE662))</f>
        <v>0</v>
      </c>
      <c r="AA662">
        <f>(W662-BX662*(CC662+CD662)/1000)</f>
        <v>0</v>
      </c>
      <c r="AB662">
        <f>(-I662*44100)</f>
        <v>0</v>
      </c>
      <c r="AC662">
        <f>2*29.3*Q662*0.92*(CE662-V662)</f>
        <v>0</v>
      </c>
      <c r="AD662">
        <f>2*0.95*5.67E-8*(((CE662+$B$7)+273)^4-(V662+273)^4)</f>
        <v>0</v>
      </c>
      <c r="AE662">
        <f>T662+AD662+AB662+AC662</f>
        <v>0</v>
      </c>
      <c r="AF662">
        <v>122</v>
      </c>
      <c r="AG662">
        <v>14</v>
      </c>
      <c r="AH662">
        <f>IF(AF662*$H$13&gt;=AJ662,1.0,(AJ662/(AJ662-AF662*$H$13)))</f>
        <v>0</v>
      </c>
      <c r="AI662">
        <f>(AH662-1)*100</f>
        <v>0</v>
      </c>
      <c r="AJ662">
        <f>MAX(0,($B$13+$C$13*CJ662)/(1+$D$13*CJ662)*CC662/(CE662+273)*$E$13)</f>
        <v>0</v>
      </c>
      <c r="AK662" t="s">
        <v>292</v>
      </c>
      <c r="AL662" t="s">
        <v>292</v>
      </c>
      <c r="AM662">
        <v>0</v>
      </c>
      <c r="AN662">
        <v>0</v>
      </c>
      <c r="AO662">
        <f>1-AM662/AN662</f>
        <v>0</v>
      </c>
      <c r="AP662">
        <v>0</v>
      </c>
      <c r="AQ662" t="s">
        <v>292</v>
      </c>
      <c r="AR662" t="s">
        <v>292</v>
      </c>
      <c r="AS662">
        <v>0</v>
      </c>
      <c r="AT662">
        <v>0</v>
      </c>
      <c r="AU662">
        <f>1-AS662/AT662</f>
        <v>0</v>
      </c>
      <c r="AV662">
        <v>0.5</v>
      </c>
      <c r="AW662">
        <f>BN662</f>
        <v>0</v>
      </c>
      <c r="AX662">
        <f>K662</f>
        <v>0</v>
      </c>
      <c r="AY662">
        <f>AU662*AV662*AW662</f>
        <v>0</v>
      </c>
      <c r="AZ662">
        <f>(AX662-AP662)/AW662</f>
        <v>0</v>
      </c>
      <c r="BA662">
        <f>(AN662-AT662)/AT662</f>
        <v>0</v>
      </c>
      <c r="BB662">
        <f>AM662/(AO662+AM662/AT662)</f>
        <v>0</v>
      </c>
      <c r="BC662" t="s">
        <v>292</v>
      </c>
      <c r="BD662">
        <v>0</v>
      </c>
      <c r="BE662">
        <f>IF(BD662&lt;&gt;0, BD662, BB662)</f>
        <v>0</v>
      </c>
      <c r="BF662">
        <f>1-BE662/AT662</f>
        <v>0</v>
      </c>
      <c r="BG662">
        <f>(AT662-AS662)/(AT662-BE662)</f>
        <v>0</v>
      </c>
      <c r="BH662">
        <f>(AN662-AT662)/(AN662-BE662)</f>
        <v>0</v>
      </c>
      <c r="BI662">
        <f>(AT662-AS662)/(AT662-AM662)</f>
        <v>0</v>
      </c>
      <c r="BJ662">
        <f>(AN662-AT662)/(AN662-AM662)</f>
        <v>0</v>
      </c>
      <c r="BK662">
        <f>(BG662*BE662/AS662)</f>
        <v>0</v>
      </c>
      <c r="BL662">
        <f>(1-BK662)</f>
        <v>0</v>
      </c>
      <c r="BM662">
        <f>$B$11*CK662+$C$11*CL662+$F$11*CM662*(1-CP662)</f>
        <v>0</v>
      </c>
      <c r="BN662">
        <f>BM662*BO662</f>
        <v>0</v>
      </c>
      <c r="BO662">
        <f>($B$11*$D$9+$C$11*$D$9+$F$11*((CZ662+CR662)/MAX(CZ662+CR662+DA662, 0.1)*$I$9+DA662/MAX(CZ662+CR662+DA662, 0.1)*$J$9))/($B$11+$C$11+$F$11)</f>
        <v>0</v>
      </c>
      <c r="BP662">
        <f>($B$11*$K$9+$C$11*$K$9+$F$11*((CZ662+CR662)/MAX(CZ662+CR662+DA662, 0.1)*$P$9+DA662/MAX(CZ662+CR662+DA662, 0.1)*$Q$9))/($B$11+$C$11+$F$11)</f>
        <v>0</v>
      </c>
      <c r="BQ662">
        <v>6</v>
      </c>
      <c r="BR662">
        <v>0.5</v>
      </c>
      <c r="BS662" t="s">
        <v>293</v>
      </c>
      <c r="BT662">
        <v>2</v>
      </c>
      <c r="BU662">
        <v>1626466479</v>
      </c>
      <c r="BV662">
        <v>395.110333333333</v>
      </c>
      <c r="BW662">
        <v>419.937</v>
      </c>
      <c r="BX662">
        <v>21.5549666666667</v>
      </c>
      <c r="BY662">
        <v>11.4585333333333</v>
      </c>
      <c r="BZ662">
        <v>393.562333333333</v>
      </c>
      <c r="CA662">
        <v>21.4755666666667</v>
      </c>
      <c r="CB662">
        <v>900.004666666667</v>
      </c>
      <c r="CC662">
        <v>100.750333333333</v>
      </c>
      <c r="CD662">
        <v>0.099809</v>
      </c>
      <c r="CE662">
        <v>36.9018</v>
      </c>
      <c r="CF662">
        <v>33.8713</v>
      </c>
      <c r="CG662">
        <v>999.9</v>
      </c>
      <c r="CH662">
        <v>0</v>
      </c>
      <c r="CI662">
        <v>0</v>
      </c>
      <c r="CJ662">
        <v>10014.7666666667</v>
      </c>
      <c r="CK662">
        <v>0</v>
      </c>
      <c r="CL662">
        <v>0.221023</v>
      </c>
      <c r="CM662">
        <v>1459.95333333333</v>
      </c>
      <c r="CN662">
        <v>0.973007666666667</v>
      </c>
      <c r="CO662">
        <v>0.0269921666666667</v>
      </c>
      <c r="CP662">
        <v>0</v>
      </c>
      <c r="CQ662">
        <v>884.963</v>
      </c>
      <c r="CR662">
        <v>4.99999</v>
      </c>
      <c r="CS662">
        <v>13042.9333333333</v>
      </c>
      <c r="CT662">
        <v>12727.9666666667</v>
      </c>
      <c r="CU662">
        <v>41.187</v>
      </c>
      <c r="CV662">
        <v>42.437</v>
      </c>
      <c r="CW662">
        <v>41.937</v>
      </c>
      <c r="CX662">
        <v>42.125</v>
      </c>
      <c r="CY662">
        <v>44.125</v>
      </c>
      <c r="CZ662">
        <v>1415.68333333333</v>
      </c>
      <c r="DA662">
        <v>39.27</v>
      </c>
      <c r="DB662">
        <v>0</v>
      </c>
      <c r="DC662">
        <v>1626466491.2</v>
      </c>
      <c r="DD662">
        <v>0</v>
      </c>
      <c r="DE662">
        <v>885.47592</v>
      </c>
      <c r="DF662">
        <v>-5.13276924328916</v>
      </c>
      <c r="DG662">
        <v>-61.2000000293473</v>
      </c>
      <c r="DH662">
        <v>13049.124</v>
      </c>
      <c r="DI662">
        <v>15</v>
      </c>
      <c r="DJ662">
        <v>1626465084.6</v>
      </c>
      <c r="DK662" t="s">
        <v>294</v>
      </c>
      <c r="DL662">
        <v>1626465076.6</v>
      </c>
      <c r="DM662">
        <v>1626465084.6</v>
      </c>
      <c r="DN662">
        <v>8</v>
      </c>
      <c r="DO662">
        <v>0.212</v>
      </c>
      <c r="DP662">
        <v>0.013</v>
      </c>
      <c r="DQ662">
        <v>1.588</v>
      </c>
      <c r="DR662">
        <v>-0.074</v>
      </c>
      <c r="DS662">
        <v>420</v>
      </c>
      <c r="DT662">
        <v>3</v>
      </c>
      <c r="DU662">
        <v>0.13</v>
      </c>
      <c r="DV662">
        <v>0.03</v>
      </c>
      <c r="DW662">
        <v>-24.9088926829268</v>
      </c>
      <c r="DX662">
        <v>0.366614634146346</v>
      </c>
      <c r="DY662">
        <v>0.0464491139889972</v>
      </c>
      <c r="DZ662">
        <v>1</v>
      </c>
      <c r="EA662">
        <v>885.742757575758</v>
      </c>
      <c r="EB662">
        <v>-4.57470748337484</v>
      </c>
      <c r="EC662">
        <v>0.46636518597021</v>
      </c>
      <c r="ED662">
        <v>1</v>
      </c>
      <c r="EE662">
        <v>10.0512492682927</v>
      </c>
      <c r="EF662">
        <v>0.268016864111503</v>
      </c>
      <c r="EG662">
        <v>0.0276075027262821</v>
      </c>
      <c r="EH662">
        <v>0</v>
      </c>
      <c r="EI662">
        <v>2</v>
      </c>
      <c r="EJ662">
        <v>3</v>
      </c>
      <c r="EK662" t="s">
        <v>354</v>
      </c>
      <c r="EL662">
        <v>100</v>
      </c>
      <c r="EM662">
        <v>100</v>
      </c>
      <c r="EN662">
        <v>1.549</v>
      </c>
      <c r="EO662">
        <v>0.0796</v>
      </c>
      <c r="EP662">
        <v>0.796380875196005</v>
      </c>
      <c r="EQ662">
        <v>0.00225868272383977</v>
      </c>
      <c r="ER662">
        <v>-9.96746185667655e-07</v>
      </c>
      <c r="ES662">
        <v>2.83711317370827e-10</v>
      </c>
      <c r="ET662">
        <v>-0.071317122073674</v>
      </c>
      <c r="EU662">
        <v>-0.00217948432402501</v>
      </c>
      <c r="EV662">
        <v>0.000453263451741206</v>
      </c>
      <c r="EW662">
        <v>-1.16319206543697e-06</v>
      </c>
      <c r="EX662">
        <v>-2</v>
      </c>
      <c r="EY662">
        <v>2196</v>
      </c>
      <c r="EZ662">
        <v>1</v>
      </c>
      <c r="FA662">
        <v>25</v>
      </c>
      <c r="FB662">
        <v>23.4</v>
      </c>
      <c r="FC662">
        <v>23.3</v>
      </c>
      <c r="FD662">
        <v>18</v>
      </c>
      <c r="FE662">
        <v>844.919</v>
      </c>
      <c r="FF662">
        <v>443.77</v>
      </c>
      <c r="FG662">
        <v>46.4612</v>
      </c>
      <c r="FH662">
        <v>26.0714</v>
      </c>
      <c r="FI662">
        <v>30.0007</v>
      </c>
      <c r="FJ662">
        <v>25.828</v>
      </c>
      <c r="FK662">
        <v>25.8266</v>
      </c>
      <c r="FL662">
        <v>25.2426</v>
      </c>
      <c r="FM662">
        <v>27.0908</v>
      </c>
      <c r="FN662">
        <v>0</v>
      </c>
      <c r="FO662">
        <v>47</v>
      </c>
      <c r="FP662">
        <v>420</v>
      </c>
      <c r="FQ662">
        <v>11.6305</v>
      </c>
      <c r="FR662">
        <v>101.393</v>
      </c>
      <c r="FS662">
        <v>101.803</v>
      </c>
    </row>
    <row r="663" spans="1:175">
      <c r="A663">
        <v>647</v>
      </c>
      <c r="B663">
        <v>1626466482</v>
      </c>
      <c r="C663">
        <v>1292.40000009537</v>
      </c>
      <c r="D663" t="s">
        <v>1588</v>
      </c>
      <c r="E663" t="s">
        <v>1589</v>
      </c>
      <c r="F663">
        <v>1</v>
      </c>
      <c r="G663" t="s">
        <v>291</v>
      </c>
      <c r="H663">
        <v>1626466481</v>
      </c>
      <c r="I663">
        <f>(J663)/1000</f>
        <v>0</v>
      </c>
      <c r="J663">
        <f>1000*CB663*AH663*(BX663-BY663)/(100*BQ663*(1000-AH663*BX663))</f>
        <v>0</v>
      </c>
      <c r="K663">
        <f>CB663*AH663*(BW663-BV663*(1000-AH663*BY663)/(1000-AH663*BX663))/(100*BQ663)</f>
        <v>0</v>
      </c>
      <c r="L663">
        <f>BV663 - IF(AH663&gt;1, K663*BQ663*100.0/(AJ663*CJ663), 0)</f>
        <v>0</v>
      </c>
      <c r="M663">
        <f>((S663-I663/2)*L663-K663)/(S663+I663/2)</f>
        <v>0</v>
      </c>
      <c r="N663">
        <f>M663*(CC663+CD663)/1000.0</f>
        <v>0</v>
      </c>
      <c r="O663">
        <f>(BV663 - IF(AH663&gt;1, K663*BQ663*100.0/(AJ663*CJ663), 0))*(CC663+CD663)/1000.0</f>
        <v>0</v>
      </c>
      <c r="P663">
        <f>2.0/((1/R663-1/Q663)+SIGN(R663)*SQRT((1/R663-1/Q663)*(1/R663-1/Q663) + 4*BR663/((BR663+1)*(BR663+1))*(2*1/R663*1/Q663-1/Q663*1/Q663)))</f>
        <v>0</v>
      </c>
      <c r="Q663">
        <f>IF(LEFT(BS663,1)&lt;&gt;"0",IF(LEFT(BS663,1)="1",3.0,BT663),$D$5+$E$5*(CJ663*CC663/($K$5*1000))+$F$5*(CJ663*CC663/($K$5*1000))*MAX(MIN(BQ663,$J$5),$I$5)*MAX(MIN(BQ663,$J$5),$I$5)+$G$5*MAX(MIN(BQ663,$J$5),$I$5)*(CJ663*CC663/($K$5*1000))+$H$5*(CJ663*CC663/($K$5*1000))*(CJ663*CC663/($K$5*1000)))</f>
        <v>0</v>
      </c>
      <c r="R663">
        <f>I663*(1000-(1000*0.61365*exp(17.502*V663/(240.97+V663))/(CC663+CD663)+BX663)/2)/(1000*0.61365*exp(17.502*V663/(240.97+V663))/(CC663+CD663)-BX663)</f>
        <v>0</v>
      </c>
      <c r="S663">
        <f>1/((BR663+1)/(P663/1.6)+1/(Q663/1.37)) + BR663/((BR663+1)/(P663/1.6) + BR663/(Q663/1.37))</f>
        <v>0</v>
      </c>
      <c r="T663">
        <f>(BM663*BP663)</f>
        <v>0</v>
      </c>
      <c r="U663">
        <f>(CE663+(T663+2*0.95*5.67E-8*(((CE663+$B$7)+273)^4-(CE663+273)^4)-44100*I663)/(1.84*29.3*Q663+8*0.95*5.67E-8*(CE663+273)^3))</f>
        <v>0</v>
      </c>
      <c r="V663">
        <f>($C$7*CF663+$D$7*CG663+$E$7*U663)</f>
        <v>0</v>
      </c>
      <c r="W663">
        <f>0.61365*exp(17.502*V663/(240.97+V663))</f>
        <v>0</v>
      </c>
      <c r="X663">
        <f>(Y663/Z663*100)</f>
        <v>0</v>
      </c>
      <c r="Y663">
        <f>BX663*(CC663+CD663)/1000</f>
        <v>0</v>
      </c>
      <c r="Z663">
        <f>0.61365*exp(17.502*CE663/(240.97+CE663))</f>
        <v>0</v>
      </c>
      <c r="AA663">
        <f>(W663-BX663*(CC663+CD663)/1000)</f>
        <v>0</v>
      </c>
      <c r="AB663">
        <f>(-I663*44100)</f>
        <v>0</v>
      </c>
      <c r="AC663">
        <f>2*29.3*Q663*0.92*(CE663-V663)</f>
        <v>0</v>
      </c>
      <c r="AD663">
        <f>2*0.95*5.67E-8*(((CE663+$B$7)+273)^4-(V663+273)^4)</f>
        <v>0</v>
      </c>
      <c r="AE663">
        <f>T663+AD663+AB663+AC663</f>
        <v>0</v>
      </c>
      <c r="AF663">
        <v>122</v>
      </c>
      <c r="AG663">
        <v>14</v>
      </c>
      <c r="AH663">
        <f>IF(AF663*$H$13&gt;=AJ663,1.0,(AJ663/(AJ663-AF663*$H$13)))</f>
        <v>0</v>
      </c>
      <c r="AI663">
        <f>(AH663-1)*100</f>
        <v>0</v>
      </c>
      <c r="AJ663">
        <f>MAX(0,($B$13+$C$13*CJ663)/(1+$D$13*CJ663)*CC663/(CE663+273)*$E$13)</f>
        <v>0</v>
      </c>
      <c r="AK663" t="s">
        <v>292</v>
      </c>
      <c r="AL663" t="s">
        <v>292</v>
      </c>
      <c r="AM663">
        <v>0</v>
      </c>
      <c r="AN663">
        <v>0</v>
      </c>
      <c r="AO663">
        <f>1-AM663/AN663</f>
        <v>0</v>
      </c>
      <c r="AP663">
        <v>0</v>
      </c>
      <c r="AQ663" t="s">
        <v>292</v>
      </c>
      <c r="AR663" t="s">
        <v>292</v>
      </c>
      <c r="AS663">
        <v>0</v>
      </c>
      <c r="AT663">
        <v>0</v>
      </c>
      <c r="AU663">
        <f>1-AS663/AT663</f>
        <v>0</v>
      </c>
      <c r="AV663">
        <v>0.5</v>
      </c>
      <c r="AW663">
        <f>BN663</f>
        <v>0</v>
      </c>
      <c r="AX663">
        <f>K663</f>
        <v>0</v>
      </c>
      <c r="AY663">
        <f>AU663*AV663*AW663</f>
        <v>0</v>
      </c>
      <c r="AZ663">
        <f>(AX663-AP663)/AW663</f>
        <v>0</v>
      </c>
      <c r="BA663">
        <f>(AN663-AT663)/AT663</f>
        <v>0</v>
      </c>
      <c r="BB663">
        <f>AM663/(AO663+AM663/AT663)</f>
        <v>0</v>
      </c>
      <c r="BC663" t="s">
        <v>292</v>
      </c>
      <c r="BD663">
        <v>0</v>
      </c>
      <c r="BE663">
        <f>IF(BD663&lt;&gt;0, BD663, BB663)</f>
        <v>0</v>
      </c>
      <c r="BF663">
        <f>1-BE663/AT663</f>
        <v>0</v>
      </c>
      <c r="BG663">
        <f>(AT663-AS663)/(AT663-BE663)</f>
        <v>0</v>
      </c>
      <c r="BH663">
        <f>(AN663-AT663)/(AN663-BE663)</f>
        <v>0</v>
      </c>
      <c r="BI663">
        <f>(AT663-AS663)/(AT663-AM663)</f>
        <v>0</v>
      </c>
      <c r="BJ663">
        <f>(AN663-AT663)/(AN663-AM663)</f>
        <v>0</v>
      </c>
      <c r="BK663">
        <f>(BG663*BE663/AS663)</f>
        <v>0</v>
      </c>
      <c r="BL663">
        <f>(1-BK663)</f>
        <v>0</v>
      </c>
      <c r="BM663">
        <f>$B$11*CK663+$C$11*CL663+$F$11*CM663*(1-CP663)</f>
        <v>0</v>
      </c>
      <c r="BN663">
        <f>BM663*BO663</f>
        <v>0</v>
      </c>
      <c r="BO663">
        <f>($B$11*$D$9+$C$11*$D$9+$F$11*((CZ663+CR663)/MAX(CZ663+CR663+DA663, 0.1)*$I$9+DA663/MAX(CZ663+CR663+DA663, 0.1)*$J$9))/($B$11+$C$11+$F$11)</f>
        <v>0</v>
      </c>
      <c r="BP663">
        <f>($B$11*$K$9+$C$11*$K$9+$F$11*((CZ663+CR663)/MAX(CZ663+CR663+DA663, 0.1)*$P$9+DA663/MAX(CZ663+CR663+DA663, 0.1)*$Q$9))/($B$11+$C$11+$F$11)</f>
        <v>0</v>
      </c>
      <c r="BQ663">
        <v>6</v>
      </c>
      <c r="BR663">
        <v>0.5</v>
      </c>
      <c r="BS663" t="s">
        <v>293</v>
      </c>
      <c r="BT663">
        <v>2</v>
      </c>
      <c r="BU663">
        <v>1626466481</v>
      </c>
      <c r="BV663">
        <v>395.088333333333</v>
      </c>
      <c r="BW663">
        <v>419.925666666667</v>
      </c>
      <c r="BX663">
        <v>21.5813666666667</v>
      </c>
      <c r="BY663">
        <v>11.4714666666667</v>
      </c>
      <c r="BZ663">
        <v>393.540333333333</v>
      </c>
      <c r="CA663">
        <v>21.5015333333333</v>
      </c>
      <c r="CB663">
        <v>899.962333333333</v>
      </c>
      <c r="CC663">
        <v>100.749666666667</v>
      </c>
      <c r="CD663">
        <v>0.0991952</v>
      </c>
      <c r="CE663">
        <v>36.9217333333333</v>
      </c>
      <c r="CF663">
        <v>33.8914333333333</v>
      </c>
      <c r="CG663">
        <v>999.9</v>
      </c>
      <c r="CH663">
        <v>0</v>
      </c>
      <c r="CI663">
        <v>0</v>
      </c>
      <c r="CJ663">
        <v>9992.5</v>
      </c>
      <c r="CK663">
        <v>0</v>
      </c>
      <c r="CL663">
        <v>0.221023</v>
      </c>
      <c r="CM663">
        <v>1460.03</v>
      </c>
      <c r="CN663">
        <v>0.973009</v>
      </c>
      <c r="CO663">
        <v>0.0269906</v>
      </c>
      <c r="CP663">
        <v>0</v>
      </c>
      <c r="CQ663">
        <v>884.965666666667</v>
      </c>
      <c r="CR663">
        <v>4.99999</v>
      </c>
      <c r="CS663">
        <v>13039.4</v>
      </c>
      <c r="CT663">
        <v>12728.7</v>
      </c>
      <c r="CU663">
        <v>41.187</v>
      </c>
      <c r="CV663">
        <v>42.437</v>
      </c>
      <c r="CW663">
        <v>41.937</v>
      </c>
      <c r="CX663">
        <v>42.125</v>
      </c>
      <c r="CY663">
        <v>44.125</v>
      </c>
      <c r="CZ663">
        <v>1415.76</v>
      </c>
      <c r="DA663">
        <v>39.27</v>
      </c>
      <c r="DB663">
        <v>0</v>
      </c>
      <c r="DC663">
        <v>1626466493</v>
      </c>
      <c r="DD663">
        <v>0</v>
      </c>
      <c r="DE663">
        <v>885.3575</v>
      </c>
      <c r="DF663">
        <v>-5.05931623906994</v>
      </c>
      <c r="DG663">
        <v>-62.0410255990586</v>
      </c>
      <c r="DH663">
        <v>13047.3423076923</v>
      </c>
      <c r="DI663">
        <v>15</v>
      </c>
      <c r="DJ663">
        <v>1626465084.6</v>
      </c>
      <c r="DK663" t="s">
        <v>294</v>
      </c>
      <c r="DL663">
        <v>1626465076.6</v>
      </c>
      <c r="DM663">
        <v>1626465084.6</v>
      </c>
      <c r="DN663">
        <v>8</v>
      </c>
      <c r="DO663">
        <v>0.212</v>
      </c>
      <c r="DP663">
        <v>0.013</v>
      </c>
      <c r="DQ663">
        <v>1.588</v>
      </c>
      <c r="DR663">
        <v>-0.074</v>
      </c>
      <c r="DS663">
        <v>420</v>
      </c>
      <c r="DT663">
        <v>3</v>
      </c>
      <c r="DU663">
        <v>0.13</v>
      </c>
      <c r="DV663">
        <v>0.03</v>
      </c>
      <c r="DW663">
        <v>-24.8949975609756</v>
      </c>
      <c r="DX663">
        <v>0.386473170731659</v>
      </c>
      <c r="DY663">
        <v>0.0482533228367006</v>
      </c>
      <c r="DZ663">
        <v>1</v>
      </c>
      <c r="EA663">
        <v>885.611571428571</v>
      </c>
      <c r="EB663">
        <v>-4.55326027397258</v>
      </c>
      <c r="EC663">
        <v>0.487556079453681</v>
      </c>
      <c r="ED663">
        <v>1</v>
      </c>
      <c r="EE663">
        <v>10.0614414634146</v>
      </c>
      <c r="EF663">
        <v>0.253478048780492</v>
      </c>
      <c r="EG663">
        <v>0.0259952057081615</v>
      </c>
      <c r="EH663">
        <v>0</v>
      </c>
      <c r="EI663">
        <v>2</v>
      </c>
      <c r="EJ663">
        <v>3</v>
      </c>
      <c r="EK663" t="s">
        <v>354</v>
      </c>
      <c r="EL663">
        <v>100</v>
      </c>
      <c r="EM663">
        <v>100</v>
      </c>
      <c r="EN663">
        <v>1.549</v>
      </c>
      <c r="EO663">
        <v>0.08</v>
      </c>
      <c r="EP663">
        <v>0.796380875196005</v>
      </c>
      <c r="EQ663">
        <v>0.00225868272383977</v>
      </c>
      <c r="ER663">
        <v>-9.96746185667655e-07</v>
      </c>
      <c r="ES663">
        <v>2.83711317370827e-10</v>
      </c>
      <c r="ET663">
        <v>-0.071317122073674</v>
      </c>
      <c r="EU663">
        <v>-0.00217948432402501</v>
      </c>
      <c r="EV663">
        <v>0.000453263451741206</v>
      </c>
      <c r="EW663">
        <v>-1.16319206543697e-06</v>
      </c>
      <c r="EX663">
        <v>-2</v>
      </c>
      <c r="EY663">
        <v>2196</v>
      </c>
      <c r="EZ663">
        <v>1</v>
      </c>
      <c r="FA663">
        <v>25</v>
      </c>
      <c r="FB663">
        <v>23.4</v>
      </c>
      <c r="FC663">
        <v>23.3</v>
      </c>
      <c r="FD663">
        <v>18</v>
      </c>
      <c r="FE663">
        <v>844.486</v>
      </c>
      <c r="FF663">
        <v>443.854</v>
      </c>
      <c r="FG663">
        <v>46.4836</v>
      </c>
      <c r="FH663">
        <v>26.0747</v>
      </c>
      <c r="FI663">
        <v>30.0007</v>
      </c>
      <c r="FJ663">
        <v>25.8307</v>
      </c>
      <c r="FK663">
        <v>25.8294</v>
      </c>
      <c r="FL663">
        <v>25.2446</v>
      </c>
      <c r="FM663">
        <v>26.8092</v>
      </c>
      <c r="FN663">
        <v>0</v>
      </c>
      <c r="FO663">
        <v>47</v>
      </c>
      <c r="FP663">
        <v>420</v>
      </c>
      <c r="FQ663">
        <v>11.6468</v>
      </c>
      <c r="FR663">
        <v>101.392</v>
      </c>
      <c r="FS663">
        <v>101.803</v>
      </c>
    </row>
    <row r="664" spans="1:175">
      <c r="A664">
        <v>648</v>
      </c>
      <c r="B664">
        <v>1626466484</v>
      </c>
      <c r="C664">
        <v>1294.40000009537</v>
      </c>
      <c r="D664" t="s">
        <v>1590</v>
      </c>
      <c r="E664" t="s">
        <v>1591</v>
      </c>
      <c r="F664">
        <v>1</v>
      </c>
      <c r="G664" t="s">
        <v>291</v>
      </c>
      <c r="H664">
        <v>1626466483</v>
      </c>
      <c r="I664">
        <f>(J664)/1000</f>
        <v>0</v>
      </c>
      <c r="J664">
        <f>1000*CB664*AH664*(BX664-BY664)/(100*BQ664*(1000-AH664*BX664))</f>
        <v>0</v>
      </c>
      <c r="K664">
        <f>CB664*AH664*(BW664-BV664*(1000-AH664*BY664)/(1000-AH664*BX664))/(100*BQ664)</f>
        <v>0</v>
      </c>
      <c r="L664">
        <f>BV664 - IF(AH664&gt;1, K664*BQ664*100.0/(AJ664*CJ664), 0)</f>
        <v>0</v>
      </c>
      <c r="M664">
        <f>((S664-I664/2)*L664-K664)/(S664+I664/2)</f>
        <v>0</v>
      </c>
      <c r="N664">
        <f>M664*(CC664+CD664)/1000.0</f>
        <v>0</v>
      </c>
      <c r="O664">
        <f>(BV664 - IF(AH664&gt;1, K664*BQ664*100.0/(AJ664*CJ664), 0))*(CC664+CD664)/1000.0</f>
        <v>0</v>
      </c>
      <c r="P664">
        <f>2.0/((1/R664-1/Q664)+SIGN(R664)*SQRT((1/R664-1/Q664)*(1/R664-1/Q664) + 4*BR664/((BR664+1)*(BR664+1))*(2*1/R664*1/Q664-1/Q664*1/Q664)))</f>
        <v>0</v>
      </c>
      <c r="Q664">
        <f>IF(LEFT(BS664,1)&lt;&gt;"0",IF(LEFT(BS664,1)="1",3.0,BT664),$D$5+$E$5*(CJ664*CC664/($K$5*1000))+$F$5*(CJ664*CC664/($K$5*1000))*MAX(MIN(BQ664,$J$5),$I$5)*MAX(MIN(BQ664,$J$5),$I$5)+$G$5*MAX(MIN(BQ664,$J$5),$I$5)*(CJ664*CC664/($K$5*1000))+$H$5*(CJ664*CC664/($K$5*1000))*(CJ664*CC664/($K$5*1000)))</f>
        <v>0</v>
      </c>
      <c r="R664">
        <f>I664*(1000-(1000*0.61365*exp(17.502*V664/(240.97+V664))/(CC664+CD664)+BX664)/2)/(1000*0.61365*exp(17.502*V664/(240.97+V664))/(CC664+CD664)-BX664)</f>
        <v>0</v>
      </c>
      <c r="S664">
        <f>1/((BR664+1)/(P664/1.6)+1/(Q664/1.37)) + BR664/((BR664+1)/(P664/1.6) + BR664/(Q664/1.37))</f>
        <v>0</v>
      </c>
      <c r="T664">
        <f>(BM664*BP664)</f>
        <v>0</v>
      </c>
      <c r="U664">
        <f>(CE664+(T664+2*0.95*5.67E-8*(((CE664+$B$7)+273)^4-(CE664+273)^4)-44100*I664)/(1.84*29.3*Q664+8*0.95*5.67E-8*(CE664+273)^3))</f>
        <v>0</v>
      </c>
      <c r="V664">
        <f>($C$7*CF664+$D$7*CG664+$E$7*U664)</f>
        <v>0</v>
      </c>
      <c r="W664">
        <f>0.61365*exp(17.502*V664/(240.97+V664))</f>
        <v>0</v>
      </c>
      <c r="X664">
        <f>(Y664/Z664*100)</f>
        <v>0</v>
      </c>
      <c r="Y664">
        <f>BX664*(CC664+CD664)/1000</f>
        <v>0</v>
      </c>
      <c r="Z664">
        <f>0.61365*exp(17.502*CE664/(240.97+CE664))</f>
        <v>0</v>
      </c>
      <c r="AA664">
        <f>(W664-BX664*(CC664+CD664)/1000)</f>
        <v>0</v>
      </c>
      <c r="AB664">
        <f>(-I664*44100)</f>
        <v>0</v>
      </c>
      <c r="AC664">
        <f>2*29.3*Q664*0.92*(CE664-V664)</f>
        <v>0</v>
      </c>
      <c r="AD664">
        <f>2*0.95*5.67E-8*(((CE664+$B$7)+273)^4-(V664+273)^4)</f>
        <v>0</v>
      </c>
      <c r="AE664">
        <f>T664+AD664+AB664+AC664</f>
        <v>0</v>
      </c>
      <c r="AF664">
        <v>122</v>
      </c>
      <c r="AG664">
        <v>14</v>
      </c>
      <c r="AH664">
        <f>IF(AF664*$H$13&gt;=AJ664,1.0,(AJ664/(AJ664-AF664*$H$13)))</f>
        <v>0</v>
      </c>
      <c r="AI664">
        <f>(AH664-1)*100</f>
        <v>0</v>
      </c>
      <c r="AJ664">
        <f>MAX(0,($B$13+$C$13*CJ664)/(1+$D$13*CJ664)*CC664/(CE664+273)*$E$13)</f>
        <v>0</v>
      </c>
      <c r="AK664" t="s">
        <v>292</v>
      </c>
      <c r="AL664" t="s">
        <v>292</v>
      </c>
      <c r="AM664">
        <v>0</v>
      </c>
      <c r="AN664">
        <v>0</v>
      </c>
      <c r="AO664">
        <f>1-AM664/AN664</f>
        <v>0</v>
      </c>
      <c r="AP664">
        <v>0</v>
      </c>
      <c r="AQ664" t="s">
        <v>292</v>
      </c>
      <c r="AR664" t="s">
        <v>292</v>
      </c>
      <c r="AS664">
        <v>0</v>
      </c>
      <c r="AT664">
        <v>0</v>
      </c>
      <c r="AU664">
        <f>1-AS664/AT664</f>
        <v>0</v>
      </c>
      <c r="AV664">
        <v>0.5</v>
      </c>
      <c r="AW664">
        <f>BN664</f>
        <v>0</v>
      </c>
      <c r="AX664">
        <f>K664</f>
        <v>0</v>
      </c>
      <c r="AY664">
        <f>AU664*AV664*AW664</f>
        <v>0</v>
      </c>
      <c r="AZ664">
        <f>(AX664-AP664)/AW664</f>
        <v>0</v>
      </c>
      <c r="BA664">
        <f>(AN664-AT664)/AT664</f>
        <v>0</v>
      </c>
      <c r="BB664">
        <f>AM664/(AO664+AM664/AT664)</f>
        <v>0</v>
      </c>
      <c r="BC664" t="s">
        <v>292</v>
      </c>
      <c r="BD664">
        <v>0</v>
      </c>
      <c r="BE664">
        <f>IF(BD664&lt;&gt;0, BD664, BB664)</f>
        <v>0</v>
      </c>
      <c r="BF664">
        <f>1-BE664/AT664</f>
        <v>0</v>
      </c>
      <c r="BG664">
        <f>(AT664-AS664)/(AT664-BE664)</f>
        <v>0</v>
      </c>
      <c r="BH664">
        <f>(AN664-AT664)/(AN664-BE664)</f>
        <v>0</v>
      </c>
      <c r="BI664">
        <f>(AT664-AS664)/(AT664-AM664)</f>
        <v>0</v>
      </c>
      <c r="BJ664">
        <f>(AN664-AT664)/(AN664-AM664)</f>
        <v>0</v>
      </c>
      <c r="BK664">
        <f>(BG664*BE664/AS664)</f>
        <v>0</v>
      </c>
      <c r="BL664">
        <f>(1-BK664)</f>
        <v>0</v>
      </c>
      <c r="BM664">
        <f>$B$11*CK664+$C$11*CL664+$F$11*CM664*(1-CP664)</f>
        <v>0</v>
      </c>
      <c r="BN664">
        <f>BM664*BO664</f>
        <v>0</v>
      </c>
      <c r="BO664">
        <f>($B$11*$D$9+$C$11*$D$9+$F$11*((CZ664+CR664)/MAX(CZ664+CR664+DA664, 0.1)*$I$9+DA664/MAX(CZ664+CR664+DA664, 0.1)*$J$9))/($B$11+$C$11+$F$11)</f>
        <v>0</v>
      </c>
      <c r="BP664">
        <f>($B$11*$K$9+$C$11*$K$9+$F$11*((CZ664+CR664)/MAX(CZ664+CR664+DA664, 0.1)*$P$9+DA664/MAX(CZ664+CR664+DA664, 0.1)*$Q$9))/($B$11+$C$11+$F$11)</f>
        <v>0</v>
      </c>
      <c r="BQ664">
        <v>6</v>
      </c>
      <c r="BR664">
        <v>0.5</v>
      </c>
      <c r="BS664" t="s">
        <v>293</v>
      </c>
      <c r="BT664">
        <v>2</v>
      </c>
      <c r="BU664">
        <v>1626466483</v>
      </c>
      <c r="BV664">
        <v>395.088</v>
      </c>
      <c r="BW664">
        <v>419.930666666667</v>
      </c>
      <c r="BX664">
        <v>21.607</v>
      </c>
      <c r="BY664">
        <v>11.4909</v>
      </c>
      <c r="BZ664">
        <v>393.539666666667</v>
      </c>
      <c r="CA664">
        <v>21.5268</v>
      </c>
      <c r="CB664">
        <v>899.971666666667</v>
      </c>
      <c r="CC664">
        <v>100.749</v>
      </c>
      <c r="CD664">
        <v>0.0988956</v>
      </c>
      <c r="CE664">
        <v>36.9417</v>
      </c>
      <c r="CF664">
        <v>33.9073666666667</v>
      </c>
      <c r="CG664">
        <v>999.9</v>
      </c>
      <c r="CH664">
        <v>0</v>
      </c>
      <c r="CI664">
        <v>0</v>
      </c>
      <c r="CJ664">
        <v>9982.5</v>
      </c>
      <c r="CK664">
        <v>0</v>
      </c>
      <c r="CL664">
        <v>0.221023</v>
      </c>
      <c r="CM664">
        <v>1460.03333333333</v>
      </c>
      <c r="CN664">
        <v>0.973009</v>
      </c>
      <c r="CO664">
        <v>0.0269906</v>
      </c>
      <c r="CP664">
        <v>0</v>
      </c>
      <c r="CQ664">
        <v>884.476</v>
      </c>
      <c r="CR664">
        <v>4.99999</v>
      </c>
      <c r="CS664">
        <v>13038.2666666667</v>
      </c>
      <c r="CT664">
        <v>12728.6333333333</v>
      </c>
      <c r="CU664">
        <v>41.187</v>
      </c>
      <c r="CV664">
        <v>42.437</v>
      </c>
      <c r="CW664">
        <v>41.937</v>
      </c>
      <c r="CX664">
        <v>42.125</v>
      </c>
      <c r="CY664">
        <v>44.125</v>
      </c>
      <c r="CZ664">
        <v>1415.76333333333</v>
      </c>
      <c r="DA664">
        <v>39.27</v>
      </c>
      <c r="DB664">
        <v>0</v>
      </c>
      <c r="DC664">
        <v>1626466495.4</v>
      </c>
      <c r="DD664">
        <v>0</v>
      </c>
      <c r="DE664">
        <v>885.145269230769</v>
      </c>
      <c r="DF664">
        <v>-5.63524786784207</v>
      </c>
      <c r="DG664">
        <v>-62.7316239639114</v>
      </c>
      <c r="DH664">
        <v>13044.8730769231</v>
      </c>
      <c r="DI664">
        <v>15</v>
      </c>
      <c r="DJ664">
        <v>1626465084.6</v>
      </c>
      <c r="DK664" t="s">
        <v>294</v>
      </c>
      <c r="DL664">
        <v>1626465076.6</v>
      </c>
      <c r="DM664">
        <v>1626465084.6</v>
      </c>
      <c r="DN664">
        <v>8</v>
      </c>
      <c r="DO664">
        <v>0.212</v>
      </c>
      <c r="DP664">
        <v>0.013</v>
      </c>
      <c r="DQ664">
        <v>1.588</v>
      </c>
      <c r="DR664">
        <v>-0.074</v>
      </c>
      <c r="DS664">
        <v>420</v>
      </c>
      <c r="DT664">
        <v>3</v>
      </c>
      <c r="DU664">
        <v>0.13</v>
      </c>
      <c r="DV664">
        <v>0.03</v>
      </c>
      <c r="DW664">
        <v>-24.8827024390244</v>
      </c>
      <c r="DX664">
        <v>0.304126829268299</v>
      </c>
      <c r="DY664">
        <v>0.0416543821827519</v>
      </c>
      <c r="DZ664">
        <v>1</v>
      </c>
      <c r="EA664">
        <v>885.407575757576</v>
      </c>
      <c r="EB664">
        <v>-5.22013944054721</v>
      </c>
      <c r="EC664">
        <v>0.528089697976836</v>
      </c>
      <c r="ED664">
        <v>1</v>
      </c>
      <c r="EE664">
        <v>10.0710195121951</v>
      </c>
      <c r="EF664">
        <v>0.257964459930302</v>
      </c>
      <c r="EG664">
        <v>0.026473412520749</v>
      </c>
      <c r="EH664">
        <v>0</v>
      </c>
      <c r="EI664">
        <v>2</v>
      </c>
      <c r="EJ664">
        <v>3</v>
      </c>
      <c r="EK664" t="s">
        <v>354</v>
      </c>
      <c r="EL664">
        <v>100</v>
      </c>
      <c r="EM664">
        <v>100</v>
      </c>
      <c r="EN664">
        <v>1.548</v>
      </c>
      <c r="EO664">
        <v>0.0804</v>
      </c>
      <c r="EP664">
        <v>0.796380875196005</v>
      </c>
      <c r="EQ664">
        <v>0.00225868272383977</v>
      </c>
      <c r="ER664">
        <v>-9.96746185667655e-07</v>
      </c>
      <c r="ES664">
        <v>2.83711317370827e-10</v>
      </c>
      <c r="ET664">
        <v>-0.071317122073674</v>
      </c>
      <c r="EU664">
        <v>-0.00217948432402501</v>
      </c>
      <c r="EV664">
        <v>0.000453263451741206</v>
      </c>
      <c r="EW664">
        <v>-1.16319206543697e-06</v>
      </c>
      <c r="EX664">
        <v>-2</v>
      </c>
      <c r="EY664">
        <v>2196</v>
      </c>
      <c r="EZ664">
        <v>1</v>
      </c>
      <c r="FA664">
        <v>25</v>
      </c>
      <c r="FB664">
        <v>23.5</v>
      </c>
      <c r="FC664">
        <v>23.3</v>
      </c>
      <c r="FD664">
        <v>18</v>
      </c>
      <c r="FE664">
        <v>844.152</v>
      </c>
      <c r="FF664">
        <v>444.135</v>
      </c>
      <c r="FG664">
        <v>46.5065</v>
      </c>
      <c r="FH664">
        <v>26.0788</v>
      </c>
      <c r="FI664">
        <v>30.0006</v>
      </c>
      <c r="FJ664">
        <v>25.8337</v>
      </c>
      <c r="FK664">
        <v>25.8321</v>
      </c>
      <c r="FL664">
        <v>25.2443</v>
      </c>
      <c r="FM664">
        <v>26.8092</v>
      </c>
      <c r="FN664">
        <v>0</v>
      </c>
      <c r="FO664">
        <v>47</v>
      </c>
      <c r="FP664">
        <v>420</v>
      </c>
      <c r="FQ664">
        <v>11.6537</v>
      </c>
      <c r="FR664">
        <v>101.391</v>
      </c>
      <c r="FS664">
        <v>101.803</v>
      </c>
    </row>
    <row r="665" spans="1:175">
      <c r="A665">
        <v>649</v>
      </c>
      <c r="B665">
        <v>1626466486</v>
      </c>
      <c r="C665">
        <v>1296.40000009537</v>
      </c>
      <c r="D665" t="s">
        <v>1592</v>
      </c>
      <c r="E665" t="s">
        <v>1593</v>
      </c>
      <c r="F665">
        <v>1</v>
      </c>
      <c r="G665" t="s">
        <v>291</v>
      </c>
      <c r="H665">
        <v>1626466485</v>
      </c>
      <c r="I665">
        <f>(J665)/1000</f>
        <v>0</v>
      </c>
      <c r="J665">
        <f>1000*CB665*AH665*(BX665-BY665)/(100*BQ665*(1000-AH665*BX665))</f>
        <v>0</v>
      </c>
      <c r="K665">
        <f>CB665*AH665*(BW665-BV665*(1000-AH665*BY665)/(1000-AH665*BX665))/(100*BQ665)</f>
        <v>0</v>
      </c>
      <c r="L665">
        <f>BV665 - IF(AH665&gt;1, K665*BQ665*100.0/(AJ665*CJ665), 0)</f>
        <v>0</v>
      </c>
      <c r="M665">
        <f>((S665-I665/2)*L665-K665)/(S665+I665/2)</f>
        <v>0</v>
      </c>
      <c r="N665">
        <f>M665*(CC665+CD665)/1000.0</f>
        <v>0</v>
      </c>
      <c r="O665">
        <f>(BV665 - IF(AH665&gt;1, K665*BQ665*100.0/(AJ665*CJ665), 0))*(CC665+CD665)/1000.0</f>
        <v>0</v>
      </c>
      <c r="P665">
        <f>2.0/((1/R665-1/Q665)+SIGN(R665)*SQRT((1/R665-1/Q665)*(1/R665-1/Q665) + 4*BR665/((BR665+1)*(BR665+1))*(2*1/R665*1/Q665-1/Q665*1/Q665)))</f>
        <v>0</v>
      </c>
      <c r="Q665">
        <f>IF(LEFT(BS665,1)&lt;&gt;"0",IF(LEFT(BS665,1)="1",3.0,BT665),$D$5+$E$5*(CJ665*CC665/($K$5*1000))+$F$5*(CJ665*CC665/($K$5*1000))*MAX(MIN(BQ665,$J$5),$I$5)*MAX(MIN(BQ665,$J$5),$I$5)+$G$5*MAX(MIN(BQ665,$J$5),$I$5)*(CJ665*CC665/($K$5*1000))+$H$5*(CJ665*CC665/($K$5*1000))*(CJ665*CC665/($K$5*1000)))</f>
        <v>0</v>
      </c>
      <c r="R665">
        <f>I665*(1000-(1000*0.61365*exp(17.502*V665/(240.97+V665))/(CC665+CD665)+BX665)/2)/(1000*0.61365*exp(17.502*V665/(240.97+V665))/(CC665+CD665)-BX665)</f>
        <v>0</v>
      </c>
      <c r="S665">
        <f>1/((BR665+1)/(P665/1.6)+1/(Q665/1.37)) + BR665/((BR665+1)/(P665/1.6) + BR665/(Q665/1.37))</f>
        <v>0</v>
      </c>
      <c r="T665">
        <f>(BM665*BP665)</f>
        <v>0</v>
      </c>
      <c r="U665">
        <f>(CE665+(T665+2*0.95*5.67E-8*(((CE665+$B$7)+273)^4-(CE665+273)^4)-44100*I665)/(1.84*29.3*Q665+8*0.95*5.67E-8*(CE665+273)^3))</f>
        <v>0</v>
      </c>
      <c r="V665">
        <f>($C$7*CF665+$D$7*CG665+$E$7*U665)</f>
        <v>0</v>
      </c>
      <c r="W665">
        <f>0.61365*exp(17.502*V665/(240.97+V665))</f>
        <v>0</v>
      </c>
      <c r="X665">
        <f>(Y665/Z665*100)</f>
        <v>0</v>
      </c>
      <c r="Y665">
        <f>BX665*(CC665+CD665)/1000</f>
        <v>0</v>
      </c>
      <c r="Z665">
        <f>0.61365*exp(17.502*CE665/(240.97+CE665))</f>
        <v>0</v>
      </c>
      <c r="AA665">
        <f>(W665-BX665*(CC665+CD665)/1000)</f>
        <v>0</v>
      </c>
      <c r="AB665">
        <f>(-I665*44100)</f>
        <v>0</v>
      </c>
      <c r="AC665">
        <f>2*29.3*Q665*0.92*(CE665-V665)</f>
        <v>0</v>
      </c>
      <c r="AD665">
        <f>2*0.95*5.67E-8*(((CE665+$B$7)+273)^4-(V665+273)^4)</f>
        <v>0</v>
      </c>
      <c r="AE665">
        <f>T665+AD665+AB665+AC665</f>
        <v>0</v>
      </c>
      <c r="AF665">
        <v>122</v>
      </c>
      <c r="AG665">
        <v>14</v>
      </c>
      <c r="AH665">
        <f>IF(AF665*$H$13&gt;=AJ665,1.0,(AJ665/(AJ665-AF665*$H$13)))</f>
        <v>0</v>
      </c>
      <c r="AI665">
        <f>(AH665-1)*100</f>
        <v>0</v>
      </c>
      <c r="AJ665">
        <f>MAX(0,($B$13+$C$13*CJ665)/(1+$D$13*CJ665)*CC665/(CE665+273)*$E$13)</f>
        <v>0</v>
      </c>
      <c r="AK665" t="s">
        <v>292</v>
      </c>
      <c r="AL665" t="s">
        <v>292</v>
      </c>
      <c r="AM665">
        <v>0</v>
      </c>
      <c r="AN665">
        <v>0</v>
      </c>
      <c r="AO665">
        <f>1-AM665/AN665</f>
        <v>0</v>
      </c>
      <c r="AP665">
        <v>0</v>
      </c>
      <c r="AQ665" t="s">
        <v>292</v>
      </c>
      <c r="AR665" t="s">
        <v>292</v>
      </c>
      <c r="AS665">
        <v>0</v>
      </c>
      <c r="AT665">
        <v>0</v>
      </c>
      <c r="AU665">
        <f>1-AS665/AT665</f>
        <v>0</v>
      </c>
      <c r="AV665">
        <v>0.5</v>
      </c>
      <c r="AW665">
        <f>BN665</f>
        <v>0</v>
      </c>
      <c r="AX665">
        <f>K665</f>
        <v>0</v>
      </c>
      <c r="AY665">
        <f>AU665*AV665*AW665</f>
        <v>0</v>
      </c>
      <c r="AZ665">
        <f>(AX665-AP665)/AW665</f>
        <v>0</v>
      </c>
      <c r="BA665">
        <f>(AN665-AT665)/AT665</f>
        <v>0</v>
      </c>
      <c r="BB665">
        <f>AM665/(AO665+AM665/AT665)</f>
        <v>0</v>
      </c>
      <c r="BC665" t="s">
        <v>292</v>
      </c>
      <c r="BD665">
        <v>0</v>
      </c>
      <c r="BE665">
        <f>IF(BD665&lt;&gt;0, BD665, BB665)</f>
        <v>0</v>
      </c>
      <c r="BF665">
        <f>1-BE665/AT665</f>
        <v>0</v>
      </c>
      <c r="BG665">
        <f>(AT665-AS665)/(AT665-BE665)</f>
        <v>0</v>
      </c>
      <c r="BH665">
        <f>(AN665-AT665)/(AN665-BE665)</f>
        <v>0</v>
      </c>
      <c r="BI665">
        <f>(AT665-AS665)/(AT665-AM665)</f>
        <v>0</v>
      </c>
      <c r="BJ665">
        <f>(AN665-AT665)/(AN665-AM665)</f>
        <v>0</v>
      </c>
      <c r="BK665">
        <f>(BG665*BE665/AS665)</f>
        <v>0</v>
      </c>
      <c r="BL665">
        <f>(1-BK665)</f>
        <v>0</v>
      </c>
      <c r="BM665">
        <f>$B$11*CK665+$C$11*CL665+$F$11*CM665*(1-CP665)</f>
        <v>0</v>
      </c>
      <c r="BN665">
        <f>BM665*BO665</f>
        <v>0</v>
      </c>
      <c r="BO665">
        <f>($B$11*$D$9+$C$11*$D$9+$F$11*((CZ665+CR665)/MAX(CZ665+CR665+DA665, 0.1)*$I$9+DA665/MAX(CZ665+CR665+DA665, 0.1)*$J$9))/($B$11+$C$11+$F$11)</f>
        <v>0</v>
      </c>
      <c r="BP665">
        <f>($B$11*$K$9+$C$11*$K$9+$F$11*((CZ665+CR665)/MAX(CZ665+CR665+DA665, 0.1)*$P$9+DA665/MAX(CZ665+CR665+DA665, 0.1)*$Q$9))/($B$11+$C$11+$F$11)</f>
        <v>0</v>
      </c>
      <c r="BQ665">
        <v>6</v>
      </c>
      <c r="BR665">
        <v>0.5</v>
      </c>
      <c r="BS665" t="s">
        <v>293</v>
      </c>
      <c r="BT665">
        <v>2</v>
      </c>
      <c r="BU665">
        <v>1626466485</v>
      </c>
      <c r="BV665">
        <v>395.095</v>
      </c>
      <c r="BW665">
        <v>419.941</v>
      </c>
      <c r="BX665">
        <v>21.6343666666667</v>
      </c>
      <c r="BY665">
        <v>11.5301666666667</v>
      </c>
      <c r="BZ665">
        <v>393.546666666667</v>
      </c>
      <c r="CA665">
        <v>21.5537666666667</v>
      </c>
      <c r="CB665">
        <v>900.039</v>
      </c>
      <c r="CC665">
        <v>100.750666666667</v>
      </c>
      <c r="CD665">
        <v>0.0995354333333333</v>
      </c>
      <c r="CE665">
        <v>36.9651333333333</v>
      </c>
      <c r="CF665">
        <v>33.9280666666667</v>
      </c>
      <c r="CG665">
        <v>999.9</v>
      </c>
      <c r="CH665">
        <v>0</v>
      </c>
      <c r="CI665">
        <v>0</v>
      </c>
      <c r="CJ665">
        <v>9993.76666666667</v>
      </c>
      <c r="CK665">
        <v>0</v>
      </c>
      <c r="CL665">
        <v>0.221023</v>
      </c>
      <c r="CM665">
        <v>1459.87</v>
      </c>
      <c r="CN665">
        <v>0.973006333333333</v>
      </c>
      <c r="CO665">
        <v>0.0269937333333333</v>
      </c>
      <c r="CP665">
        <v>0</v>
      </c>
      <c r="CQ665">
        <v>884.421</v>
      </c>
      <c r="CR665">
        <v>4.99999</v>
      </c>
      <c r="CS665">
        <v>13034.9333333333</v>
      </c>
      <c r="CT665">
        <v>12727.2333333333</v>
      </c>
      <c r="CU665">
        <v>41.187</v>
      </c>
      <c r="CV665">
        <v>42.437</v>
      </c>
      <c r="CW665">
        <v>41.937</v>
      </c>
      <c r="CX665">
        <v>42.1456666666667</v>
      </c>
      <c r="CY665">
        <v>44.125</v>
      </c>
      <c r="CZ665">
        <v>1415.6</v>
      </c>
      <c r="DA665">
        <v>39.27</v>
      </c>
      <c r="DB665">
        <v>0</v>
      </c>
      <c r="DC665">
        <v>1626466497.2</v>
      </c>
      <c r="DD665">
        <v>0</v>
      </c>
      <c r="DE665">
        <v>884.94596</v>
      </c>
      <c r="DF665">
        <v>-5.56361538746353</v>
      </c>
      <c r="DG665">
        <v>-69.9307692295501</v>
      </c>
      <c r="DH665">
        <v>13042.612</v>
      </c>
      <c r="DI665">
        <v>15</v>
      </c>
      <c r="DJ665">
        <v>1626465084.6</v>
      </c>
      <c r="DK665" t="s">
        <v>294</v>
      </c>
      <c r="DL665">
        <v>1626465076.6</v>
      </c>
      <c r="DM665">
        <v>1626465084.6</v>
      </c>
      <c r="DN665">
        <v>8</v>
      </c>
      <c r="DO665">
        <v>0.212</v>
      </c>
      <c r="DP665">
        <v>0.013</v>
      </c>
      <c r="DQ665">
        <v>1.588</v>
      </c>
      <c r="DR665">
        <v>-0.074</v>
      </c>
      <c r="DS665">
        <v>420</v>
      </c>
      <c r="DT665">
        <v>3</v>
      </c>
      <c r="DU665">
        <v>0.13</v>
      </c>
      <c r="DV665">
        <v>0.03</v>
      </c>
      <c r="DW665">
        <v>-24.8725243902439</v>
      </c>
      <c r="DX665">
        <v>0.244166550522624</v>
      </c>
      <c r="DY665">
        <v>0.0371690126675027</v>
      </c>
      <c r="DZ665">
        <v>1</v>
      </c>
      <c r="EA665">
        <v>885.261393939394</v>
      </c>
      <c r="EB665">
        <v>-5.27892926288383</v>
      </c>
      <c r="EC665">
        <v>0.532965627375025</v>
      </c>
      <c r="ED665">
        <v>1</v>
      </c>
      <c r="EE665">
        <v>10.0778341463415</v>
      </c>
      <c r="EF665">
        <v>0.255815331010442</v>
      </c>
      <c r="EG665">
        <v>0.0263460332531047</v>
      </c>
      <c r="EH665">
        <v>0</v>
      </c>
      <c r="EI665">
        <v>2</v>
      </c>
      <c r="EJ665">
        <v>3</v>
      </c>
      <c r="EK665" t="s">
        <v>354</v>
      </c>
      <c r="EL665">
        <v>100</v>
      </c>
      <c r="EM665">
        <v>100</v>
      </c>
      <c r="EN665">
        <v>1.549</v>
      </c>
      <c r="EO665">
        <v>0.0809</v>
      </c>
      <c r="EP665">
        <v>0.796380875196005</v>
      </c>
      <c r="EQ665">
        <v>0.00225868272383977</v>
      </c>
      <c r="ER665">
        <v>-9.96746185667655e-07</v>
      </c>
      <c r="ES665">
        <v>2.83711317370827e-10</v>
      </c>
      <c r="ET665">
        <v>-0.071317122073674</v>
      </c>
      <c r="EU665">
        <v>-0.00217948432402501</v>
      </c>
      <c r="EV665">
        <v>0.000453263451741206</v>
      </c>
      <c r="EW665">
        <v>-1.16319206543697e-06</v>
      </c>
      <c r="EX665">
        <v>-2</v>
      </c>
      <c r="EY665">
        <v>2196</v>
      </c>
      <c r="EZ665">
        <v>1</v>
      </c>
      <c r="FA665">
        <v>25</v>
      </c>
      <c r="FB665">
        <v>23.5</v>
      </c>
      <c r="FC665">
        <v>23.4</v>
      </c>
      <c r="FD665">
        <v>18</v>
      </c>
      <c r="FE665">
        <v>844.103</v>
      </c>
      <c r="FF665">
        <v>444.07</v>
      </c>
      <c r="FG665">
        <v>46.5281</v>
      </c>
      <c r="FH665">
        <v>26.0832</v>
      </c>
      <c r="FI665">
        <v>30.0007</v>
      </c>
      <c r="FJ665">
        <v>25.8367</v>
      </c>
      <c r="FK665">
        <v>25.8352</v>
      </c>
      <c r="FL665">
        <v>25.2439</v>
      </c>
      <c r="FM665">
        <v>26.8092</v>
      </c>
      <c r="FN665">
        <v>0</v>
      </c>
      <c r="FO665">
        <v>47</v>
      </c>
      <c r="FP665">
        <v>420</v>
      </c>
      <c r="FQ665">
        <v>11.6412</v>
      </c>
      <c r="FR665">
        <v>101.389</v>
      </c>
      <c r="FS665">
        <v>101.802</v>
      </c>
    </row>
    <row r="666" spans="1:175">
      <c r="A666">
        <v>650</v>
      </c>
      <c r="B666">
        <v>1626466488</v>
      </c>
      <c r="C666">
        <v>1298.40000009537</v>
      </c>
      <c r="D666" t="s">
        <v>1594</v>
      </c>
      <c r="E666" t="s">
        <v>1595</v>
      </c>
      <c r="F666">
        <v>1</v>
      </c>
      <c r="G666" t="s">
        <v>291</v>
      </c>
      <c r="H666">
        <v>1626466487</v>
      </c>
      <c r="I666">
        <f>(J666)/1000</f>
        <v>0</v>
      </c>
      <c r="J666">
        <f>1000*CB666*AH666*(BX666-BY666)/(100*BQ666*(1000-AH666*BX666))</f>
        <v>0</v>
      </c>
      <c r="K666">
        <f>CB666*AH666*(BW666-BV666*(1000-AH666*BY666)/(1000-AH666*BX666))/(100*BQ666)</f>
        <v>0</v>
      </c>
      <c r="L666">
        <f>BV666 - IF(AH666&gt;1, K666*BQ666*100.0/(AJ666*CJ666), 0)</f>
        <v>0</v>
      </c>
      <c r="M666">
        <f>((S666-I666/2)*L666-K666)/(S666+I666/2)</f>
        <v>0</v>
      </c>
      <c r="N666">
        <f>M666*(CC666+CD666)/1000.0</f>
        <v>0</v>
      </c>
      <c r="O666">
        <f>(BV666 - IF(AH666&gt;1, K666*BQ666*100.0/(AJ666*CJ666), 0))*(CC666+CD666)/1000.0</f>
        <v>0</v>
      </c>
      <c r="P666">
        <f>2.0/((1/R666-1/Q666)+SIGN(R666)*SQRT((1/R666-1/Q666)*(1/R666-1/Q666) + 4*BR666/((BR666+1)*(BR666+1))*(2*1/R666*1/Q666-1/Q666*1/Q666)))</f>
        <v>0</v>
      </c>
      <c r="Q666">
        <f>IF(LEFT(BS666,1)&lt;&gt;"0",IF(LEFT(BS666,1)="1",3.0,BT666),$D$5+$E$5*(CJ666*CC666/($K$5*1000))+$F$5*(CJ666*CC666/($K$5*1000))*MAX(MIN(BQ666,$J$5),$I$5)*MAX(MIN(BQ666,$J$5),$I$5)+$G$5*MAX(MIN(BQ666,$J$5),$I$5)*(CJ666*CC666/($K$5*1000))+$H$5*(CJ666*CC666/($K$5*1000))*(CJ666*CC666/($K$5*1000)))</f>
        <v>0</v>
      </c>
      <c r="R666">
        <f>I666*(1000-(1000*0.61365*exp(17.502*V666/(240.97+V666))/(CC666+CD666)+BX666)/2)/(1000*0.61365*exp(17.502*V666/(240.97+V666))/(CC666+CD666)-BX666)</f>
        <v>0</v>
      </c>
      <c r="S666">
        <f>1/((BR666+1)/(P666/1.6)+1/(Q666/1.37)) + BR666/((BR666+1)/(P666/1.6) + BR666/(Q666/1.37))</f>
        <v>0</v>
      </c>
      <c r="T666">
        <f>(BM666*BP666)</f>
        <v>0</v>
      </c>
      <c r="U666">
        <f>(CE666+(T666+2*0.95*5.67E-8*(((CE666+$B$7)+273)^4-(CE666+273)^4)-44100*I666)/(1.84*29.3*Q666+8*0.95*5.67E-8*(CE666+273)^3))</f>
        <v>0</v>
      </c>
      <c r="V666">
        <f>($C$7*CF666+$D$7*CG666+$E$7*U666)</f>
        <v>0</v>
      </c>
      <c r="W666">
        <f>0.61365*exp(17.502*V666/(240.97+V666))</f>
        <v>0</v>
      </c>
      <c r="X666">
        <f>(Y666/Z666*100)</f>
        <v>0</v>
      </c>
      <c r="Y666">
        <f>BX666*(CC666+CD666)/1000</f>
        <v>0</v>
      </c>
      <c r="Z666">
        <f>0.61365*exp(17.502*CE666/(240.97+CE666))</f>
        <v>0</v>
      </c>
      <c r="AA666">
        <f>(W666-BX666*(CC666+CD666)/1000)</f>
        <v>0</v>
      </c>
      <c r="AB666">
        <f>(-I666*44100)</f>
        <v>0</v>
      </c>
      <c r="AC666">
        <f>2*29.3*Q666*0.92*(CE666-V666)</f>
        <v>0</v>
      </c>
      <c r="AD666">
        <f>2*0.95*5.67E-8*(((CE666+$B$7)+273)^4-(V666+273)^4)</f>
        <v>0</v>
      </c>
      <c r="AE666">
        <f>T666+AD666+AB666+AC666</f>
        <v>0</v>
      </c>
      <c r="AF666">
        <v>122</v>
      </c>
      <c r="AG666">
        <v>14</v>
      </c>
      <c r="AH666">
        <f>IF(AF666*$H$13&gt;=AJ666,1.0,(AJ666/(AJ666-AF666*$H$13)))</f>
        <v>0</v>
      </c>
      <c r="AI666">
        <f>(AH666-1)*100</f>
        <v>0</v>
      </c>
      <c r="AJ666">
        <f>MAX(0,($B$13+$C$13*CJ666)/(1+$D$13*CJ666)*CC666/(CE666+273)*$E$13)</f>
        <v>0</v>
      </c>
      <c r="AK666" t="s">
        <v>292</v>
      </c>
      <c r="AL666" t="s">
        <v>292</v>
      </c>
      <c r="AM666">
        <v>0</v>
      </c>
      <c r="AN666">
        <v>0</v>
      </c>
      <c r="AO666">
        <f>1-AM666/AN666</f>
        <v>0</v>
      </c>
      <c r="AP666">
        <v>0</v>
      </c>
      <c r="AQ666" t="s">
        <v>292</v>
      </c>
      <c r="AR666" t="s">
        <v>292</v>
      </c>
      <c r="AS666">
        <v>0</v>
      </c>
      <c r="AT666">
        <v>0</v>
      </c>
      <c r="AU666">
        <f>1-AS666/AT666</f>
        <v>0</v>
      </c>
      <c r="AV666">
        <v>0.5</v>
      </c>
      <c r="AW666">
        <f>BN666</f>
        <v>0</v>
      </c>
      <c r="AX666">
        <f>K666</f>
        <v>0</v>
      </c>
      <c r="AY666">
        <f>AU666*AV666*AW666</f>
        <v>0</v>
      </c>
      <c r="AZ666">
        <f>(AX666-AP666)/AW666</f>
        <v>0</v>
      </c>
      <c r="BA666">
        <f>(AN666-AT666)/AT666</f>
        <v>0</v>
      </c>
      <c r="BB666">
        <f>AM666/(AO666+AM666/AT666)</f>
        <v>0</v>
      </c>
      <c r="BC666" t="s">
        <v>292</v>
      </c>
      <c r="BD666">
        <v>0</v>
      </c>
      <c r="BE666">
        <f>IF(BD666&lt;&gt;0, BD666, BB666)</f>
        <v>0</v>
      </c>
      <c r="BF666">
        <f>1-BE666/AT666</f>
        <v>0</v>
      </c>
      <c r="BG666">
        <f>(AT666-AS666)/(AT666-BE666)</f>
        <v>0</v>
      </c>
      <c r="BH666">
        <f>(AN666-AT666)/(AN666-BE666)</f>
        <v>0</v>
      </c>
      <c r="BI666">
        <f>(AT666-AS666)/(AT666-AM666)</f>
        <v>0</v>
      </c>
      <c r="BJ666">
        <f>(AN666-AT666)/(AN666-AM666)</f>
        <v>0</v>
      </c>
      <c r="BK666">
        <f>(BG666*BE666/AS666)</f>
        <v>0</v>
      </c>
      <c r="BL666">
        <f>(1-BK666)</f>
        <v>0</v>
      </c>
      <c r="BM666">
        <f>$B$11*CK666+$C$11*CL666+$F$11*CM666*(1-CP666)</f>
        <v>0</v>
      </c>
      <c r="BN666">
        <f>BM666*BO666</f>
        <v>0</v>
      </c>
      <c r="BO666">
        <f>($B$11*$D$9+$C$11*$D$9+$F$11*((CZ666+CR666)/MAX(CZ666+CR666+DA666, 0.1)*$I$9+DA666/MAX(CZ666+CR666+DA666, 0.1)*$J$9))/($B$11+$C$11+$F$11)</f>
        <v>0</v>
      </c>
      <c r="BP666">
        <f>($B$11*$K$9+$C$11*$K$9+$F$11*((CZ666+CR666)/MAX(CZ666+CR666+DA666, 0.1)*$P$9+DA666/MAX(CZ666+CR666+DA666, 0.1)*$Q$9))/($B$11+$C$11+$F$11)</f>
        <v>0</v>
      </c>
      <c r="BQ666">
        <v>6</v>
      </c>
      <c r="BR666">
        <v>0.5</v>
      </c>
      <c r="BS666" t="s">
        <v>293</v>
      </c>
      <c r="BT666">
        <v>2</v>
      </c>
      <c r="BU666">
        <v>1626466487</v>
      </c>
      <c r="BV666">
        <v>395.114333333333</v>
      </c>
      <c r="BW666">
        <v>419.970666666667</v>
      </c>
      <c r="BX666">
        <v>21.6691666666667</v>
      </c>
      <c r="BY666">
        <v>11.5656333333333</v>
      </c>
      <c r="BZ666">
        <v>393.566333333333</v>
      </c>
      <c r="CA666">
        <v>21.588</v>
      </c>
      <c r="CB666">
        <v>900.004333333333</v>
      </c>
      <c r="CC666">
        <v>100.751666666667</v>
      </c>
      <c r="CD666">
        <v>0.100364</v>
      </c>
      <c r="CE666">
        <v>36.9868333333333</v>
      </c>
      <c r="CF666">
        <v>33.9482</v>
      </c>
      <c r="CG666">
        <v>999.9</v>
      </c>
      <c r="CH666">
        <v>0</v>
      </c>
      <c r="CI666">
        <v>0</v>
      </c>
      <c r="CJ666">
        <v>9971.87333333333</v>
      </c>
      <c r="CK666">
        <v>0</v>
      </c>
      <c r="CL666">
        <v>0.221023</v>
      </c>
      <c r="CM666">
        <v>1460.03333333333</v>
      </c>
      <c r="CN666">
        <v>0.973009</v>
      </c>
      <c r="CO666">
        <v>0.0269906</v>
      </c>
      <c r="CP666">
        <v>0</v>
      </c>
      <c r="CQ666">
        <v>884.222333333333</v>
      </c>
      <c r="CR666">
        <v>4.99999</v>
      </c>
      <c r="CS666">
        <v>13033.5666666667</v>
      </c>
      <c r="CT666">
        <v>12728.7</v>
      </c>
      <c r="CU666">
        <v>41.187</v>
      </c>
      <c r="CV666">
        <v>42.437</v>
      </c>
      <c r="CW666">
        <v>41.937</v>
      </c>
      <c r="CX666">
        <v>42.187</v>
      </c>
      <c r="CY666">
        <v>44.125</v>
      </c>
      <c r="CZ666">
        <v>1415.76333333333</v>
      </c>
      <c r="DA666">
        <v>39.27</v>
      </c>
      <c r="DB666">
        <v>0</v>
      </c>
      <c r="DC666">
        <v>1626466499</v>
      </c>
      <c r="DD666">
        <v>0</v>
      </c>
      <c r="DE666">
        <v>884.801230769231</v>
      </c>
      <c r="DF666">
        <v>-5.56273503927634</v>
      </c>
      <c r="DG666">
        <v>-68.929914436618</v>
      </c>
      <c r="DH666">
        <v>13040.9230769231</v>
      </c>
      <c r="DI666">
        <v>15</v>
      </c>
      <c r="DJ666">
        <v>1626465084.6</v>
      </c>
      <c r="DK666" t="s">
        <v>294</v>
      </c>
      <c r="DL666">
        <v>1626465076.6</v>
      </c>
      <c r="DM666">
        <v>1626465084.6</v>
      </c>
      <c r="DN666">
        <v>8</v>
      </c>
      <c r="DO666">
        <v>0.212</v>
      </c>
      <c r="DP666">
        <v>0.013</v>
      </c>
      <c r="DQ666">
        <v>1.588</v>
      </c>
      <c r="DR666">
        <v>-0.074</v>
      </c>
      <c r="DS666">
        <v>420</v>
      </c>
      <c r="DT666">
        <v>3</v>
      </c>
      <c r="DU666">
        <v>0.13</v>
      </c>
      <c r="DV666">
        <v>0.03</v>
      </c>
      <c r="DW666">
        <v>-24.8680341463415</v>
      </c>
      <c r="DX666">
        <v>0.204271777003468</v>
      </c>
      <c r="DY666">
        <v>0.0351173406526628</v>
      </c>
      <c r="DZ666">
        <v>1</v>
      </c>
      <c r="EA666">
        <v>885.104685714286</v>
      </c>
      <c r="EB666">
        <v>-5.36118199608328</v>
      </c>
      <c r="EC666">
        <v>0.563718408499864</v>
      </c>
      <c r="ED666">
        <v>1</v>
      </c>
      <c r="EE666">
        <v>10.0829243902439</v>
      </c>
      <c r="EF666">
        <v>0.236308013937304</v>
      </c>
      <c r="EG666">
        <v>0.0252249371435586</v>
      </c>
      <c r="EH666">
        <v>0</v>
      </c>
      <c r="EI666">
        <v>2</v>
      </c>
      <c r="EJ666">
        <v>3</v>
      </c>
      <c r="EK666" t="s">
        <v>354</v>
      </c>
      <c r="EL666">
        <v>100</v>
      </c>
      <c r="EM666">
        <v>100</v>
      </c>
      <c r="EN666">
        <v>1.549</v>
      </c>
      <c r="EO666">
        <v>0.0814</v>
      </c>
      <c r="EP666">
        <v>0.796380875196005</v>
      </c>
      <c r="EQ666">
        <v>0.00225868272383977</v>
      </c>
      <c r="ER666">
        <v>-9.96746185667655e-07</v>
      </c>
      <c r="ES666">
        <v>2.83711317370827e-10</v>
      </c>
      <c r="ET666">
        <v>-0.071317122073674</v>
      </c>
      <c r="EU666">
        <v>-0.00217948432402501</v>
      </c>
      <c r="EV666">
        <v>0.000453263451741206</v>
      </c>
      <c r="EW666">
        <v>-1.16319206543697e-06</v>
      </c>
      <c r="EX666">
        <v>-2</v>
      </c>
      <c r="EY666">
        <v>2196</v>
      </c>
      <c r="EZ666">
        <v>1</v>
      </c>
      <c r="FA666">
        <v>25</v>
      </c>
      <c r="FB666">
        <v>23.5</v>
      </c>
      <c r="FC666">
        <v>23.4</v>
      </c>
      <c r="FD666">
        <v>18</v>
      </c>
      <c r="FE666">
        <v>844.431</v>
      </c>
      <c r="FF666">
        <v>443.911</v>
      </c>
      <c r="FG666">
        <v>46.5496</v>
      </c>
      <c r="FH666">
        <v>26.0868</v>
      </c>
      <c r="FI666">
        <v>30.0007</v>
      </c>
      <c r="FJ666">
        <v>25.8394</v>
      </c>
      <c r="FK666">
        <v>25.8381</v>
      </c>
      <c r="FL666">
        <v>25.2451</v>
      </c>
      <c r="FM666">
        <v>26.8092</v>
      </c>
      <c r="FN666">
        <v>0</v>
      </c>
      <c r="FO666">
        <v>47</v>
      </c>
      <c r="FP666">
        <v>420</v>
      </c>
      <c r="FQ666">
        <v>11.6251</v>
      </c>
      <c r="FR666">
        <v>101.389</v>
      </c>
      <c r="FS666">
        <v>101.801</v>
      </c>
    </row>
    <row r="667" spans="1:175">
      <c r="A667">
        <v>651</v>
      </c>
      <c r="B667">
        <v>1626466490</v>
      </c>
      <c r="C667">
        <v>1300.40000009537</v>
      </c>
      <c r="D667" t="s">
        <v>1596</v>
      </c>
      <c r="E667" t="s">
        <v>1597</v>
      </c>
      <c r="F667">
        <v>1</v>
      </c>
      <c r="G667" t="s">
        <v>291</v>
      </c>
      <c r="H667">
        <v>1626466489</v>
      </c>
      <c r="I667">
        <f>(J667)/1000</f>
        <v>0</v>
      </c>
      <c r="J667">
        <f>1000*CB667*AH667*(BX667-BY667)/(100*BQ667*(1000-AH667*BX667))</f>
        <v>0</v>
      </c>
      <c r="K667">
        <f>CB667*AH667*(BW667-BV667*(1000-AH667*BY667)/(1000-AH667*BX667))/(100*BQ667)</f>
        <v>0</v>
      </c>
      <c r="L667">
        <f>BV667 - IF(AH667&gt;1, K667*BQ667*100.0/(AJ667*CJ667), 0)</f>
        <v>0</v>
      </c>
      <c r="M667">
        <f>((S667-I667/2)*L667-K667)/(S667+I667/2)</f>
        <v>0</v>
      </c>
      <c r="N667">
        <f>M667*(CC667+CD667)/1000.0</f>
        <v>0</v>
      </c>
      <c r="O667">
        <f>(BV667 - IF(AH667&gt;1, K667*BQ667*100.0/(AJ667*CJ667), 0))*(CC667+CD667)/1000.0</f>
        <v>0</v>
      </c>
      <c r="P667">
        <f>2.0/((1/R667-1/Q667)+SIGN(R667)*SQRT((1/R667-1/Q667)*(1/R667-1/Q667) + 4*BR667/((BR667+1)*(BR667+1))*(2*1/R667*1/Q667-1/Q667*1/Q667)))</f>
        <v>0</v>
      </c>
      <c r="Q667">
        <f>IF(LEFT(BS667,1)&lt;&gt;"0",IF(LEFT(BS667,1)="1",3.0,BT667),$D$5+$E$5*(CJ667*CC667/($K$5*1000))+$F$5*(CJ667*CC667/($K$5*1000))*MAX(MIN(BQ667,$J$5),$I$5)*MAX(MIN(BQ667,$J$5),$I$5)+$G$5*MAX(MIN(BQ667,$J$5),$I$5)*(CJ667*CC667/($K$5*1000))+$H$5*(CJ667*CC667/($K$5*1000))*(CJ667*CC667/($K$5*1000)))</f>
        <v>0</v>
      </c>
      <c r="R667">
        <f>I667*(1000-(1000*0.61365*exp(17.502*V667/(240.97+V667))/(CC667+CD667)+BX667)/2)/(1000*0.61365*exp(17.502*V667/(240.97+V667))/(CC667+CD667)-BX667)</f>
        <v>0</v>
      </c>
      <c r="S667">
        <f>1/((BR667+1)/(P667/1.6)+1/(Q667/1.37)) + BR667/((BR667+1)/(P667/1.6) + BR667/(Q667/1.37))</f>
        <v>0</v>
      </c>
      <c r="T667">
        <f>(BM667*BP667)</f>
        <v>0</v>
      </c>
      <c r="U667">
        <f>(CE667+(T667+2*0.95*5.67E-8*(((CE667+$B$7)+273)^4-(CE667+273)^4)-44100*I667)/(1.84*29.3*Q667+8*0.95*5.67E-8*(CE667+273)^3))</f>
        <v>0</v>
      </c>
      <c r="V667">
        <f>($C$7*CF667+$D$7*CG667+$E$7*U667)</f>
        <v>0</v>
      </c>
      <c r="W667">
        <f>0.61365*exp(17.502*V667/(240.97+V667))</f>
        <v>0</v>
      </c>
      <c r="X667">
        <f>(Y667/Z667*100)</f>
        <v>0</v>
      </c>
      <c r="Y667">
        <f>BX667*(CC667+CD667)/1000</f>
        <v>0</v>
      </c>
      <c r="Z667">
        <f>0.61365*exp(17.502*CE667/(240.97+CE667))</f>
        <v>0</v>
      </c>
      <c r="AA667">
        <f>(W667-BX667*(CC667+CD667)/1000)</f>
        <v>0</v>
      </c>
      <c r="AB667">
        <f>(-I667*44100)</f>
        <v>0</v>
      </c>
      <c r="AC667">
        <f>2*29.3*Q667*0.92*(CE667-V667)</f>
        <v>0</v>
      </c>
      <c r="AD667">
        <f>2*0.95*5.67E-8*(((CE667+$B$7)+273)^4-(V667+273)^4)</f>
        <v>0</v>
      </c>
      <c r="AE667">
        <f>T667+AD667+AB667+AC667</f>
        <v>0</v>
      </c>
      <c r="AF667">
        <v>122</v>
      </c>
      <c r="AG667">
        <v>14</v>
      </c>
      <c r="AH667">
        <f>IF(AF667*$H$13&gt;=AJ667,1.0,(AJ667/(AJ667-AF667*$H$13)))</f>
        <v>0</v>
      </c>
      <c r="AI667">
        <f>(AH667-1)*100</f>
        <v>0</v>
      </c>
      <c r="AJ667">
        <f>MAX(0,($B$13+$C$13*CJ667)/(1+$D$13*CJ667)*CC667/(CE667+273)*$E$13)</f>
        <v>0</v>
      </c>
      <c r="AK667" t="s">
        <v>292</v>
      </c>
      <c r="AL667" t="s">
        <v>292</v>
      </c>
      <c r="AM667">
        <v>0</v>
      </c>
      <c r="AN667">
        <v>0</v>
      </c>
      <c r="AO667">
        <f>1-AM667/AN667</f>
        <v>0</v>
      </c>
      <c r="AP667">
        <v>0</v>
      </c>
      <c r="AQ667" t="s">
        <v>292</v>
      </c>
      <c r="AR667" t="s">
        <v>292</v>
      </c>
      <c r="AS667">
        <v>0</v>
      </c>
      <c r="AT667">
        <v>0</v>
      </c>
      <c r="AU667">
        <f>1-AS667/AT667</f>
        <v>0</v>
      </c>
      <c r="AV667">
        <v>0.5</v>
      </c>
      <c r="AW667">
        <f>BN667</f>
        <v>0</v>
      </c>
      <c r="AX667">
        <f>K667</f>
        <v>0</v>
      </c>
      <c r="AY667">
        <f>AU667*AV667*AW667</f>
        <v>0</v>
      </c>
      <c r="AZ667">
        <f>(AX667-AP667)/AW667</f>
        <v>0</v>
      </c>
      <c r="BA667">
        <f>(AN667-AT667)/AT667</f>
        <v>0</v>
      </c>
      <c r="BB667">
        <f>AM667/(AO667+AM667/AT667)</f>
        <v>0</v>
      </c>
      <c r="BC667" t="s">
        <v>292</v>
      </c>
      <c r="BD667">
        <v>0</v>
      </c>
      <c r="BE667">
        <f>IF(BD667&lt;&gt;0, BD667, BB667)</f>
        <v>0</v>
      </c>
      <c r="BF667">
        <f>1-BE667/AT667</f>
        <v>0</v>
      </c>
      <c r="BG667">
        <f>(AT667-AS667)/(AT667-BE667)</f>
        <v>0</v>
      </c>
      <c r="BH667">
        <f>(AN667-AT667)/(AN667-BE667)</f>
        <v>0</v>
      </c>
      <c r="BI667">
        <f>(AT667-AS667)/(AT667-AM667)</f>
        <v>0</v>
      </c>
      <c r="BJ667">
        <f>(AN667-AT667)/(AN667-AM667)</f>
        <v>0</v>
      </c>
      <c r="BK667">
        <f>(BG667*BE667/AS667)</f>
        <v>0</v>
      </c>
      <c r="BL667">
        <f>(1-BK667)</f>
        <v>0</v>
      </c>
      <c r="BM667">
        <f>$B$11*CK667+$C$11*CL667+$F$11*CM667*(1-CP667)</f>
        <v>0</v>
      </c>
      <c r="BN667">
        <f>BM667*BO667</f>
        <v>0</v>
      </c>
      <c r="BO667">
        <f>($B$11*$D$9+$C$11*$D$9+$F$11*((CZ667+CR667)/MAX(CZ667+CR667+DA667, 0.1)*$I$9+DA667/MAX(CZ667+CR667+DA667, 0.1)*$J$9))/($B$11+$C$11+$F$11)</f>
        <v>0</v>
      </c>
      <c r="BP667">
        <f>($B$11*$K$9+$C$11*$K$9+$F$11*((CZ667+CR667)/MAX(CZ667+CR667+DA667, 0.1)*$P$9+DA667/MAX(CZ667+CR667+DA667, 0.1)*$Q$9))/($B$11+$C$11+$F$11)</f>
        <v>0</v>
      </c>
      <c r="BQ667">
        <v>6</v>
      </c>
      <c r="BR667">
        <v>0.5</v>
      </c>
      <c r="BS667" t="s">
        <v>293</v>
      </c>
      <c r="BT667">
        <v>2</v>
      </c>
      <c r="BU667">
        <v>1626466489</v>
      </c>
      <c r="BV667">
        <v>395.144666666667</v>
      </c>
      <c r="BW667">
        <v>419.992666666667</v>
      </c>
      <c r="BX667">
        <v>21.7049666666667</v>
      </c>
      <c r="BY667">
        <v>11.5797333333333</v>
      </c>
      <c r="BZ667">
        <v>393.596666666667</v>
      </c>
      <c r="CA667">
        <v>21.6232666666667</v>
      </c>
      <c r="CB667">
        <v>900.008666666667</v>
      </c>
      <c r="CC667">
        <v>100.751333333333</v>
      </c>
      <c r="CD667">
        <v>0.101067333333333</v>
      </c>
      <c r="CE667">
        <v>37.009</v>
      </c>
      <c r="CF667">
        <v>33.9668</v>
      </c>
      <c r="CG667">
        <v>999.9</v>
      </c>
      <c r="CH667">
        <v>0</v>
      </c>
      <c r="CI667">
        <v>0</v>
      </c>
      <c r="CJ667">
        <v>9966.87333333333</v>
      </c>
      <c r="CK667">
        <v>0</v>
      </c>
      <c r="CL667">
        <v>0.221023</v>
      </c>
      <c r="CM667">
        <v>1460.02333333333</v>
      </c>
      <c r="CN667">
        <v>0.973009</v>
      </c>
      <c r="CO667">
        <v>0.0269906</v>
      </c>
      <c r="CP667">
        <v>0</v>
      </c>
      <c r="CQ667">
        <v>884.315</v>
      </c>
      <c r="CR667">
        <v>4.99999</v>
      </c>
      <c r="CS667">
        <v>13032.2666666667</v>
      </c>
      <c r="CT667">
        <v>12728.6</v>
      </c>
      <c r="CU667">
        <v>41.187</v>
      </c>
      <c r="CV667">
        <v>42.437</v>
      </c>
      <c r="CW667">
        <v>41.937</v>
      </c>
      <c r="CX667">
        <v>42.1456666666667</v>
      </c>
      <c r="CY667">
        <v>44.125</v>
      </c>
      <c r="CZ667">
        <v>1415.75333333333</v>
      </c>
      <c r="DA667">
        <v>39.27</v>
      </c>
      <c r="DB667">
        <v>0</v>
      </c>
      <c r="DC667">
        <v>1626466501.4</v>
      </c>
      <c r="DD667">
        <v>0</v>
      </c>
      <c r="DE667">
        <v>884.628076923077</v>
      </c>
      <c r="DF667">
        <v>-4.44157265272749</v>
      </c>
      <c r="DG667">
        <v>-65.0153845810365</v>
      </c>
      <c r="DH667">
        <v>13038.4423076923</v>
      </c>
      <c r="DI667">
        <v>15</v>
      </c>
      <c r="DJ667">
        <v>1626465084.6</v>
      </c>
      <c r="DK667" t="s">
        <v>294</v>
      </c>
      <c r="DL667">
        <v>1626465076.6</v>
      </c>
      <c r="DM667">
        <v>1626465084.6</v>
      </c>
      <c r="DN667">
        <v>8</v>
      </c>
      <c r="DO667">
        <v>0.212</v>
      </c>
      <c r="DP667">
        <v>0.013</v>
      </c>
      <c r="DQ667">
        <v>1.588</v>
      </c>
      <c r="DR667">
        <v>-0.074</v>
      </c>
      <c r="DS667">
        <v>420</v>
      </c>
      <c r="DT667">
        <v>3</v>
      </c>
      <c r="DU667">
        <v>0.13</v>
      </c>
      <c r="DV667">
        <v>0.03</v>
      </c>
      <c r="DW667">
        <v>-24.8668195121951</v>
      </c>
      <c r="DX667">
        <v>0.23401254355399</v>
      </c>
      <c r="DY667">
        <v>0.0352800034532946</v>
      </c>
      <c r="DZ667">
        <v>1</v>
      </c>
      <c r="EA667">
        <v>884.917636363636</v>
      </c>
      <c r="EB667">
        <v>-5.3756612862317</v>
      </c>
      <c r="EC667">
        <v>0.54418445058035</v>
      </c>
      <c r="ED667">
        <v>1</v>
      </c>
      <c r="EE667">
        <v>10.0897731707317</v>
      </c>
      <c r="EF667">
        <v>0.220877351916381</v>
      </c>
      <c r="EG667">
        <v>0.0239848735297716</v>
      </c>
      <c r="EH667">
        <v>0</v>
      </c>
      <c r="EI667">
        <v>2</v>
      </c>
      <c r="EJ667">
        <v>3</v>
      </c>
      <c r="EK667" t="s">
        <v>354</v>
      </c>
      <c r="EL667">
        <v>100</v>
      </c>
      <c r="EM667">
        <v>100</v>
      </c>
      <c r="EN667">
        <v>1.548</v>
      </c>
      <c r="EO667">
        <v>0.0819</v>
      </c>
      <c r="EP667">
        <v>0.796380875196005</v>
      </c>
      <c r="EQ667">
        <v>0.00225868272383977</v>
      </c>
      <c r="ER667">
        <v>-9.96746185667655e-07</v>
      </c>
      <c r="ES667">
        <v>2.83711317370827e-10</v>
      </c>
      <c r="ET667">
        <v>-0.071317122073674</v>
      </c>
      <c r="EU667">
        <v>-0.00217948432402501</v>
      </c>
      <c r="EV667">
        <v>0.000453263451741206</v>
      </c>
      <c r="EW667">
        <v>-1.16319206543697e-06</v>
      </c>
      <c r="EX667">
        <v>-2</v>
      </c>
      <c r="EY667">
        <v>2196</v>
      </c>
      <c r="EZ667">
        <v>1</v>
      </c>
      <c r="FA667">
        <v>25</v>
      </c>
      <c r="FB667">
        <v>23.6</v>
      </c>
      <c r="FC667">
        <v>23.4</v>
      </c>
      <c r="FD667">
        <v>18</v>
      </c>
      <c r="FE667">
        <v>844.692</v>
      </c>
      <c r="FF667">
        <v>444.07</v>
      </c>
      <c r="FG667">
        <v>46.5715</v>
      </c>
      <c r="FH667">
        <v>26.0901</v>
      </c>
      <c r="FI667">
        <v>30.0006</v>
      </c>
      <c r="FJ667">
        <v>25.8424</v>
      </c>
      <c r="FK667">
        <v>25.8408</v>
      </c>
      <c r="FL667">
        <v>25.2438</v>
      </c>
      <c r="FM667">
        <v>26.5073</v>
      </c>
      <c r="FN667">
        <v>0</v>
      </c>
      <c r="FO667">
        <v>47</v>
      </c>
      <c r="FP667">
        <v>420</v>
      </c>
      <c r="FQ667">
        <v>11.7174</v>
      </c>
      <c r="FR667">
        <v>101.389</v>
      </c>
      <c r="FS667">
        <v>101.801</v>
      </c>
    </row>
    <row r="668" spans="1:175">
      <c r="A668">
        <v>652</v>
      </c>
      <c r="B668">
        <v>1626466492</v>
      </c>
      <c r="C668">
        <v>1302.40000009537</v>
      </c>
      <c r="D668" t="s">
        <v>1598</v>
      </c>
      <c r="E668" t="s">
        <v>1599</v>
      </c>
      <c r="F668">
        <v>1</v>
      </c>
      <c r="G668" t="s">
        <v>291</v>
      </c>
      <c r="H668">
        <v>1626466491</v>
      </c>
      <c r="I668">
        <f>(J668)/1000</f>
        <v>0</v>
      </c>
      <c r="J668">
        <f>1000*CB668*AH668*(BX668-BY668)/(100*BQ668*(1000-AH668*BX668))</f>
        <v>0</v>
      </c>
      <c r="K668">
        <f>CB668*AH668*(BW668-BV668*(1000-AH668*BY668)/(1000-AH668*BX668))/(100*BQ668)</f>
        <v>0</v>
      </c>
      <c r="L668">
        <f>BV668 - IF(AH668&gt;1, K668*BQ668*100.0/(AJ668*CJ668), 0)</f>
        <v>0</v>
      </c>
      <c r="M668">
        <f>((S668-I668/2)*L668-K668)/(S668+I668/2)</f>
        <v>0</v>
      </c>
      <c r="N668">
        <f>M668*(CC668+CD668)/1000.0</f>
        <v>0</v>
      </c>
      <c r="O668">
        <f>(BV668 - IF(AH668&gt;1, K668*BQ668*100.0/(AJ668*CJ668), 0))*(CC668+CD668)/1000.0</f>
        <v>0</v>
      </c>
      <c r="P668">
        <f>2.0/((1/R668-1/Q668)+SIGN(R668)*SQRT((1/R668-1/Q668)*(1/R668-1/Q668) + 4*BR668/((BR668+1)*(BR668+1))*(2*1/R668*1/Q668-1/Q668*1/Q668)))</f>
        <v>0</v>
      </c>
      <c r="Q668">
        <f>IF(LEFT(BS668,1)&lt;&gt;"0",IF(LEFT(BS668,1)="1",3.0,BT668),$D$5+$E$5*(CJ668*CC668/($K$5*1000))+$F$5*(CJ668*CC668/($K$5*1000))*MAX(MIN(BQ668,$J$5),$I$5)*MAX(MIN(BQ668,$J$5),$I$5)+$G$5*MAX(MIN(BQ668,$J$5),$I$5)*(CJ668*CC668/($K$5*1000))+$H$5*(CJ668*CC668/($K$5*1000))*(CJ668*CC668/($K$5*1000)))</f>
        <v>0</v>
      </c>
      <c r="R668">
        <f>I668*(1000-(1000*0.61365*exp(17.502*V668/(240.97+V668))/(CC668+CD668)+BX668)/2)/(1000*0.61365*exp(17.502*V668/(240.97+V668))/(CC668+CD668)-BX668)</f>
        <v>0</v>
      </c>
      <c r="S668">
        <f>1/((BR668+1)/(P668/1.6)+1/(Q668/1.37)) + BR668/((BR668+1)/(P668/1.6) + BR668/(Q668/1.37))</f>
        <v>0</v>
      </c>
      <c r="T668">
        <f>(BM668*BP668)</f>
        <v>0</v>
      </c>
      <c r="U668">
        <f>(CE668+(T668+2*0.95*5.67E-8*(((CE668+$B$7)+273)^4-(CE668+273)^4)-44100*I668)/(1.84*29.3*Q668+8*0.95*5.67E-8*(CE668+273)^3))</f>
        <v>0</v>
      </c>
      <c r="V668">
        <f>($C$7*CF668+$D$7*CG668+$E$7*U668)</f>
        <v>0</v>
      </c>
      <c r="W668">
        <f>0.61365*exp(17.502*V668/(240.97+V668))</f>
        <v>0</v>
      </c>
      <c r="X668">
        <f>(Y668/Z668*100)</f>
        <v>0</v>
      </c>
      <c r="Y668">
        <f>BX668*(CC668+CD668)/1000</f>
        <v>0</v>
      </c>
      <c r="Z668">
        <f>0.61365*exp(17.502*CE668/(240.97+CE668))</f>
        <v>0</v>
      </c>
      <c r="AA668">
        <f>(W668-BX668*(CC668+CD668)/1000)</f>
        <v>0</v>
      </c>
      <c r="AB668">
        <f>(-I668*44100)</f>
        <v>0</v>
      </c>
      <c r="AC668">
        <f>2*29.3*Q668*0.92*(CE668-V668)</f>
        <v>0</v>
      </c>
      <c r="AD668">
        <f>2*0.95*5.67E-8*(((CE668+$B$7)+273)^4-(V668+273)^4)</f>
        <v>0</v>
      </c>
      <c r="AE668">
        <f>T668+AD668+AB668+AC668</f>
        <v>0</v>
      </c>
      <c r="AF668">
        <v>122</v>
      </c>
      <c r="AG668">
        <v>14</v>
      </c>
      <c r="AH668">
        <f>IF(AF668*$H$13&gt;=AJ668,1.0,(AJ668/(AJ668-AF668*$H$13)))</f>
        <v>0</v>
      </c>
      <c r="AI668">
        <f>(AH668-1)*100</f>
        <v>0</v>
      </c>
      <c r="AJ668">
        <f>MAX(0,($B$13+$C$13*CJ668)/(1+$D$13*CJ668)*CC668/(CE668+273)*$E$13)</f>
        <v>0</v>
      </c>
      <c r="AK668" t="s">
        <v>292</v>
      </c>
      <c r="AL668" t="s">
        <v>292</v>
      </c>
      <c r="AM668">
        <v>0</v>
      </c>
      <c r="AN668">
        <v>0</v>
      </c>
      <c r="AO668">
        <f>1-AM668/AN668</f>
        <v>0</v>
      </c>
      <c r="AP668">
        <v>0</v>
      </c>
      <c r="AQ668" t="s">
        <v>292</v>
      </c>
      <c r="AR668" t="s">
        <v>292</v>
      </c>
      <c r="AS668">
        <v>0</v>
      </c>
      <c r="AT668">
        <v>0</v>
      </c>
      <c r="AU668">
        <f>1-AS668/AT668</f>
        <v>0</v>
      </c>
      <c r="AV668">
        <v>0.5</v>
      </c>
      <c r="AW668">
        <f>BN668</f>
        <v>0</v>
      </c>
      <c r="AX668">
        <f>K668</f>
        <v>0</v>
      </c>
      <c r="AY668">
        <f>AU668*AV668*AW668</f>
        <v>0</v>
      </c>
      <c r="AZ668">
        <f>(AX668-AP668)/AW668</f>
        <v>0</v>
      </c>
      <c r="BA668">
        <f>(AN668-AT668)/AT668</f>
        <v>0</v>
      </c>
      <c r="BB668">
        <f>AM668/(AO668+AM668/AT668)</f>
        <v>0</v>
      </c>
      <c r="BC668" t="s">
        <v>292</v>
      </c>
      <c r="BD668">
        <v>0</v>
      </c>
      <c r="BE668">
        <f>IF(BD668&lt;&gt;0, BD668, BB668)</f>
        <v>0</v>
      </c>
      <c r="BF668">
        <f>1-BE668/AT668</f>
        <v>0</v>
      </c>
      <c r="BG668">
        <f>(AT668-AS668)/(AT668-BE668)</f>
        <v>0</v>
      </c>
      <c r="BH668">
        <f>(AN668-AT668)/(AN668-BE668)</f>
        <v>0</v>
      </c>
      <c r="BI668">
        <f>(AT668-AS668)/(AT668-AM668)</f>
        <v>0</v>
      </c>
      <c r="BJ668">
        <f>(AN668-AT668)/(AN668-AM668)</f>
        <v>0</v>
      </c>
      <c r="BK668">
        <f>(BG668*BE668/AS668)</f>
        <v>0</v>
      </c>
      <c r="BL668">
        <f>(1-BK668)</f>
        <v>0</v>
      </c>
      <c r="BM668">
        <f>$B$11*CK668+$C$11*CL668+$F$11*CM668*(1-CP668)</f>
        <v>0</v>
      </c>
      <c r="BN668">
        <f>BM668*BO668</f>
        <v>0</v>
      </c>
      <c r="BO668">
        <f>($B$11*$D$9+$C$11*$D$9+$F$11*((CZ668+CR668)/MAX(CZ668+CR668+DA668, 0.1)*$I$9+DA668/MAX(CZ668+CR668+DA668, 0.1)*$J$9))/($B$11+$C$11+$F$11)</f>
        <v>0</v>
      </c>
      <c r="BP668">
        <f>($B$11*$K$9+$C$11*$K$9+$F$11*((CZ668+CR668)/MAX(CZ668+CR668+DA668, 0.1)*$P$9+DA668/MAX(CZ668+CR668+DA668, 0.1)*$Q$9))/($B$11+$C$11+$F$11)</f>
        <v>0</v>
      </c>
      <c r="BQ668">
        <v>6</v>
      </c>
      <c r="BR668">
        <v>0.5</v>
      </c>
      <c r="BS668" t="s">
        <v>293</v>
      </c>
      <c r="BT668">
        <v>2</v>
      </c>
      <c r="BU668">
        <v>1626466491</v>
      </c>
      <c r="BV668">
        <v>395.167666666667</v>
      </c>
      <c r="BW668">
        <v>420.018666666667</v>
      </c>
      <c r="BX668">
        <v>21.7317666666667</v>
      </c>
      <c r="BY668">
        <v>11.5844333333333</v>
      </c>
      <c r="BZ668">
        <v>393.619333333333</v>
      </c>
      <c r="CA668">
        <v>21.6496333333333</v>
      </c>
      <c r="CB668">
        <v>900.035</v>
      </c>
      <c r="CC668">
        <v>100.750333333333</v>
      </c>
      <c r="CD668">
        <v>0.100551</v>
      </c>
      <c r="CE668">
        <v>37.0368666666667</v>
      </c>
      <c r="CF668">
        <v>33.9868666666667</v>
      </c>
      <c r="CG668">
        <v>999.9</v>
      </c>
      <c r="CH668">
        <v>0</v>
      </c>
      <c r="CI668">
        <v>0</v>
      </c>
      <c r="CJ668">
        <v>9998.74333333333</v>
      </c>
      <c r="CK668">
        <v>0</v>
      </c>
      <c r="CL668">
        <v>0.221023</v>
      </c>
      <c r="CM668">
        <v>1459.93666666667</v>
      </c>
      <c r="CN668">
        <v>0.973007666666667</v>
      </c>
      <c r="CO668">
        <v>0.0269921666666667</v>
      </c>
      <c r="CP668">
        <v>0</v>
      </c>
      <c r="CQ668">
        <v>884.095</v>
      </c>
      <c r="CR668">
        <v>4.99999</v>
      </c>
      <c r="CS668">
        <v>13030.3</v>
      </c>
      <c r="CT668">
        <v>12727.8333333333</v>
      </c>
      <c r="CU668">
        <v>41.208</v>
      </c>
      <c r="CV668">
        <v>42.437</v>
      </c>
      <c r="CW668">
        <v>41.937</v>
      </c>
      <c r="CX668">
        <v>42.187</v>
      </c>
      <c r="CY668">
        <v>44.125</v>
      </c>
      <c r="CZ668">
        <v>1415.66666666667</v>
      </c>
      <c r="DA668">
        <v>39.27</v>
      </c>
      <c r="DB668">
        <v>0</v>
      </c>
      <c r="DC668">
        <v>1626466503.2</v>
      </c>
      <c r="DD668">
        <v>0</v>
      </c>
      <c r="DE668">
        <v>884.47364</v>
      </c>
      <c r="DF668">
        <v>-4.33715384920396</v>
      </c>
      <c r="DG668">
        <v>-62.4461537813379</v>
      </c>
      <c r="DH668">
        <v>13036.216</v>
      </c>
      <c r="DI668">
        <v>15</v>
      </c>
      <c r="DJ668">
        <v>1626465084.6</v>
      </c>
      <c r="DK668" t="s">
        <v>294</v>
      </c>
      <c r="DL668">
        <v>1626465076.6</v>
      </c>
      <c r="DM668">
        <v>1626465084.6</v>
      </c>
      <c r="DN668">
        <v>8</v>
      </c>
      <c r="DO668">
        <v>0.212</v>
      </c>
      <c r="DP668">
        <v>0.013</v>
      </c>
      <c r="DQ668">
        <v>1.588</v>
      </c>
      <c r="DR668">
        <v>-0.074</v>
      </c>
      <c r="DS668">
        <v>420</v>
      </c>
      <c r="DT668">
        <v>3</v>
      </c>
      <c r="DU668">
        <v>0.13</v>
      </c>
      <c r="DV668">
        <v>0.03</v>
      </c>
      <c r="DW668">
        <v>-24.8601634146341</v>
      </c>
      <c r="DX668">
        <v>0.183154703832689</v>
      </c>
      <c r="DY668">
        <v>0.0307748928083375</v>
      </c>
      <c r="DZ668">
        <v>1</v>
      </c>
      <c r="EA668">
        <v>884.765454545455</v>
      </c>
      <c r="EB668">
        <v>-4.93624708886261</v>
      </c>
      <c r="EC668">
        <v>0.506154311774405</v>
      </c>
      <c r="ED668">
        <v>1</v>
      </c>
      <c r="EE668">
        <v>10.099112195122</v>
      </c>
      <c r="EF668">
        <v>0.2114675958188</v>
      </c>
      <c r="EG668">
        <v>0.0229210542804597</v>
      </c>
      <c r="EH668">
        <v>0</v>
      </c>
      <c r="EI668">
        <v>2</v>
      </c>
      <c r="EJ668">
        <v>3</v>
      </c>
      <c r="EK668" t="s">
        <v>354</v>
      </c>
      <c r="EL668">
        <v>100</v>
      </c>
      <c r="EM668">
        <v>100</v>
      </c>
      <c r="EN668">
        <v>1.548</v>
      </c>
      <c r="EO668">
        <v>0.0823</v>
      </c>
      <c r="EP668">
        <v>0.796380875196005</v>
      </c>
      <c r="EQ668">
        <v>0.00225868272383977</v>
      </c>
      <c r="ER668">
        <v>-9.96746185667655e-07</v>
      </c>
      <c r="ES668">
        <v>2.83711317370827e-10</v>
      </c>
      <c r="ET668">
        <v>-0.071317122073674</v>
      </c>
      <c r="EU668">
        <v>-0.00217948432402501</v>
      </c>
      <c r="EV668">
        <v>0.000453263451741206</v>
      </c>
      <c r="EW668">
        <v>-1.16319206543697e-06</v>
      </c>
      <c r="EX668">
        <v>-2</v>
      </c>
      <c r="EY668">
        <v>2196</v>
      </c>
      <c r="EZ668">
        <v>1</v>
      </c>
      <c r="FA668">
        <v>25</v>
      </c>
      <c r="FB668">
        <v>23.6</v>
      </c>
      <c r="FC668">
        <v>23.5</v>
      </c>
      <c r="FD668">
        <v>18</v>
      </c>
      <c r="FE668">
        <v>844.833</v>
      </c>
      <c r="FF668">
        <v>444.138</v>
      </c>
      <c r="FG668">
        <v>46.5925</v>
      </c>
      <c r="FH668">
        <v>26.0942</v>
      </c>
      <c r="FI668">
        <v>30.0007</v>
      </c>
      <c r="FJ668">
        <v>25.8454</v>
      </c>
      <c r="FK668">
        <v>25.8434</v>
      </c>
      <c r="FL668">
        <v>25.2445</v>
      </c>
      <c r="FM668">
        <v>26.5073</v>
      </c>
      <c r="FN668">
        <v>0</v>
      </c>
      <c r="FO668">
        <v>47</v>
      </c>
      <c r="FP668">
        <v>420</v>
      </c>
      <c r="FQ668">
        <v>11.725</v>
      </c>
      <c r="FR668">
        <v>101.389</v>
      </c>
      <c r="FS668">
        <v>101.801</v>
      </c>
    </row>
    <row r="669" spans="1:175">
      <c r="A669">
        <v>653</v>
      </c>
      <c r="B669">
        <v>1626466494</v>
      </c>
      <c r="C669">
        <v>1304.40000009537</v>
      </c>
      <c r="D669" t="s">
        <v>1600</v>
      </c>
      <c r="E669" t="s">
        <v>1601</v>
      </c>
      <c r="F669">
        <v>1</v>
      </c>
      <c r="G669" t="s">
        <v>291</v>
      </c>
      <c r="H669">
        <v>1626466493</v>
      </c>
      <c r="I669">
        <f>(J669)/1000</f>
        <v>0</v>
      </c>
      <c r="J669">
        <f>1000*CB669*AH669*(BX669-BY669)/(100*BQ669*(1000-AH669*BX669))</f>
        <v>0</v>
      </c>
      <c r="K669">
        <f>CB669*AH669*(BW669-BV669*(1000-AH669*BY669)/(1000-AH669*BX669))/(100*BQ669)</f>
        <v>0</v>
      </c>
      <c r="L669">
        <f>BV669 - IF(AH669&gt;1, K669*BQ669*100.0/(AJ669*CJ669), 0)</f>
        <v>0</v>
      </c>
      <c r="M669">
        <f>((S669-I669/2)*L669-K669)/(S669+I669/2)</f>
        <v>0</v>
      </c>
      <c r="N669">
        <f>M669*(CC669+CD669)/1000.0</f>
        <v>0</v>
      </c>
      <c r="O669">
        <f>(BV669 - IF(AH669&gt;1, K669*BQ669*100.0/(AJ669*CJ669), 0))*(CC669+CD669)/1000.0</f>
        <v>0</v>
      </c>
      <c r="P669">
        <f>2.0/((1/R669-1/Q669)+SIGN(R669)*SQRT((1/R669-1/Q669)*(1/R669-1/Q669) + 4*BR669/((BR669+1)*(BR669+1))*(2*1/R669*1/Q669-1/Q669*1/Q669)))</f>
        <v>0</v>
      </c>
      <c r="Q669">
        <f>IF(LEFT(BS669,1)&lt;&gt;"0",IF(LEFT(BS669,1)="1",3.0,BT669),$D$5+$E$5*(CJ669*CC669/($K$5*1000))+$F$5*(CJ669*CC669/($K$5*1000))*MAX(MIN(BQ669,$J$5),$I$5)*MAX(MIN(BQ669,$J$5),$I$5)+$G$5*MAX(MIN(BQ669,$J$5),$I$5)*(CJ669*CC669/($K$5*1000))+$H$5*(CJ669*CC669/($K$5*1000))*(CJ669*CC669/($K$5*1000)))</f>
        <v>0</v>
      </c>
      <c r="R669">
        <f>I669*(1000-(1000*0.61365*exp(17.502*V669/(240.97+V669))/(CC669+CD669)+BX669)/2)/(1000*0.61365*exp(17.502*V669/(240.97+V669))/(CC669+CD669)-BX669)</f>
        <v>0</v>
      </c>
      <c r="S669">
        <f>1/((BR669+1)/(P669/1.6)+1/(Q669/1.37)) + BR669/((BR669+1)/(P669/1.6) + BR669/(Q669/1.37))</f>
        <v>0</v>
      </c>
      <c r="T669">
        <f>(BM669*BP669)</f>
        <v>0</v>
      </c>
      <c r="U669">
        <f>(CE669+(T669+2*0.95*5.67E-8*(((CE669+$B$7)+273)^4-(CE669+273)^4)-44100*I669)/(1.84*29.3*Q669+8*0.95*5.67E-8*(CE669+273)^3))</f>
        <v>0</v>
      </c>
      <c r="V669">
        <f>($C$7*CF669+$D$7*CG669+$E$7*U669)</f>
        <v>0</v>
      </c>
      <c r="W669">
        <f>0.61365*exp(17.502*V669/(240.97+V669))</f>
        <v>0</v>
      </c>
      <c r="X669">
        <f>(Y669/Z669*100)</f>
        <v>0</v>
      </c>
      <c r="Y669">
        <f>BX669*(CC669+CD669)/1000</f>
        <v>0</v>
      </c>
      <c r="Z669">
        <f>0.61365*exp(17.502*CE669/(240.97+CE669))</f>
        <v>0</v>
      </c>
      <c r="AA669">
        <f>(W669-BX669*(CC669+CD669)/1000)</f>
        <v>0</v>
      </c>
      <c r="AB669">
        <f>(-I669*44100)</f>
        <v>0</v>
      </c>
      <c r="AC669">
        <f>2*29.3*Q669*0.92*(CE669-V669)</f>
        <v>0</v>
      </c>
      <c r="AD669">
        <f>2*0.95*5.67E-8*(((CE669+$B$7)+273)^4-(V669+273)^4)</f>
        <v>0</v>
      </c>
      <c r="AE669">
        <f>T669+AD669+AB669+AC669</f>
        <v>0</v>
      </c>
      <c r="AF669">
        <v>121</v>
      </c>
      <c r="AG669">
        <v>13</v>
      </c>
      <c r="AH669">
        <f>IF(AF669*$H$13&gt;=AJ669,1.0,(AJ669/(AJ669-AF669*$H$13)))</f>
        <v>0</v>
      </c>
      <c r="AI669">
        <f>(AH669-1)*100</f>
        <v>0</v>
      </c>
      <c r="AJ669">
        <f>MAX(0,($B$13+$C$13*CJ669)/(1+$D$13*CJ669)*CC669/(CE669+273)*$E$13)</f>
        <v>0</v>
      </c>
      <c r="AK669" t="s">
        <v>292</v>
      </c>
      <c r="AL669" t="s">
        <v>292</v>
      </c>
      <c r="AM669">
        <v>0</v>
      </c>
      <c r="AN669">
        <v>0</v>
      </c>
      <c r="AO669">
        <f>1-AM669/AN669</f>
        <v>0</v>
      </c>
      <c r="AP669">
        <v>0</v>
      </c>
      <c r="AQ669" t="s">
        <v>292</v>
      </c>
      <c r="AR669" t="s">
        <v>292</v>
      </c>
      <c r="AS669">
        <v>0</v>
      </c>
      <c r="AT669">
        <v>0</v>
      </c>
      <c r="AU669">
        <f>1-AS669/AT669</f>
        <v>0</v>
      </c>
      <c r="AV669">
        <v>0.5</v>
      </c>
      <c r="AW669">
        <f>BN669</f>
        <v>0</v>
      </c>
      <c r="AX669">
        <f>K669</f>
        <v>0</v>
      </c>
      <c r="AY669">
        <f>AU669*AV669*AW669</f>
        <v>0</v>
      </c>
      <c r="AZ669">
        <f>(AX669-AP669)/AW669</f>
        <v>0</v>
      </c>
      <c r="BA669">
        <f>(AN669-AT669)/AT669</f>
        <v>0</v>
      </c>
      <c r="BB669">
        <f>AM669/(AO669+AM669/AT669)</f>
        <v>0</v>
      </c>
      <c r="BC669" t="s">
        <v>292</v>
      </c>
      <c r="BD669">
        <v>0</v>
      </c>
      <c r="BE669">
        <f>IF(BD669&lt;&gt;0, BD669, BB669)</f>
        <v>0</v>
      </c>
      <c r="BF669">
        <f>1-BE669/AT669</f>
        <v>0</v>
      </c>
      <c r="BG669">
        <f>(AT669-AS669)/(AT669-BE669)</f>
        <v>0</v>
      </c>
      <c r="BH669">
        <f>(AN669-AT669)/(AN669-BE669)</f>
        <v>0</v>
      </c>
      <c r="BI669">
        <f>(AT669-AS669)/(AT669-AM669)</f>
        <v>0</v>
      </c>
      <c r="BJ669">
        <f>(AN669-AT669)/(AN669-AM669)</f>
        <v>0</v>
      </c>
      <c r="BK669">
        <f>(BG669*BE669/AS669)</f>
        <v>0</v>
      </c>
      <c r="BL669">
        <f>(1-BK669)</f>
        <v>0</v>
      </c>
      <c r="BM669">
        <f>$B$11*CK669+$C$11*CL669+$F$11*CM669*(1-CP669)</f>
        <v>0</v>
      </c>
      <c r="BN669">
        <f>BM669*BO669</f>
        <v>0</v>
      </c>
      <c r="BO669">
        <f>($B$11*$D$9+$C$11*$D$9+$F$11*((CZ669+CR669)/MAX(CZ669+CR669+DA669, 0.1)*$I$9+DA669/MAX(CZ669+CR669+DA669, 0.1)*$J$9))/($B$11+$C$11+$F$11)</f>
        <v>0</v>
      </c>
      <c r="BP669">
        <f>($B$11*$K$9+$C$11*$K$9+$F$11*((CZ669+CR669)/MAX(CZ669+CR669+DA669, 0.1)*$P$9+DA669/MAX(CZ669+CR669+DA669, 0.1)*$Q$9))/($B$11+$C$11+$F$11)</f>
        <v>0</v>
      </c>
      <c r="BQ669">
        <v>6</v>
      </c>
      <c r="BR669">
        <v>0.5</v>
      </c>
      <c r="BS669" t="s">
        <v>293</v>
      </c>
      <c r="BT669">
        <v>2</v>
      </c>
      <c r="BU669">
        <v>1626466493</v>
      </c>
      <c r="BV669">
        <v>395.186</v>
      </c>
      <c r="BW669">
        <v>419.996333333333</v>
      </c>
      <c r="BX669">
        <v>21.7524</v>
      </c>
      <c r="BY669">
        <v>11.6014333333333</v>
      </c>
      <c r="BZ669">
        <v>393.637666666667</v>
      </c>
      <c r="CA669">
        <v>21.6699666666667</v>
      </c>
      <c r="CB669">
        <v>900.034</v>
      </c>
      <c r="CC669">
        <v>100.75</v>
      </c>
      <c r="CD669">
        <v>0.100306</v>
      </c>
      <c r="CE669">
        <v>37.0569333333333</v>
      </c>
      <c r="CF669">
        <v>34.0034</v>
      </c>
      <c r="CG669">
        <v>999.9</v>
      </c>
      <c r="CH669">
        <v>0</v>
      </c>
      <c r="CI669">
        <v>0</v>
      </c>
      <c r="CJ669">
        <v>10006.8666666667</v>
      </c>
      <c r="CK669">
        <v>0</v>
      </c>
      <c r="CL669">
        <v>0.221023</v>
      </c>
      <c r="CM669">
        <v>1460.02666666667</v>
      </c>
      <c r="CN669">
        <v>0.973009</v>
      </c>
      <c r="CO669">
        <v>0.0269906</v>
      </c>
      <c r="CP669">
        <v>0</v>
      </c>
      <c r="CQ669">
        <v>883.672666666667</v>
      </c>
      <c r="CR669">
        <v>4.99999</v>
      </c>
      <c r="CS669">
        <v>13028.3333333333</v>
      </c>
      <c r="CT669">
        <v>12728.6</v>
      </c>
      <c r="CU669">
        <v>41.25</v>
      </c>
      <c r="CV669">
        <v>42.437</v>
      </c>
      <c r="CW669">
        <v>41.937</v>
      </c>
      <c r="CX669">
        <v>42.187</v>
      </c>
      <c r="CY669">
        <v>44.1456666666667</v>
      </c>
      <c r="CZ669">
        <v>1415.75666666667</v>
      </c>
      <c r="DA669">
        <v>39.27</v>
      </c>
      <c r="DB669">
        <v>0</v>
      </c>
      <c r="DC669">
        <v>1626466505</v>
      </c>
      <c r="DD669">
        <v>0</v>
      </c>
      <c r="DE669">
        <v>884.3345</v>
      </c>
      <c r="DF669">
        <v>-4.67921367612601</v>
      </c>
      <c r="DG669">
        <v>-58.1162391969211</v>
      </c>
      <c r="DH669">
        <v>13034.5884615385</v>
      </c>
      <c r="DI669">
        <v>15</v>
      </c>
      <c r="DJ669">
        <v>1626465084.6</v>
      </c>
      <c r="DK669" t="s">
        <v>294</v>
      </c>
      <c r="DL669">
        <v>1626465076.6</v>
      </c>
      <c r="DM669">
        <v>1626465084.6</v>
      </c>
      <c r="DN669">
        <v>8</v>
      </c>
      <c r="DO669">
        <v>0.212</v>
      </c>
      <c r="DP669">
        <v>0.013</v>
      </c>
      <c r="DQ669">
        <v>1.588</v>
      </c>
      <c r="DR669">
        <v>-0.074</v>
      </c>
      <c r="DS669">
        <v>420</v>
      </c>
      <c r="DT669">
        <v>3</v>
      </c>
      <c r="DU669">
        <v>0.13</v>
      </c>
      <c r="DV669">
        <v>0.03</v>
      </c>
      <c r="DW669">
        <v>-24.8495902439024</v>
      </c>
      <c r="DX669">
        <v>0.102169337979092</v>
      </c>
      <c r="DY669">
        <v>0.0211829061881194</v>
      </c>
      <c r="DZ669">
        <v>1</v>
      </c>
      <c r="EA669">
        <v>884.619914285714</v>
      </c>
      <c r="EB669">
        <v>-4.75249315068466</v>
      </c>
      <c r="EC669">
        <v>0.518257540579341</v>
      </c>
      <c r="ED669">
        <v>1</v>
      </c>
      <c r="EE669">
        <v>10.1085902439024</v>
      </c>
      <c r="EF669">
        <v>0.208087108013924</v>
      </c>
      <c r="EG669">
        <v>0.0225064630812644</v>
      </c>
      <c r="EH669">
        <v>0</v>
      </c>
      <c r="EI669">
        <v>2</v>
      </c>
      <c r="EJ669">
        <v>3</v>
      </c>
      <c r="EK669" t="s">
        <v>354</v>
      </c>
      <c r="EL669">
        <v>100</v>
      </c>
      <c r="EM669">
        <v>100</v>
      </c>
      <c r="EN669">
        <v>1.548</v>
      </c>
      <c r="EO669">
        <v>0.0826</v>
      </c>
      <c r="EP669">
        <v>0.796380875196005</v>
      </c>
      <c r="EQ669">
        <v>0.00225868272383977</v>
      </c>
      <c r="ER669">
        <v>-9.96746185667655e-07</v>
      </c>
      <c r="ES669">
        <v>2.83711317370827e-10</v>
      </c>
      <c r="ET669">
        <v>-0.071317122073674</v>
      </c>
      <c r="EU669">
        <v>-0.00217948432402501</v>
      </c>
      <c r="EV669">
        <v>0.000453263451741206</v>
      </c>
      <c r="EW669">
        <v>-1.16319206543697e-06</v>
      </c>
      <c r="EX669">
        <v>-2</v>
      </c>
      <c r="EY669">
        <v>2196</v>
      </c>
      <c r="EZ669">
        <v>1</v>
      </c>
      <c r="FA669">
        <v>25</v>
      </c>
      <c r="FB669">
        <v>23.6</v>
      </c>
      <c r="FC669">
        <v>23.5</v>
      </c>
      <c r="FD669">
        <v>18</v>
      </c>
      <c r="FE669">
        <v>845.089</v>
      </c>
      <c r="FF669">
        <v>443.977</v>
      </c>
      <c r="FG669">
        <v>46.6134</v>
      </c>
      <c r="FH669">
        <v>26.0983</v>
      </c>
      <c r="FI669">
        <v>30.0007</v>
      </c>
      <c r="FJ669">
        <v>25.8481</v>
      </c>
      <c r="FK669">
        <v>25.8461</v>
      </c>
      <c r="FL669">
        <v>25.2452</v>
      </c>
      <c r="FM669">
        <v>26.5073</v>
      </c>
      <c r="FN669">
        <v>0</v>
      </c>
      <c r="FO669">
        <v>47</v>
      </c>
      <c r="FP669">
        <v>420</v>
      </c>
      <c r="FQ669">
        <v>11.7212</v>
      </c>
      <c r="FR669">
        <v>101.387</v>
      </c>
      <c r="FS669">
        <v>101.8</v>
      </c>
    </row>
    <row r="670" spans="1:175">
      <c r="A670">
        <v>654</v>
      </c>
      <c r="B670">
        <v>1626466496</v>
      </c>
      <c r="C670">
        <v>1306.40000009537</v>
      </c>
      <c r="D670" t="s">
        <v>1602</v>
      </c>
      <c r="E670" t="s">
        <v>1603</v>
      </c>
      <c r="F670">
        <v>1</v>
      </c>
      <c r="G670" t="s">
        <v>291</v>
      </c>
      <c r="H670">
        <v>1626466495</v>
      </c>
      <c r="I670">
        <f>(J670)/1000</f>
        <v>0</v>
      </c>
      <c r="J670">
        <f>1000*CB670*AH670*(BX670-BY670)/(100*BQ670*(1000-AH670*BX670))</f>
        <v>0</v>
      </c>
      <c r="K670">
        <f>CB670*AH670*(BW670-BV670*(1000-AH670*BY670)/(1000-AH670*BX670))/(100*BQ670)</f>
        <v>0</v>
      </c>
      <c r="L670">
        <f>BV670 - IF(AH670&gt;1, K670*BQ670*100.0/(AJ670*CJ670), 0)</f>
        <v>0</v>
      </c>
      <c r="M670">
        <f>((S670-I670/2)*L670-K670)/(S670+I670/2)</f>
        <v>0</v>
      </c>
      <c r="N670">
        <f>M670*(CC670+CD670)/1000.0</f>
        <v>0</v>
      </c>
      <c r="O670">
        <f>(BV670 - IF(AH670&gt;1, K670*BQ670*100.0/(AJ670*CJ670), 0))*(CC670+CD670)/1000.0</f>
        <v>0</v>
      </c>
      <c r="P670">
        <f>2.0/((1/R670-1/Q670)+SIGN(R670)*SQRT((1/R670-1/Q670)*(1/R670-1/Q670) + 4*BR670/((BR670+1)*(BR670+1))*(2*1/R670*1/Q670-1/Q670*1/Q670)))</f>
        <v>0</v>
      </c>
      <c r="Q670">
        <f>IF(LEFT(BS670,1)&lt;&gt;"0",IF(LEFT(BS670,1)="1",3.0,BT670),$D$5+$E$5*(CJ670*CC670/($K$5*1000))+$F$5*(CJ670*CC670/($K$5*1000))*MAX(MIN(BQ670,$J$5),$I$5)*MAX(MIN(BQ670,$J$5),$I$5)+$G$5*MAX(MIN(BQ670,$J$5),$I$5)*(CJ670*CC670/($K$5*1000))+$H$5*(CJ670*CC670/($K$5*1000))*(CJ670*CC670/($K$5*1000)))</f>
        <v>0</v>
      </c>
      <c r="R670">
        <f>I670*(1000-(1000*0.61365*exp(17.502*V670/(240.97+V670))/(CC670+CD670)+BX670)/2)/(1000*0.61365*exp(17.502*V670/(240.97+V670))/(CC670+CD670)-BX670)</f>
        <v>0</v>
      </c>
      <c r="S670">
        <f>1/((BR670+1)/(P670/1.6)+1/(Q670/1.37)) + BR670/((BR670+1)/(P670/1.6) + BR670/(Q670/1.37))</f>
        <v>0</v>
      </c>
      <c r="T670">
        <f>(BM670*BP670)</f>
        <v>0</v>
      </c>
      <c r="U670">
        <f>(CE670+(T670+2*0.95*5.67E-8*(((CE670+$B$7)+273)^4-(CE670+273)^4)-44100*I670)/(1.84*29.3*Q670+8*0.95*5.67E-8*(CE670+273)^3))</f>
        <v>0</v>
      </c>
      <c r="V670">
        <f>($C$7*CF670+$D$7*CG670+$E$7*U670)</f>
        <v>0</v>
      </c>
      <c r="W670">
        <f>0.61365*exp(17.502*V670/(240.97+V670))</f>
        <v>0</v>
      </c>
      <c r="X670">
        <f>(Y670/Z670*100)</f>
        <v>0</v>
      </c>
      <c r="Y670">
        <f>BX670*(CC670+CD670)/1000</f>
        <v>0</v>
      </c>
      <c r="Z670">
        <f>0.61365*exp(17.502*CE670/(240.97+CE670))</f>
        <v>0</v>
      </c>
      <c r="AA670">
        <f>(W670-BX670*(CC670+CD670)/1000)</f>
        <v>0</v>
      </c>
      <c r="AB670">
        <f>(-I670*44100)</f>
        <v>0</v>
      </c>
      <c r="AC670">
        <f>2*29.3*Q670*0.92*(CE670-V670)</f>
        <v>0</v>
      </c>
      <c r="AD670">
        <f>2*0.95*5.67E-8*(((CE670+$B$7)+273)^4-(V670+273)^4)</f>
        <v>0</v>
      </c>
      <c r="AE670">
        <f>T670+AD670+AB670+AC670</f>
        <v>0</v>
      </c>
      <c r="AF670">
        <v>121</v>
      </c>
      <c r="AG670">
        <v>13</v>
      </c>
      <c r="AH670">
        <f>IF(AF670*$H$13&gt;=AJ670,1.0,(AJ670/(AJ670-AF670*$H$13)))</f>
        <v>0</v>
      </c>
      <c r="AI670">
        <f>(AH670-1)*100</f>
        <v>0</v>
      </c>
      <c r="AJ670">
        <f>MAX(0,($B$13+$C$13*CJ670)/(1+$D$13*CJ670)*CC670/(CE670+273)*$E$13)</f>
        <v>0</v>
      </c>
      <c r="AK670" t="s">
        <v>292</v>
      </c>
      <c r="AL670" t="s">
        <v>292</v>
      </c>
      <c r="AM670">
        <v>0</v>
      </c>
      <c r="AN670">
        <v>0</v>
      </c>
      <c r="AO670">
        <f>1-AM670/AN670</f>
        <v>0</v>
      </c>
      <c r="AP670">
        <v>0</v>
      </c>
      <c r="AQ670" t="s">
        <v>292</v>
      </c>
      <c r="AR670" t="s">
        <v>292</v>
      </c>
      <c r="AS670">
        <v>0</v>
      </c>
      <c r="AT670">
        <v>0</v>
      </c>
      <c r="AU670">
        <f>1-AS670/AT670</f>
        <v>0</v>
      </c>
      <c r="AV670">
        <v>0.5</v>
      </c>
      <c r="AW670">
        <f>BN670</f>
        <v>0</v>
      </c>
      <c r="AX670">
        <f>K670</f>
        <v>0</v>
      </c>
      <c r="AY670">
        <f>AU670*AV670*AW670</f>
        <v>0</v>
      </c>
      <c r="AZ670">
        <f>(AX670-AP670)/AW670</f>
        <v>0</v>
      </c>
      <c r="BA670">
        <f>(AN670-AT670)/AT670</f>
        <v>0</v>
      </c>
      <c r="BB670">
        <f>AM670/(AO670+AM670/AT670)</f>
        <v>0</v>
      </c>
      <c r="BC670" t="s">
        <v>292</v>
      </c>
      <c r="BD670">
        <v>0</v>
      </c>
      <c r="BE670">
        <f>IF(BD670&lt;&gt;0, BD670, BB670)</f>
        <v>0</v>
      </c>
      <c r="BF670">
        <f>1-BE670/AT670</f>
        <v>0</v>
      </c>
      <c r="BG670">
        <f>(AT670-AS670)/(AT670-BE670)</f>
        <v>0</v>
      </c>
      <c r="BH670">
        <f>(AN670-AT670)/(AN670-BE670)</f>
        <v>0</v>
      </c>
      <c r="BI670">
        <f>(AT670-AS670)/(AT670-AM670)</f>
        <v>0</v>
      </c>
      <c r="BJ670">
        <f>(AN670-AT670)/(AN670-AM670)</f>
        <v>0</v>
      </c>
      <c r="BK670">
        <f>(BG670*BE670/AS670)</f>
        <v>0</v>
      </c>
      <c r="BL670">
        <f>(1-BK670)</f>
        <v>0</v>
      </c>
      <c r="BM670">
        <f>$B$11*CK670+$C$11*CL670+$F$11*CM670*(1-CP670)</f>
        <v>0</v>
      </c>
      <c r="BN670">
        <f>BM670*BO670</f>
        <v>0</v>
      </c>
      <c r="BO670">
        <f>($B$11*$D$9+$C$11*$D$9+$F$11*((CZ670+CR670)/MAX(CZ670+CR670+DA670, 0.1)*$I$9+DA670/MAX(CZ670+CR670+DA670, 0.1)*$J$9))/($B$11+$C$11+$F$11)</f>
        <v>0</v>
      </c>
      <c r="BP670">
        <f>($B$11*$K$9+$C$11*$K$9+$F$11*((CZ670+CR670)/MAX(CZ670+CR670+DA670, 0.1)*$P$9+DA670/MAX(CZ670+CR670+DA670, 0.1)*$Q$9))/($B$11+$C$11+$F$11)</f>
        <v>0</v>
      </c>
      <c r="BQ670">
        <v>6</v>
      </c>
      <c r="BR670">
        <v>0.5</v>
      </c>
      <c r="BS670" t="s">
        <v>293</v>
      </c>
      <c r="BT670">
        <v>2</v>
      </c>
      <c r="BU670">
        <v>1626466495</v>
      </c>
      <c r="BV670">
        <v>395.189333333333</v>
      </c>
      <c r="BW670">
        <v>419.953</v>
      </c>
      <c r="BX670">
        <v>21.7798666666667</v>
      </c>
      <c r="BY670">
        <v>11.6274666666667</v>
      </c>
      <c r="BZ670">
        <v>393.640333333333</v>
      </c>
      <c r="CA670">
        <v>21.6969666666667</v>
      </c>
      <c r="CB670">
        <v>899.976333333333</v>
      </c>
      <c r="CC670">
        <v>100.750333333333</v>
      </c>
      <c r="CD670">
        <v>0.0999821</v>
      </c>
      <c r="CE670">
        <v>37.0752</v>
      </c>
      <c r="CF670">
        <v>34.0205</v>
      </c>
      <c r="CG670">
        <v>999.9</v>
      </c>
      <c r="CH670">
        <v>0</v>
      </c>
      <c r="CI670">
        <v>0</v>
      </c>
      <c r="CJ670">
        <v>10018.9666666667</v>
      </c>
      <c r="CK670">
        <v>0</v>
      </c>
      <c r="CL670">
        <v>0.221023</v>
      </c>
      <c r="CM670">
        <v>1460.03</v>
      </c>
      <c r="CN670">
        <v>0.973009</v>
      </c>
      <c r="CO670">
        <v>0.0269906</v>
      </c>
      <c r="CP670">
        <v>0</v>
      </c>
      <c r="CQ670">
        <v>883.803666666667</v>
      </c>
      <c r="CR670">
        <v>4.99999</v>
      </c>
      <c r="CS670">
        <v>13025.3333333333</v>
      </c>
      <c r="CT670">
        <v>12728.6</v>
      </c>
      <c r="CU670">
        <v>41.208</v>
      </c>
      <c r="CV670">
        <v>42.437</v>
      </c>
      <c r="CW670">
        <v>41.937</v>
      </c>
      <c r="CX670">
        <v>42.187</v>
      </c>
      <c r="CY670">
        <v>44.187</v>
      </c>
      <c r="CZ670">
        <v>1415.76</v>
      </c>
      <c r="DA670">
        <v>39.27</v>
      </c>
      <c r="DB670">
        <v>0</v>
      </c>
      <c r="DC670">
        <v>1626466507.4</v>
      </c>
      <c r="DD670">
        <v>0</v>
      </c>
      <c r="DE670">
        <v>884.148</v>
      </c>
      <c r="DF670">
        <v>-4.22235898332995</v>
      </c>
      <c r="DG670">
        <v>-59.7538461061741</v>
      </c>
      <c r="DH670">
        <v>13032.0692307692</v>
      </c>
      <c r="DI670">
        <v>15</v>
      </c>
      <c r="DJ670">
        <v>1626465084.6</v>
      </c>
      <c r="DK670" t="s">
        <v>294</v>
      </c>
      <c r="DL670">
        <v>1626465076.6</v>
      </c>
      <c r="DM670">
        <v>1626465084.6</v>
      </c>
      <c r="DN670">
        <v>8</v>
      </c>
      <c r="DO670">
        <v>0.212</v>
      </c>
      <c r="DP670">
        <v>0.013</v>
      </c>
      <c r="DQ670">
        <v>1.588</v>
      </c>
      <c r="DR670">
        <v>-0.074</v>
      </c>
      <c r="DS670">
        <v>420</v>
      </c>
      <c r="DT670">
        <v>3</v>
      </c>
      <c r="DU670">
        <v>0.13</v>
      </c>
      <c r="DV670">
        <v>0.03</v>
      </c>
      <c r="DW670">
        <v>-24.8402024390244</v>
      </c>
      <c r="DX670">
        <v>0.164410452961624</v>
      </c>
      <c r="DY670">
        <v>0.0280454725514928</v>
      </c>
      <c r="DZ670">
        <v>1</v>
      </c>
      <c r="EA670">
        <v>884.418696969697</v>
      </c>
      <c r="EB670">
        <v>-4.89115101833834</v>
      </c>
      <c r="EC670">
        <v>0.504947431098167</v>
      </c>
      <c r="ED670">
        <v>1</v>
      </c>
      <c r="EE670">
        <v>10.115987804878</v>
      </c>
      <c r="EF670">
        <v>0.211942160278759</v>
      </c>
      <c r="EG670">
        <v>0.0228701125139548</v>
      </c>
      <c r="EH670">
        <v>0</v>
      </c>
      <c r="EI670">
        <v>2</v>
      </c>
      <c r="EJ670">
        <v>3</v>
      </c>
      <c r="EK670" t="s">
        <v>354</v>
      </c>
      <c r="EL670">
        <v>100</v>
      </c>
      <c r="EM670">
        <v>100</v>
      </c>
      <c r="EN670">
        <v>1.549</v>
      </c>
      <c r="EO670">
        <v>0.0831</v>
      </c>
      <c r="EP670">
        <v>0.796380875196005</v>
      </c>
      <c r="EQ670">
        <v>0.00225868272383977</v>
      </c>
      <c r="ER670">
        <v>-9.96746185667655e-07</v>
      </c>
      <c r="ES670">
        <v>2.83711317370827e-10</v>
      </c>
      <c r="ET670">
        <v>-0.071317122073674</v>
      </c>
      <c r="EU670">
        <v>-0.00217948432402501</v>
      </c>
      <c r="EV670">
        <v>0.000453263451741206</v>
      </c>
      <c r="EW670">
        <v>-1.16319206543697e-06</v>
      </c>
      <c r="EX670">
        <v>-2</v>
      </c>
      <c r="EY670">
        <v>2196</v>
      </c>
      <c r="EZ670">
        <v>1</v>
      </c>
      <c r="FA670">
        <v>25</v>
      </c>
      <c r="FB670">
        <v>23.7</v>
      </c>
      <c r="FC670">
        <v>23.5</v>
      </c>
      <c r="FD670">
        <v>18</v>
      </c>
      <c r="FE670">
        <v>845.232</v>
      </c>
      <c r="FF670">
        <v>443.924</v>
      </c>
      <c r="FG670">
        <v>46.6344</v>
      </c>
      <c r="FH670">
        <v>26.1017</v>
      </c>
      <c r="FI670">
        <v>30.0007</v>
      </c>
      <c r="FJ670">
        <v>25.8511</v>
      </c>
      <c r="FK670">
        <v>25.8489</v>
      </c>
      <c r="FL670">
        <v>25.2451</v>
      </c>
      <c r="FM670">
        <v>26.5073</v>
      </c>
      <c r="FN670">
        <v>0</v>
      </c>
      <c r="FO670">
        <v>47</v>
      </c>
      <c r="FP670">
        <v>420</v>
      </c>
      <c r="FQ670">
        <v>11.7157</v>
      </c>
      <c r="FR670">
        <v>101.386</v>
      </c>
      <c r="FS670">
        <v>101.799</v>
      </c>
    </row>
    <row r="671" spans="1:175">
      <c r="A671">
        <v>655</v>
      </c>
      <c r="B671">
        <v>1626466498</v>
      </c>
      <c r="C671">
        <v>1308.40000009537</v>
      </c>
      <c r="D671" t="s">
        <v>1604</v>
      </c>
      <c r="E671" t="s">
        <v>1605</v>
      </c>
      <c r="F671">
        <v>1</v>
      </c>
      <c r="G671" t="s">
        <v>291</v>
      </c>
      <c r="H671">
        <v>1626466497</v>
      </c>
      <c r="I671">
        <f>(J671)/1000</f>
        <v>0</v>
      </c>
      <c r="J671">
        <f>1000*CB671*AH671*(BX671-BY671)/(100*BQ671*(1000-AH671*BX671))</f>
        <v>0</v>
      </c>
      <c r="K671">
        <f>CB671*AH671*(BW671-BV671*(1000-AH671*BY671)/(1000-AH671*BX671))/(100*BQ671)</f>
        <v>0</v>
      </c>
      <c r="L671">
        <f>BV671 - IF(AH671&gt;1, K671*BQ671*100.0/(AJ671*CJ671), 0)</f>
        <v>0</v>
      </c>
      <c r="M671">
        <f>((S671-I671/2)*L671-K671)/(S671+I671/2)</f>
        <v>0</v>
      </c>
      <c r="N671">
        <f>M671*(CC671+CD671)/1000.0</f>
        <v>0</v>
      </c>
      <c r="O671">
        <f>(BV671 - IF(AH671&gt;1, K671*BQ671*100.0/(AJ671*CJ671), 0))*(CC671+CD671)/1000.0</f>
        <v>0</v>
      </c>
      <c r="P671">
        <f>2.0/((1/R671-1/Q671)+SIGN(R671)*SQRT((1/R671-1/Q671)*(1/R671-1/Q671) + 4*BR671/((BR671+1)*(BR671+1))*(2*1/R671*1/Q671-1/Q671*1/Q671)))</f>
        <v>0</v>
      </c>
      <c r="Q671">
        <f>IF(LEFT(BS671,1)&lt;&gt;"0",IF(LEFT(BS671,1)="1",3.0,BT671),$D$5+$E$5*(CJ671*CC671/($K$5*1000))+$F$5*(CJ671*CC671/($K$5*1000))*MAX(MIN(BQ671,$J$5),$I$5)*MAX(MIN(BQ671,$J$5),$I$5)+$G$5*MAX(MIN(BQ671,$J$5),$I$5)*(CJ671*CC671/($K$5*1000))+$H$5*(CJ671*CC671/($K$5*1000))*(CJ671*CC671/($K$5*1000)))</f>
        <v>0</v>
      </c>
      <c r="R671">
        <f>I671*(1000-(1000*0.61365*exp(17.502*V671/(240.97+V671))/(CC671+CD671)+BX671)/2)/(1000*0.61365*exp(17.502*V671/(240.97+V671))/(CC671+CD671)-BX671)</f>
        <v>0</v>
      </c>
      <c r="S671">
        <f>1/((BR671+1)/(P671/1.6)+1/(Q671/1.37)) + BR671/((BR671+1)/(P671/1.6) + BR671/(Q671/1.37))</f>
        <v>0</v>
      </c>
      <c r="T671">
        <f>(BM671*BP671)</f>
        <v>0</v>
      </c>
      <c r="U671">
        <f>(CE671+(T671+2*0.95*5.67E-8*(((CE671+$B$7)+273)^4-(CE671+273)^4)-44100*I671)/(1.84*29.3*Q671+8*0.95*5.67E-8*(CE671+273)^3))</f>
        <v>0</v>
      </c>
      <c r="V671">
        <f>($C$7*CF671+$D$7*CG671+$E$7*U671)</f>
        <v>0</v>
      </c>
      <c r="W671">
        <f>0.61365*exp(17.502*V671/(240.97+V671))</f>
        <v>0</v>
      </c>
      <c r="X671">
        <f>(Y671/Z671*100)</f>
        <v>0</v>
      </c>
      <c r="Y671">
        <f>BX671*(CC671+CD671)/1000</f>
        <v>0</v>
      </c>
      <c r="Z671">
        <f>0.61365*exp(17.502*CE671/(240.97+CE671))</f>
        <v>0</v>
      </c>
      <c r="AA671">
        <f>(W671-BX671*(CC671+CD671)/1000)</f>
        <v>0</v>
      </c>
      <c r="AB671">
        <f>(-I671*44100)</f>
        <v>0</v>
      </c>
      <c r="AC671">
        <f>2*29.3*Q671*0.92*(CE671-V671)</f>
        <v>0</v>
      </c>
      <c r="AD671">
        <f>2*0.95*5.67E-8*(((CE671+$B$7)+273)^4-(V671+273)^4)</f>
        <v>0</v>
      </c>
      <c r="AE671">
        <f>T671+AD671+AB671+AC671</f>
        <v>0</v>
      </c>
      <c r="AF671">
        <v>121</v>
      </c>
      <c r="AG671">
        <v>13</v>
      </c>
      <c r="AH671">
        <f>IF(AF671*$H$13&gt;=AJ671,1.0,(AJ671/(AJ671-AF671*$H$13)))</f>
        <v>0</v>
      </c>
      <c r="AI671">
        <f>(AH671-1)*100</f>
        <v>0</v>
      </c>
      <c r="AJ671">
        <f>MAX(0,($B$13+$C$13*CJ671)/(1+$D$13*CJ671)*CC671/(CE671+273)*$E$13)</f>
        <v>0</v>
      </c>
      <c r="AK671" t="s">
        <v>292</v>
      </c>
      <c r="AL671" t="s">
        <v>292</v>
      </c>
      <c r="AM671">
        <v>0</v>
      </c>
      <c r="AN671">
        <v>0</v>
      </c>
      <c r="AO671">
        <f>1-AM671/AN671</f>
        <v>0</v>
      </c>
      <c r="AP671">
        <v>0</v>
      </c>
      <c r="AQ671" t="s">
        <v>292</v>
      </c>
      <c r="AR671" t="s">
        <v>292</v>
      </c>
      <c r="AS671">
        <v>0</v>
      </c>
      <c r="AT671">
        <v>0</v>
      </c>
      <c r="AU671">
        <f>1-AS671/AT671</f>
        <v>0</v>
      </c>
      <c r="AV671">
        <v>0.5</v>
      </c>
      <c r="AW671">
        <f>BN671</f>
        <v>0</v>
      </c>
      <c r="AX671">
        <f>K671</f>
        <v>0</v>
      </c>
      <c r="AY671">
        <f>AU671*AV671*AW671</f>
        <v>0</v>
      </c>
      <c r="AZ671">
        <f>(AX671-AP671)/AW671</f>
        <v>0</v>
      </c>
      <c r="BA671">
        <f>(AN671-AT671)/AT671</f>
        <v>0</v>
      </c>
      <c r="BB671">
        <f>AM671/(AO671+AM671/AT671)</f>
        <v>0</v>
      </c>
      <c r="BC671" t="s">
        <v>292</v>
      </c>
      <c r="BD671">
        <v>0</v>
      </c>
      <c r="BE671">
        <f>IF(BD671&lt;&gt;0, BD671, BB671)</f>
        <v>0</v>
      </c>
      <c r="BF671">
        <f>1-BE671/AT671</f>
        <v>0</v>
      </c>
      <c r="BG671">
        <f>(AT671-AS671)/(AT671-BE671)</f>
        <v>0</v>
      </c>
      <c r="BH671">
        <f>(AN671-AT671)/(AN671-BE671)</f>
        <v>0</v>
      </c>
      <c r="BI671">
        <f>(AT671-AS671)/(AT671-AM671)</f>
        <v>0</v>
      </c>
      <c r="BJ671">
        <f>(AN671-AT671)/(AN671-AM671)</f>
        <v>0</v>
      </c>
      <c r="BK671">
        <f>(BG671*BE671/AS671)</f>
        <v>0</v>
      </c>
      <c r="BL671">
        <f>(1-BK671)</f>
        <v>0</v>
      </c>
      <c r="BM671">
        <f>$B$11*CK671+$C$11*CL671+$F$11*CM671*(1-CP671)</f>
        <v>0</v>
      </c>
      <c r="BN671">
        <f>BM671*BO671</f>
        <v>0</v>
      </c>
      <c r="BO671">
        <f>($B$11*$D$9+$C$11*$D$9+$F$11*((CZ671+CR671)/MAX(CZ671+CR671+DA671, 0.1)*$I$9+DA671/MAX(CZ671+CR671+DA671, 0.1)*$J$9))/($B$11+$C$11+$F$11)</f>
        <v>0</v>
      </c>
      <c r="BP671">
        <f>($B$11*$K$9+$C$11*$K$9+$F$11*((CZ671+CR671)/MAX(CZ671+CR671+DA671, 0.1)*$P$9+DA671/MAX(CZ671+CR671+DA671, 0.1)*$Q$9))/($B$11+$C$11+$F$11)</f>
        <v>0</v>
      </c>
      <c r="BQ671">
        <v>6</v>
      </c>
      <c r="BR671">
        <v>0.5</v>
      </c>
      <c r="BS671" t="s">
        <v>293</v>
      </c>
      <c r="BT671">
        <v>2</v>
      </c>
      <c r="BU671">
        <v>1626466497</v>
      </c>
      <c r="BV671">
        <v>395.193</v>
      </c>
      <c r="BW671">
        <v>419.970666666667</v>
      </c>
      <c r="BX671">
        <v>21.8062333333333</v>
      </c>
      <c r="BY671">
        <v>11.6415</v>
      </c>
      <c r="BZ671">
        <v>393.645</v>
      </c>
      <c r="CA671">
        <v>21.7229333333333</v>
      </c>
      <c r="CB671">
        <v>900.008</v>
      </c>
      <c r="CC671">
        <v>100.751666666667</v>
      </c>
      <c r="CD671">
        <v>0.0998773666666667</v>
      </c>
      <c r="CE671">
        <v>37.0970666666667</v>
      </c>
      <c r="CF671">
        <v>34.0472333333333</v>
      </c>
      <c r="CG671">
        <v>999.9</v>
      </c>
      <c r="CH671">
        <v>0</v>
      </c>
      <c r="CI671">
        <v>0</v>
      </c>
      <c r="CJ671">
        <v>10016.8666666667</v>
      </c>
      <c r="CK671">
        <v>0</v>
      </c>
      <c r="CL671">
        <v>0.221023</v>
      </c>
      <c r="CM671">
        <v>1460.02</v>
      </c>
      <c r="CN671">
        <v>0.973009</v>
      </c>
      <c r="CO671">
        <v>0.0269906</v>
      </c>
      <c r="CP671">
        <v>0</v>
      </c>
      <c r="CQ671">
        <v>883.401666666667</v>
      </c>
      <c r="CR671">
        <v>4.99999</v>
      </c>
      <c r="CS671">
        <v>13022.6333333333</v>
      </c>
      <c r="CT671">
        <v>12728.5666666667</v>
      </c>
      <c r="CU671">
        <v>41.25</v>
      </c>
      <c r="CV671">
        <v>42.437</v>
      </c>
      <c r="CW671">
        <v>41.937</v>
      </c>
      <c r="CX671">
        <v>42.187</v>
      </c>
      <c r="CY671">
        <v>44.187</v>
      </c>
      <c r="CZ671">
        <v>1415.75</v>
      </c>
      <c r="DA671">
        <v>39.27</v>
      </c>
      <c r="DB671">
        <v>0</v>
      </c>
      <c r="DC671">
        <v>1626466509.2</v>
      </c>
      <c r="DD671">
        <v>0</v>
      </c>
      <c r="DE671">
        <v>883.98632</v>
      </c>
      <c r="DF671">
        <v>-5.05676924879784</v>
      </c>
      <c r="DG671">
        <v>-62.6230768515571</v>
      </c>
      <c r="DH671">
        <v>13029.788</v>
      </c>
      <c r="DI671">
        <v>15</v>
      </c>
      <c r="DJ671">
        <v>1626465084.6</v>
      </c>
      <c r="DK671" t="s">
        <v>294</v>
      </c>
      <c r="DL671">
        <v>1626465076.6</v>
      </c>
      <c r="DM671">
        <v>1626465084.6</v>
      </c>
      <c r="DN671">
        <v>8</v>
      </c>
      <c r="DO671">
        <v>0.212</v>
      </c>
      <c r="DP671">
        <v>0.013</v>
      </c>
      <c r="DQ671">
        <v>1.588</v>
      </c>
      <c r="DR671">
        <v>-0.074</v>
      </c>
      <c r="DS671">
        <v>420</v>
      </c>
      <c r="DT671">
        <v>3</v>
      </c>
      <c r="DU671">
        <v>0.13</v>
      </c>
      <c r="DV671">
        <v>0.03</v>
      </c>
      <c r="DW671">
        <v>-24.8295146341463</v>
      </c>
      <c r="DX671">
        <v>0.187039024390221</v>
      </c>
      <c r="DY671">
        <v>0.0303406638589656</v>
      </c>
      <c r="DZ671">
        <v>1</v>
      </c>
      <c r="EA671">
        <v>884.276212121212</v>
      </c>
      <c r="EB671">
        <v>-4.66859648138219</v>
      </c>
      <c r="EC671">
        <v>0.490163037661392</v>
      </c>
      <c r="ED671">
        <v>1</v>
      </c>
      <c r="EE671">
        <v>10.123112195122</v>
      </c>
      <c r="EF671">
        <v>0.219227874564433</v>
      </c>
      <c r="EG671">
        <v>0.0235382428330844</v>
      </c>
      <c r="EH671">
        <v>0</v>
      </c>
      <c r="EI671">
        <v>2</v>
      </c>
      <c r="EJ671">
        <v>3</v>
      </c>
      <c r="EK671" t="s">
        <v>354</v>
      </c>
      <c r="EL671">
        <v>100</v>
      </c>
      <c r="EM671">
        <v>100</v>
      </c>
      <c r="EN671">
        <v>1.548</v>
      </c>
      <c r="EO671">
        <v>0.0835</v>
      </c>
      <c r="EP671">
        <v>0.796380875196005</v>
      </c>
      <c r="EQ671">
        <v>0.00225868272383977</v>
      </c>
      <c r="ER671">
        <v>-9.96746185667655e-07</v>
      </c>
      <c r="ES671">
        <v>2.83711317370827e-10</v>
      </c>
      <c r="ET671">
        <v>-0.071317122073674</v>
      </c>
      <c r="EU671">
        <v>-0.00217948432402501</v>
      </c>
      <c r="EV671">
        <v>0.000453263451741206</v>
      </c>
      <c r="EW671">
        <v>-1.16319206543697e-06</v>
      </c>
      <c r="EX671">
        <v>-2</v>
      </c>
      <c r="EY671">
        <v>2196</v>
      </c>
      <c r="EZ671">
        <v>1</v>
      </c>
      <c r="FA671">
        <v>25</v>
      </c>
      <c r="FB671">
        <v>23.7</v>
      </c>
      <c r="FC671">
        <v>23.6</v>
      </c>
      <c r="FD671">
        <v>18</v>
      </c>
      <c r="FE671">
        <v>845.35</v>
      </c>
      <c r="FF671">
        <v>444.054</v>
      </c>
      <c r="FG671">
        <v>46.6546</v>
      </c>
      <c r="FH671">
        <v>26.1052</v>
      </c>
      <c r="FI671">
        <v>30.0007</v>
      </c>
      <c r="FJ671">
        <v>25.8541</v>
      </c>
      <c r="FK671">
        <v>25.8516</v>
      </c>
      <c r="FL671">
        <v>25.2454</v>
      </c>
      <c r="FM671">
        <v>25.9289</v>
      </c>
      <c r="FN671">
        <v>0</v>
      </c>
      <c r="FO671">
        <v>47</v>
      </c>
      <c r="FP671">
        <v>420</v>
      </c>
      <c r="FQ671">
        <v>11.8017</v>
      </c>
      <c r="FR671">
        <v>101.386</v>
      </c>
      <c r="FS671">
        <v>101.8</v>
      </c>
    </row>
    <row r="672" spans="1:175">
      <c r="A672">
        <v>656</v>
      </c>
      <c r="B672">
        <v>1626466500</v>
      </c>
      <c r="C672">
        <v>1310.40000009537</v>
      </c>
      <c r="D672" t="s">
        <v>1606</v>
      </c>
      <c r="E672" t="s">
        <v>1607</v>
      </c>
      <c r="F672">
        <v>1</v>
      </c>
      <c r="G672" t="s">
        <v>291</v>
      </c>
      <c r="H672">
        <v>1626466499</v>
      </c>
      <c r="I672">
        <f>(J672)/1000</f>
        <v>0</v>
      </c>
      <c r="J672">
        <f>1000*CB672*AH672*(BX672-BY672)/(100*BQ672*(1000-AH672*BX672))</f>
        <v>0</v>
      </c>
      <c r="K672">
        <f>CB672*AH672*(BW672-BV672*(1000-AH672*BY672)/(1000-AH672*BX672))/(100*BQ672)</f>
        <v>0</v>
      </c>
      <c r="L672">
        <f>BV672 - IF(AH672&gt;1, K672*BQ672*100.0/(AJ672*CJ672), 0)</f>
        <v>0</v>
      </c>
      <c r="M672">
        <f>((S672-I672/2)*L672-K672)/(S672+I672/2)</f>
        <v>0</v>
      </c>
      <c r="N672">
        <f>M672*(CC672+CD672)/1000.0</f>
        <v>0</v>
      </c>
      <c r="O672">
        <f>(BV672 - IF(AH672&gt;1, K672*BQ672*100.0/(AJ672*CJ672), 0))*(CC672+CD672)/1000.0</f>
        <v>0</v>
      </c>
      <c r="P672">
        <f>2.0/((1/R672-1/Q672)+SIGN(R672)*SQRT((1/R672-1/Q672)*(1/R672-1/Q672) + 4*BR672/((BR672+1)*(BR672+1))*(2*1/R672*1/Q672-1/Q672*1/Q672)))</f>
        <v>0</v>
      </c>
      <c r="Q672">
        <f>IF(LEFT(BS672,1)&lt;&gt;"0",IF(LEFT(BS672,1)="1",3.0,BT672),$D$5+$E$5*(CJ672*CC672/($K$5*1000))+$F$5*(CJ672*CC672/($K$5*1000))*MAX(MIN(BQ672,$J$5),$I$5)*MAX(MIN(BQ672,$J$5),$I$5)+$G$5*MAX(MIN(BQ672,$J$5),$I$5)*(CJ672*CC672/($K$5*1000))+$H$5*(CJ672*CC672/($K$5*1000))*(CJ672*CC672/($K$5*1000)))</f>
        <v>0</v>
      </c>
      <c r="R672">
        <f>I672*(1000-(1000*0.61365*exp(17.502*V672/(240.97+V672))/(CC672+CD672)+BX672)/2)/(1000*0.61365*exp(17.502*V672/(240.97+V672))/(CC672+CD672)-BX672)</f>
        <v>0</v>
      </c>
      <c r="S672">
        <f>1/((BR672+1)/(P672/1.6)+1/(Q672/1.37)) + BR672/((BR672+1)/(P672/1.6) + BR672/(Q672/1.37))</f>
        <v>0</v>
      </c>
      <c r="T672">
        <f>(BM672*BP672)</f>
        <v>0</v>
      </c>
      <c r="U672">
        <f>(CE672+(T672+2*0.95*5.67E-8*(((CE672+$B$7)+273)^4-(CE672+273)^4)-44100*I672)/(1.84*29.3*Q672+8*0.95*5.67E-8*(CE672+273)^3))</f>
        <v>0</v>
      </c>
      <c r="V672">
        <f>($C$7*CF672+$D$7*CG672+$E$7*U672)</f>
        <v>0</v>
      </c>
      <c r="W672">
        <f>0.61365*exp(17.502*V672/(240.97+V672))</f>
        <v>0</v>
      </c>
      <c r="X672">
        <f>(Y672/Z672*100)</f>
        <v>0</v>
      </c>
      <c r="Y672">
        <f>BX672*(CC672+CD672)/1000</f>
        <v>0</v>
      </c>
      <c r="Z672">
        <f>0.61365*exp(17.502*CE672/(240.97+CE672))</f>
        <v>0</v>
      </c>
      <c r="AA672">
        <f>(W672-BX672*(CC672+CD672)/1000)</f>
        <v>0</v>
      </c>
      <c r="AB672">
        <f>(-I672*44100)</f>
        <v>0</v>
      </c>
      <c r="AC672">
        <f>2*29.3*Q672*0.92*(CE672-V672)</f>
        <v>0</v>
      </c>
      <c r="AD672">
        <f>2*0.95*5.67E-8*(((CE672+$B$7)+273)^4-(V672+273)^4)</f>
        <v>0</v>
      </c>
      <c r="AE672">
        <f>T672+AD672+AB672+AC672</f>
        <v>0</v>
      </c>
      <c r="AF672">
        <v>121</v>
      </c>
      <c r="AG672">
        <v>13</v>
      </c>
      <c r="AH672">
        <f>IF(AF672*$H$13&gt;=AJ672,1.0,(AJ672/(AJ672-AF672*$H$13)))</f>
        <v>0</v>
      </c>
      <c r="AI672">
        <f>(AH672-1)*100</f>
        <v>0</v>
      </c>
      <c r="AJ672">
        <f>MAX(0,($B$13+$C$13*CJ672)/(1+$D$13*CJ672)*CC672/(CE672+273)*$E$13)</f>
        <v>0</v>
      </c>
      <c r="AK672" t="s">
        <v>292</v>
      </c>
      <c r="AL672" t="s">
        <v>292</v>
      </c>
      <c r="AM672">
        <v>0</v>
      </c>
      <c r="AN672">
        <v>0</v>
      </c>
      <c r="AO672">
        <f>1-AM672/AN672</f>
        <v>0</v>
      </c>
      <c r="AP672">
        <v>0</v>
      </c>
      <c r="AQ672" t="s">
        <v>292</v>
      </c>
      <c r="AR672" t="s">
        <v>292</v>
      </c>
      <c r="AS672">
        <v>0</v>
      </c>
      <c r="AT672">
        <v>0</v>
      </c>
      <c r="AU672">
        <f>1-AS672/AT672</f>
        <v>0</v>
      </c>
      <c r="AV672">
        <v>0.5</v>
      </c>
      <c r="AW672">
        <f>BN672</f>
        <v>0</v>
      </c>
      <c r="AX672">
        <f>K672</f>
        <v>0</v>
      </c>
      <c r="AY672">
        <f>AU672*AV672*AW672</f>
        <v>0</v>
      </c>
      <c r="AZ672">
        <f>(AX672-AP672)/AW672</f>
        <v>0</v>
      </c>
      <c r="BA672">
        <f>(AN672-AT672)/AT672</f>
        <v>0</v>
      </c>
      <c r="BB672">
        <f>AM672/(AO672+AM672/AT672)</f>
        <v>0</v>
      </c>
      <c r="BC672" t="s">
        <v>292</v>
      </c>
      <c r="BD672">
        <v>0</v>
      </c>
      <c r="BE672">
        <f>IF(BD672&lt;&gt;0, BD672, BB672)</f>
        <v>0</v>
      </c>
      <c r="BF672">
        <f>1-BE672/AT672</f>
        <v>0</v>
      </c>
      <c r="BG672">
        <f>(AT672-AS672)/(AT672-BE672)</f>
        <v>0</v>
      </c>
      <c r="BH672">
        <f>(AN672-AT672)/(AN672-BE672)</f>
        <v>0</v>
      </c>
      <c r="BI672">
        <f>(AT672-AS672)/(AT672-AM672)</f>
        <v>0</v>
      </c>
      <c r="BJ672">
        <f>(AN672-AT672)/(AN672-AM672)</f>
        <v>0</v>
      </c>
      <c r="BK672">
        <f>(BG672*BE672/AS672)</f>
        <v>0</v>
      </c>
      <c r="BL672">
        <f>(1-BK672)</f>
        <v>0</v>
      </c>
      <c r="BM672">
        <f>$B$11*CK672+$C$11*CL672+$F$11*CM672*(1-CP672)</f>
        <v>0</v>
      </c>
      <c r="BN672">
        <f>BM672*BO672</f>
        <v>0</v>
      </c>
      <c r="BO672">
        <f>($B$11*$D$9+$C$11*$D$9+$F$11*((CZ672+CR672)/MAX(CZ672+CR672+DA672, 0.1)*$I$9+DA672/MAX(CZ672+CR672+DA672, 0.1)*$J$9))/($B$11+$C$11+$F$11)</f>
        <v>0</v>
      </c>
      <c r="BP672">
        <f>($B$11*$K$9+$C$11*$K$9+$F$11*((CZ672+CR672)/MAX(CZ672+CR672+DA672, 0.1)*$P$9+DA672/MAX(CZ672+CR672+DA672, 0.1)*$Q$9))/($B$11+$C$11+$F$11)</f>
        <v>0</v>
      </c>
      <c r="BQ672">
        <v>6</v>
      </c>
      <c r="BR672">
        <v>0.5</v>
      </c>
      <c r="BS672" t="s">
        <v>293</v>
      </c>
      <c r="BT672">
        <v>2</v>
      </c>
      <c r="BU672">
        <v>1626466499</v>
      </c>
      <c r="BV672">
        <v>395.219</v>
      </c>
      <c r="BW672">
        <v>419.975666666667</v>
      </c>
      <c r="BX672">
        <v>21.8265333333333</v>
      </c>
      <c r="BY672">
        <v>11.6471</v>
      </c>
      <c r="BZ672">
        <v>393.671</v>
      </c>
      <c r="CA672">
        <v>21.7429333333333</v>
      </c>
      <c r="CB672">
        <v>900.034666666667</v>
      </c>
      <c r="CC672">
        <v>100.751666666667</v>
      </c>
      <c r="CD672">
        <v>0.0997028666666667</v>
      </c>
      <c r="CE672">
        <v>37.1167333333333</v>
      </c>
      <c r="CF672">
        <v>34.0621666666667</v>
      </c>
      <c r="CG672">
        <v>999.9</v>
      </c>
      <c r="CH672">
        <v>0</v>
      </c>
      <c r="CI672">
        <v>0</v>
      </c>
      <c r="CJ672">
        <v>10014.1666666667</v>
      </c>
      <c r="CK672">
        <v>0</v>
      </c>
      <c r="CL672">
        <v>0.221023</v>
      </c>
      <c r="CM672">
        <v>1460.01</v>
      </c>
      <c r="CN672">
        <v>0.973009</v>
      </c>
      <c r="CO672">
        <v>0.0269906</v>
      </c>
      <c r="CP672">
        <v>0</v>
      </c>
      <c r="CQ672">
        <v>883.239</v>
      </c>
      <c r="CR672">
        <v>4.99999</v>
      </c>
      <c r="CS672">
        <v>13021.1</v>
      </c>
      <c r="CT672">
        <v>12728.5</v>
      </c>
      <c r="CU672">
        <v>41.25</v>
      </c>
      <c r="CV672">
        <v>42.458</v>
      </c>
      <c r="CW672">
        <v>41.958</v>
      </c>
      <c r="CX672">
        <v>42.187</v>
      </c>
      <c r="CY672">
        <v>44.187</v>
      </c>
      <c r="CZ672">
        <v>1415.74</v>
      </c>
      <c r="DA672">
        <v>39.27</v>
      </c>
      <c r="DB672">
        <v>0</v>
      </c>
      <c r="DC672">
        <v>1626466511</v>
      </c>
      <c r="DD672">
        <v>0</v>
      </c>
      <c r="DE672">
        <v>883.8575</v>
      </c>
      <c r="DF672">
        <v>-5.02765812787221</v>
      </c>
      <c r="DG672">
        <v>-62.6017092609174</v>
      </c>
      <c r="DH672">
        <v>13028.1730769231</v>
      </c>
      <c r="DI672">
        <v>15</v>
      </c>
      <c r="DJ672">
        <v>1626465084.6</v>
      </c>
      <c r="DK672" t="s">
        <v>294</v>
      </c>
      <c r="DL672">
        <v>1626465076.6</v>
      </c>
      <c r="DM672">
        <v>1626465084.6</v>
      </c>
      <c r="DN672">
        <v>8</v>
      </c>
      <c r="DO672">
        <v>0.212</v>
      </c>
      <c r="DP672">
        <v>0.013</v>
      </c>
      <c r="DQ672">
        <v>1.588</v>
      </c>
      <c r="DR672">
        <v>-0.074</v>
      </c>
      <c r="DS672">
        <v>420</v>
      </c>
      <c r="DT672">
        <v>3</v>
      </c>
      <c r="DU672">
        <v>0.13</v>
      </c>
      <c r="DV672">
        <v>0.03</v>
      </c>
      <c r="DW672">
        <v>-24.8216585365854</v>
      </c>
      <c r="DX672">
        <v>0.250772822299614</v>
      </c>
      <c r="DY672">
        <v>0.0346806614813681</v>
      </c>
      <c r="DZ672">
        <v>1</v>
      </c>
      <c r="EA672">
        <v>884.113885714286</v>
      </c>
      <c r="EB672">
        <v>-4.89513111545804</v>
      </c>
      <c r="EC672">
        <v>0.533423700337391</v>
      </c>
      <c r="ED672">
        <v>1</v>
      </c>
      <c r="EE672">
        <v>10.1314073170732</v>
      </c>
      <c r="EF672">
        <v>0.236048780487811</v>
      </c>
      <c r="EG672">
        <v>0.0252099224584862</v>
      </c>
      <c r="EH672">
        <v>0</v>
      </c>
      <c r="EI672">
        <v>2</v>
      </c>
      <c r="EJ672">
        <v>3</v>
      </c>
      <c r="EK672" t="s">
        <v>354</v>
      </c>
      <c r="EL672">
        <v>100</v>
      </c>
      <c r="EM672">
        <v>100</v>
      </c>
      <c r="EN672">
        <v>1.548</v>
      </c>
      <c r="EO672">
        <v>0.0838</v>
      </c>
      <c r="EP672">
        <v>0.796380875196005</v>
      </c>
      <c r="EQ672">
        <v>0.00225868272383977</v>
      </c>
      <c r="ER672">
        <v>-9.96746185667655e-07</v>
      </c>
      <c r="ES672">
        <v>2.83711317370827e-10</v>
      </c>
      <c r="ET672">
        <v>-0.071317122073674</v>
      </c>
      <c r="EU672">
        <v>-0.00217948432402501</v>
      </c>
      <c r="EV672">
        <v>0.000453263451741206</v>
      </c>
      <c r="EW672">
        <v>-1.16319206543697e-06</v>
      </c>
      <c r="EX672">
        <v>-2</v>
      </c>
      <c r="EY672">
        <v>2196</v>
      </c>
      <c r="EZ672">
        <v>1</v>
      </c>
      <c r="FA672">
        <v>25</v>
      </c>
      <c r="FB672">
        <v>23.7</v>
      </c>
      <c r="FC672">
        <v>23.6</v>
      </c>
      <c r="FD672">
        <v>18</v>
      </c>
      <c r="FE672">
        <v>845.083</v>
      </c>
      <c r="FF672">
        <v>444.228</v>
      </c>
      <c r="FG672">
        <v>46.6751</v>
      </c>
      <c r="FH672">
        <v>26.1093</v>
      </c>
      <c r="FI672">
        <v>30.0006</v>
      </c>
      <c r="FJ672">
        <v>25.8569</v>
      </c>
      <c r="FK672">
        <v>25.8542</v>
      </c>
      <c r="FL672">
        <v>25.2482</v>
      </c>
      <c r="FM672">
        <v>25.9289</v>
      </c>
      <c r="FN672">
        <v>0</v>
      </c>
      <c r="FO672">
        <v>47</v>
      </c>
      <c r="FP672">
        <v>420</v>
      </c>
      <c r="FQ672">
        <v>11.8093</v>
      </c>
      <c r="FR672">
        <v>101.386</v>
      </c>
      <c r="FS672">
        <v>101.799</v>
      </c>
    </row>
    <row r="673" spans="1:175">
      <c r="A673">
        <v>657</v>
      </c>
      <c r="B673">
        <v>1626466502</v>
      </c>
      <c r="C673">
        <v>1312.40000009537</v>
      </c>
      <c r="D673" t="s">
        <v>1608</v>
      </c>
      <c r="E673" t="s">
        <v>1609</v>
      </c>
      <c r="F673">
        <v>1</v>
      </c>
      <c r="G673" t="s">
        <v>291</v>
      </c>
      <c r="H673">
        <v>1626466501</v>
      </c>
      <c r="I673">
        <f>(J673)/1000</f>
        <v>0</v>
      </c>
      <c r="J673">
        <f>1000*CB673*AH673*(BX673-BY673)/(100*BQ673*(1000-AH673*BX673))</f>
        <v>0</v>
      </c>
      <c r="K673">
        <f>CB673*AH673*(BW673-BV673*(1000-AH673*BY673)/(1000-AH673*BX673))/(100*BQ673)</f>
        <v>0</v>
      </c>
      <c r="L673">
        <f>BV673 - IF(AH673&gt;1, K673*BQ673*100.0/(AJ673*CJ673), 0)</f>
        <v>0</v>
      </c>
      <c r="M673">
        <f>((S673-I673/2)*L673-K673)/(S673+I673/2)</f>
        <v>0</v>
      </c>
      <c r="N673">
        <f>M673*(CC673+CD673)/1000.0</f>
        <v>0</v>
      </c>
      <c r="O673">
        <f>(BV673 - IF(AH673&gt;1, K673*BQ673*100.0/(AJ673*CJ673), 0))*(CC673+CD673)/1000.0</f>
        <v>0</v>
      </c>
      <c r="P673">
        <f>2.0/((1/R673-1/Q673)+SIGN(R673)*SQRT((1/R673-1/Q673)*(1/R673-1/Q673) + 4*BR673/((BR673+1)*(BR673+1))*(2*1/R673*1/Q673-1/Q673*1/Q673)))</f>
        <v>0</v>
      </c>
      <c r="Q673">
        <f>IF(LEFT(BS673,1)&lt;&gt;"0",IF(LEFT(BS673,1)="1",3.0,BT673),$D$5+$E$5*(CJ673*CC673/($K$5*1000))+$F$5*(CJ673*CC673/($K$5*1000))*MAX(MIN(BQ673,$J$5),$I$5)*MAX(MIN(BQ673,$J$5),$I$5)+$G$5*MAX(MIN(BQ673,$J$5),$I$5)*(CJ673*CC673/($K$5*1000))+$H$5*(CJ673*CC673/($K$5*1000))*(CJ673*CC673/($K$5*1000)))</f>
        <v>0</v>
      </c>
      <c r="R673">
        <f>I673*(1000-(1000*0.61365*exp(17.502*V673/(240.97+V673))/(CC673+CD673)+BX673)/2)/(1000*0.61365*exp(17.502*V673/(240.97+V673))/(CC673+CD673)-BX673)</f>
        <v>0</v>
      </c>
      <c r="S673">
        <f>1/((BR673+1)/(P673/1.6)+1/(Q673/1.37)) + BR673/((BR673+1)/(P673/1.6) + BR673/(Q673/1.37))</f>
        <v>0</v>
      </c>
      <c r="T673">
        <f>(BM673*BP673)</f>
        <v>0</v>
      </c>
      <c r="U673">
        <f>(CE673+(T673+2*0.95*5.67E-8*(((CE673+$B$7)+273)^4-(CE673+273)^4)-44100*I673)/(1.84*29.3*Q673+8*0.95*5.67E-8*(CE673+273)^3))</f>
        <v>0</v>
      </c>
      <c r="V673">
        <f>($C$7*CF673+$D$7*CG673+$E$7*U673)</f>
        <v>0</v>
      </c>
      <c r="W673">
        <f>0.61365*exp(17.502*V673/(240.97+V673))</f>
        <v>0</v>
      </c>
      <c r="X673">
        <f>(Y673/Z673*100)</f>
        <v>0</v>
      </c>
      <c r="Y673">
        <f>BX673*(CC673+CD673)/1000</f>
        <v>0</v>
      </c>
      <c r="Z673">
        <f>0.61365*exp(17.502*CE673/(240.97+CE673))</f>
        <v>0</v>
      </c>
      <c r="AA673">
        <f>(W673-BX673*(CC673+CD673)/1000)</f>
        <v>0</v>
      </c>
      <c r="AB673">
        <f>(-I673*44100)</f>
        <v>0</v>
      </c>
      <c r="AC673">
        <f>2*29.3*Q673*0.92*(CE673-V673)</f>
        <v>0</v>
      </c>
      <c r="AD673">
        <f>2*0.95*5.67E-8*(((CE673+$B$7)+273)^4-(V673+273)^4)</f>
        <v>0</v>
      </c>
      <c r="AE673">
        <f>T673+AD673+AB673+AC673</f>
        <v>0</v>
      </c>
      <c r="AF673">
        <v>121</v>
      </c>
      <c r="AG673">
        <v>13</v>
      </c>
      <c r="AH673">
        <f>IF(AF673*$H$13&gt;=AJ673,1.0,(AJ673/(AJ673-AF673*$H$13)))</f>
        <v>0</v>
      </c>
      <c r="AI673">
        <f>(AH673-1)*100</f>
        <v>0</v>
      </c>
      <c r="AJ673">
        <f>MAX(0,($B$13+$C$13*CJ673)/(1+$D$13*CJ673)*CC673/(CE673+273)*$E$13)</f>
        <v>0</v>
      </c>
      <c r="AK673" t="s">
        <v>292</v>
      </c>
      <c r="AL673" t="s">
        <v>292</v>
      </c>
      <c r="AM673">
        <v>0</v>
      </c>
      <c r="AN673">
        <v>0</v>
      </c>
      <c r="AO673">
        <f>1-AM673/AN673</f>
        <v>0</v>
      </c>
      <c r="AP673">
        <v>0</v>
      </c>
      <c r="AQ673" t="s">
        <v>292</v>
      </c>
      <c r="AR673" t="s">
        <v>292</v>
      </c>
      <c r="AS673">
        <v>0</v>
      </c>
      <c r="AT673">
        <v>0</v>
      </c>
      <c r="AU673">
        <f>1-AS673/AT673</f>
        <v>0</v>
      </c>
      <c r="AV673">
        <v>0.5</v>
      </c>
      <c r="AW673">
        <f>BN673</f>
        <v>0</v>
      </c>
      <c r="AX673">
        <f>K673</f>
        <v>0</v>
      </c>
      <c r="AY673">
        <f>AU673*AV673*AW673</f>
        <v>0</v>
      </c>
      <c r="AZ673">
        <f>(AX673-AP673)/AW673</f>
        <v>0</v>
      </c>
      <c r="BA673">
        <f>(AN673-AT673)/AT673</f>
        <v>0</v>
      </c>
      <c r="BB673">
        <f>AM673/(AO673+AM673/AT673)</f>
        <v>0</v>
      </c>
      <c r="BC673" t="s">
        <v>292</v>
      </c>
      <c r="BD673">
        <v>0</v>
      </c>
      <c r="BE673">
        <f>IF(BD673&lt;&gt;0, BD673, BB673)</f>
        <v>0</v>
      </c>
      <c r="BF673">
        <f>1-BE673/AT673</f>
        <v>0</v>
      </c>
      <c r="BG673">
        <f>(AT673-AS673)/(AT673-BE673)</f>
        <v>0</v>
      </c>
      <c r="BH673">
        <f>(AN673-AT673)/(AN673-BE673)</f>
        <v>0</v>
      </c>
      <c r="BI673">
        <f>(AT673-AS673)/(AT673-AM673)</f>
        <v>0</v>
      </c>
      <c r="BJ673">
        <f>(AN673-AT673)/(AN673-AM673)</f>
        <v>0</v>
      </c>
      <c r="BK673">
        <f>(BG673*BE673/AS673)</f>
        <v>0</v>
      </c>
      <c r="BL673">
        <f>(1-BK673)</f>
        <v>0</v>
      </c>
      <c r="BM673">
        <f>$B$11*CK673+$C$11*CL673+$F$11*CM673*(1-CP673)</f>
        <v>0</v>
      </c>
      <c r="BN673">
        <f>BM673*BO673</f>
        <v>0</v>
      </c>
      <c r="BO673">
        <f>($B$11*$D$9+$C$11*$D$9+$F$11*((CZ673+CR673)/MAX(CZ673+CR673+DA673, 0.1)*$I$9+DA673/MAX(CZ673+CR673+DA673, 0.1)*$J$9))/($B$11+$C$11+$F$11)</f>
        <v>0</v>
      </c>
      <c r="BP673">
        <f>($B$11*$K$9+$C$11*$K$9+$F$11*((CZ673+CR673)/MAX(CZ673+CR673+DA673, 0.1)*$P$9+DA673/MAX(CZ673+CR673+DA673, 0.1)*$Q$9))/($B$11+$C$11+$F$11)</f>
        <v>0</v>
      </c>
      <c r="BQ673">
        <v>6</v>
      </c>
      <c r="BR673">
        <v>0.5</v>
      </c>
      <c r="BS673" t="s">
        <v>293</v>
      </c>
      <c r="BT673">
        <v>2</v>
      </c>
      <c r="BU673">
        <v>1626466501</v>
      </c>
      <c r="BV673">
        <v>395.224</v>
      </c>
      <c r="BW673">
        <v>419.938666666667</v>
      </c>
      <c r="BX673">
        <v>21.8509</v>
      </c>
      <c r="BY673">
        <v>11.6642</v>
      </c>
      <c r="BZ673">
        <v>393.675666666667</v>
      </c>
      <c r="CA673">
        <v>21.7669</v>
      </c>
      <c r="CB673">
        <v>899.995</v>
      </c>
      <c r="CC673">
        <v>100.751666666667</v>
      </c>
      <c r="CD673">
        <v>0.0999707</v>
      </c>
      <c r="CE673">
        <v>37.1364</v>
      </c>
      <c r="CF673">
        <v>34.073</v>
      </c>
      <c r="CG673">
        <v>999.9</v>
      </c>
      <c r="CH673">
        <v>0</v>
      </c>
      <c r="CI673">
        <v>0</v>
      </c>
      <c r="CJ673">
        <v>10001.8933333333</v>
      </c>
      <c r="CK673">
        <v>0</v>
      </c>
      <c r="CL673">
        <v>0.221023</v>
      </c>
      <c r="CM673">
        <v>1460.01</v>
      </c>
      <c r="CN673">
        <v>0.973009</v>
      </c>
      <c r="CO673">
        <v>0.0269906</v>
      </c>
      <c r="CP673">
        <v>0</v>
      </c>
      <c r="CQ673">
        <v>882.854666666667</v>
      </c>
      <c r="CR673">
        <v>4.99999</v>
      </c>
      <c r="CS673">
        <v>13018.9333333333</v>
      </c>
      <c r="CT673">
        <v>12728.4333333333</v>
      </c>
      <c r="CU673">
        <v>41.25</v>
      </c>
      <c r="CV673">
        <v>42.437</v>
      </c>
      <c r="CW673">
        <v>42</v>
      </c>
      <c r="CX673">
        <v>42.187</v>
      </c>
      <c r="CY673">
        <v>44.187</v>
      </c>
      <c r="CZ673">
        <v>1415.74</v>
      </c>
      <c r="DA673">
        <v>39.27</v>
      </c>
      <c r="DB673">
        <v>0</v>
      </c>
      <c r="DC673">
        <v>1626466513.4</v>
      </c>
      <c r="DD673">
        <v>0</v>
      </c>
      <c r="DE673">
        <v>883.635076923077</v>
      </c>
      <c r="DF673">
        <v>-6.06639317594751</v>
      </c>
      <c r="DG673">
        <v>-67.4769230507287</v>
      </c>
      <c r="DH673">
        <v>13025.7423076923</v>
      </c>
      <c r="DI673">
        <v>15</v>
      </c>
      <c r="DJ673">
        <v>1626465084.6</v>
      </c>
      <c r="DK673" t="s">
        <v>294</v>
      </c>
      <c r="DL673">
        <v>1626465076.6</v>
      </c>
      <c r="DM673">
        <v>1626465084.6</v>
      </c>
      <c r="DN673">
        <v>8</v>
      </c>
      <c r="DO673">
        <v>0.212</v>
      </c>
      <c r="DP673">
        <v>0.013</v>
      </c>
      <c r="DQ673">
        <v>1.588</v>
      </c>
      <c r="DR673">
        <v>-0.074</v>
      </c>
      <c r="DS673">
        <v>420</v>
      </c>
      <c r="DT673">
        <v>3</v>
      </c>
      <c r="DU673">
        <v>0.13</v>
      </c>
      <c r="DV673">
        <v>0.03</v>
      </c>
      <c r="DW673">
        <v>-24.8125512195122</v>
      </c>
      <c r="DX673">
        <v>0.399556097560934</v>
      </c>
      <c r="DY673">
        <v>0.0449249787760105</v>
      </c>
      <c r="DZ673">
        <v>1</v>
      </c>
      <c r="EA673">
        <v>883.894515151515</v>
      </c>
      <c r="EB673">
        <v>-4.89045635088176</v>
      </c>
      <c r="EC673">
        <v>0.510442773999209</v>
      </c>
      <c r="ED673">
        <v>1</v>
      </c>
      <c r="EE673">
        <v>10.1396512195122</v>
      </c>
      <c r="EF673">
        <v>0.262427874564472</v>
      </c>
      <c r="EG673">
        <v>0.0276112041764529</v>
      </c>
      <c r="EH673">
        <v>0</v>
      </c>
      <c r="EI673">
        <v>2</v>
      </c>
      <c r="EJ673">
        <v>3</v>
      </c>
      <c r="EK673" t="s">
        <v>354</v>
      </c>
      <c r="EL673">
        <v>100</v>
      </c>
      <c r="EM673">
        <v>100</v>
      </c>
      <c r="EN673">
        <v>1.549</v>
      </c>
      <c r="EO673">
        <v>0.0842</v>
      </c>
      <c r="EP673">
        <v>0.796380875196005</v>
      </c>
      <c r="EQ673">
        <v>0.00225868272383977</v>
      </c>
      <c r="ER673">
        <v>-9.96746185667655e-07</v>
      </c>
      <c r="ES673">
        <v>2.83711317370827e-10</v>
      </c>
      <c r="ET673">
        <v>-0.071317122073674</v>
      </c>
      <c r="EU673">
        <v>-0.00217948432402501</v>
      </c>
      <c r="EV673">
        <v>0.000453263451741206</v>
      </c>
      <c r="EW673">
        <v>-1.16319206543697e-06</v>
      </c>
      <c r="EX673">
        <v>-2</v>
      </c>
      <c r="EY673">
        <v>2196</v>
      </c>
      <c r="EZ673">
        <v>1</v>
      </c>
      <c r="FA673">
        <v>25</v>
      </c>
      <c r="FB673">
        <v>23.8</v>
      </c>
      <c r="FC673">
        <v>23.6</v>
      </c>
      <c r="FD673">
        <v>18</v>
      </c>
      <c r="FE673">
        <v>845.059</v>
      </c>
      <c r="FF673">
        <v>444.22</v>
      </c>
      <c r="FG673">
        <v>46.6957</v>
      </c>
      <c r="FH673">
        <v>26.1127</v>
      </c>
      <c r="FI673">
        <v>30.0007</v>
      </c>
      <c r="FJ673">
        <v>25.8598</v>
      </c>
      <c r="FK673">
        <v>25.8569</v>
      </c>
      <c r="FL673">
        <v>25.2477</v>
      </c>
      <c r="FM673">
        <v>25.6356</v>
      </c>
      <c r="FN673">
        <v>0</v>
      </c>
      <c r="FO673">
        <v>47</v>
      </c>
      <c r="FP673">
        <v>420</v>
      </c>
      <c r="FQ673">
        <v>11.8197</v>
      </c>
      <c r="FR673">
        <v>101.387</v>
      </c>
      <c r="FS673">
        <v>101.798</v>
      </c>
    </row>
    <row r="674" spans="1:175">
      <c r="A674">
        <v>658</v>
      </c>
      <c r="B674">
        <v>1626466504</v>
      </c>
      <c r="C674">
        <v>1314.40000009537</v>
      </c>
      <c r="D674" t="s">
        <v>1610</v>
      </c>
      <c r="E674" t="s">
        <v>1611</v>
      </c>
      <c r="F674">
        <v>1</v>
      </c>
      <c r="G674" t="s">
        <v>291</v>
      </c>
      <c r="H674">
        <v>1626466503</v>
      </c>
      <c r="I674">
        <f>(J674)/1000</f>
        <v>0</v>
      </c>
      <c r="J674">
        <f>1000*CB674*AH674*(BX674-BY674)/(100*BQ674*(1000-AH674*BX674))</f>
        <v>0</v>
      </c>
      <c r="K674">
        <f>CB674*AH674*(BW674-BV674*(1000-AH674*BY674)/(1000-AH674*BX674))/(100*BQ674)</f>
        <v>0</v>
      </c>
      <c r="L674">
        <f>BV674 - IF(AH674&gt;1, K674*BQ674*100.0/(AJ674*CJ674), 0)</f>
        <v>0</v>
      </c>
      <c r="M674">
        <f>((S674-I674/2)*L674-K674)/(S674+I674/2)</f>
        <v>0</v>
      </c>
      <c r="N674">
        <f>M674*(CC674+CD674)/1000.0</f>
        <v>0</v>
      </c>
      <c r="O674">
        <f>(BV674 - IF(AH674&gt;1, K674*BQ674*100.0/(AJ674*CJ674), 0))*(CC674+CD674)/1000.0</f>
        <v>0</v>
      </c>
      <c r="P674">
        <f>2.0/((1/R674-1/Q674)+SIGN(R674)*SQRT((1/R674-1/Q674)*(1/R674-1/Q674) + 4*BR674/((BR674+1)*(BR674+1))*(2*1/R674*1/Q674-1/Q674*1/Q674)))</f>
        <v>0</v>
      </c>
      <c r="Q674">
        <f>IF(LEFT(BS674,1)&lt;&gt;"0",IF(LEFT(BS674,1)="1",3.0,BT674),$D$5+$E$5*(CJ674*CC674/($K$5*1000))+$F$5*(CJ674*CC674/($K$5*1000))*MAX(MIN(BQ674,$J$5),$I$5)*MAX(MIN(BQ674,$J$5),$I$5)+$G$5*MAX(MIN(BQ674,$J$5),$I$5)*(CJ674*CC674/($K$5*1000))+$H$5*(CJ674*CC674/($K$5*1000))*(CJ674*CC674/($K$5*1000)))</f>
        <v>0</v>
      </c>
      <c r="R674">
        <f>I674*(1000-(1000*0.61365*exp(17.502*V674/(240.97+V674))/(CC674+CD674)+BX674)/2)/(1000*0.61365*exp(17.502*V674/(240.97+V674))/(CC674+CD674)-BX674)</f>
        <v>0</v>
      </c>
      <c r="S674">
        <f>1/((BR674+1)/(P674/1.6)+1/(Q674/1.37)) + BR674/((BR674+1)/(P674/1.6) + BR674/(Q674/1.37))</f>
        <v>0</v>
      </c>
      <c r="T674">
        <f>(BM674*BP674)</f>
        <v>0</v>
      </c>
      <c r="U674">
        <f>(CE674+(T674+2*0.95*5.67E-8*(((CE674+$B$7)+273)^4-(CE674+273)^4)-44100*I674)/(1.84*29.3*Q674+8*0.95*5.67E-8*(CE674+273)^3))</f>
        <v>0</v>
      </c>
      <c r="V674">
        <f>($C$7*CF674+$D$7*CG674+$E$7*U674)</f>
        <v>0</v>
      </c>
      <c r="W674">
        <f>0.61365*exp(17.502*V674/(240.97+V674))</f>
        <v>0</v>
      </c>
      <c r="X674">
        <f>(Y674/Z674*100)</f>
        <v>0</v>
      </c>
      <c r="Y674">
        <f>BX674*(CC674+CD674)/1000</f>
        <v>0</v>
      </c>
      <c r="Z674">
        <f>0.61365*exp(17.502*CE674/(240.97+CE674))</f>
        <v>0</v>
      </c>
      <c r="AA674">
        <f>(W674-BX674*(CC674+CD674)/1000)</f>
        <v>0</v>
      </c>
      <c r="AB674">
        <f>(-I674*44100)</f>
        <v>0</v>
      </c>
      <c r="AC674">
        <f>2*29.3*Q674*0.92*(CE674-V674)</f>
        <v>0</v>
      </c>
      <c r="AD674">
        <f>2*0.95*5.67E-8*(((CE674+$B$7)+273)^4-(V674+273)^4)</f>
        <v>0</v>
      </c>
      <c r="AE674">
        <f>T674+AD674+AB674+AC674</f>
        <v>0</v>
      </c>
      <c r="AF674">
        <v>121</v>
      </c>
      <c r="AG674">
        <v>13</v>
      </c>
      <c r="AH674">
        <f>IF(AF674*$H$13&gt;=AJ674,1.0,(AJ674/(AJ674-AF674*$H$13)))</f>
        <v>0</v>
      </c>
      <c r="AI674">
        <f>(AH674-1)*100</f>
        <v>0</v>
      </c>
      <c r="AJ674">
        <f>MAX(0,($B$13+$C$13*CJ674)/(1+$D$13*CJ674)*CC674/(CE674+273)*$E$13)</f>
        <v>0</v>
      </c>
      <c r="AK674" t="s">
        <v>292</v>
      </c>
      <c r="AL674" t="s">
        <v>292</v>
      </c>
      <c r="AM674">
        <v>0</v>
      </c>
      <c r="AN674">
        <v>0</v>
      </c>
      <c r="AO674">
        <f>1-AM674/AN674</f>
        <v>0</v>
      </c>
      <c r="AP674">
        <v>0</v>
      </c>
      <c r="AQ674" t="s">
        <v>292</v>
      </c>
      <c r="AR674" t="s">
        <v>292</v>
      </c>
      <c r="AS674">
        <v>0</v>
      </c>
      <c r="AT674">
        <v>0</v>
      </c>
      <c r="AU674">
        <f>1-AS674/AT674</f>
        <v>0</v>
      </c>
      <c r="AV674">
        <v>0.5</v>
      </c>
      <c r="AW674">
        <f>BN674</f>
        <v>0</v>
      </c>
      <c r="AX674">
        <f>K674</f>
        <v>0</v>
      </c>
      <c r="AY674">
        <f>AU674*AV674*AW674</f>
        <v>0</v>
      </c>
      <c r="AZ674">
        <f>(AX674-AP674)/AW674</f>
        <v>0</v>
      </c>
      <c r="BA674">
        <f>(AN674-AT674)/AT674</f>
        <v>0</v>
      </c>
      <c r="BB674">
        <f>AM674/(AO674+AM674/AT674)</f>
        <v>0</v>
      </c>
      <c r="BC674" t="s">
        <v>292</v>
      </c>
      <c r="BD674">
        <v>0</v>
      </c>
      <c r="BE674">
        <f>IF(BD674&lt;&gt;0, BD674, BB674)</f>
        <v>0</v>
      </c>
      <c r="BF674">
        <f>1-BE674/AT674</f>
        <v>0</v>
      </c>
      <c r="BG674">
        <f>(AT674-AS674)/(AT674-BE674)</f>
        <v>0</v>
      </c>
      <c r="BH674">
        <f>(AN674-AT674)/(AN674-BE674)</f>
        <v>0</v>
      </c>
      <c r="BI674">
        <f>(AT674-AS674)/(AT674-AM674)</f>
        <v>0</v>
      </c>
      <c r="BJ674">
        <f>(AN674-AT674)/(AN674-AM674)</f>
        <v>0</v>
      </c>
      <c r="BK674">
        <f>(BG674*BE674/AS674)</f>
        <v>0</v>
      </c>
      <c r="BL674">
        <f>(1-BK674)</f>
        <v>0</v>
      </c>
      <c r="BM674">
        <f>$B$11*CK674+$C$11*CL674+$F$11*CM674*(1-CP674)</f>
        <v>0</v>
      </c>
      <c r="BN674">
        <f>BM674*BO674</f>
        <v>0</v>
      </c>
      <c r="BO674">
        <f>($B$11*$D$9+$C$11*$D$9+$F$11*((CZ674+CR674)/MAX(CZ674+CR674+DA674, 0.1)*$I$9+DA674/MAX(CZ674+CR674+DA674, 0.1)*$J$9))/($B$11+$C$11+$F$11)</f>
        <v>0</v>
      </c>
      <c r="BP674">
        <f>($B$11*$K$9+$C$11*$K$9+$F$11*((CZ674+CR674)/MAX(CZ674+CR674+DA674, 0.1)*$P$9+DA674/MAX(CZ674+CR674+DA674, 0.1)*$Q$9))/($B$11+$C$11+$F$11)</f>
        <v>0</v>
      </c>
      <c r="BQ674">
        <v>6</v>
      </c>
      <c r="BR674">
        <v>0.5</v>
      </c>
      <c r="BS674" t="s">
        <v>293</v>
      </c>
      <c r="BT674">
        <v>2</v>
      </c>
      <c r="BU674">
        <v>1626466503</v>
      </c>
      <c r="BV674">
        <v>395.215</v>
      </c>
      <c r="BW674">
        <v>419.954333333333</v>
      </c>
      <c r="BX674">
        <v>21.8756666666667</v>
      </c>
      <c r="BY674">
        <v>11.6931666666667</v>
      </c>
      <c r="BZ674">
        <v>393.667</v>
      </c>
      <c r="CA674">
        <v>21.7912666666667</v>
      </c>
      <c r="CB674">
        <v>900.006666666667</v>
      </c>
      <c r="CC674">
        <v>100.752333333333</v>
      </c>
      <c r="CD674">
        <v>0.100453333333333</v>
      </c>
      <c r="CE674">
        <v>37.1587</v>
      </c>
      <c r="CF674">
        <v>34.0964333333333</v>
      </c>
      <c r="CG674">
        <v>999.9</v>
      </c>
      <c r="CH674">
        <v>0</v>
      </c>
      <c r="CI674">
        <v>0</v>
      </c>
      <c r="CJ674">
        <v>9994.98333333333</v>
      </c>
      <c r="CK674">
        <v>0</v>
      </c>
      <c r="CL674">
        <v>0.221023</v>
      </c>
      <c r="CM674">
        <v>1459.92</v>
      </c>
      <c r="CN674">
        <v>0.973007666666667</v>
      </c>
      <c r="CO674">
        <v>0.0269921666666667</v>
      </c>
      <c r="CP674">
        <v>0</v>
      </c>
      <c r="CQ674">
        <v>883.141</v>
      </c>
      <c r="CR674">
        <v>4.99999</v>
      </c>
      <c r="CS674">
        <v>13014.9</v>
      </c>
      <c r="CT674">
        <v>12727.7</v>
      </c>
      <c r="CU674">
        <v>41.25</v>
      </c>
      <c r="CV674">
        <v>42.458</v>
      </c>
      <c r="CW674">
        <v>42</v>
      </c>
      <c r="CX674">
        <v>42.187</v>
      </c>
      <c r="CY674">
        <v>44.187</v>
      </c>
      <c r="CZ674">
        <v>1415.65</v>
      </c>
      <c r="DA674">
        <v>39.27</v>
      </c>
      <c r="DB674">
        <v>0</v>
      </c>
      <c r="DC674">
        <v>1626466515.2</v>
      </c>
      <c r="DD674">
        <v>0</v>
      </c>
      <c r="DE674">
        <v>883.48676</v>
      </c>
      <c r="DF674">
        <v>-5.3540000118661</v>
      </c>
      <c r="DG674">
        <v>-74.107692269168</v>
      </c>
      <c r="DH674">
        <v>13023.244</v>
      </c>
      <c r="DI674">
        <v>15</v>
      </c>
      <c r="DJ674">
        <v>1626465084.6</v>
      </c>
      <c r="DK674" t="s">
        <v>294</v>
      </c>
      <c r="DL674">
        <v>1626465076.6</v>
      </c>
      <c r="DM674">
        <v>1626465084.6</v>
      </c>
      <c r="DN674">
        <v>8</v>
      </c>
      <c r="DO674">
        <v>0.212</v>
      </c>
      <c r="DP674">
        <v>0.013</v>
      </c>
      <c r="DQ674">
        <v>1.588</v>
      </c>
      <c r="DR674">
        <v>-0.074</v>
      </c>
      <c r="DS674">
        <v>420</v>
      </c>
      <c r="DT674">
        <v>3</v>
      </c>
      <c r="DU674">
        <v>0.13</v>
      </c>
      <c r="DV674">
        <v>0.03</v>
      </c>
      <c r="DW674">
        <v>-24.8014585365854</v>
      </c>
      <c r="DX674">
        <v>0.45623832752611</v>
      </c>
      <c r="DY674">
        <v>0.0490018913303966</v>
      </c>
      <c r="DZ674">
        <v>1</v>
      </c>
      <c r="EA674">
        <v>883.766363636364</v>
      </c>
      <c r="EB674">
        <v>-5.27208479474756</v>
      </c>
      <c r="EC674">
        <v>0.543725466499512</v>
      </c>
      <c r="ED674">
        <v>1</v>
      </c>
      <c r="EE674">
        <v>10.1464292682927</v>
      </c>
      <c r="EF674">
        <v>0.285470383275291</v>
      </c>
      <c r="EG674">
        <v>0.0292284212160302</v>
      </c>
      <c r="EH674">
        <v>0</v>
      </c>
      <c r="EI674">
        <v>2</v>
      </c>
      <c r="EJ674">
        <v>3</v>
      </c>
      <c r="EK674" t="s">
        <v>354</v>
      </c>
      <c r="EL674">
        <v>100</v>
      </c>
      <c r="EM674">
        <v>100</v>
      </c>
      <c r="EN674">
        <v>1.548</v>
      </c>
      <c r="EO674">
        <v>0.0846</v>
      </c>
      <c r="EP674">
        <v>0.796380875196005</v>
      </c>
      <c r="EQ674">
        <v>0.00225868272383977</v>
      </c>
      <c r="ER674">
        <v>-9.96746185667655e-07</v>
      </c>
      <c r="ES674">
        <v>2.83711317370827e-10</v>
      </c>
      <c r="ET674">
        <v>-0.071317122073674</v>
      </c>
      <c r="EU674">
        <v>-0.00217948432402501</v>
      </c>
      <c r="EV674">
        <v>0.000453263451741206</v>
      </c>
      <c r="EW674">
        <v>-1.16319206543697e-06</v>
      </c>
      <c r="EX674">
        <v>-2</v>
      </c>
      <c r="EY674">
        <v>2196</v>
      </c>
      <c r="EZ674">
        <v>1</v>
      </c>
      <c r="FA674">
        <v>25</v>
      </c>
      <c r="FB674">
        <v>23.8</v>
      </c>
      <c r="FC674">
        <v>23.7</v>
      </c>
      <c r="FD674">
        <v>18</v>
      </c>
      <c r="FE674">
        <v>845.077</v>
      </c>
      <c r="FF674">
        <v>444.198</v>
      </c>
      <c r="FG674">
        <v>46.7156</v>
      </c>
      <c r="FH674">
        <v>26.1162</v>
      </c>
      <c r="FI674">
        <v>30.0007</v>
      </c>
      <c r="FJ674">
        <v>25.8626</v>
      </c>
      <c r="FK674">
        <v>25.8598</v>
      </c>
      <c r="FL674">
        <v>25.2481</v>
      </c>
      <c r="FM674">
        <v>25.6356</v>
      </c>
      <c r="FN674">
        <v>0</v>
      </c>
      <c r="FO674">
        <v>47</v>
      </c>
      <c r="FP674">
        <v>420</v>
      </c>
      <c r="FQ674">
        <v>11.8238</v>
      </c>
      <c r="FR674">
        <v>101.387</v>
      </c>
      <c r="FS674">
        <v>101.798</v>
      </c>
    </row>
    <row r="675" spans="1:175">
      <c r="A675">
        <v>659</v>
      </c>
      <c r="B675">
        <v>1626466506</v>
      </c>
      <c r="C675">
        <v>1316.40000009537</v>
      </c>
      <c r="D675" t="s">
        <v>1612</v>
      </c>
      <c r="E675" t="s">
        <v>1613</v>
      </c>
      <c r="F675">
        <v>1</v>
      </c>
      <c r="G675" t="s">
        <v>291</v>
      </c>
      <c r="H675">
        <v>1626466505</v>
      </c>
      <c r="I675">
        <f>(J675)/1000</f>
        <v>0</v>
      </c>
      <c r="J675">
        <f>1000*CB675*AH675*(BX675-BY675)/(100*BQ675*(1000-AH675*BX675))</f>
        <v>0</v>
      </c>
      <c r="K675">
        <f>CB675*AH675*(BW675-BV675*(1000-AH675*BY675)/(1000-AH675*BX675))/(100*BQ675)</f>
        <v>0</v>
      </c>
      <c r="L675">
        <f>BV675 - IF(AH675&gt;1, K675*BQ675*100.0/(AJ675*CJ675), 0)</f>
        <v>0</v>
      </c>
      <c r="M675">
        <f>((S675-I675/2)*L675-K675)/(S675+I675/2)</f>
        <v>0</v>
      </c>
      <c r="N675">
        <f>M675*(CC675+CD675)/1000.0</f>
        <v>0</v>
      </c>
      <c r="O675">
        <f>(BV675 - IF(AH675&gt;1, K675*BQ675*100.0/(AJ675*CJ675), 0))*(CC675+CD675)/1000.0</f>
        <v>0</v>
      </c>
      <c r="P675">
        <f>2.0/((1/R675-1/Q675)+SIGN(R675)*SQRT((1/R675-1/Q675)*(1/R675-1/Q675) + 4*BR675/((BR675+1)*(BR675+1))*(2*1/R675*1/Q675-1/Q675*1/Q675)))</f>
        <v>0</v>
      </c>
      <c r="Q675">
        <f>IF(LEFT(BS675,1)&lt;&gt;"0",IF(LEFT(BS675,1)="1",3.0,BT675),$D$5+$E$5*(CJ675*CC675/($K$5*1000))+$F$5*(CJ675*CC675/($K$5*1000))*MAX(MIN(BQ675,$J$5),$I$5)*MAX(MIN(BQ675,$J$5),$I$5)+$G$5*MAX(MIN(BQ675,$J$5),$I$5)*(CJ675*CC675/($K$5*1000))+$H$5*(CJ675*CC675/($K$5*1000))*(CJ675*CC675/($K$5*1000)))</f>
        <v>0</v>
      </c>
      <c r="R675">
        <f>I675*(1000-(1000*0.61365*exp(17.502*V675/(240.97+V675))/(CC675+CD675)+BX675)/2)/(1000*0.61365*exp(17.502*V675/(240.97+V675))/(CC675+CD675)-BX675)</f>
        <v>0</v>
      </c>
      <c r="S675">
        <f>1/((BR675+1)/(P675/1.6)+1/(Q675/1.37)) + BR675/((BR675+1)/(P675/1.6) + BR675/(Q675/1.37))</f>
        <v>0</v>
      </c>
      <c r="T675">
        <f>(BM675*BP675)</f>
        <v>0</v>
      </c>
      <c r="U675">
        <f>(CE675+(T675+2*0.95*5.67E-8*(((CE675+$B$7)+273)^4-(CE675+273)^4)-44100*I675)/(1.84*29.3*Q675+8*0.95*5.67E-8*(CE675+273)^3))</f>
        <v>0</v>
      </c>
      <c r="V675">
        <f>($C$7*CF675+$D$7*CG675+$E$7*U675)</f>
        <v>0</v>
      </c>
      <c r="W675">
        <f>0.61365*exp(17.502*V675/(240.97+V675))</f>
        <v>0</v>
      </c>
      <c r="X675">
        <f>(Y675/Z675*100)</f>
        <v>0</v>
      </c>
      <c r="Y675">
        <f>BX675*(CC675+CD675)/1000</f>
        <v>0</v>
      </c>
      <c r="Z675">
        <f>0.61365*exp(17.502*CE675/(240.97+CE675))</f>
        <v>0</v>
      </c>
      <c r="AA675">
        <f>(W675-BX675*(CC675+CD675)/1000)</f>
        <v>0</v>
      </c>
      <c r="AB675">
        <f>(-I675*44100)</f>
        <v>0</v>
      </c>
      <c r="AC675">
        <f>2*29.3*Q675*0.92*(CE675-V675)</f>
        <v>0</v>
      </c>
      <c r="AD675">
        <f>2*0.95*5.67E-8*(((CE675+$B$7)+273)^4-(V675+273)^4)</f>
        <v>0</v>
      </c>
      <c r="AE675">
        <f>T675+AD675+AB675+AC675</f>
        <v>0</v>
      </c>
      <c r="AF675">
        <v>121</v>
      </c>
      <c r="AG675">
        <v>13</v>
      </c>
      <c r="AH675">
        <f>IF(AF675*$H$13&gt;=AJ675,1.0,(AJ675/(AJ675-AF675*$H$13)))</f>
        <v>0</v>
      </c>
      <c r="AI675">
        <f>(AH675-1)*100</f>
        <v>0</v>
      </c>
      <c r="AJ675">
        <f>MAX(0,($B$13+$C$13*CJ675)/(1+$D$13*CJ675)*CC675/(CE675+273)*$E$13)</f>
        <v>0</v>
      </c>
      <c r="AK675" t="s">
        <v>292</v>
      </c>
      <c r="AL675" t="s">
        <v>292</v>
      </c>
      <c r="AM675">
        <v>0</v>
      </c>
      <c r="AN675">
        <v>0</v>
      </c>
      <c r="AO675">
        <f>1-AM675/AN675</f>
        <v>0</v>
      </c>
      <c r="AP675">
        <v>0</v>
      </c>
      <c r="AQ675" t="s">
        <v>292</v>
      </c>
      <c r="AR675" t="s">
        <v>292</v>
      </c>
      <c r="AS675">
        <v>0</v>
      </c>
      <c r="AT675">
        <v>0</v>
      </c>
      <c r="AU675">
        <f>1-AS675/AT675</f>
        <v>0</v>
      </c>
      <c r="AV675">
        <v>0.5</v>
      </c>
      <c r="AW675">
        <f>BN675</f>
        <v>0</v>
      </c>
      <c r="AX675">
        <f>K675</f>
        <v>0</v>
      </c>
      <c r="AY675">
        <f>AU675*AV675*AW675</f>
        <v>0</v>
      </c>
      <c r="AZ675">
        <f>(AX675-AP675)/AW675</f>
        <v>0</v>
      </c>
      <c r="BA675">
        <f>(AN675-AT675)/AT675</f>
        <v>0</v>
      </c>
      <c r="BB675">
        <f>AM675/(AO675+AM675/AT675)</f>
        <v>0</v>
      </c>
      <c r="BC675" t="s">
        <v>292</v>
      </c>
      <c r="BD675">
        <v>0</v>
      </c>
      <c r="BE675">
        <f>IF(BD675&lt;&gt;0, BD675, BB675)</f>
        <v>0</v>
      </c>
      <c r="BF675">
        <f>1-BE675/AT675</f>
        <v>0</v>
      </c>
      <c r="BG675">
        <f>(AT675-AS675)/(AT675-BE675)</f>
        <v>0</v>
      </c>
      <c r="BH675">
        <f>(AN675-AT675)/(AN675-BE675)</f>
        <v>0</v>
      </c>
      <c r="BI675">
        <f>(AT675-AS675)/(AT675-AM675)</f>
        <v>0</v>
      </c>
      <c r="BJ675">
        <f>(AN675-AT675)/(AN675-AM675)</f>
        <v>0</v>
      </c>
      <c r="BK675">
        <f>(BG675*BE675/AS675)</f>
        <v>0</v>
      </c>
      <c r="BL675">
        <f>(1-BK675)</f>
        <v>0</v>
      </c>
      <c r="BM675">
        <f>$B$11*CK675+$C$11*CL675+$F$11*CM675*(1-CP675)</f>
        <v>0</v>
      </c>
      <c r="BN675">
        <f>BM675*BO675</f>
        <v>0</v>
      </c>
      <c r="BO675">
        <f>($B$11*$D$9+$C$11*$D$9+$F$11*((CZ675+CR675)/MAX(CZ675+CR675+DA675, 0.1)*$I$9+DA675/MAX(CZ675+CR675+DA675, 0.1)*$J$9))/($B$11+$C$11+$F$11)</f>
        <v>0</v>
      </c>
      <c r="BP675">
        <f>($B$11*$K$9+$C$11*$K$9+$F$11*((CZ675+CR675)/MAX(CZ675+CR675+DA675, 0.1)*$P$9+DA675/MAX(CZ675+CR675+DA675, 0.1)*$Q$9))/($B$11+$C$11+$F$11)</f>
        <v>0</v>
      </c>
      <c r="BQ675">
        <v>6</v>
      </c>
      <c r="BR675">
        <v>0.5</v>
      </c>
      <c r="BS675" t="s">
        <v>293</v>
      </c>
      <c r="BT675">
        <v>2</v>
      </c>
      <c r="BU675">
        <v>1626466505</v>
      </c>
      <c r="BV675">
        <v>395.250333333333</v>
      </c>
      <c r="BW675">
        <v>419.974</v>
      </c>
      <c r="BX675">
        <v>21.9007666666667</v>
      </c>
      <c r="BY675">
        <v>11.7174</v>
      </c>
      <c r="BZ675">
        <v>393.702</v>
      </c>
      <c r="CA675">
        <v>21.816</v>
      </c>
      <c r="CB675">
        <v>900.003333333333</v>
      </c>
      <c r="CC675">
        <v>100.753</v>
      </c>
      <c r="CD675">
        <v>0.100037466666667</v>
      </c>
      <c r="CE675">
        <v>37.1797333333333</v>
      </c>
      <c r="CF675">
        <v>34.1186333333333</v>
      </c>
      <c r="CG675">
        <v>999.9</v>
      </c>
      <c r="CH675">
        <v>0</v>
      </c>
      <c r="CI675">
        <v>0</v>
      </c>
      <c r="CJ675">
        <v>10002.5166666667</v>
      </c>
      <c r="CK675">
        <v>0</v>
      </c>
      <c r="CL675">
        <v>0.221023</v>
      </c>
      <c r="CM675">
        <v>1460.00666666667</v>
      </c>
      <c r="CN675">
        <v>0.973009</v>
      </c>
      <c r="CO675">
        <v>0.0269906</v>
      </c>
      <c r="CP675">
        <v>0</v>
      </c>
      <c r="CQ675">
        <v>882.508333333333</v>
      </c>
      <c r="CR675">
        <v>4.99999</v>
      </c>
      <c r="CS675">
        <v>13013.3333333333</v>
      </c>
      <c r="CT675">
        <v>12728.4</v>
      </c>
      <c r="CU675">
        <v>41.25</v>
      </c>
      <c r="CV675">
        <v>42.458</v>
      </c>
      <c r="CW675">
        <v>42</v>
      </c>
      <c r="CX675">
        <v>42.187</v>
      </c>
      <c r="CY675">
        <v>44.187</v>
      </c>
      <c r="CZ675">
        <v>1415.73666666667</v>
      </c>
      <c r="DA675">
        <v>39.27</v>
      </c>
      <c r="DB675">
        <v>0</v>
      </c>
      <c r="DC675">
        <v>1626466517</v>
      </c>
      <c r="DD675">
        <v>0</v>
      </c>
      <c r="DE675">
        <v>883.332115384615</v>
      </c>
      <c r="DF675">
        <v>-5.31189744557176</v>
      </c>
      <c r="DG675">
        <v>-73.490598158219</v>
      </c>
      <c r="DH675">
        <v>13021.4153846154</v>
      </c>
      <c r="DI675">
        <v>15</v>
      </c>
      <c r="DJ675">
        <v>1626465084.6</v>
      </c>
      <c r="DK675" t="s">
        <v>294</v>
      </c>
      <c r="DL675">
        <v>1626465076.6</v>
      </c>
      <c r="DM675">
        <v>1626465084.6</v>
      </c>
      <c r="DN675">
        <v>8</v>
      </c>
      <c r="DO675">
        <v>0.212</v>
      </c>
      <c r="DP675">
        <v>0.013</v>
      </c>
      <c r="DQ675">
        <v>1.588</v>
      </c>
      <c r="DR675">
        <v>-0.074</v>
      </c>
      <c r="DS675">
        <v>420</v>
      </c>
      <c r="DT675">
        <v>3</v>
      </c>
      <c r="DU675">
        <v>0.13</v>
      </c>
      <c r="DV675">
        <v>0.03</v>
      </c>
      <c r="DW675">
        <v>-24.7904341463415</v>
      </c>
      <c r="DX675">
        <v>0.488724041811869</v>
      </c>
      <c r="DY675">
        <v>0.0510106139589244</v>
      </c>
      <c r="DZ675">
        <v>1</v>
      </c>
      <c r="EA675">
        <v>883.6152</v>
      </c>
      <c r="EB675">
        <v>-5.20583953033166</v>
      </c>
      <c r="EC675">
        <v>0.568477807080325</v>
      </c>
      <c r="ED675">
        <v>1</v>
      </c>
      <c r="EE675">
        <v>10.1531585365854</v>
      </c>
      <c r="EF675">
        <v>0.274887804878074</v>
      </c>
      <c r="EG675">
        <v>0.0284647490647966</v>
      </c>
      <c r="EH675">
        <v>0</v>
      </c>
      <c r="EI675">
        <v>2</v>
      </c>
      <c r="EJ675">
        <v>3</v>
      </c>
      <c r="EK675" t="s">
        <v>354</v>
      </c>
      <c r="EL675">
        <v>100</v>
      </c>
      <c r="EM675">
        <v>100</v>
      </c>
      <c r="EN675">
        <v>1.549</v>
      </c>
      <c r="EO675">
        <v>0.085</v>
      </c>
      <c r="EP675">
        <v>0.796380875196005</v>
      </c>
      <c r="EQ675">
        <v>0.00225868272383977</v>
      </c>
      <c r="ER675">
        <v>-9.96746185667655e-07</v>
      </c>
      <c r="ES675">
        <v>2.83711317370827e-10</v>
      </c>
      <c r="ET675">
        <v>-0.071317122073674</v>
      </c>
      <c r="EU675">
        <v>-0.00217948432402501</v>
      </c>
      <c r="EV675">
        <v>0.000453263451741206</v>
      </c>
      <c r="EW675">
        <v>-1.16319206543697e-06</v>
      </c>
      <c r="EX675">
        <v>-2</v>
      </c>
      <c r="EY675">
        <v>2196</v>
      </c>
      <c r="EZ675">
        <v>1</v>
      </c>
      <c r="FA675">
        <v>25</v>
      </c>
      <c r="FB675">
        <v>23.8</v>
      </c>
      <c r="FC675">
        <v>23.7</v>
      </c>
      <c r="FD675">
        <v>18</v>
      </c>
      <c r="FE675">
        <v>845.258</v>
      </c>
      <c r="FF675">
        <v>444.083</v>
      </c>
      <c r="FG675">
        <v>46.7359</v>
      </c>
      <c r="FH675">
        <v>26.1204</v>
      </c>
      <c r="FI675">
        <v>30.0007</v>
      </c>
      <c r="FJ675">
        <v>25.865</v>
      </c>
      <c r="FK675">
        <v>25.8625</v>
      </c>
      <c r="FL675">
        <v>25.248</v>
      </c>
      <c r="FM675">
        <v>25.6356</v>
      </c>
      <c r="FN675">
        <v>0</v>
      </c>
      <c r="FO675">
        <v>47</v>
      </c>
      <c r="FP675">
        <v>420</v>
      </c>
      <c r="FQ675">
        <v>11.8085</v>
      </c>
      <c r="FR675">
        <v>101.386</v>
      </c>
      <c r="FS675">
        <v>101.797</v>
      </c>
    </row>
    <row r="676" spans="1:175">
      <c r="A676">
        <v>660</v>
      </c>
      <c r="B676">
        <v>1626466508</v>
      </c>
      <c r="C676">
        <v>1318.40000009537</v>
      </c>
      <c r="D676" t="s">
        <v>1614</v>
      </c>
      <c r="E676" t="s">
        <v>1615</v>
      </c>
      <c r="F676">
        <v>1</v>
      </c>
      <c r="G676" t="s">
        <v>291</v>
      </c>
      <c r="H676">
        <v>1626466507</v>
      </c>
      <c r="I676">
        <f>(J676)/1000</f>
        <v>0</v>
      </c>
      <c r="J676">
        <f>1000*CB676*AH676*(BX676-BY676)/(100*BQ676*(1000-AH676*BX676))</f>
        <v>0</v>
      </c>
      <c r="K676">
        <f>CB676*AH676*(BW676-BV676*(1000-AH676*BY676)/(1000-AH676*BX676))/(100*BQ676)</f>
        <v>0</v>
      </c>
      <c r="L676">
        <f>BV676 - IF(AH676&gt;1, K676*BQ676*100.0/(AJ676*CJ676), 0)</f>
        <v>0</v>
      </c>
      <c r="M676">
        <f>((S676-I676/2)*L676-K676)/(S676+I676/2)</f>
        <v>0</v>
      </c>
      <c r="N676">
        <f>M676*(CC676+CD676)/1000.0</f>
        <v>0</v>
      </c>
      <c r="O676">
        <f>(BV676 - IF(AH676&gt;1, K676*BQ676*100.0/(AJ676*CJ676), 0))*(CC676+CD676)/1000.0</f>
        <v>0</v>
      </c>
      <c r="P676">
        <f>2.0/((1/R676-1/Q676)+SIGN(R676)*SQRT((1/R676-1/Q676)*(1/R676-1/Q676) + 4*BR676/((BR676+1)*(BR676+1))*(2*1/R676*1/Q676-1/Q676*1/Q676)))</f>
        <v>0</v>
      </c>
      <c r="Q676">
        <f>IF(LEFT(BS676,1)&lt;&gt;"0",IF(LEFT(BS676,1)="1",3.0,BT676),$D$5+$E$5*(CJ676*CC676/($K$5*1000))+$F$5*(CJ676*CC676/($K$5*1000))*MAX(MIN(BQ676,$J$5),$I$5)*MAX(MIN(BQ676,$J$5),$I$5)+$G$5*MAX(MIN(BQ676,$J$5),$I$5)*(CJ676*CC676/($K$5*1000))+$H$5*(CJ676*CC676/($K$5*1000))*(CJ676*CC676/($K$5*1000)))</f>
        <v>0</v>
      </c>
      <c r="R676">
        <f>I676*(1000-(1000*0.61365*exp(17.502*V676/(240.97+V676))/(CC676+CD676)+BX676)/2)/(1000*0.61365*exp(17.502*V676/(240.97+V676))/(CC676+CD676)-BX676)</f>
        <v>0</v>
      </c>
      <c r="S676">
        <f>1/((BR676+1)/(P676/1.6)+1/(Q676/1.37)) + BR676/((BR676+1)/(P676/1.6) + BR676/(Q676/1.37))</f>
        <v>0</v>
      </c>
      <c r="T676">
        <f>(BM676*BP676)</f>
        <v>0</v>
      </c>
      <c r="U676">
        <f>(CE676+(T676+2*0.95*5.67E-8*(((CE676+$B$7)+273)^4-(CE676+273)^4)-44100*I676)/(1.84*29.3*Q676+8*0.95*5.67E-8*(CE676+273)^3))</f>
        <v>0</v>
      </c>
      <c r="V676">
        <f>($C$7*CF676+$D$7*CG676+$E$7*U676)</f>
        <v>0</v>
      </c>
      <c r="W676">
        <f>0.61365*exp(17.502*V676/(240.97+V676))</f>
        <v>0</v>
      </c>
      <c r="X676">
        <f>(Y676/Z676*100)</f>
        <v>0</v>
      </c>
      <c r="Y676">
        <f>BX676*(CC676+CD676)/1000</f>
        <v>0</v>
      </c>
      <c r="Z676">
        <f>0.61365*exp(17.502*CE676/(240.97+CE676))</f>
        <v>0</v>
      </c>
      <c r="AA676">
        <f>(W676-BX676*(CC676+CD676)/1000)</f>
        <v>0</v>
      </c>
      <c r="AB676">
        <f>(-I676*44100)</f>
        <v>0</v>
      </c>
      <c r="AC676">
        <f>2*29.3*Q676*0.92*(CE676-V676)</f>
        <v>0</v>
      </c>
      <c r="AD676">
        <f>2*0.95*5.67E-8*(((CE676+$B$7)+273)^4-(V676+273)^4)</f>
        <v>0</v>
      </c>
      <c r="AE676">
        <f>T676+AD676+AB676+AC676</f>
        <v>0</v>
      </c>
      <c r="AF676">
        <v>121</v>
      </c>
      <c r="AG676">
        <v>13</v>
      </c>
      <c r="AH676">
        <f>IF(AF676*$H$13&gt;=AJ676,1.0,(AJ676/(AJ676-AF676*$H$13)))</f>
        <v>0</v>
      </c>
      <c r="AI676">
        <f>(AH676-1)*100</f>
        <v>0</v>
      </c>
      <c r="AJ676">
        <f>MAX(0,($B$13+$C$13*CJ676)/(1+$D$13*CJ676)*CC676/(CE676+273)*$E$13)</f>
        <v>0</v>
      </c>
      <c r="AK676" t="s">
        <v>292</v>
      </c>
      <c r="AL676" t="s">
        <v>292</v>
      </c>
      <c r="AM676">
        <v>0</v>
      </c>
      <c r="AN676">
        <v>0</v>
      </c>
      <c r="AO676">
        <f>1-AM676/AN676</f>
        <v>0</v>
      </c>
      <c r="AP676">
        <v>0</v>
      </c>
      <c r="AQ676" t="s">
        <v>292</v>
      </c>
      <c r="AR676" t="s">
        <v>292</v>
      </c>
      <c r="AS676">
        <v>0</v>
      </c>
      <c r="AT676">
        <v>0</v>
      </c>
      <c r="AU676">
        <f>1-AS676/AT676</f>
        <v>0</v>
      </c>
      <c r="AV676">
        <v>0.5</v>
      </c>
      <c r="AW676">
        <f>BN676</f>
        <v>0</v>
      </c>
      <c r="AX676">
        <f>K676</f>
        <v>0</v>
      </c>
      <c r="AY676">
        <f>AU676*AV676*AW676</f>
        <v>0</v>
      </c>
      <c r="AZ676">
        <f>(AX676-AP676)/AW676</f>
        <v>0</v>
      </c>
      <c r="BA676">
        <f>(AN676-AT676)/AT676</f>
        <v>0</v>
      </c>
      <c r="BB676">
        <f>AM676/(AO676+AM676/AT676)</f>
        <v>0</v>
      </c>
      <c r="BC676" t="s">
        <v>292</v>
      </c>
      <c r="BD676">
        <v>0</v>
      </c>
      <c r="BE676">
        <f>IF(BD676&lt;&gt;0, BD676, BB676)</f>
        <v>0</v>
      </c>
      <c r="BF676">
        <f>1-BE676/AT676</f>
        <v>0</v>
      </c>
      <c r="BG676">
        <f>(AT676-AS676)/(AT676-BE676)</f>
        <v>0</v>
      </c>
      <c r="BH676">
        <f>(AN676-AT676)/(AN676-BE676)</f>
        <v>0</v>
      </c>
      <c r="BI676">
        <f>(AT676-AS676)/(AT676-AM676)</f>
        <v>0</v>
      </c>
      <c r="BJ676">
        <f>(AN676-AT676)/(AN676-AM676)</f>
        <v>0</v>
      </c>
      <c r="BK676">
        <f>(BG676*BE676/AS676)</f>
        <v>0</v>
      </c>
      <c r="BL676">
        <f>(1-BK676)</f>
        <v>0</v>
      </c>
      <c r="BM676">
        <f>$B$11*CK676+$C$11*CL676+$F$11*CM676*(1-CP676)</f>
        <v>0</v>
      </c>
      <c r="BN676">
        <f>BM676*BO676</f>
        <v>0</v>
      </c>
      <c r="BO676">
        <f>($B$11*$D$9+$C$11*$D$9+$F$11*((CZ676+CR676)/MAX(CZ676+CR676+DA676, 0.1)*$I$9+DA676/MAX(CZ676+CR676+DA676, 0.1)*$J$9))/($B$11+$C$11+$F$11)</f>
        <v>0</v>
      </c>
      <c r="BP676">
        <f>($B$11*$K$9+$C$11*$K$9+$F$11*((CZ676+CR676)/MAX(CZ676+CR676+DA676, 0.1)*$P$9+DA676/MAX(CZ676+CR676+DA676, 0.1)*$Q$9))/($B$11+$C$11+$F$11)</f>
        <v>0</v>
      </c>
      <c r="BQ676">
        <v>6</v>
      </c>
      <c r="BR676">
        <v>0.5</v>
      </c>
      <c r="BS676" t="s">
        <v>293</v>
      </c>
      <c r="BT676">
        <v>2</v>
      </c>
      <c r="BU676">
        <v>1626466507</v>
      </c>
      <c r="BV676">
        <v>395.264333333333</v>
      </c>
      <c r="BW676">
        <v>419.987333333333</v>
      </c>
      <c r="BX676">
        <v>21.9291333333333</v>
      </c>
      <c r="BY676">
        <v>11.7327666666667</v>
      </c>
      <c r="BZ676">
        <v>393.716</v>
      </c>
      <c r="CA676">
        <v>21.8439333333333</v>
      </c>
      <c r="CB676">
        <v>900.029</v>
      </c>
      <c r="CC676">
        <v>100.753</v>
      </c>
      <c r="CD676">
        <v>0.100337</v>
      </c>
      <c r="CE676">
        <v>37.1986</v>
      </c>
      <c r="CF676">
        <v>34.1304333333333</v>
      </c>
      <c r="CG676">
        <v>999.9</v>
      </c>
      <c r="CH676">
        <v>0</v>
      </c>
      <c r="CI676">
        <v>0</v>
      </c>
      <c r="CJ676">
        <v>9995.61666666667</v>
      </c>
      <c r="CK676">
        <v>0</v>
      </c>
      <c r="CL676">
        <v>0.221023</v>
      </c>
      <c r="CM676">
        <v>1460.00333333333</v>
      </c>
      <c r="CN676">
        <v>0.973009</v>
      </c>
      <c r="CO676">
        <v>0.0269906</v>
      </c>
      <c r="CP676">
        <v>0</v>
      </c>
      <c r="CQ676">
        <v>882.557</v>
      </c>
      <c r="CR676">
        <v>4.99999</v>
      </c>
      <c r="CS676">
        <v>13012.2333333333</v>
      </c>
      <c r="CT676">
        <v>12728.4</v>
      </c>
      <c r="CU676">
        <v>41.25</v>
      </c>
      <c r="CV676">
        <v>42.5</v>
      </c>
      <c r="CW676">
        <v>42</v>
      </c>
      <c r="CX676">
        <v>42.208</v>
      </c>
      <c r="CY676">
        <v>44.25</v>
      </c>
      <c r="CZ676">
        <v>1415.73333333333</v>
      </c>
      <c r="DA676">
        <v>39.27</v>
      </c>
      <c r="DB676">
        <v>0</v>
      </c>
      <c r="DC676">
        <v>1626466519.4</v>
      </c>
      <c r="DD676">
        <v>0</v>
      </c>
      <c r="DE676">
        <v>883.100076923077</v>
      </c>
      <c r="DF676">
        <v>-4.81333334339179</v>
      </c>
      <c r="DG676">
        <v>-68.2529914384805</v>
      </c>
      <c r="DH676">
        <v>13018.7153846154</v>
      </c>
      <c r="DI676">
        <v>15</v>
      </c>
      <c r="DJ676">
        <v>1626465084.6</v>
      </c>
      <c r="DK676" t="s">
        <v>294</v>
      </c>
      <c r="DL676">
        <v>1626465076.6</v>
      </c>
      <c r="DM676">
        <v>1626465084.6</v>
      </c>
      <c r="DN676">
        <v>8</v>
      </c>
      <c r="DO676">
        <v>0.212</v>
      </c>
      <c r="DP676">
        <v>0.013</v>
      </c>
      <c r="DQ676">
        <v>1.588</v>
      </c>
      <c r="DR676">
        <v>-0.074</v>
      </c>
      <c r="DS676">
        <v>420</v>
      </c>
      <c r="DT676">
        <v>3</v>
      </c>
      <c r="DU676">
        <v>0.13</v>
      </c>
      <c r="DV676">
        <v>0.03</v>
      </c>
      <c r="DW676">
        <v>-24.7766975609756</v>
      </c>
      <c r="DX676">
        <v>0.480054355400646</v>
      </c>
      <c r="DY676">
        <v>0.0501863283676619</v>
      </c>
      <c r="DZ676">
        <v>1</v>
      </c>
      <c r="EA676">
        <v>883.430363636364</v>
      </c>
      <c r="EB676">
        <v>-5.3692368799138</v>
      </c>
      <c r="EC676">
        <v>0.559812458758031</v>
      </c>
      <c r="ED676">
        <v>1</v>
      </c>
      <c r="EE676">
        <v>10.1618804878049</v>
      </c>
      <c r="EF676">
        <v>0.235367247386755</v>
      </c>
      <c r="EG676">
        <v>0.0246526228705222</v>
      </c>
      <c r="EH676">
        <v>0</v>
      </c>
      <c r="EI676">
        <v>2</v>
      </c>
      <c r="EJ676">
        <v>3</v>
      </c>
      <c r="EK676" t="s">
        <v>354</v>
      </c>
      <c r="EL676">
        <v>100</v>
      </c>
      <c r="EM676">
        <v>100</v>
      </c>
      <c r="EN676">
        <v>1.549</v>
      </c>
      <c r="EO676">
        <v>0.0855</v>
      </c>
      <c r="EP676">
        <v>0.796380875196005</v>
      </c>
      <c r="EQ676">
        <v>0.00225868272383977</v>
      </c>
      <c r="ER676">
        <v>-9.96746185667655e-07</v>
      </c>
      <c r="ES676">
        <v>2.83711317370827e-10</v>
      </c>
      <c r="ET676">
        <v>-0.071317122073674</v>
      </c>
      <c r="EU676">
        <v>-0.00217948432402501</v>
      </c>
      <c r="EV676">
        <v>0.000453263451741206</v>
      </c>
      <c r="EW676">
        <v>-1.16319206543697e-06</v>
      </c>
      <c r="EX676">
        <v>-2</v>
      </c>
      <c r="EY676">
        <v>2196</v>
      </c>
      <c r="EZ676">
        <v>1</v>
      </c>
      <c r="FA676">
        <v>25</v>
      </c>
      <c r="FB676">
        <v>23.9</v>
      </c>
      <c r="FC676">
        <v>23.7</v>
      </c>
      <c r="FD676">
        <v>18</v>
      </c>
      <c r="FE676">
        <v>845.705</v>
      </c>
      <c r="FF676">
        <v>444.14</v>
      </c>
      <c r="FG676">
        <v>46.7564</v>
      </c>
      <c r="FH676">
        <v>26.1237</v>
      </c>
      <c r="FI676">
        <v>30.0007</v>
      </c>
      <c r="FJ676">
        <v>25.8677</v>
      </c>
      <c r="FK676">
        <v>25.8656</v>
      </c>
      <c r="FL676">
        <v>25.2473</v>
      </c>
      <c r="FM676">
        <v>25.6356</v>
      </c>
      <c r="FN676">
        <v>0</v>
      </c>
      <c r="FO676">
        <v>47</v>
      </c>
      <c r="FP676">
        <v>420</v>
      </c>
      <c r="FQ676">
        <v>11.7913</v>
      </c>
      <c r="FR676">
        <v>101.385</v>
      </c>
      <c r="FS676">
        <v>101.797</v>
      </c>
    </row>
    <row r="677" spans="1:175">
      <c r="A677">
        <v>661</v>
      </c>
      <c r="B677">
        <v>1626466510</v>
      </c>
      <c r="C677">
        <v>1320.40000009537</v>
      </c>
      <c r="D677" t="s">
        <v>1616</v>
      </c>
      <c r="E677" t="s">
        <v>1617</v>
      </c>
      <c r="F677">
        <v>1</v>
      </c>
      <c r="G677" t="s">
        <v>291</v>
      </c>
      <c r="H677">
        <v>1626466509</v>
      </c>
      <c r="I677">
        <f>(J677)/1000</f>
        <v>0</v>
      </c>
      <c r="J677">
        <f>1000*CB677*AH677*(BX677-BY677)/(100*BQ677*(1000-AH677*BX677))</f>
        <v>0</v>
      </c>
      <c r="K677">
        <f>CB677*AH677*(BW677-BV677*(1000-AH677*BY677)/(1000-AH677*BX677))/(100*BQ677)</f>
        <v>0</v>
      </c>
      <c r="L677">
        <f>BV677 - IF(AH677&gt;1, K677*BQ677*100.0/(AJ677*CJ677), 0)</f>
        <v>0</v>
      </c>
      <c r="M677">
        <f>((S677-I677/2)*L677-K677)/(S677+I677/2)</f>
        <v>0</v>
      </c>
      <c r="N677">
        <f>M677*(CC677+CD677)/1000.0</f>
        <v>0</v>
      </c>
      <c r="O677">
        <f>(BV677 - IF(AH677&gt;1, K677*BQ677*100.0/(AJ677*CJ677), 0))*(CC677+CD677)/1000.0</f>
        <v>0</v>
      </c>
      <c r="P677">
        <f>2.0/((1/R677-1/Q677)+SIGN(R677)*SQRT((1/R677-1/Q677)*(1/R677-1/Q677) + 4*BR677/((BR677+1)*(BR677+1))*(2*1/R677*1/Q677-1/Q677*1/Q677)))</f>
        <v>0</v>
      </c>
      <c r="Q677">
        <f>IF(LEFT(BS677,1)&lt;&gt;"0",IF(LEFT(BS677,1)="1",3.0,BT677),$D$5+$E$5*(CJ677*CC677/($K$5*1000))+$F$5*(CJ677*CC677/($K$5*1000))*MAX(MIN(BQ677,$J$5),$I$5)*MAX(MIN(BQ677,$J$5),$I$5)+$G$5*MAX(MIN(BQ677,$J$5),$I$5)*(CJ677*CC677/($K$5*1000))+$H$5*(CJ677*CC677/($K$5*1000))*(CJ677*CC677/($K$5*1000)))</f>
        <v>0</v>
      </c>
      <c r="R677">
        <f>I677*(1000-(1000*0.61365*exp(17.502*V677/(240.97+V677))/(CC677+CD677)+BX677)/2)/(1000*0.61365*exp(17.502*V677/(240.97+V677))/(CC677+CD677)-BX677)</f>
        <v>0</v>
      </c>
      <c r="S677">
        <f>1/((BR677+1)/(P677/1.6)+1/(Q677/1.37)) + BR677/((BR677+1)/(P677/1.6) + BR677/(Q677/1.37))</f>
        <v>0</v>
      </c>
      <c r="T677">
        <f>(BM677*BP677)</f>
        <v>0</v>
      </c>
      <c r="U677">
        <f>(CE677+(T677+2*0.95*5.67E-8*(((CE677+$B$7)+273)^4-(CE677+273)^4)-44100*I677)/(1.84*29.3*Q677+8*0.95*5.67E-8*(CE677+273)^3))</f>
        <v>0</v>
      </c>
      <c r="V677">
        <f>($C$7*CF677+$D$7*CG677+$E$7*U677)</f>
        <v>0</v>
      </c>
      <c r="W677">
        <f>0.61365*exp(17.502*V677/(240.97+V677))</f>
        <v>0</v>
      </c>
      <c r="X677">
        <f>(Y677/Z677*100)</f>
        <v>0</v>
      </c>
      <c r="Y677">
        <f>BX677*(CC677+CD677)/1000</f>
        <v>0</v>
      </c>
      <c r="Z677">
        <f>0.61365*exp(17.502*CE677/(240.97+CE677))</f>
        <v>0</v>
      </c>
      <c r="AA677">
        <f>(W677-BX677*(CC677+CD677)/1000)</f>
        <v>0</v>
      </c>
      <c r="AB677">
        <f>(-I677*44100)</f>
        <v>0</v>
      </c>
      <c r="AC677">
        <f>2*29.3*Q677*0.92*(CE677-V677)</f>
        <v>0</v>
      </c>
      <c r="AD677">
        <f>2*0.95*5.67E-8*(((CE677+$B$7)+273)^4-(V677+273)^4)</f>
        <v>0</v>
      </c>
      <c r="AE677">
        <f>T677+AD677+AB677+AC677</f>
        <v>0</v>
      </c>
      <c r="AF677">
        <v>121</v>
      </c>
      <c r="AG677">
        <v>13</v>
      </c>
      <c r="AH677">
        <f>IF(AF677*$H$13&gt;=AJ677,1.0,(AJ677/(AJ677-AF677*$H$13)))</f>
        <v>0</v>
      </c>
      <c r="AI677">
        <f>(AH677-1)*100</f>
        <v>0</v>
      </c>
      <c r="AJ677">
        <f>MAX(0,($B$13+$C$13*CJ677)/(1+$D$13*CJ677)*CC677/(CE677+273)*$E$13)</f>
        <v>0</v>
      </c>
      <c r="AK677" t="s">
        <v>292</v>
      </c>
      <c r="AL677" t="s">
        <v>292</v>
      </c>
      <c r="AM677">
        <v>0</v>
      </c>
      <c r="AN677">
        <v>0</v>
      </c>
      <c r="AO677">
        <f>1-AM677/AN677</f>
        <v>0</v>
      </c>
      <c r="AP677">
        <v>0</v>
      </c>
      <c r="AQ677" t="s">
        <v>292</v>
      </c>
      <c r="AR677" t="s">
        <v>292</v>
      </c>
      <c r="AS677">
        <v>0</v>
      </c>
      <c r="AT677">
        <v>0</v>
      </c>
      <c r="AU677">
        <f>1-AS677/AT677</f>
        <v>0</v>
      </c>
      <c r="AV677">
        <v>0.5</v>
      </c>
      <c r="AW677">
        <f>BN677</f>
        <v>0</v>
      </c>
      <c r="AX677">
        <f>K677</f>
        <v>0</v>
      </c>
      <c r="AY677">
        <f>AU677*AV677*AW677</f>
        <v>0</v>
      </c>
      <c r="AZ677">
        <f>(AX677-AP677)/AW677</f>
        <v>0</v>
      </c>
      <c r="BA677">
        <f>(AN677-AT677)/AT677</f>
        <v>0</v>
      </c>
      <c r="BB677">
        <f>AM677/(AO677+AM677/AT677)</f>
        <v>0</v>
      </c>
      <c r="BC677" t="s">
        <v>292</v>
      </c>
      <c r="BD677">
        <v>0</v>
      </c>
      <c r="BE677">
        <f>IF(BD677&lt;&gt;0, BD677, BB677)</f>
        <v>0</v>
      </c>
      <c r="BF677">
        <f>1-BE677/AT677</f>
        <v>0</v>
      </c>
      <c r="BG677">
        <f>(AT677-AS677)/(AT677-BE677)</f>
        <v>0</v>
      </c>
      <c r="BH677">
        <f>(AN677-AT677)/(AN677-BE677)</f>
        <v>0</v>
      </c>
      <c r="BI677">
        <f>(AT677-AS677)/(AT677-AM677)</f>
        <v>0</v>
      </c>
      <c r="BJ677">
        <f>(AN677-AT677)/(AN677-AM677)</f>
        <v>0</v>
      </c>
      <c r="BK677">
        <f>(BG677*BE677/AS677)</f>
        <v>0</v>
      </c>
      <c r="BL677">
        <f>(1-BK677)</f>
        <v>0</v>
      </c>
      <c r="BM677">
        <f>$B$11*CK677+$C$11*CL677+$F$11*CM677*(1-CP677)</f>
        <v>0</v>
      </c>
      <c r="BN677">
        <f>BM677*BO677</f>
        <v>0</v>
      </c>
      <c r="BO677">
        <f>($B$11*$D$9+$C$11*$D$9+$F$11*((CZ677+CR677)/MAX(CZ677+CR677+DA677, 0.1)*$I$9+DA677/MAX(CZ677+CR677+DA677, 0.1)*$J$9))/($B$11+$C$11+$F$11)</f>
        <v>0</v>
      </c>
      <c r="BP677">
        <f>($B$11*$K$9+$C$11*$K$9+$F$11*((CZ677+CR677)/MAX(CZ677+CR677+DA677, 0.1)*$P$9+DA677/MAX(CZ677+CR677+DA677, 0.1)*$Q$9))/($B$11+$C$11+$F$11)</f>
        <v>0</v>
      </c>
      <c r="BQ677">
        <v>6</v>
      </c>
      <c r="BR677">
        <v>0.5</v>
      </c>
      <c r="BS677" t="s">
        <v>293</v>
      </c>
      <c r="BT677">
        <v>2</v>
      </c>
      <c r="BU677">
        <v>1626466509</v>
      </c>
      <c r="BV677">
        <v>395.257</v>
      </c>
      <c r="BW677">
        <v>420.014666666667</v>
      </c>
      <c r="BX677">
        <v>21.9582666666667</v>
      </c>
      <c r="BY677">
        <v>11.7408</v>
      </c>
      <c r="BZ677">
        <v>393.708666666667</v>
      </c>
      <c r="CA677">
        <v>21.8725666666667</v>
      </c>
      <c r="CB677">
        <v>900.03</v>
      </c>
      <c r="CC677">
        <v>100.751666666667</v>
      </c>
      <c r="CD677">
        <v>0.100561</v>
      </c>
      <c r="CE677">
        <v>37.2192333333333</v>
      </c>
      <c r="CF677">
        <v>34.1471666666667</v>
      </c>
      <c r="CG677">
        <v>999.9</v>
      </c>
      <c r="CH677">
        <v>0</v>
      </c>
      <c r="CI677">
        <v>0</v>
      </c>
      <c r="CJ677">
        <v>10000.0166666667</v>
      </c>
      <c r="CK677">
        <v>0</v>
      </c>
      <c r="CL677">
        <v>0.221023</v>
      </c>
      <c r="CM677">
        <v>1459.99666666667</v>
      </c>
      <c r="CN677">
        <v>0.973009</v>
      </c>
      <c r="CO677">
        <v>0.0269906</v>
      </c>
      <c r="CP677">
        <v>0</v>
      </c>
      <c r="CQ677">
        <v>882.547666666667</v>
      </c>
      <c r="CR677">
        <v>4.99999</v>
      </c>
      <c r="CS677">
        <v>13010.5333333333</v>
      </c>
      <c r="CT677">
        <v>12728.3666666667</v>
      </c>
      <c r="CU677">
        <v>41.25</v>
      </c>
      <c r="CV677">
        <v>42.5</v>
      </c>
      <c r="CW677">
        <v>42</v>
      </c>
      <c r="CX677">
        <v>42.208</v>
      </c>
      <c r="CY677">
        <v>44.208</v>
      </c>
      <c r="CZ677">
        <v>1415.72666666667</v>
      </c>
      <c r="DA677">
        <v>39.27</v>
      </c>
      <c r="DB677">
        <v>0</v>
      </c>
      <c r="DC677">
        <v>1626466521.2</v>
      </c>
      <c r="DD677">
        <v>0</v>
      </c>
      <c r="DE677">
        <v>882.95656</v>
      </c>
      <c r="DF677">
        <v>-4.92707692974691</v>
      </c>
      <c r="DG677">
        <v>-64.9615384584475</v>
      </c>
      <c r="DH677">
        <v>13016.344</v>
      </c>
      <c r="DI677">
        <v>15</v>
      </c>
      <c r="DJ677">
        <v>1626465084.6</v>
      </c>
      <c r="DK677" t="s">
        <v>294</v>
      </c>
      <c r="DL677">
        <v>1626465076.6</v>
      </c>
      <c r="DM677">
        <v>1626465084.6</v>
      </c>
      <c r="DN677">
        <v>8</v>
      </c>
      <c r="DO677">
        <v>0.212</v>
      </c>
      <c r="DP677">
        <v>0.013</v>
      </c>
      <c r="DQ677">
        <v>1.588</v>
      </c>
      <c r="DR677">
        <v>-0.074</v>
      </c>
      <c r="DS677">
        <v>420</v>
      </c>
      <c r="DT677">
        <v>3</v>
      </c>
      <c r="DU677">
        <v>0.13</v>
      </c>
      <c r="DV677">
        <v>0.03</v>
      </c>
      <c r="DW677">
        <v>-24.7661780487805</v>
      </c>
      <c r="DX677">
        <v>0.379670383275249</v>
      </c>
      <c r="DY677">
        <v>0.0436719227332291</v>
      </c>
      <c r="DZ677">
        <v>1</v>
      </c>
      <c r="EA677">
        <v>883.269848484849</v>
      </c>
      <c r="EB677">
        <v>-5.32153904430596</v>
      </c>
      <c r="EC677">
        <v>0.553924900347487</v>
      </c>
      <c r="ED677">
        <v>1</v>
      </c>
      <c r="EE677">
        <v>10.1715097560976</v>
      </c>
      <c r="EF677">
        <v>0.213307317073166</v>
      </c>
      <c r="EG677">
        <v>0.0219889085663775</v>
      </c>
      <c r="EH677">
        <v>0</v>
      </c>
      <c r="EI677">
        <v>2</v>
      </c>
      <c r="EJ677">
        <v>3</v>
      </c>
      <c r="EK677" t="s">
        <v>354</v>
      </c>
      <c r="EL677">
        <v>100</v>
      </c>
      <c r="EM677">
        <v>100</v>
      </c>
      <c r="EN677">
        <v>1.548</v>
      </c>
      <c r="EO677">
        <v>0.0859</v>
      </c>
      <c r="EP677">
        <v>0.796380875196005</v>
      </c>
      <c r="EQ677">
        <v>0.00225868272383977</v>
      </c>
      <c r="ER677">
        <v>-9.96746185667655e-07</v>
      </c>
      <c r="ES677">
        <v>2.83711317370827e-10</v>
      </c>
      <c r="ET677">
        <v>-0.071317122073674</v>
      </c>
      <c r="EU677">
        <v>-0.00217948432402501</v>
      </c>
      <c r="EV677">
        <v>0.000453263451741206</v>
      </c>
      <c r="EW677">
        <v>-1.16319206543697e-06</v>
      </c>
      <c r="EX677">
        <v>-2</v>
      </c>
      <c r="EY677">
        <v>2196</v>
      </c>
      <c r="EZ677">
        <v>1</v>
      </c>
      <c r="FA677">
        <v>25</v>
      </c>
      <c r="FB677">
        <v>23.9</v>
      </c>
      <c r="FC677">
        <v>23.8</v>
      </c>
      <c r="FD677">
        <v>18</v>
      </c>
      <c r="FE677">
        <v>845.8</v>
      </c>
      <c r="FF677">
        <v>444.223</v>
      </c>
      <c r="FG677">
        <v>46.7762</v>
      </c>
      <c r="FH677">
        <v>26.1272</v>
      </c>
      <c r="FI677">
        <v>30.0007</v>
      </c>
      <c r="FJ677">
        <v>25.8708</v>
      </c>
      <c r="FK677">
        <v>25.8683</v>
      </c>
      <c r="FL677">
        <v>25.2484</v>
      </c>
      <c r="FM677">
        <v>25.6356</v>
      </c>
      <c r="FN677">
        <v>0</v>
      </c>
      <c r="FO677">
        <v>47</v>
      </c>
      <c r="FP677">
        <v>420</v>
      </c>
      <c r="FQ677">
        <v>11.789</v>
      </c>
      <c r="FR677">
        <v>101.384</v>
      </c>
      <c r="FS677">
        <v>101.797</v>
      </c>
    </row>
    <row r="678" spans="1:175">
      <c r="A678">
        <v>662</v>
      </c>
      <c r="B678">
        <v>1626466512</v>
      </c>
      <c r="C678">
        <v>1322.40000009537</v>
      </c>
      <c r="D678" t="s">
        <v>1618</v>
      </c>
      <c r="E678" t="s">
        <v>1619</v>
      </c>
      <c r="F678">
        <v>1</v>
      </c>
      <c r="G678" t="s">
        <v>291</v>
      </c>
      <c r="H678">
        <v>1626466511</v>
      </c>
      <c r="I678">
        <f>(J678)/1000</f>
        <v>0</v>
      </c>
      <c r="J678">
        <f>1000*CB678*AH678*(BX678-BY678)/(100*BQ678*(1000-AH678*BX678))</f>
        <v>0</v>
      </c>
      <c r="K678">
        <f>CB678*AH678*(BW678-BV678*(1000-AH678*BY678)/(1000-AH678*BX678))/(100*BQ678)</f>
        <v>0</v>
      </c>
      <c r="L678">
        <f>BV678 - IF(AH678&gt;1, K678*BQ678*100.0/(AJ678*CJ678), 0)</f>
        <v>0</v>
      </c>
      <c r="M678">
        <f>((S678-I678/2)*L678-K678)/(S678+I678/2)</f>
        <v>0</v>
      </c>
      <c r="N678">
        <f>M678*(CC678+CD678)/1000.0</f>
        <v>0</v>
      </c>
      <c r="O678">
        <f>(BV678 - IF(AH678&gt;1, K678*BQ678*100.0/(AJ678*CJ678), 0))*(CC678+CD678)/1000.0</f>
        <v>0</v>
      </c>
      <c r="P678">
        <f>2.0/((1/R678-1/Q678)+SIGN(R678)*SQRT((1/R678-1/Q678)*(1/R678-1/Q678) + 4*BR678/((BR678+1)*(BR678+1))*(2*1/R678*1/Q678-1/Q678*1/Q678)))</f>
        <v>0</v>
      </c>
      <c r="Q678">
        <f>IF(LEFT(BS678,1)&lt;&gt;"0",IF(LEFT(BS678,1)="1",3.0,BT678),$D$5+$E$5*(CJ678*CC678/($K$5*1000))+$F$5*(CJ678*CC678/($K$5*1000))*MAX(MIN(BQ678,$J$5),$I$5)*MAX(MIN(BQ678,$J$5),$I$5)+$G$5*MAX(MIN(BQ678,$J$5),$I$5)*(CJ678*CC678/($K$5*1000))+$H$5*(CJ678*CC678/($K$5*1000))*(CJ678*CC678/($K$5*1000)))</f>
        <v>0</v>
      </c>
      <c r="R678">
        <f>I678*(1000-(1000*0.61365*exp(17.502*V678/(240.97+V678))/(CC678+CD678)+BX678)/2)/(1000*0.61365*exp(17.502*V678/(240.97+V678))/(CC678+CD678)-BX678)</f>
        <v>0</v>
      </c>
      <c r="S678">
        <f>1/((BR678+1)/(P678/1.6)+1/(Q678/1.37)) + BR678/((BR678+1)/(P678/1.6) + BR678/(Q678/1.37))</f>
        <v>0</v>
      </c>
      <c r="T678">
        <f>(BM678*BP678)</f>
        <v>0</v>
      </c>
      <c r="U678">
        <f>(CE678+(T678+2*0.95*5.67E-8*(((CE678+$B$7)+273)^4-(CE678+273)^4)-44100*I678)/(1.84*29.3*Q678+8*0.95*5.67E-8*(CE678+273)^3))</f>
        <v>0</v>
      </c>
      <c r="V678">
        <f>($C$7*CF678+$D$7*CG678+$E$7*U678)</f>
        <v>0</v>
      </c>
      <c r="W678">
        <f>0.61365*exp(17.502*V678/(240.97+V678))</f>
        <v>0</v>
      </c>
      <c r="X678">
        <f>(Y678/Z678*100)</f>
        <v>0</v>
      </c>
      <c r="Y678">
        <f>BX678*(CC678+CD678)/1000</f>
        <v>0</v>
      </c>
      <c r="Z678">
        <f>0.61365*exp(17.502*CE678/(240.97+CE678))</f>
        <v>0</v>
      </c>
      <c r="AA678">
        <f>(W678-BX678*(CC678+CD678)/1000)</f>
        <v>0</v>
      </c>
      <c r="AB678">
        <f>(-I678*44100)</f>
        <v>0</v>
      </c>
      <c r="AC678">
        <f>2*29.3*Q678*0.92*(CE678-V678)</f>
        <v>0</v>
      </c>
      <c r="AD678">
        <f>2*0.95*5.67E-8*(((CE678+$B$7)+273)^4-(V678+273)^4)</f>
        <v>0</v>
      </c>
      <c r="AE678">
        <f>T678+AD678+AB678+AC678</f>
        <v>0</v>
      </c>
      <c r="AF678">
        <v>121</v>
      </c>
      <c r="AG678">
        <v>13</v>
      </c>
      <c r="AH678">
        <f>IF(AF678*$H$13&gt;=AJ678,1.0,(AJ678/(AJ678-AF678*$H$13)))</f>
        <v>0</v>
      </c>
      <c r="AI678">
        <f>(AH678-1)*100</f>
        <v>0</v>
      </c>
      <c r="AJ678">
        <f>MAX(0,($B$13+$C$13*CJ678)/(1+$D$13*CJ678)*CC678/(CE678+273)*$E$13)</f>
        <v>0</v>
      </c>
      <c r="AK678" t="s">
        <v>292</v>
      </c>
      <c r="AL678" t="s">
        <v>292</v>
      </c>
      <c r="AM678">
        <v>0</v>
      </c>
      <c r="AN678">
        <v>0</v>
      </c>
      <c r="AO678">
        <f>1-AM678/AN678</f>
        <v>0</v>
      </c>
      <c r="AP678">
        <v>0</v>
      </c>
      <c r="AQ678" t="s">
        <v>292</v>
      </c>
      <c r="AR678" t="s">
        <v>292</v>
      </c>
      <c r="AS678">
        <v>0</v>
      </c>
      <c r="AT678">
        <v>0</v>
      </c>
      <c r="AU678">
        <f>1-AS678/AT678</f>
        <v>0</v>
      </c>
      <c r="AV678">
        <v>0.5</v>
      </c>
      <c r="AW678">
        <f>BN678</f>
        <v>0</v>
      </c>
      <c r="AX678">
        <f>K678</f>
        <v>0</v>
      </c>
      <c r="AY678">
        <f>AU678*AV678*AW678</f>
        <v>0</v>
      </c>
      <c r="AZ678">
        <f>(AX678-AP678)/AW678</f>
        <v>0</v>
      </c>
      <c r="BA678">
        <f>(AN678-AT678)/AT678</f>
        <v>0</v>
      </c>
      <c r="BB678">
        <f>AM678/(AO678+AM678/AT678)</f>
        <v>0</v>
      </c>
      <c r="BC678" t="s">
        <v>292</v>
      </c>
      <c r="BD678">
        <v>0</v>
      </c>
      <c r="BE678">
        <f>IF(BD678&lt;&gt;0, BD678, BB678)</f>
        <v>0</v>
      </c>
      <c r="BF678">
        <f>1-BE678/AT678</f>
        <v>0</v>
      </c>
      <c r="BG678">
        <f>(AT678-AS678)/(AT678-BE678)</f>
        <v>0</v>
      </c>
      <c r="BH678">
        <f>(AN678-AT678)/(AN678-BE678)</f>
        <v>0</v>
      </c>
      <c r="BI678">
        <f>(AT678-AS678)/(AT678-AM678)</f>
        <v>0</v>
      </c>
      <c r="BJ678">
        <f>(AN678-AT678)/(AN678-AM678)</f>
        <v>0</v>
      </c>
      <c r="BK678">
        <f>(BG678*BE678/AS678)</f>
        <v>0</v>
      </c>
      <c r="BL678">
        <f>(1-BK678)</f>
        <v>0</v>
      </c>
      <c r="BM678">
        <f>$B$11*CK678+$C$11*CL678+$F$11*CM678*(1-CP678)</f>
        <v>0</v>
      </c>
      <c r="BN678">
        <f>BM678*BO678</f>
        <v>0</v>
      </c>
      <c r="BO678">
        <f>($B$11*$D$9+$C$11*$D$9+$F$11*((CZ678+CR678)/MAX(CZ678+CR678+DA678, 0.1)*$I$9+DA678/MAX(CZ678+CR678+DA678, 0.1)*$J$9))/($B$11+$C$11+$F$11)</f>
        <v>0</v>
      </c>
      <c r="BP678">
        <f>($B$11*$K$9+$C$11*$K$9+$F$11*((CZ678+CR678)/MAX(CZ678+CR678+DA678, 0.1)*$P$9+DA678/MAX(CZ678+CR678+DA678, 0.1)*$Q$9))/($B$11+$C$11+$F$11)</f>
        <v>0</v>
      </c>
      <c r="BQ678">
        <v>6</v>
      </c>
      <c r="BR678">
        <v>0.5</v>
      </c>
      <c r="BS678" t="s">
        <v>293</v>
      </c>
      <c r="BT678">
        <v>2</v>
      </c>
      <c r="BU678">
        <v>1626466511</v>
      </c>
      <c r="BV678">
        <v>395.282</v>
      </c>
      <c r="BW678">
        <v>420.001</v>
      </c>
      <c r="BX678">
        <v>21.9776666666667</v>
      </c>
      <c r="BY678">
        <v>11.7441666666667</v>
      </c>
      <c r="BZ678">
        <v>393.733666666667</v>
      </c>
      <c r="CA678">
        <v>21.8916666666667</v>
      </c>
      <c r="CB678">
        <v>900.018</v>
      </c>
      <c r="CC678">
        <v>100.751</v>
      </c>
      <c r="CD678">
        <v>0.100241333333333</v>
      </c>
      <c r="CE678">
        <v>37.2410333333333</v>
      </c>
      <c r="CF678">
        <v>34.1774</v>
      </c>
      <c r="CG678">
        <v>999.9</v>
      </c>
      <c r="CH678">
        <v>0</v>
      </c>
      <c r="CI678">
        <v>0</v>
      </c>
      <c r="CJ678">
        <v>10018.5333333333</v>
      </c>
      <c r="CK678">
        <v>0</v>
      </c>
      <c r="CL678">
        <v>0.221023</v>
      </c>
      <c r="CM678">
        <v>1459.98333333333</v>
      </c>
      <c r="CN678">
        <v>0.973009</v>
      </c>
      <c r="CO678">
        <v>0.0269906</v>
      </c>
      <c r="CP678">
        <v>0</v>
      </c>
      <c r="CQ678">
        <v>882.226</v>
      </c>
      <c r="CR678">
        <v>4.99999</v>
      </c>
      <c r="CS678">
        <v>13006.7666666667</v>
      </c>
      <c r="CT678">
        <v>12728.2333333333</v>
      </c>
      <c r="CU678">
        <v>41.25</v>
      </c>
      <c r="CV678">
        <v>42.5</v>
      </c>
      <c r="CW678">
        <v>42</v>
      </c>
      <c r="CX678">
        <v>42.229</v>
      </c>
      <c r="CY678">
        <v>44.25</v>
      </c>
      <c r="CZ678">
        <v>1415.71333333333</v>
      </c>
      <c r="DA678">
        <v>39.27</v>
      </c>
      <c r="DB678">
        <v>0</v>
      </c>
      <c r="DC678">
        <v>1626466523</v>
      </c>
      <c r="DD678">
        <v>0</v>
      </c>
      <c r="DE678">
        <v>882.800807692308</v>
      </c>
      <c r="DF678">
        <v>-4.91661537991679</v>
      </c>
      <c r="DG678">
        <v>-66.1264956380662</v>
      </c>
      <c r="DH678">
        <v>13014.6230769231</v>
      </c>
      <c r="DI678">
        <v>15</v>
      </c>
      <c r="DJ678">
        <v>1626465084.6</v>
      </c>
      <c r="DK678" t="s">
        <v>294</v>
      </c>
      <c r="DL678">
        <v>1626465076.6</v>
      </c>
      <c r="DM678">
        <v>1626465084.6</v>
      </c>
      <c r="DN678">
        <v>8</v>
      </c>
      <c r="DO678">
        <v>0.212</v>
      </c>
      <c r="DP678">
        <v>0.013</v>
      </c>
      <c r="DQ678">
        <v>1.588</v>
      </c>
      <c r="DR678">
        <v>-0.074</v>
      </c>
      <c r="DS678">
        <v>420</v>
      </c>
      <c r="DT678">
        <v>3</v>
      </c>
      <c r="DU678">
        <v>0.13</v>
      </c>
      <c r="DV678">
        <v>0.03</v>
      </c>
      <c r="DW678">
        <v>-24.7566048780488</v>
      </c>
      <c r="DX678">
        <v>0.26972613240421</v>
      </c>
      <c r="DY678">
        <v>0.036219661492671</v>
      </c>
      <c r="DZ678">
        <v>1</v>
      </c>
      <c r="EA678">
        <v>883.107457142857</v>
      </c>
      <c r="EB678">
        <v>-5.11984344422789</v>
      </c>
      <c r="EC678">
        <v>0.558158878705289</v>
      </c>
      <c r="ED678">
        <v>1</v>
      </c>
      <c r="EE678">
        <v>10.1807536585366</v>
      </c>
      <c r="EF678">
        <v>0.229977700348453</v>
      </c>
      <c r="EG678">
        <v>0.0239252912163224</v>
      </c>
      <c r="EH678">
        <v>0</v>
      </c>
      <c r="EI678">
        <v>2</v>
      </c>
      <c r="EJ678">
        <v>3</v>
      </c>
      <c r="EK678" t="s">
        <v>354</v>
      </c>
      <c r="EL678">
        <v>100</v>
      </c>
      <c r="EM678">
        <v>100</v>
      </c>
      <c r="EN678">
        <v>1.549</v>
      </c>
      <c r="EO678">
        <v>0.0861</v>
      </c>
      <c r="EP678">
        <v>0.796380875196005</v>
      </c>
      <c r="EQ678">
        <v>0.00225868272383977</v>
      </c>
      <c r="ER678">
        <v>-9.96746185667655e-07</v>
      </c>
      <c r="ES678">
        <v>2.83711317370827e-10</v>
      </c>
      <c r="ET678">
        <v>-0.071317122073674</v>
      </c>
      <c r="EU678">
        <v>-0.00217948432402501</v>
      </c>
      <c r="EV678">
        <v>0.000453263451741206</v>
      </c>
      <c r="EW678">
        <v>-1.16319206543697e-06</v>
      </c>
      <c r="EX678">
        <v>-2</v>
      </c>
      <c r="EY678">
        <v>2196</v>
      </c>
      <c r="EZ678">
        <v>1</v>
      </c>
      <c r="FA678">
        <v>25</v>
      </c>
      <c r="FB678">
        <v>23.9</v>
      </c>
      <c r="FC678">
        <v>23.8</v>
      </c>
      <c r="FD678">
        <v>18</v>
      </c>
      <c r="FE678">
        <v>845.822</v>
      </c>
      <c r="FF678">
        <v>444.288</v>
      </c>
      <c r="FG678">
        <v>46.7965</v>
      </c>
      <c r="FH678">
        <v>26.1314</v>
      </c>
      <c r="FI678">
        <v>30.0007</v>
      </c>
      <c r="FJ678">
        <v>25.8738</v>
      </c>
      <c r="FK678">
        <v>25.8706</v>
      </c>
      <c r="FL678">
        <v>25.2471</v>
      </c>
      <c r="FM678">
        <v>25.1862</v>
      </c>
      <c r="FN678">
        <v>0</v>
      </c>
      <c r="FO678">
        <v>47</v>
      </c>
      <c r="FP678">
        <v>420</v>
      </c>
      <c r="FQ678">
        <v>11.9069</v>
      </c>
      <c r="FR678">
        <v>101.383</v>
      </c>
      <c r="FS678">
        <v>101.797</v>
      </c>
    </row>
    <row r="679" spans="1:175">
      <c r="A679">
        <v>663</v>
      </c>
      <c r="B679">
        <v>1626466514</v>
      </c>
      <c r="C679">
        <v>1324.40000009537</v>
      </c>
      <c r="D679" t="s">
        <v>1620</v>
      </c>
      <c r="E679" t="s">
        <v>1621</v>
      </c>
      <c r="F679">
        <v>1</v>
      </c>
      <c r="G679" t="s">
        <v>291</v>
      </c>
      <c r="H679">
        <v>1626466513</v>
      </c>
      <c r="I679">
        <f>(J679)/1000</f>
        <v>0</v>
      </c>
      <c r="J679">
        <f>1000*CB679*AH679*(BX679-BY679)/(100*BQ679*(1000-AH679*BX679))</f>
        <v>0</v>
      </c>
      <c r="K679">
        <f>CB679*AH679*(BW679-BV679*(1000-AH679*BY679)/(1000-AH679*BX679))/(100*BQ679)</f>
        <v>0</v>
      </c>
      <c r="L679">
        <f>BV679 - IF(AH679&gt;1, K679*BQ679*100.0/(AJ679*CJ679), 0)</f>
        <v>0</v>
      </c>
      <c r="M679">
        <f>((S679-I679/2)*L679-K679)/(S679+I679/2)</f>
        <v>0</v>
      </c>
      <c r="N679">
        <f>M679*(CC679+CD679)/1000.0</f>
        <v>0</v>
      </c>
      <c r="O679">
        <f>(BV679 - IF(AH679&gt;1, K679*BQ679*100.0/(AJ679*CJ679), 0))*(CC679+CD679)/1000.0</f>
        <v>0</v>
      </c>
      <c r="P679">
        <f>2.0/((1/R679-1/Q679)+SIGN(R679)*SQRT((1/R679-1/Q679)*(1/R679-1/Q679) + 4*BR679/((BR679+1)*(BR679+1))*(2*1/R679*1/Q679-1/Q679*1/Q679)))</f>
        <v>0</v>
      </c>
      <c r="Q679">
        <f>IF(LEFT(BS679,1)&lt;&gt;"0",IF(LEFT(BS679,1)="1",3.0,BT679),$D$5+$E$5*(CJ679*CC679/($K$5*1000))+$F$5*(CJ679*CC679/($K$5*1000))*MAX(MIN(BQ679,$J$5),$I$5)*MAX(MIN(BQ679,$J$5),$I$5)+$G$5*MAX(MIN(BQ679,$J$5),$I$5)*(CJ679*CC679/($K$5*1000))+$H$5*(CJ679*CC679/($K$5*1000))*(CJ679*CC679/($K$5*1000)))</f>
        <v>0</v>
      </c>
      <c r="R679">
        <f>I679*(1000-(1000*0.61365*exp(17.502*V679/(240.97+V679))/(CC679+CD679)+BX679)/2)/(1000*0.61365*exp(17.502*V679/(240.97+V679))/(CC679+CD679)-BX679)</f>
        <v>0</v>
      </c>
      <c r="S679">
        <f>1/((BR679+1)/(P679/1.6)+1/(Q679/1.37)) + BR679/((BR679+1)/(P679/1.6) + BR679/(Q679/1.37))</f>
        <v>0</v>
      </c>
      <c r="T679">
        <f>(BM679*BP679)</f>
        <v>0</v>
      </c>
      <c r="U679">
        <f>(CE679+(T679+2*0.95*5.67E-8*(((CE679+$B$7)+273)^4-(CE679+273)^4)-44100*I679)/(1.84*29.3*Q679+8*0.95*5.67E-8*(CE679+273)^3))</f>
        <v>0</v>
      </c>
      <c r="V679">
        <f>($C$7*CF679+$D$7*CG679+$E$7*U679)</f>
        <v>0</v>
      </c>
      <c r="W679">
        <f>0.61365*exp(17.502*V679/(240.97+V679))</f>
        <v>0</v>
      </c>
      <c r="X679">
        <f>(Y679/Z679*100)</f>
        <v>0</v>
      </c>
      <c r="Y679">
        <f>BX679*(CC679+CD679)/1000</f>
        <v>0</v>
      </c>
      <c r="Z679">
        <f>0.61365*exp(17.502*CE679/(240.97+CE679))</f>
        <v>0</v>
      </c>
      <c r="AA679">
        <f>(W679-BX679*(CC679+CD679)/1000)</f>
        <v>0</v>
      </c>
      <c r="AB679">
        <f>(-I679*44100)</f>
        <v>0</v>
      </c>
      <c r="AC679">
        <f>2*29.3*Q679*0.92*(CE679-V679)</f>
        <v>0</v>
      </c>
      <c r="AD679">
        <f>2*0.95*5.67E-8*(((CE679+$B$7)+273)^4-(V679+273)^4)</f>
        <v>0</v>
      </c>
      <c r="AE679">
        <f>T679+AD679+AB679+AC679</f>
        <v>0</v>
      </c>
      <c r="AF679">
        <v>121</v>
      </c>
      <c r="AG679">
        <v>13</v>
      </c>
      <c r="AH679">
        <f>IF(AF679*$H$13&gt;=AJ679,1.0,(AJ679/(AJ679-AF679*$H$13)))</f>
        <v>0</v>
      </c>
      <c r="AI679">
        <f>(AH679-1)*100</f>
        <v>0</v>
      </c>
      <c r="AJ679">
        <f>MAX(0,($B$13+$C$13*CJ679)/(1+$D$13*CJ679)*CC679/(CE679+273)*$E$13)</f>
        <v>0</v>
      </c>
      <c r="AK679" t="s">
        <v>292</v>
      </c>
      <c r="AL679" t="s">
        <v>292</v>
      </c>
      <c r="AM679">
        <v>0</v>
      </c>
      <c r="AN679">
        <v>0</v>
      </c>
      <c r="AO679">
        <f>1-AM679/AN679</f>
        <v>0</v>
      </c>
      <c r="AP679">
        <v>0</v>
      </c>
      <c r="AQ679" t="s">
        <v>292</v>
      </c>
      <c r="AR679" t="s">
        <v>292</v>
      </c>
      <c r="AS679">
        <v>0</v>
      </c>
      <c r="AT679">
        <v>0</v>
      </c>
      <c r="AU679">
        <f>1-AS679/AT679</f>
        <v>0</v>
      </c>
      <c r="AV679">
        <v>0.5</v>
      </c>
      <c r="AW679">
        <f>BN679</f>
        <v>0</v>
      </c>
      <c r="AX679">
        <f>K679</f>
        <v>0</v>
      </c>
      <c r="AY679">
        <f>AU679*AV679*AW679</f>
        <v>0</v>
      </c>
      <c r="AZ679">
        <f>(AX679-AP679)/AW679</f>
        <v>0</v>
      </c>
      <c r="BA679">
        <f>(AN679-AT679)/AT679</f>
        <v>0</v>
      </c>
      <c r="BB679">
        <f>AM679/(AO679+AM679/AT679)</f>
        <v>0</v>
      </c>
      <c r="BC679" t="s">
        <v>292</v>
      </c>
      <c r="BD679">
        <v>0</v>
      </c>
      <c r="BE679">
        <f>IF(BD679&lt;&gt;0, BD679, BB679)</f>
        <v>0</v>
      </c>
      <c r="BF679">
        <f>1-BE679/AT679</f>
        <v>0</v>
      </c>
      <c r="BG679">
        <f>(AT679-AS679)/(AT679-BE679)</f>
        <v>0</v>
      </c>
      <c r="BH679">
        <f>(AN679-AT679)/(AN679-BE679)</f>
        <v>0</v>
      </c>
      <c r="BI679">
        <f>(AT679-AS679)/(AT679-AM679)</f>
        <v>0</v>
      </c>
      <c r="BJ679">
        <f>(AN679-AT679)/(AN679-AM679)</f>
        <v>0</v>
      </c>
      <c r="BK679">
        <f>(BG679*BE679/AS679)</f>
        <v>0</v>
      </c>
      <c r="BL679">
        <f>(1-BK679)</f>
        <v>0</v>
      </c>
      <c r="BM679">
        <f>$B$11*CK679+$C$11*CL679+$F$11*CM679*(1-CP679)</f>
        <v>0</v>
      </c>
      <c r="BN679">
        <f>BM679*BO679</f>
        <v>0</v>
      </c>
      <c r="BO679">
        <f>($B$11*$D$9+$C$11*$D$9+$F$11*((CZ679+CR679)/MAX(CZ679+CR679+DA679, 0.1)*$I$9+DA679/MAX(CZ679+CR679+DA679, 0.1)*$J$9))/($B$11+$C$11+$F$11)</f>
        <v>0</v>
      </c>
      <c r="BP679">
        <f>($B$11*$K$9+$C$11*$K$9+$F$11*((CZ679+CR679)/MAX(CZ679+CR679+DA679, 0.1)*$P$9+DA679/MAX(CZ679+CR679+DA679, 0.1)*$Q$9))/($B$11+$C$11+$F$11)</f>
        <v>0</v>
      </c>
      <c r="BQ679">
        <v>6</v>
      </c>
      <c r="BR679">
        <v>0.5</v>
      </c>
      <c r="BS679" t="s">
        <v>293</v>
      </c>
      <c r="BT679">
        <v>2</v>
      </c>
      <c r="BU679">
        <v>1626466513</v>
      </c>
      <c r="BV679">
        <v>395.296333333333</v>
      </c>
      <c r="BW679">
        <v>419.981666666667</v>
      </c>
      <c r="BX679">
        <v>21.9906333333333</v>
      </c>
      <c r="BY679">
        <v>11.7461333333333</v>
      </c>
      <c r="BZ679">
        <v>393.747333333333</v>
      </c>
      <c r="CA679">
        <v>21.9044333333333</v>
      </c>
      <c r="CB679">
        <v>900.001666666667</v>
      </c>
      <c r="CC679">
        <v>100.752</v>
      </c>
      <c r="CD679">
        <v>0.0992563333333333</v>
      </c>
      <c r="CE679">
        <v>37.2631333333333</v>
      </c>
      <c r="CF679">
        <v>34.1992333333333</v>
      </c>
      <c r="CG679">
        <v>999.9</v>
      </c>
      <c r="CH679">
        <v>0</v>
      </c>
      <c r="CI679">
        <v>0</v>
      </c>
      <c r="CJ679">
        <v>10060.6333333333</v>
      </c>
      <c r="CK679">
        <v>0</v>
      </c>
      <c r="CL679">
        <v>0.221023</v>
      </c>
      <c r="CM679">
        <v>1459.98666666667</v>
      </c>
      <c r="CN679">
        <v>0.973009</v>
      </c>
      <c r="CO679">
        <v>0.0269906</v>
      </c>
      <c r="CP679">
        <v>0</v>
      </c>
      <c r="CQ679">
        <v>881.948666666667</v>
      </c>
      <c r="CR679">
        <v>4.99999</v>
      </c>
      <c r="CS679">
        <v>13004.3333333333</v>
      </c>
      <c r="CT679">
        <v>12728.3</v>
      </c>
      <c r="CU679">
        <v>41.312</v>
      </c>
      <c r="CV679">
        <v>42.5</v>
      </c>
      <c r="CW679">
        <v>42</v>
      </c>
      <c r="CX679">
        <v>42.25</v>
      </c>
      <c r="CY679">
        <v>44.25</v>
      </c>
      <c r="CZ679">
        <v>1415.71666666667</v>
      </c>
      <c r="DA679">
        <v>39.27</v>
      </c>
      <c r="DB679">
        <v>0</v>
      </c>
      <c r="DC679">
        <v>1626466525.4</v>
      </c>
      <c r="DD679">
        <v>0</v>
      </c>
      <c r="DE679">
        <v>882.594269230769</v>
      </c>
      <c r="DF679">
        <v>-5.29042735413056</v>
      </c>
      <c r="DG679">
        <v>-67.6034187972684</v>
      </c>
      <c r="DH679">
        <v>13011.8846153846</v>
      </c>
      <c r="DI679">
        <v>15</v>
      </c>
      <c r="DJ679">
        <v>1626465084.6</v>
      </c>
      <c r="DK679" t="s">
        <v>294</v>
      </c>
      <c r="DL679">
        <v>1626465076.6</v>
      </c>
      <c r="DM679">
        <v>1626465084.6</v>
      </c>
      <c r="DN679">
        <v>8</v>
      </c>
      <c r="DO679">
        <v>0.212</v>
      </c>
      <c r="DP679">
        <v>0.013</v>
      </c>
      <c r="DQ679">
        <v>1.588</v>
      </c>
      <c r="DR679">
        <v>-0.074</v>
      </c>
      <c r="DS679">
        <v>420</v>
      </c>
      <c r="DT679">
        <v>3</v>
      </c>
      <c r="DU679">
        <v>0.13</v>
      </c>
      <c r="DV679">
        <v>0.03</v>
      </c>
      <c r="DW679">
        <v>-24.7432853658537</v>
      </c>
      <c r="DX679">
        <v>0.212057142857108</v>
      </c>
      <c r="DY679">
        <v>0.0292036379372261</v>
      </c>
      <c r="DZ679">
        <v>1</v>
      </c>
      <c r="EA679">
        <v>882.877939393939</v>
      </c>
      <c r="EB679">
        <v>-5.23363221499169</v>
      </c>
      <c r="EC679">
        <v>0.543490901453987</v>
      </c>
      <c r="ED679">
        <v>1</v>
      </c>
      <c r="EE679">
        <v>10.1895</v>
      </c>
      <c r="EF679">
        <v>0.267420209059242</v>
      </c>
      <c r="EG679">
        <v>0.0276289085084056</v>
      </c>
      <c r="EH679">
        <v>0</v>
      </c>
      <c r="EI679">
        <v>2</v>
      </c>
      <c r="EJ679">
        <v>3</v>
      </c>
      <c r="EK679" t="s">
        <v>354</v>
      </c>
      <c r="EL679">
        <v>100</v>
      </c>
      <c r="EM679">
        <v>100</v>
      </c>
      <c r="EN679">
        <v>1.548</v>
      </c>
      <c r="EO679">
        <v>0.0863</v>
      </c>
      <c r="EP679">
        <v>0.796380875196005</v>
      </c>
      <c r="EQ679">
        <v>0.00225868272383977</v>
      </c>
      <c r="ER679">
        <v>-9.96746185667655e-07</v>
      </c>
      <c r="ES679">
        <v>2.83711317370827e-10</v>
      </c>
      <c r="ET679">
        <v>-0.071317122073674</v>
      </c>
      <c r="EU679">
        <v>-0.00217948432402501</v>
      </c>
      <c r="EV679">
        <v>0.000453263451741206</v>
      </c>
      <c r="EW679">
        <v>-1.16319206543697e-06</v>
      </c>
      <c r="EX679">
        <v>-2</v>
      </c>
      <c r="EY679">
        <v>2196</v>
      </c>
      <c r="EZ679">
        <v>1</v>
      </c>
      <c r="FA679">
        <v>25</v>
      </c>
      <c r="FB679">
        <v>24</v>
      </c>
      <c r="FC679">
        <v>23.8</v>
      </c>
      <c r="FD679">
        <v>18</v>
      </c>
      <c r="FE679">
        <v>845.721</v>
      </c>
      <c r="FF679">
        <v>444.509</v>
      </c>
      <c r="FG679">
        <v>46.8174</v>
      </c>
      <c r="FH679">
        <v>26.1347</v>
      </c>
      <c r="FI679">
        <v>30.0006</v>
      </c>
      <c r="FJ679">
        <v>25.8765</v>
      </c>
      <c r="FK679">
        <v>25.8734</v>
      </c>
      <c r="FL679">
        <v>25.25</v>
      </c>
      <c r="FM679">
        <v>24.8672</v>
      </c>
      <c r="FN679">
        <v>0</v>
      </c>
      <c r="FO679">
        <v>47</v>
      </c>
      <c r="FP679">
        <v>420</v>
      </c>
      <c r="FQ679">
        <v>11.9319</v>
      </c>
      <c r="FR679">
        <v>101.383</v>
      </c>
      <c r="FS679">
        <v>101.797</v>
      </c>
    </row>
    <row r="680" spans="1:175">
      <c r="A680">
        <v>664</v>
      </c>
      <c r="B680">
        <v>1626466516</v>
      </c>
      <c r="C680">
        <v>1326.40000009537</v>
      </c>
      <c r="D680" t="s">
        <v>1622</v>
      </c>
      <c r="E680" t="s">
        <v>1623</v>
      </c>
      <c r="F680">
        <v>1</v>
      </c>
      <c r="G680" t="s">
        <v>291</v>
      </c>
      <c r="H680">
        <v>1626466515</v>
      </c>
      <c r="I680">
        <f>(J680)/1000</f>
        <v>0</v>
      </c>
      <c r="J680">
        <f>1000*CB680*AH680*(BX680-BY680)/(100*BQ680*(1000-AH680*BX680))</f>
        <v>0</v>
      </c>
      <c r="K680">
        <f>CB680*AH680*(BW680-BV680*(1000-AH680*BY680)/(1000-AH680*BX680))/(100*BQ680)</f>
        <v>0</v>
      </c>
      <c r="L680">
        <f>BV680 - IF(AH680&gt;1, K680*BQ680*100.0/(AJ680*CJ680), 0)</f>
        <v>0</v>
      </c>
      <c r="M680">
        <f>((S680-I680/2)*L680-K680)/(S680+I680/2)</f>
        <v>0</v>
      </c>
      <c r="N680">
        <f>M680*(CC680+CD680)/1000.0</f>
        <v>0</v>
      </c>
      <c r="O680">
        <f>(BV680 - IF(AH680&gt;1, K680*BQ680*100.0/(AJ680*CJ680), 0))*(CC680+CD680)/1000.0</f>
        <v>0</v>
      </c>
      <c r="P680">
        <f>2.0/((1/R680-1/Q680)+SIGN(R680)*SQRT((1/R680-1/Q680)*(1/R680-1/Q680) + 4*BR680/((BR680+1)*(BR680+1))*(2*1/R680*1/Q680-1/Q680*1/Q680)))</f>
        <v>0</v>
      </c>
      <c r="Q680">
        <f>IF(LEFT(BS680,1)&lt;&gt;"0",IF(LEFT(BS680,1)="1",3.0,BT680),$D$5+$E$5*(CJ680*CC680/($K$5*1000))+$F$5*(CJ680*CC680/($K$5*1000))*MAX(MIN(BQ680,$J$5),$I$5)*MAX(MIN(BQ680,$J$5),$I$5)+$G$5*MAX(MIN(BQ680,$J$5),$I$5)*(CJ680*CC680/($K$5*1000))+$H$5*(CJ680*CC680/($K$5*1000))*(CJ680*CC680/($K$5*1000)))</f>
        <v>0</v>
      </c>
      <c r="R680">
        <f>I680*(1000-(1000*0.61365*exp(17.502*V680/(240.97+V680))/(CC680+CD680)+BX680)/2)/(1000*0.61365*exp(17.502*V680/(240.97+V680))/(CC680+CD680)-BX680)</f>
        <v>0</v>
      </c>
      <c r="S680">
        <f>1/((BR680+1)/(P680/1.6)+1/(Q680/1.37)) + BR680/((BR680+1)/(P680/1.6) + BR680/(Q680/1.37))</f>
        <v>0</v>
      </c>
      <c r="T680">
        <f>(BM680*BP680)</f>
        <v>0</v>
      </c>
      <c r="U680">
        <f>(CE680+(T680+2*0.95*5.67E-8*(((CE680+$B$7)+273)^4-(CE680+273)^4)-44100*I680)/(1.84*29.3*Q680+8*0.95*5.67E-8*(CE680+273)^3))</f>
        <v>0</v>
      </c>
      <c r="V680">
        <f>($C$7*CF680+$D$7*CG680+$E$7*U680)</f>
        <v>0</v>
      </c>
      <c r="W680">
        <f>0.61365*exp(17.502*V680/(240.97+V680))</f>
        <v>0</v>
      </c>
      <c r="X680">
        <f>(Y680/Z680*100)</f>
        <v>0</v>
      </c>
      <c r="Y680">
        <f>BX680*(CC680+CD680)/1000</f>
        <v>0</v>
      </c>
      <c r="Z680">
        <f>0.61365*exp(17.502*CE680/(240.97+CE680))</f>
        <v>0</v>
      </c>
      <c r="AA680">
        <f>(W680-BX680*(CC680+CD680)/1000)</f>
        <v>0</v>
      </c>
      <c r="AB680">
        <f>(-I680*44100)</f>
        <v>0</v>
      </c>
      <c r="AC680">
        <f>2*29.3*Q680*0.92*(CE680-V680)</f>
        <v>0</v>
      </c>
      <c r="AD680">
        <f>2*0.95*5.67E-8*(((CE680+$B$7)+273)^4-(V680+273)^4)</f>
        <v>0</v>
      </c>
      <c r="AE680">
        <f>T680+AD680+AB680+AC680</f>
        <v>0</v>
      </c>
      <c r="AF680">
        <v>121</v>
      </c>
      <c r="AG680">
        <v>13</v>
      </c>
      <c r="AH680">
        <f>IF(AF680*$H$13&gt;=AJ680,1.0,(AJ680/(AJ680-AF680*$H$13)))</f>
        <v>0</v>
      </c>
      <c r="AI680">
        <f>(AH680-1)*100</f>
        <v>0</v>
      </c>
      <c r="AJ680">
        <f>MAX(0,($B$13+$C$13*CJ680)/(1+$D$13*CJ680)*CC680/(CE680+273)*$E$13)</f>
        <v>0</v>
      </c>
      <c r="AK680" t="s">
        <v>292</v>
      </c>
      <c r="AL680" t="s">
        <v>292</v>
      </c>
      <c r="AM680">
        <v>0</v>
      </c>
      <c r="AN680">
        <v>0</v>
      </c>
      <c r="AO680">
        <f>1-AM680/AN680</f>
        <v>0</v>
      </c>
      <c r="AP680">
        <v>0</v>
      </c>
      <c r="AQ680" t="s">
        <v>292</v>
      </c>
      <c r="AR680" t="s">
        <v>292</v>
      </c>
      <c r="AS680">
        <v>0</v>
      </c>
      <c r="AT680">
        <v>0</v>
      </c>
      <c r="AU680">
        <f>1-AS680/AT680</f>
        <v>0</v>
      </c>
      <c r="AV680">
        <v>0.5</v>
      </c>
      <c r="AW680">
        <f>BN680</f>
        <v>0</v>
      </c>
      <c r="AX680">
        <f>K680</f>
        <v>0</v>
      </c>
      <c r="AY680">
        <f>AU680*AV680*AW680</f>
        <v>0</v>
      </c>
      <c r="AZ680">
        <f>(AX680-AP680)/AW680</f>
        <v>0</v>
      </c>
      <c r="BA680">
        <f>(AN680-AT680)/AT680</f>
        <v>0</v>
      </c>
      <c r="BB680">
        <f>AM680/(AO680+AM680/AT680)</f>
        <v>0</v>
      </c>
      <c r="BC680" t="s">
        <v>292</v>
      </c>
      <c r="BD680">
        <v>0</v>
      </c>
      <c r="BE680">
        <f>IF(BD680&lt;&gt;0, BD680, BB680)</f>
        <v>0</v>
      </c>
      <c r="BF680">
        <f>1-BE680/AT680</f>
        <v>0</v>
      </c>
      <c r="BG680">
        <f>(AT680-AS680)/(AT680-BE680)</f>
        <v>0</v>
      </c>
      <c r="BH680">
        <f>(AN680-AT680)/(AN680-BE680)</f>
        <v>0</v>
      </c>
      <c r="BI680">
        <f>(AT680-AS680)/(AT680-AM680)</f>
        <v>0</v>
      </c>
      <c r="BJ680">
        <f>(AN680-AT680)/(AN680-AM680)</f>
        <v>0</v>
      </c>
      <c r="BK680">
        <f>(BG680*BE680/AS680)</f>
        <v>0</v>
      </c>
      <c r="BL680">
        <f>(1-BK680)</f>
        <v>0</v>
      </c>
      <c r="BM680">
        <f>$B$11*CK680+$C$11*CL680+$F$11*CM680*(1-CP680)</f>
        <v>0</v>
      </c>
      <c r="BN680">
        <f>BM680*BO680</f>
        <v>0</v>
      </c>
      <c r="BO680">
        <f>($B$11*$D$9+$C$11*$D$9+$F$11*((CZ680+CR680)/MAX(CZ680+CR680+DA680, 0.1)*$I$9+DA680/MAX(CZ680+CR680+DA680, 0.1)*$J$9))/($B$11+$C$11+$F$11)</f>
        <v>0</v>
      </c>
      <c r="BP680">
        <f>($B$11*$K$9+$C$11*$K$9+$F$11*((CZ680+CR680)/MAX(CZ680+CR680+DA680, 0.1)*$P$9+DA680/MAX(CZ680+CR680+DA680, 0.1)*$Q$9))/($B$11+$C$11+$F$11)</f>
        <v>0</v>
      </c>
      <c r="BQ680">
        <v>6</v>
      </c>
      <c r="BR680">
        <v>0.5</v>
      </c>
      <c r="BS680" t="s">
        <v>293</v>
      </c>
      <c r="BT680">
        <v>2</v>
      </c>
      <c r="BU680">
        <v>1626466515</v>
      </c>
      <c r="BV680">
        <v>395.260333333333</v>
      </c>
      <c r="BW680">
        <v>419.943</v>
      </c>
      <c r="BX680">
        <v>22.0077333333333</v>
      </c>
      <c r="BY680">
        <v>11.7609</v>
      </c>
      <c r="BZ680">
        <v>393.711666666667</v>
      </c>
      <c r="CA680">
        <v>21.9212666666667</v>
      </c>
      <c r="CB680">
        <v>899.996333333333</v>
      </c>
      <c r="CC680">
        <v>100.752666666667</v>
      </c>
      <c r="CD680">
        <v>0.0995170666666667</v>
      </c>
      <c r="CE680">
        <v>37.2794333333333</v>
      </c>
      <c r="CF680">
        <v>34.2122</v>
      </c>
      <c r="CG680">
        <v>999.9</v>
      </c>
      <c r="CH680">
        <v>0</v>
      </c>
      <c r="CI680">
        <v>0</v>
      </c>
      <c r="CJ680">
        <v>10043.9666666667</v>
      </c>
      <c r="CK680">
        <v>0</v>
      </c>
      <c r="CL680">
        <v>0.221023</v>
      </c>
      <c r="CM680">
        <v>1459.98333333333</v>
      </c>
      <c r="CN680">
        <v>0.973009</v>
      </c>
      <c r="CO680">
        <v>0.0269906</v>
      </c>
      <c r="CP680">
        <v>0</v>
      </c>
      <c r="CQ680">
        <v>881.809333333333</v>
      </c>
      <c r="CR680">
        <v>4.99999</v>
      </c>
      <c r="CS680">
        <v>13003.0666666667</v>
      </c>
      <c r="CT680">
        <v>12728.2333333333</v>
      </c>
      <c r="CU680">
        <v>41.312</v>
      </c>
      <c r="CV680">
        <v>42.5</v>
      </c>
      <c r="CW680">
        <v>42</v>
      </c>
      <c r="CX680">
        <v>42.25</v>
      </c>
      <c r="CY680">
        <v>44.25</v>
      </c>
      <c r="CZ680">
        <v>1415.71333333333</v>
      </c>
      <c r="DA680">
        <v>39.27</v>
      </c>
      <c r="DB680">
        <v>0</v>
      </c>
      <c r="DC680">
        <v>1626466527.2</v>
      </c>
      <c r="DD680">
        <v>0</v>
      </c>
      <c r="DE680">
        <v>882.41416</v>
      </c>
      <c r="DF680">
        <v>-5.83107692198885</v>
      </c>
      <c r="DG680">
        <v>-64.3923076941225</v>
      </c>
      <c r="DH680">
        <v>13009.476</v>
      </c>
      <c r="DI680">
        <v>15</v>
      </c>
      <c r="DJ680">
        <v>1626465084.6</v>
      </c>
      <c r="DK680" t="s">
        <v>294</v>
      </c>
      <c r="DL680">
        <v>1626465076.6</v>
      </c>
      <c r="DM680">
        <v>1626465084.6</v>
      </c>
      <c r="DN680">
        <v>8</v>
      </c>
      <c r="DO680">
        <v>0.212</v>
      </c>
      <c r="DP680">
        <v>0.013</v>
      </c>
      <c r="DQ680">
        <v>1.588</v>
      </c>
      <c r="DR680">
        <v>-0.074</v>
      </c>
      <c r="DS680">
        <v>420</v>
      </c>
      <c r="DT680">
        <v>3</v>
      </c>
      <c r="DU680">
        <v>0.13</v>
      </c>
      <c r="DV680">
        <v>0.03</v>
      </c>
      <c r="DW680">
        <v>-24.731787804878</v>
      </c>
      <c r="DX680">
        <v>0.222083623693318</v>
      </c>
      <c r="DY680">
        <v>0.0303614903320217</v>
      </c>
      <c r="DZ680">
        <v>1</v>
      </c>
      <c r="EA680">
        <v>882.727121212121</v>
      </c>
      <c r="EB680">
        <v>-5.34783271135561</v>
      </c>
      <c r="EC680">
        <v>0.551423598794631</v>
      </c>
      <c r="ED680">
        <v>1</v>
      </c>
      <c r="EE680">
        <v>10.1988780487805</v>
      </c>
      <c r="EF680">
        <v>0.283737282229964</v>
      </c>
      <c r="EG680">
        <v>0.0292027188192578</v>
      </c>
      <c r="EH680">
        <v>0</v>
      </c>
      <c r="EI680">
        <v>2</v>
      </c>
      <c r="EJ680">
        <v>3</v>
      </c>
      <c r="EK680" t="s">
        <v>354</v>
      </c>
      <c r="EL680">
        <v>100</v>
      </c>
      <c r="EM680">
        <v>100</v>
      </c>
      <c r="EN680">
        <v>1.548</v>
      </c>
      <c r="EO680">
        <v>0.0866</v>
      </c>
      <c r="EP680">
        <v>0.796380875196005</v>
      </c>
      <c r="EQ680">
        <v>0.00225868272383977</v>
      </c>
      <c r="ER680">
        <v>-9.96746185667655e-07</v>
      </c>
      <c r="ES680">
        <v>2.83711317370827e-10</v>
      </c>
      <c r="ET680">
        <v>-0.071317122073674</v>
      </c>
      <c r="EU680">
        <v>-0.00217948432402501</v>
      </c>
      <c r="EV680">
        <v>0.000453263451741206</v>
      </c>
      <c r="EW680">
        <v>-1.16319206543697e-06</v>
      </c>
      <c r="EX680">
        <v>-2</v>
      </c>
      <c r="EY680">
        <v>2196</v>
      </c>
      <c r="EZ680">
        <v>1</v>
      </c>
      <c r="FA680">
        <v>25</v>
      </c>
      <c r="FB680">
        <v>24</v>
      </c>
      <c r="FC680">
        <v>23.9</v>
      </c>
      <c r="FD680">
        <v>18</v>
      </c>
      <c r="FE680">
        <v>845.888</v>
      </c>
      <c r="FF680">
        <v>444.428</v>
      </c>
      <c r="FG680">
        <v>46.8384</v>
      </c>
      <c r="FH680">
        <v>26.1383</v>
      </c>
      <c r="FI680">
        <v>30.0006</v>
      </c>
      <c r="FJ680">
        <v>25.8795</v>
      </c>
      <c r="FK680">
        <v>25.8765</v>
      </c>
      <c r="FL680">
        <v>25.2505</v>
      </c>
      <c r="FM680">
        <v>24.8672</v>
      </c>
      <c r="FN680">
        <v>0</v>
      </c>
      <c r="FO680">
        <v>47</v>
      </c>
      <c r="FP680">
        <v>420</v>
      </c>
      <c r="FQ680">
        <v>11.9394</v>
      </c>
      <c r="FR680">
        <v>101.383</v>
      </c>
      <c r="FS680">
        <v>101.796</v>
      </c>
    </row>
    <row r="681" spans="1:175">
      <c r="A681">
        <v>665</v>
      </c>
      <c r="B681">
        <v>1626466518</v>
      </c>
      <c r="C681">
        <v>1328.40000009537</v>
      </c>
      <c r="D681" t="s">
        <v>1624</v>
      </c>
      <c r="E681" t="s">
        <v>1625</v>
      </c>
      <c r="F681">
        <v>1</v>
      </c>
      <c r="G681" t="s">
        <v>291</v>
      </c>
      <c r="H681">
        <v>1626466517</v>
      </c>
      <c r="I681">
        <f>(J681)/1000</f>
        <v>0</v>
      </c>
      <c r="J681">
        <f>1000*CB681*AH681*(BX681-BY681)/(100*BQ681*(1000-AH681*BX681))</f>
        <v>0</v>
      </c>
      <c r="K681">
        <f>CB681*AH681*(BW681-BV681*(1000-AH681*BY681)/(1000-AH681*BX681))/(100*BQ681)</f>
        <v>0</v>
      </c>
      <c r="L681">
        <f>BV681 - IF(AH681&gt;1, K681*BQ681*100.0/(AJ681*CJ681), 0)</f>
        <v>0</v>
      </c>
      <c r="M681">
        <f>((S681-I681/2)*L681-K681)/(S681+I681/2)</f>
        <v>0</v>
      </c>
      <c r="N681">
        <f>M681*(CC681+CD681)/1000.0</f>
        <v>0</v>
      </c>
      <c r="O681">
        <f>(BV681 - IF(AH681&gt;1, K681*BQ681*100.0/(AJ681*CJ681), 0))*(CC681+CD681)/1000.0</f>
        <v>0</v>
      </c>
      <c r="P681">
        <f>2.0/((1/R681-1/Q681)+SIGN(R681)*SQRT((1/R681-1/Q681)*(1/R681-1/Q681) + 4*BR681/((BR681+1)*(BR681+1))*(2*1/R681*1/Q681-1/Q681*1/Q681)))</f>
        <v>0</v>
      </c>
      <c r="Q681">
        <f>IF(LEFT(BS681,1)&lt;&gt;"0",IF(LEFT(BS681,1)="1",3.0,BT681),$D$5+$E$5*(CJ681*CC681/($K$5*1000))+$F$5*(CJ681*CC681/($K$5*1000))*MAX(MIN(BQ681,$J$5),$I$5)*MAX(MIN(BQ681,$J$5),$I$5)+$G$5*MAX(MIN(BQ681,$J$5),$I$5)*(CJ681*CC681/($K$5*1000))+$H$5*(CJ681*CC681/($K$5*1000))*(CJ681*CC681/($K$5*1000)))</f>
        <v>0</v>
      </c>
      <c r="R681">
        <f>I681*(1000-(1000*0.61365*exp(17.502*V681/(240.97+V681))/(CC681+CD681)+BX681)/2)/(1000*0.61365*exp(17.502*V681/(240.97+V681))/(CC681+CD681)-BX681)</f>
        <v>0</v>
      </c>
      <c r="S681">
        <f>1/((BR681+1)/(P681/1.6)+1/(Q681/1.37)) + BR681/((BR681+1)/(P681/1.6) + BR681/(Q681/1.37))</f>
        <v>0</v>
      </c>
      <c r="T681">
        <f>(BM681*BP681)</f>
        <v>0</v>
      </c>
      <c r="U681">
        <f>(CE681+(T681+2*0.95*5.67E-8*(((CE681+$B$7)+273)^4-(CE681+273)^4)-44100*I681)/(1.84*29.3*Q681+8*0.95*5.67E-8*(CE681+273)^3))</f>
        <v>0</v>
      </c>
      <c r="V681">
        <f>($C$7*CF681+$D$7*CG681+$E$7*U681)</f>
        <v>0</v>
      </c>
      <c r="W681">
        <f>0.61365*exp(17.502*V681/(240.97+V681))</f>
        <v>0</v>
      </c>
      <c r="X681">
        <f>(Y681/Z681*100)</f>
        <v>0</v>
      </c>
      <c r="Y681">
        <f>BX681*(CC681+CD681)/1000</f>
        <v>0</v>
      </c>
      <c r="Z681">
        <f>0.61365*exp(17.502*CE681/(240.97+CE681))</f>
        <v>0</v>
      </c>
      <c r="AA681">
        <f>(W681-BX681*(CC681+CD681)/1000)</f>
        <v>0</v>
      </c>
      <c r="AB681">
        <f>(-I681*44100)</f>
        <v>0</v>
      </c>
      <c r="AC681">
        <f>2*29.3*Q681*0.92*(CE681-V681)</f>
        <v>0</v>
      </c>
      <c r="AD681">
        <f>2*0.95*5.67E-8*(((CE681+$B$7)+273)^4-(V681+273)^4)</f>
        <v>0</v>
      </c>
      <c r="AE681">
        <f>T681+AD681+AB681+AC681</f>
        <v>0</v>
      </c>
      <c r="AF681">
        <v>121</v>
      </c>
      <c r="AG681">
        <v>13</v>
      </c>
      <c r="AH681">
        <f>IF(AF681*$H$13&gt;=AJ681,1.0,(AJ681/(AJ681-AF681*$H$13)))</f>
        <v>0</v>
      </c>
      <c r="AI681">
        <f>(AH681-1)*100</f>
        <v>0</v>
      </c>
      <c r="AJ681">
        <f>MAX(0,($B$13+$C$13*CJ681)/(1+$D$13*CJ681)*CC681/(CE681+273)*$E$13)</f>
        <v>0</v>
      </c>
      <c r="AK681" t="s">
        <v>292</v>
      </c>
      <c r="AL681" t="s">
        <v>292</v>
      </c>
      <c r="AM681">
        <v>0</v>
      </c>
      <c r="AN681">
        <v>0</v>
      </c>
      <c r="AO681">
        <f>1-AM681/AN681</f>
        <v>0</v>
      </c>
      <c r="AP681">
        <v>0</v>
      </c>
      <c r="AQ681" t="s">
        <v>292</v>
      </c>
      <c r="AR681" t="s">
        <v>292</v>
      </c>
      <c r="AS681">
        <v>0</v>
      </c>
      <c r="AT681">
        <v>0</v>
      </c>
      <c r="AU681">
        <f>1-AS681/AT681</f>
        <v>0</v>
      </c>
      <c r="AV681">
        <v>0.5</v>
      </c>
      <c r="AW681">
        <f>BN681</f>
        <v>0</v>
      </c>
      <c r="AX681">
        <f>K681</f>
        <v>0</v>
      </c>
      <c r="AY681">
        <f>AU681*AV681*AW681</f>
        <v>0</v>
      </c>
      <c r="AZ681">
        <f>(AX681-AP681)/AW681</f>
        <v>0</v>
      </c>
      <c r="BA681">
        <f>(AN681-AT681)/AT681</f>
        <v>0</v>
      </c>
      <c r="BB681">
        <f>AM681/(AO681+AM681/AT681)</f>
        <v>0</v>
      </c>
      <c r="BC681" t="s">
        <v>292</v>
      </c>
      <c r="BD681">
        <v>0</v>
      </c>
      <c r="BE681">
        <f>IF(BD681&lt;&gt;0, BD681, BB681)</f>
        <v>0</v>
      </c>
      <c r="BF681">
        <f>1-BE681/AT681</f>
        <v>0</v>
      </c>
      <c r="BG681">
        <f>(AT681-AS681)/(AT681-BE681)</f>
        <v>0</v>
      </c>
      <c r="BH681">
        <f>(AN681-AT681)/(AN681-BE681)</f>
        <v>0</v>
      </c>
      <c r="BI681">
        <f>(AT681-AS681)/(AT681-AM681)</f>
        <v>0</v>
      </c>
      <c r="BJ681">
        <f>(AN681-AT681)/(AN681-AM681)</f>
        <v>0</v>
      </c>
      <c r="BK681">
        <f>(BG681*BE681/AS681)</f>
        <v>0</v>
      </c>
      <c r="BL681">
        <f>(1-BK681)</f>
        <v>0</v>
      </c>
      <c r="BM681">
        <f>$B$11*CK681+$C$11*CL681+$F$11*CM681*(1-CP681)</f>
        <v>0</v>
      </c>
      <c r="BN681">
        <f>BM681*BO681</f>
        <v>0</v>
      </c>
      <c r="BO681">
        <f>($B$11*$D$9+$C$11*$D$9+$F$11*((CZ681+CR681)/MAX(CZ681+CR681+DA681, 0.1)*$I$9+DA681/MAX(CZ681+CR681+DA681, 0.1)*$J$9))/($B$11+$C$11+$F$11)</f>
        <v>0</v>
      </c>
      <c r="BP681">
        <f>($B$11*$K$9+$C$11*$K$9+$F$11*((CZ681+CR681)/MAX(CZ681+CR681+DA681, 0.1)*$P$9+DA681/MAX(CZ681+CR681+DA681, 0.1)*$Q$9))/($B$11+$C$11+$F$11)</f>
        <v>0</v>
      </c>
      <c r="BQ681">
        <v>6</v>
      </c>
      <c r="BR681">
        <v>0.5</v>
      </c>
      <c r="BS681" t="s">
        <v>293</v>
      </c>
      <c r="BT681">
        <v>2</v>
      </c>
      <c r="BU681">
        <v>1626466517</v>
      </c>
      <c r="BV681">
        <v>395.229333333333</v>
      </c>
      <c r="BW681">
        <v>419.937333333333</v>
      </c>
      <c r="BX681">
        <v>22.0322</v>
      </c>
      <c r="BY681">
        <v>11.7984333333333</v>
      </c>
      <c r="BZ681">
        <v>393.681</v>
      </c>
      <c r="CA681">
        <v>21.9453666666667</v>
      </c>
      <c r="CB681">
        <v>900.013333333333</v>
      </c>
      <c r="CC681">
        <v>100.753</v>
      </c>
      <c r="CD681">
        <v>0.100521</v>
      </c>
      <c r="CE681">
        <v>37.2974666666667</v>
      </c>
      <c r="CF681">
        <v>34.2308666666667</v>
      </c>
      <c r="CG681">
        <v>999.9</v>
      </c>
      <c r="CH681">
        <v>0</v>
      </c>
      <c r="CI681">
        <v>0</v>
      </c>
      <c r="CJ681">
        <v>9975</v>
      </c>
      <c r="CK681">
        <v>0</v>
      </c>
      <c r="CL681">
        <v>0.221023</v>
      </c>
      <c r="CM681">
        <v>1459.98</v>
      </c>
      <c r="CN681">
        <v>0.973002333333333</v>
      </c>
      <c r="CO681">
        <v>0.0269975333333333</v>
      </c>
      <c r="CP681">
        <v>0</v>
      </c>
      <c r="CQ681">
        <v>881.498333333333</v>
      </c>
      <c r="CR681">
        <v>4.99999</v>
      </c>
      <c r="CS681">
        <v>13000.7</v>
      </c>
      <c r="CT681">
        <v>12728.2333333333</v>
      </c>
      <c r="CU681">
        <v>41.312</v>
      </c>
      <c r="CV681">
        <v>42.5</v>
      </c>
      <c r="CW681">
        <v>42.0206666666667</v>
      </c>
      <c r="CX681">
        <v>42.25</v>
      </c>
      <c r="CY681">
        <v>44.25</v>
      </c>
      <c r="CZ681">
        <v>1415.7</v>
      </c>
      <c r="DA681">
        <v>39.28</v>
      </c>
      <c r="DB681">
        <v>0</v>
      </c>
      <c r="DC681">
        <v>1626466529</v>
      </c>
      <c r="DD681">
        <v>0</v>
      </c>
      <c r="DE681">
        <v>882.294153846154</v>
      </c>
      <c r="DF681">
        <v>-6.13442734246941</v>
      </c>
      <c r="DG681">
        <v>-63.0905982066503</v>
      </c>
      <c r="DH681">
        <v>13007.8230769231</v>
      </c>
      <c r="DI681">
        <v>15</v>
      </c>
      <c r="DJ681">
        <v>1626465084.6</v>
      </c>
      <c r="DK681" t="s">
        <v>294</v>
      </c>
      <c r="DL681">
        <v>1626465076.6</v>
      </c>
      <c r="DM681">
        <v>1626465084.6</v>
      </c>
      <c r="DN681">
        <v>8</v>
      </c>
      <c r="DO681">
        <v>0.212</v>
      </c>
      <c r="DP681">
        <v>0.013</v>
      </c>
      <c r="DQ681">
        <v>1.588</v>
      </c>
      <c r="DR681">
        <v>-0.074</v>
      </c>
      <c r="DS681">
        <v>420</v>
      </c>
      <c r="DT681">
        <v>3</v>
      </c>
      <c r="DU681">
        <v>0.13</v>
      </c>
      <c r="DV681">
        <v>0.03</v>
      </c>
      <c r="DW681">
        <v>-24.7249097560976</v>
      </c>
      <c r="DX681">
        <v>0.206124041811835</v>
      </c>
      <c r="DY681">
        <v>0.029343930314155</v>
      </c>
      <c r="DZ681">
        <v>1</v>
      </c>
      <c r="EA681">
        <v>882.542628571429</v>
      </c>
      <c r="EB681">
        <v>-5.42153424657679</v>
      </c>
      <c r="EC681">
        <v>0.580873238481235</v>
      </c>
      <c r="ED681">
        <v>1</v>
      </c>
      <c r="EE681">
        <v>10.2071414634146</v>
      </c>
      <c r="EF681">
        <v>0.263291289198593</v>
      </c>
      <c r="EG681">
        <v>0.0275482722720588</v>
      </c>
      <c r="EH681">
        <v>0</v>
      </c>
      <c r="EI681">
        <v>2</v>
      </c>
      <c r="EJ681">
        <v>3</v>
      </c>
      <c r="EK681" t="s">
        <v>354</v>
      </c>
      <c r="EL681">
        <v>100</v>
      </c>
      <c r="EM681">
        <v>100</v>
      </c>
      <c r="EN681">
        <v>1.549</v>
      </c>
      <c r="EO681">
        <v>0.0871</v>
      </c>
      <c r="EP681">
        <v>0.796380875196005</v>
      </c>
      <c r="EQ681">
        <v>0.00225868272383977</v>
      </c>
      <c r="ER681">
        <v>-9.96746185667655e-07</v>
      </c>
      <c r="ES681">
        <v>2.83711317370827e-10</v>
      </c>
      <c r="ET681">
        <v>-0.071317122073674</v>
      </c>
      <c r="EU681">
        <v>-0.00217948432402501</v>
      </c>
      <c r="EV681">
        <v>0.000453263451741206</v>
      </c>
      <c r="EW681">
        <v>-1.16319206543697e-06</v>
      </c>
      <c r="EX681">
        <v>-2</v>
      </c>
      <c r="EY681">
        <v>2196</v>
      </c>
      <c r="EZ681">
        <v>1</v>
      </c>
      <c r="FA681">
        <v>25</v>
      </c>
      <c r="FB681">
        <v>24</v>
      </c>
      <c r="FC681">
        <v>23.9</v>
      </c>
      <c r="FD681">
        <v>18</v>
      </c>
      <c r="FE681">
        <v>846.053</v>
      </c>
      <c r="FF681">
        <v>444.436</v>
      </c>
      <c r="FG681">
        <v>46.8596</v>
      </c>
      <c r="FH681">
        <v>26.1424</v>
      </c>
      <c r="FI681">
        <v>30.0007</v>
      </c>
      <c r="FJ681">
        <v>25.8825</v>
      </c>
      <c r="FK681">
        <v>25.8794</v>
      </c>
      <c r="FL681">
        <v>25.2509</v>
      </c>
      <c r="FM681">
        <v>24.8672</v>
      </c>
      <c r="FN681">
        <v>0</v>
      </c>
      <c r="FO681">
        <v>47</v>
      </c>
      <c r="FP681">
        <v>420</v>
      </c>
      <c r="FQ681">
        <v>11.925</v>
      </c>
      <c r="FR681">
        <v>101.382</v>
      </c>
      <c r="FS681">
        <v>101.796</v>
      </c>
    </row>
    <row r="682" spans="1:175">
      <c r="A682">
        <v>666</v>
      </c>
      <c r="B682">
        <v>1626466520</v>
      </c>
      <c r="C682">
        <v>1330.40000009537</v>
      </c>
      <c r="D682" t="s">
        <v>1626</v>
      </c>
      <c r="E682" t="s">
        <v>1627</v>
      </c>
      <c r="F682">
        <v>1</v>
      </c>
      <c r="G682" t="s">
        <v>291</v>
      </c>
      <c r="H682">
        <v>1626466519</v>
      </c>
      <c r="I682">
        <f>(J682)/1000</f>
        <v>0</v>
      </c>
      <c r="J682">
        <f>1000*CB682*AH682*(BX682-BY682)/(100*BQ682*(1000-AH682*BX682))</f>
        <v>0</v>
      </c>
      <c r="K682">
        <f>CB682*AH682*(BW682-BV682*(1000-AH682*BY682)/(1000-AH682*BX682))/(100*BQ682)</f>
        <v>0</v>
      </c>
      <c r="L682">
        <f>BV682 - IF(AH682&gt;1, K682*BQ682*100.0/(AJ682*CJ682), 0)</f>
        <v>0</v>
      </c>
      <c r="M682">
        <f>((S682-I682/2)*L682-K682)/(S682+I682/2)</f>
        <v>0</v>
      </c>
      <c r="N682">
        <f>M682*(CC682+CD682)/1000.0</f>
        <v>0</v>
      </c>
      <c r="O682">
        <f>(BV682 - IF(AH682&gt;1, K682*BQ682*100.0/(AJ682*CJ682), 0))*(CC682+CD682)/1000.0</f>
        <v>0</v>
      </c>
      <c r="P682">
        <f>2.0/((1/R682-1/Q682)+SIGN(R682)*SQRT((1/R682-1/Q682)*(1/R682-1/Q682) + 4*BR682/((BR682+1)*(BR682+1))*(2*1/R682*1/Q682-1/Q682*1/Q682)))</f>
        <v>0</v>
      </c>
      <c r="Q682">
        <f>IF(LEFT(BS682,1)&lt;&gt;"0",IF(LEFT(BS682,1)="1",3.0,BT682),$D$5+$E$5*(CJ682*CC682/($K$5*1000))+$F$5*(CJ682*CC682/($K$5*1000))*MAX(MIN(BQ682,$J$5),$I$5)*MAX(MIN(BQ682,$J$5),$I$5)+$G$5*MAX(MIN(BQ682,$J$5),$I$5)*(CJ682*CC682/($K$5*1000))+$H$5*(CJ682*CC682/($K$5*1000))*(CJ682*CC682/($K$5*1000)))</f>
        <v>0</v>
      </c>
      <c r="R682">
        <f>I682*(1000-(1000*0.61365*exp(17.502*V682/(240.97+V682))/(CC682+CD682)+BX682)/2)/(1000*0.61365*exp(17.502*V682/(240.97+V682))/(CC682+CD682)-BX682)</f>
        <v>0</v>
      </c>
      <c r="S682">
        <f>1/((BR682+1)/(P682/1.6)+1/(Q682/1.37)) + BR682/((BR682+1)/(P682/1.6) + BR682/(Q682/1.37))</f>
        <v>0</v>
      </c>
      <c r="T682">
        <f>(BM682*BP682)</f>
        <v>0</v>
      </c>
      <c r="U682">
        <f>(CE682+(T682+2*0.95*5.67E-8*(((CE682+$B$7)+273)^4-(CE682+273)^4)-44100*I682)/(1.84*29.3*Q682+8*0.95*5.67E-8*(CE682+273)^3))</f>
        <v>0</v>
      </c>
      <c r="V682">
        <f>($C$7*CF682+$D$7*CG682+$E$7*U682)</f>
        <v>0</v>
      </c>
      <c r="W682">
        <f>0.61365*exp(17.502*V682/(240.97+V682))</f>
        <v>0</v>
      </c>
      <c r="X682">
        <f>(Y682/Z682*100)</f>
        <v>0</v>
      </c>
      <c r="Y682">
        <f>BX682*(CC682+CD682)/1000</f>
        <v>0</v>
      </c>
      <c r="Z682">
        <f>0.61365*exp(17.502*CE682/(240.97+CE682))</f>
        <v>0</v>
      </c>
      <c r="AA682">
        <f>(W682-BX682*(CC682+CD682)/1000)</f>
        <v>0</v>
      </c>
      <c r="AB682">
        <f>(-I682*44100)</f>
        <v>0</v>
      </c>
      <c r="AC682">
        <f>2*29.3*Q682*0.92*(CE682-V682)</f>
        <v>0</v>
      </c>
      <c r="AD682">
        <f>2*0.95*5.67E-8*(((CE682+$B$7)+273)^4-(V682+273)^4)</f>
        <v>0</v>
      </c>
      <c r="AE682">
        <f>T682+AD682+AB682+AC682</f>
        <v>0</v>
      </c>
      <c r="AF682">
        <v>120</v>
      </c>
      <c r="AG682">
        <v>13</v>
      </c>
      <c r="AH682">
        <f>IF(AF682*$H$13&gt;=AJ682,1.0,(AJ682/(AJ682-AF682*$H$13)))</f>
        <v>0</v>
      </c>
      <c r="AI682">
        <f>(AH682-1)*100</f>
        <v>0</v>
      </c>
      <c r="AJ682">
        <f>MAX(0,($B$13+$C$13*CJ682)/(1+$D$13*CJ682)*CC682/(CE682+273)*$E$13)</f>
        <v>0</v>
      </c>
      <c r="AK682" t="s">
        <v>292</v>
      </c>
      <c r="AL682" t="s">
        <v>292</v>
      </c>
      <c r="AM682">
        <v>0</v>
      </c>
      <c r="AN682">
        <v>0</v>
      </c>
      <c r="AO682">
        <f>1-AM682/AN682</f>
        <v>0</v>
      </c>
      <c r="AP682">
        <v>0</v>
      </c>
      <c r="AQ682" t="s">
        <v>292</v>
      </c>
      <c r="AR682" t="s">
        <v>292</v>
      </c>
      <c r="AS682">
        <v>0</v>
      </c>
      <c r="AT682">
        <v>0</v>
      </c>
      <c r="AU682">
        <f>1-AS682/AT682</f>
        <v>0</v>
      </c>
      <c r="AV682">
        <v>0.5</v>
      </c>
      <c r="AW682">
        <f>BN682</f>
        <v>0</v>
      </c>
      <c r="AX682">
        <f>K682</f>
        <v>0</v>
      </c>
      <c r="AY682">
        <f>AU682*AV682*AW682</f>
        <v>0</v>
      </c>
      <c r="AZ682">
        <f>(AX682-AP682)/AW682</f>
        <v>0</v>
      </c>
      <c r="BA682">
        <f>(AN682-AT682)/AT682</f>
        <v>0</v>
      </c>
      <c r="BB682">
        <f>AM682/(AO682+AM682/AT682)</f>
        <v>0</v>
      </c>
      <c r="BC682" t="s">
        <v>292</v>
      </c>
      <c r="BD682">
        <v>0</v>
      </c>
      <c r="BE682">
        <f>IF(BD682&lt;&gt;0, BD682, BB682)</f>
        <v>0</v>
      </c>
      <c r="BF682">
        <f>1-BE682/AT682</f>
        <v>0</v>
      </c>
      <c r="BG682">
        <f>(AT682-AS682)/(AT682-BE682)</f>
        <v>0</v>
      </c>
      <c r="BH682">
        <f>(AN682-AT682)/(AN682-BE682)</f>
        <v>0</v>
      </c>
      <c r="BI682">
        <f>(AT682-AS682)/(AT682-AM682)</f>
        <v>0</v>
      </c>
      <c r="BJ682">
        <f>(AN682-AT682)/(AN682-AM682)</f>
        <v>0</v>
      </c>
      <c r="BK682">
        <f>(BG682*BE682/AS682)</f>
        <v>0</v>
      </c>
      <c r="BL682">
        <f>(1-BK682)</f>
        <v>0</v>
      </c>
      <c r="BM682">
        <f>$B$11*CK682+$C$11*CL682+$F$11*CM682*(1-CP682)</f>
        <v>0</v>
      </c>
      <c r="BN682">
        <f>BM682*BO682</f>
        <v>0</v>
      </c>
      <c r="BO682">
        <f>($B$11*$D$9+$C$11*$D$9+$F$11*((CZ682+CR682)/MAX(CZ682+CR682+DA682, 0.1)*$I$9+DA682/MAX(CZ682+CR682+DA682, 0.1)*$J$9))/($B$11+$C$11+$F$11)</f>
        <v>0</v>
      </c>
      <c r="BP682">
        <f>($B$11*$K$9+$C$11*$K$9+$F$11*((CZ682+CR682)/MAX(CZ682+CR682+DA682, 0.1)*$P$9+DA682/MAX(CZ682+CR682+DA682, 0.1)*$Q$9))/($B$11+$C$11+$F$11)</f>
        <v>0</v>
      </c>
      <c r="BQ682">
        <v>6</v>
      </c>
      <c r="BR682">
        <v>0.5</v>
      </c>
      <c r="BS682" t="s">
        <v>293</v>
      </c>
      <c r="BT682">
        <v>2</v>
      </c>
      <c r="BU682">
        <v>1626466519</v>
      </c>
      <c r="BV682">
        <v>395.265</v>
      </c>
      <c r="BW682">
        <v>419.957666666667</v>
      </c>
      <c r="BX682">
        <v>22.0656333333333</v>
      </c>
      <c r="BY682">
        <v>11.8345666666667</v>
      </c>
      <c r="BZ682">
        <v>393.716666666667</v>
      </c>
      <c r="CA682">
        <v>21.9782666666667</v>
      </c>
      <c r="CB682">
        <v>900.007666666667</v>
      </c>
      <c r="CC682">
        <v>100.751666666667</v>
      </c>
      <c r="CD682">
        <v>0.0998472333333333</v>
      </c>
      <c r="CE682">
        <v>37.3199333333333</v>
      </c>
      <c r="CF682">
        <v>34.2543666666667</v>
      </c>
      <c r="CG682">
        <v>999.9</v>
      </c>
      <c r="CH682">
        <v>0</v>
      </c>
      <c r="CI682">
        <v>0</v>
      </c>
      <c r="CJ682">
        <v>10005</v>
      </c>
      <c r="CK682">
        <v>0</v>
      </c>
      <c r="CL682">
        <v>0.221023</v>
      </c>
      <c r="CM682">
        <v>1460</v>
      </c>
      <c r="CN682">
        <v>0.972989</v>
      </c>
      <c r="CO682">
        <v>0.0270114</v>
      </c>
      <c r="CP682">
        <v>0</v>
      </c>
      <c r="CQ682">
        <v>881.490666666667</v>
      </c>
      <c r="CR682">
        <v>4.99999</v>
      </c>
      <c r="CS682">
        <v>12997.5</v>
      </c>
      <c r="CT682">
        <v>12728.3</v>
      </c>
      <c r="CU682">
        <v>41.312</v>
      </c>
      <c r="CV682">
        <v>42.5</v>
      </c>
      <c r="CW682">
        <v>42.0413333333333</v>
      </c>
      <c r="CX682">
        <v>42.25</v>
      </c>
      <c r="CY682">
        <v>44.25</v>
      </c>
      <c r="CZ682">
        <v>1415.7</v>
      </c>
      <c r="DA682">
        <v>39.3</v>
      </c>
      <c r="DB682">
        <v>0</v>
      </c>
      <c r="DC682">
        <v>1626466531.4</v>
      </c>
      <c r="DD682">
        <v>0</v>
      </c>
      <c r="DE682">
        <v>882.041576923077</v>
      </c>
      <c r="DF682">
        <v>-5.37377777521384</v>
      </c>
      <c r="DG682">
        <v>-71.0119658281169</v>
      </c>
      <c r="DH682">
        <v>13005.1884615385</v>
      </c>
      <c r="DI682">
        <v>15</v>
      </c>
      <c r="DJ682">
        <v>1626465084.6</v>
      </c>
      <c r="DK682" t="s">
        <v>294</v>
      </c>
      <c r="DL682">
        <v>1626465076.6</v>
      </c>
      <c r="DM682">
        <v>1626465084.6</v>
      </c>
      <c r="DN682">
        <v>8</v>
      </c>
      <c r="DO682">
        <v>0.212</v>
      </c>
      <c r="DP682">
        <v>0.013</v>
      </c>
      <c r="DQ682">
        <v>1.588</v>
      </c>
      <c r="DR682">
        <v>-0.074</v>
      </c>
      <c r="DS682">
        <v>420</v>
      </c>
      <c r="DT682">
        <v>3</v>
      </c>
      <c r="DU682">
        <v>0.13</v>
      </c>
      <c r="DV682">
        <v>0.03</v>
      </c>
      <c r="DW682">
        <v>-24.7180951219512</v>
      </c>
      <c r="DX682">
        <v>0.147543554006961</v>
      </c>
      <c r="DY682">
        <v>0.0251212663889609</v>
      </c>
      <c r="DZ682">
        <v>1</v>
      </c>
      <c r="EA682">
        <v>882.351909090909</v>
      </c>
      <c r="EB682">
        <v>-5.32089918025732</v>
      </c>
      <c r="EC682">
        <v>0.550056821507619</v>
      </c>
      <c r="ED682">
        <v>1</v>
      </c>
      <c r="EE682">
        <v>10.2129512195122</v>
      </c>
      <c r="EF682">
        <v>0.231493379790939</v>
      </c>
      <c r="EG682">
        <v>0.0255083737752748</v>
      </c>
      <c r="EH682">
        <v>0</v>
      </c>
      <c r="EI682">
        <v>2</v>
      </c>
      <c r="EJ682">
        <v>3</v>
      </c>
      <c r="EK682" t="s">
        <v>354</v>
      </c>
      <c r="EL682">
        <v>100</v>
      </c>
      <c r="EM682">
        <v>100</v>
      </c>
      <c r="EN682">
        <v>1.548</v>
      </c>
      <c r="EO682">
        <v>0.0876</v>
      </c>
      <c r="EP682">
        <v>0.796380875196005</v>
      </c>
      <c r="EQ682">
        <v>0.00225868272383977</v>
      </c>
      <c r="ER682">
        <v>-9.96746185667655e-07</v>
      </c>
      <c r="ES682">
        <v>2.83711317370827e-10</v>
      </c>
      <c r="ET682">
        <v>-0.071317122073674</v>
      </c>
      <c r="EU682">
        <v>-0.00217948432402501</v>
      </c>
      <c r="EV682">
        <v>0.000453263451741206</v>
      </c>
      <c r="EW682">
        <v>-1.16319206543697e-06</v>
      </c>
      <c r="EX682">
        <v>-2</v>
      </c>
      <c r="EY682">
        <v>2196</v>
      </c>
      <c r="EZ682">
        <v>1</v>
      </c>
      <c r="FA682">
        <v>25</v>
      </c>
      <c r="FB682">
        <v>24.1</v>
      </c>
      <c r="FC682">
        <v>23.9</v>
      </c>
      <c r="FD682">
        <v>18</v>
      </c>
      <c r="FE682">
        <v>846.238</v>
      </c>
      <c r="FF682">
        <v>444.444</v>
      </c>
      <c r="FG682">
        <v>46.8798</v>
      </c>
      <c r="FH682">
        <v>26.1457</v>
      </c>
      <c r="FI682">
        <v>30.0007</v>
      </c>
      <c r="FJ682">
        <v>25.8852</v>
      </c>
      <c r="FK682">
        <v>25.8821</v>
      </c>
      <c r="FL682">
        <v>25.2516</v>
      </c>
      <c r="FM682">
        <v>24.8672</v>
      </c>
      <c r="FN682">
        <v>0</v>
      </c>
      <c r="FO682">
        <v>47</v>
      </c>
      <c r="FP682">
        <v>420</v>
      </c>
      <c r="FQ682">
        <v>11.9358</v>
      </c>
      <c r="FR682">
        <v>101.382</v>
      </c>
      <c r="FS682">
        <v>101.795</v>
      </c>
    </row>
    <row r="683" spans="1:175">
      <c r="A683">
        <v>667</v>
      </c>
      <c r="B683">
        <v>1626466522</v>
      </c>
      <c r="C683">
        <v>1332.40000009537</v>
      </c>
      <c r="D683" t="s">
        <v>1628</v>
      </c>
      <c r="E683" t="s">
        <v>1629</v>
      </c>
      <c r="F683">
        <v>1</v>
      </c>
      <c r="G683" t="s">
        <v>291</v>
      </c>
      <c r="H683">
        <v>1626466521</v>
      </c>
      <c r="I683">
        <f>(J683)/1000</f>
        <v>0</v>
      </c>
      <c r="J683">
        <f>1000*CB683*AH683*(BX683-BY683)/(100*BQ683*(1000-AH683*BX683))</f>
        <v>0</v>
      </c>
      <c r="K683">
        <f>CB683*AH683*(BW683-BV683*(1000-AH683*BY683)/(1000-AH683*BX683))/(100*BQ683)</f>
        <v>0</v>
      </c>
      <c r="L683">
        <f>BV683 - IF(AH683&gt;1, K683*BQ683*100.0/(AJ683*CJ683), 0)</f>
        <v>0</v>
      </c>
      <c r="M683">
        <f>((S683-I683/2)*L683-K683)/(S683+I683/2)</f>
        <v>0</v>
      </c>
      <c r="N683">
        <f>M683*(CC683+CD683)/1000.0</f>
        <v>0</v>
      </c>
      <c r="O683">
        <f>(BV683 - IF(AH683&gt;1, K683*BQ683*100.0/(AJ683*CJ683), 0))*(CC683+CD683)/1000.0</f>
        <v>0</v>
      </c>
      <c r="P683">
        <f>2.0/((1/R683-1/Q683)+SIGN(R683)*SQRT((1/R683-1/Q683)*(1/R683-1/Q683) + 4*BR683/((BR683+1)*(BR683+1))*(2*1/R683*1/Q683-1/Q683*1/Q683)))</f>
        <v>0</v>
      </c>
      <c r="Q683">
        <f>IF(LEFT(BS683,1)&lt;&gt;"0",IF(LEFT(BS683,1)="1",3.0,BT683),$D$5+$E$5*(CJ683*CC683/($K$5*1000))+$F$5*(CJ683*CC683/($K$5*1000))*MAX(MIN(BQ683,$J$5),$I$5)*MAX(MIN(BQ683,$J$5),$I$5)+$G$5*MAX(MIN(BQ683,$J$5),$I$5)*(CJ683*CC683/($K$5*1000))+$H$5*(CJ683*CC683/($K$5*1000))*(CJ683*CC683/($K$5*1000)))</f>
        <v>0</v>
      </c>
      <c r="R683">
        <f>I683*(1000-(1000*0.61365*exp(17.502*V683/(240.97+V683))/(CC683+CD683)+BX683)/2)/(1000*0.61365*exp(17.502*V683/(240.97+V683))/(CC683+CD683)-BX683)</f>
        <v>0</v>
      </c>
      <c r="S683">
        <f>1/((BR683+1)/(P683/1.6)+1/(Q683/1.37)) + BR683/((BR683+1)/(P683/1.6) + BR683/(Q683/1.37))</f>
        <v>0</v>
      </c>
      <c r="T683">
        <f>(BM683*BP683)</f>
        <v>0</v>
      </c>
      <c r="U683">
        <f>(CE683+(T683+2*0.95*5.67E-8*(((CE683+$B$7)+273)^4-(CE683+273)^4)-44100*I683)/(1.84*29.3*Q683+8*0.95*5.67E-8*(CE683+273)^3))</f>
        <v>0</v>
      </c>
      <c r="V683">
        <f>($C$7*CF683+$D$7*CG683+$E$7*U683)</f>
        <v>0</v>
      </c>
      <c r="W683">
        <f>0.61365*exp(17.502*V683/(240.97+V683))</f>
        <v>0</v>
      </c>
      <c r="X683">
        <f>(Y683/Z683*100)</f>
        <v>0</v>
      </c>
      <c r="Y683">
        <f>BX683*(CC683+CD683)/1000</f>
        <v>0</v>
      </c>
      <c r="Z683">
        <f>0.61365*exp(17.502*CE683/(240.97+CE683))</f>
        <v>0</v>
      </c>
      <c r="AA683">
        <f>(W683-BX683*(CC683+CD683)/1000)</f>
        <v>0</v>
      </c>
      <c r="AB683">
        <f>(-I683*44100)</f>
        <v>0</v>
      </c>
      <c r="AC683">
        <f>2*29.3*Q683*0.92*(CE683-V683)</f>
        <v>0</v>
      </c>
      <c r="AD683">
        <f>2*0.95*5.67E-8*(((CE683+$B$7)+273)^4-(V683+273)^4)</f>
        <v>0</v>
      </c>
      <c r="AE683">
        <f>T683+AD683+AB683+AC683</f>
        <v>0</v>
      </c>
      <c r="AF683">
        <v>121</v>
      </c>
      <c r="AG683">
        <v>13</v>
      </c>
      <c r="AH683">
        <f>IF(AF683*$H$13&gt;=AJ683,1.0,(AJ683/(AJ683-AF683*$H$13)))</f>
        <v>0</v>
      </c>
      <c r="AI683">
        <f>(AH683-1)*100</f>
        <v>0</v>
      </c>
      <c r="AJ683">
        <f>MAX(0,($B$13+$C$13*CJ683)/(1+$D$13*CJ683)*CC683/(CE683+273)*$E$13)</f>
        <v>0</v>
      </c>
      <c r="AK683" t="s">
        <v>292</v>
      </c>
      <c r="AL683" t="s">
        <v>292</v>
      </c>
      <c r="AM683">
        <v>0</v>
      </c>
      <c r="AN683">
        <v>0</v>
      </c>
      <c r="AO683">
        <f>1-AM683/AN683</f>
        <v>0</v>
      </c>
      <c r="AP683">
        <v>0</v>
      </c>
      <c r="AQ683" t="s">
        <v>292</v>
      </c>
      <c r="AR683" t="s">
        <v>292</v>
      </c>
      <c r="AS683">
        <v>0</v>
      </c>
      <c r="AT683">
        <v>0</v>
      </c>
      <c r="AU683">
        <f>1-AS683/AT683</f>
        <v>0</v>
      </c>
      <c r="AV683">
        <v>0.5</v>
      </c>
      <c r="AW683">
        <f>BN683</f>
        <v>0</v>
      </c>
      <c r="AX683">
        <f>K683</f>
        <v>0</v>
      </c>
      <c r="AY683">
        <f>AU683*AV683*AW683</f>
        <v>0</v>
      </c>
      <c r="AZ683">
        <f>(AX683-AP683)/AW683</f>
        <v>0</v>
      </c>
      <c r="BA683">
        <f>(AN683-AT683)/AT683</f>
        <v>0</v>
      </c>
      <c r="BB683">
        <f>AM683/(AO683+AM683/AT683)</f>
        <v>0</v>
      </c>
      <c r="BC683" t="s">
        <v>292</v>
      </c>
      <c r="BD683">
        <v>0</v>
      </c>
      <c r="BE683">
        <f>IF(BD683&lt;&gt;0, BD683, BB683)</f>
        <v>0</v>
      </c>
      <c r="BF683">
        <f>1-BE683/AT683</f>
        <v>0</v>
      </c>
      <c r="BG683">
        <f>(AT683-AS683)/(AT683-BE683)</f>
        <v>0</v>
      </c>
      <c r="BH683">
        <f>(AN683-AT683)/(AN683-BE683)</f>
        <v>0</v>
      </c>
      <c r="BI683">
        <f>(AT683-AS683)/(AT683-AM683)</f>
        <v>0</v>
      </c>
      <c r="BJ683">
        <f>(AN683-AT683)/(AN683-AM683)</f>
        <v>0</v>
      </c>
      <c r="BK683">
        <f>(BG683*BE683/AS683)</f>
        <v>0</v>
      </c>
      <c r="BL683">
        <f>(1-BK683)</f>
        <v>0</v>
      </c>
      <c r="BM683">
        <f>$B$11*CK683+$C$11*CL683+$F$11*CM683*(1-CP683)</f>
        <v>0</v>
      </c>
      <c r="BN683">
        <f>BM683*BO683</f>
        <v>0</v>
      </c>
      <c r="BO683">
        <f>($B$11*$D$9+$C$11*$D$9+$F$11*((CZ683+CR683)/MAX(CZ683+CR683+DA683, 0.1)*$I$9+DA683/MAX(CZ683+CR683+DA683, 0.1)*$J$9))/($B$11+$C$11+$F$11)</f>
        <v>0</v>
      </c>
      <c r="BP683">
        <f>($B$11*$K$9+$C$11*$K$9+$F$11*((CZ683+CR683)/MAX(CZ683+CR683+DA683, 0.1)*$P$9+DA683/MAX(CZ683+CR683+DA683, 0.1)*$Q$9))/($B$11+$C$11+$F$11)</f>
        <v>0</v>
      </c>
      <c r="BQ683">
        <v>6</v>
      </c>
      <c r="BR683">
        <v>0.5</v>
      </c>
      <c r="BS683" t="s">
        <v>293</v>
      </c>
      <c r="BT683">
        <v>2</v>
      </c>
      <c r="BU683">
        <v>1626466521</v>
      </c>
      <c r="BV683">
        <v>395.331666666667</v>
      </c>
      <c r="BW683">
        <v>419.959666666667</v>
      </c>
      <c r="BX683">
        <v>22.0902666666667</v>
      </c>
      <c r="BY683">
        <v>11.8492</v>
      </c>
      <c r="BZ683">
        <v>393.783</v>
      </c>
      <c r="CA683">
        <v>22.0024666666667</v>
      </c>
      <c r="CB683">
        <v>900.006333333333</v>
      </c>
      <c r="CC683">
        <v>100.75</v>
      </c>
      <c r="CD683">
        <v>0.0998492666666667</v>
      </c>
      <c r="CE683">
        <v>37.3407</v>
      </c>
      <c r="CF683">
        <v>34.2719666666667</v>
      </c>
      <c r="CG683">
        <v>999.9</v>
      </c>
      <c r="CH683">
        <v>0</v>
      </c>
      <c r="CI683">
        <v>0</v>
      </c>
      <c r="CJ683">
        <v>10019.3666666667</v>
      </c>
      <c r="CK683">
        <v>0</v>
      </c>
      <c r="CL683">
        <v>0.221023</v>
      </c>
      <c r="CM683">
        <v>1459.99666666667</v>
      </c>
      <c r="CN683">
        <v>0.972989</v>
      </c>
      <c r="CO683">
        <v>0.0270114</v>
      </c>
      <c r="CP683">
        <v>0</v>
      </c>
      <c r="CQ683">
        <v>881.420666666667</v>
      </c>
      <c r="CR683">
        <v>4.99999</v>
      </c>
      <c r="CS683">
        <v>12995.2</v>
      </c>
      <c r="CT683">
        <v>12728.2666666667</v>
      </c>
      <c r="CU683">
        <v>41.312</v>
      </c>
      <c r="CV683">
        <v>42.5</v>
      </c>
      <c r="CW683">
        <v>42.062</v>
      </c>
      <c r="CX683">
        <v>42.25</v>
      </c>
      <c r="CY683">
        <v>44.25</v>
      </c>
      <c r="CZ683">
        <v>1415.69666666667</v>
      </c>
      <c r="DA683">
        <v>39.3</v>
      </c>
      <c r="DB683">
        <v>0</v>
      </c>
      <c r="DC683">
        <v>1626466533.2</v>
      </c>
      <c r="DD683">
        <v>0</v>
      </c>
      <c r="DE683">
        <v>881.86916</v>
      </c>
      <c r="DF683">
        <v>-5.17123076649657</v>
      </c>
      <c r="DG683">
        <v>-71.276923084892</v>
      </c>
      <c r="DH683">
        <v>13002.82</v>
      </c>
      <c r="DI683">
        <v>15</v>
      </c>
      <c r="DJ683">
        <v>1626465084.6</v>
      </c>
      <c r="DK683" t="s">
        <v>294</v>
      </c>
      <c r="DL683">
        <v>1626465076.6</v>
      </c>
      <c r="DM683">
        <v>1626465084.6</v>
      </c>
      <c r="DN683">
        <v>8</v>
      </c>
      <c r="DO683">
        <v>0.212</v>
      </c>
      <c r="DP683">
        <v>0.013</v>
      </c>
      <c r="DQ683">
        <v>1.588</v>
      </c>
      <c r="DR683">
        <v>-0.074</v>
      </c>
      <c r="DS683">
        <v>420</v>
      </c>
      <c r="DT683">
        <v>3</v>
      </c>
      <c r="DU683">
        <v>0.13</v>
      </c>
      <c r="DV683">
        <v>0.03</v>
      </c>
      <c r="DW683">
        <v>-24.7093682926829</v>
      </c>
      <c r="DX683">
        <v>0.223172822299598</v>
      </c>
      <c r="DY683">
        <v>0.0319878973990462</v>
      </c>
      <c r="DZ683">
        <v>1</v>
      </c>
      <c r="EA683">
        <v>882.203696969697</v>
      </c>
      <c r="EB683">
        <v>-5.43834871910044</v>
      </c>
      <c r="EC683">
        <v>0.560517049444617</v>
      </c>
      <c r="ED683">
        <v>1</v>
      </c>
      <c r="EE683">
        <v>10.2180048780488</v>
      </c>
      <c r="EF683">
        <v>0.211151916376311</v>
      </c>
      <c r="EG683">
        <v>0.0243097687001217</v>
      </c>
      <c r="EH683">
        <v>0</v>
      </c>
      <c r="EI683">
        <v>2</v>
      </c>
      <c r="EJ683">
        <v>3</v>
      </c>
      <c r="EK683" t="s">
        <v>354</v>
      </c>
      <c r="EL683">
        <v>100</v>
      </c>
      <c r="EM683">
        <v>100</v>
      </c>
      <c r="EN683">
        <v>1.549</v>
      </c>
      <c r="EO683">
        <v>0.088</v>
      </c>
      <c r="EP683">
        <v>0.796380875196005</v>
      </c>
      <c r="EQ683">
        <v>0.00225868272383977</v>
      </c>
      <c r="ER683">
        <v>-9.96746185667655e-07</v>
      </c>
      <c r="ES683">
        <v>2.83711317370827e-10</v>
      </c>
      <c r="ET683">
        <v>-0.071317122073674</v>
      </c>
      <c r="EU683">
        <v>-0.00217948432402501</v>
      </c>
      <c r="EV683">
        <v>0.000453263451741206</v>
      </c>
      <c r="EW683">
        <v>-1.16319206543697e-06</v>
      </c>
      <c r="EX683">
        <v>-2</v>
      </c>
      <c r="EY683">
        <v>2196</v>
      </c>
      <c r="EZ683">
        <v>1</v>
      </c>
      <c r="FA683">
        <v>25</v>
      </c>
      <c r="FB683">
        <v>24.1</v>
      </c>
      <c r="FC683">
        <v>24</v>
      </c>
      <c r="FD683">
        <v>18</v>
      </c>
      <c r="FE683">
        <v>846.072</v>
      </c>
      <c r="FF683">
        <v>444.409</v>
      </c>
      <c r="FG683">
        <v>46.8996</v>
      </c>
      <c r="FH683">
        <v>26.1493</v>
      </c>
      <c r="FI683">
        <v>30.0006</v>
      </c>
      <c r="FJ683">
        <v>25.8882</v>
      </c>
      <c r="FK683">
        <v>25.8852</v>
      </c>
      <c r="FL683">
        <v>25.2513</v>
      </c>
      <c r="FM683">
        <v>24.5938</v>
      </c>
      <c r="FN683">
        <v>0</v>
      </c>
      <c r="FO683">
        <v>47</v>
      </c>
      <c r="FP683">
        <v>420</v>
      </c>
      <c r="FQ683">
        <v>11.9087</v>
      </c>
      <c r="FR683">
        <v>101.383</v>
      </c>
      <c r="FS683">
        <v>101.795</v>
      </c>
    </row>
    <row r="684" spans="1:175">
      <c r="A684">
        <v>668</v>
      </c>
      <c r="B684">
        <v>1626466524</v>
      </c>
      <c r="C684">
        <v>1334.40000009537</v>
      </c>
      <c r="D684" t="s">
        <v>1630</v>
      </c>
      <c r="E684" t="s">
        <v>1631</v>
      </c>
      <c r="F684">
        <v>1</v>
      </c>
      <c r="G684" t="s">
        <v>291</v>
      </c>
      <c r="H684">
        <v>1626466523</v>
      </c>
      <c r="I684">
        <f>(J684)/1000</f>
        <v>0</v>
      </c>
      <c r="J684">
        <f>1000*CB684*AH684*(BX684-BY684)/(100*BQ684*(1000-AH684*BX684))</f>
        <v>0</v>
      </c>
      <c r="K684">
        <f>CB684*AH684*(BW684-BV684*(1000-AH684*BY684)/(1000-AH684*BX684))/(100*BQ684)</f>
        <v>0</v>
      </c>
      <c r="L684">
        <f>BV684 - IF(AH684&gt;1, K684*BQ684*100.0/(AJ684*CJ684), 0)</f>
        <v>0</v>
      </c>
      <c r="M684">
        <f>((S684-I684/2)*L684-K684)/(S684+I684/2)</f>
        <v>0</v>
      </c>
      <c r="N684">
        <f>M684*(CC684+CD684)/1000.0</f>
        <v>0</v>
      </c>
      <c r="O684">
        <f>(BV684 - IF(AH684&gt;1, K684*BQ684*100.0/(AJ684*CJ684), 0))*(CC684+CD684)/1000.0</f>
        <v>0</v>
      </c>
      <c r="P684">
        <f>2.0/((1/R684-1/Q684)+SIGN(R684)*SQRT((1/R684-1/Q684)*(1/R684-1/Q684) + 4*BR684/((BR684+1)*(BR684+1))*(2*1/R684*1/Q684-1/Q684*1/Q684)))</f>
        <v>0</v>
      </c>
      <c r="Q684">
        <f>IF(LEFT(BS684,1)&lt;&gt;"0",IF(LEFT(BS684,1)="1",3.0,BT684),$D$5+$E$5*(CJ684*CC684/($K$5*1000))+$F$5*(CJ684*CC684/($K$5*1000))*MAX(MIN(BQ684,$J$5),$I$5)*MAX(MIN(BQ684,$J$5),$I$5)+$G$5*MAX(MIN(BQ684,$J$5),$I$5)*(CJ684*CC684/($K$5*1000))+$H$5*(CJ684*CC684/($K$5*1000))*(CJ684*CC684/($K$5*1000)))</f>
        <v>0</v>
      </c>
      <c r="R684">
        <f>I684*(1000-(1000*0.61365*exp(17.502*V684/(240.97+V684))/(CC684+CD684)+BX684)/2)/(1000*0.61365*exp(17.502*V684/(240.97+V684))/(CC684+CD684)-BX684)</f>
        <v>0</v>
      </c>
      <c r="S684">
        <f>1/((BR684+1)/(P684/1.6)+1/(Q684/1.37)) + BR684/((BR684+1)/(P684/1.6) + BR684/(Q684/1.37))</f>
        <v>0</v>
      </c>
      <c r="T684">
        <f>(BM684*BP684)</f>
        <v>0</v>
      </c>
      <c r="U684">
        <f>(CE684+(T684+2*0.95*5.67E-8*(((CE684+$B$7)+273)^4-(CE684+273)^4)-44100*I684)/(1.84*29.3*Q684+8*0.95*5.67E-8*(CE684+273)^3))</f>
        <v>0</v>
      </c>
      <c r="V684">
        <f>($C$7*CF684+$D$7*CG684+$E$7*U684)</f>
        <v>0</v>
      </c>
      <c r="W684">
        <f>0.61365*exp(17.502*V684/(240.97+V684))</f>
        <v>0</v>
      </c>
      <c r="X684">
        <f>(Y684/Z684*100)</f>
        <v>0</v>
      </c>
      <c r="Y684">
        <f>BX684*(CC684+CD684)/1000</f>
        <v>0</v>
      </c>
      <c r="Z684">
        <f>0.61365*exp(17.502*CE684/(240.97+CE684))</f>
        <v>0</v>
      </c>
      <c r="AA684">
        <f>(W684-BX684*(CC684+CD684)/1000)</f>
        <v>0</v>
      </c>
      <c r="AB684">
        <f>(-I684*44100)</f>
        <v>0</v>
      </c>
      <c r="AC684">
        <f>2*29.3*Q684*0.92*(CE684-V684)</f>
        <v>0</v>
      </c>
      <c r="AD684">
        <f>2*0.95*5.67E-8*(((CE684+$B$7)+273)^4-(V684+273)^4)</f>
        <v>0</v>
      </c>
      <c r="AE684">
        <f>T684+AD684+AB684+AC684</f>
        <v>0</v>
      </c>
      <c r="AF684">
        <v>121</v>
      </c>
      <c r="AG684">
        <v>13</v>
      </c>
      <c r="AH684">
        <f>IF(AF684*$H$13&gt;=AJ684,1.0,(AJ684/(AJ684-AF684*$H$13)))</f>
        <v>0</v>
      </c>
      <c r="AI684">
        <f>(AH684-1)*100</f>
        <v>0</v>
      </c>
      <c r="AJ684">
        <f>MAX(0,($B$13+$C$13*CJ684)/(1+$D$13*CJ684)*CC684/(CE684+273)*$E$13)</f>
        <v>0</v>
      </c>
      <c r="AK684" t="s">
        <v>292</v>
      </c>
      <c r="AL684" t="s">
        <v>292</v>
      </c>
      <c r="AM684">
        <v>0</v>
      </c>
      <c r="AN684">
        <v>0</v>
      </c>
      <c r="AO684">
        <f>1-AM684/AN684</f>
        <v>0</v>
      </c>
      <c r="AP684">
        <v>0</v>
      </c>
      <c r="AQ684" t="s">
        <v>292</v>
      </c>
      <c r="AR684" t="s">
        <v>292</v>
      </c>
      <c r="AS684">
        <v>0</v>
      </c>
      <c r="AT684">
        <v>0</v>
      </c>
      <c r="AU684">
        <f>1-AS684/AT684</f>
        <v>0</v>
      </c>
      <c r="AV684">
        <v>0.5</v>
      </c>
      <c r="AW684">
        <f>BN684</f>
        <v>0</v>
      </c>
      <c r="AX684">
        <f>K684</f>
        <v>0</v>
      </c>
      <c r="AY684">
        <f>AU684*AV684*AW684</f>
        <v>0</v>
      </c>
      <c r="AZ684">
        <f>(AX684-AP684)/AW684</f>
        <v>0</v>
      </c>
      <c r="BA684">
        <f>(AN684-AT684)/AT684</f>
        <v>0</v>
      </c>
      <c r="BB684">
        <f>AM684/(AO684+AM684/AT684)</f>
        <v>0</v>
      </c>
      <c r="BC684" t="s">
        <v>292</v>
      </c>
      <c r="BD684">
        <v>0</v>
      </c>
      <c r="BE684">
        <f>IF(BD684&lt;&gt;0, BD684, BB684)</f>
        <v>0</v>
      </c>
      <c r="BF684">
        <f>1-BE684/AT684</f>
        <v>0</v>
      </c>
      <c r="BG684">
        <f>(AT684-AS684)/(AT684-BE684)</f>
        <v>0</v>
      </c>
      <c r="BH684">
        <f>(AN684-AT684)/(AN684-BE684)</f>
        <v>0</v>
      </c>
      <c r="BI684">
        <f>(AT684-AS684)/(AT684-AM684)</f>
        <v>0</v>
      </c>
      <c r="BJ684">
        <f>(AN684-AT684)/(AN684-AM684)</f>
        <v>0</v>
      </c>
      <c r="BK684">
        <f>(BG684*BE684/AS684)</f>
        <v>0</v>
      </c>
      <c r="BL684">
        <f>(1-BK684)</f>
        <v>0</v>
      </c>
      <c r="BM684">
        <f>$B$11*CK684+$C$11*CL684+$F$11*CM684*(1-CP684)</f>
        <v>0</v>
      </c>
      <c r="BN684">
        <f>BM684*BO684</f>
        <v>0</v>
      </c>
      <c r="BO684">
        <f>($B$11*$D$9+$C$11*$D$9+$F$11*((CZ684+CR684)/MAX(CZ684+CR684+DA684, 0.1)*$I$9+DA684/MAX(CZ684+CR684+DA684, 0.1)*$J$9))/($B$11+$C$11+$F$11)</f>
        <v>0</v>
      </c>
      <c r="BP684">
        <f>($B$11*$K$9+$C$11*$K$9+$F$11*((CZ684+CR684)/MAX(CZ684+CR684+DA684, 0.1)*$P$9+DA684/MAX(CZ684+CR684+DA684, 0.1)*$Q$9))/($B$11+$C$11+$F$11)</f>
        <v>0</v>
      </c>
      <c r="BQ684">
        <v>6</v>
      </c>
      <c r="BR684">
        <v>0.5</v>
      </c>
      <c r="BS684" t="s">
        <v>293</v>
      </c>
      <c r="BT684">
        <v>2</v>
      </c>
      <c r="BU684">
        <v>1626466523</v>
      </c>
      <c r="BV684">
        <v>395.358</v>
      </c>
      <c r="BW684">
        <v>419.969333333333</v>
      </c>
      <c r="BX684">
        <v>22.1156333333333</v>
      </c>
      <c r="BY684">
        <v>11.8552666666667</v>
      </c>
      <c r="BZ684">
        <v>393.809333333333</v>
      </c>
      <c r="CA684">
        <v>22.0275</v>
      </c>
      <c r="CB684">
        <v>900.007</v>
      </c>
      <c r="CC684">
        <v>100.749333333333</v>
      </c>
      <c r="CD684">
        <v>0.100556333333333</v>
      </c>
      <c r="CE684">
        <v>37.3587666666667</v>
      </c>
      <c r="CF684">
        <v>34.2904333333333</v>
      </c>
      <c r="CG684">
        <v>999.9</v>
      </c>
      <c r="CH684">
        <v>0</v>
      </c>
      <c r="CI684">
        <v>0</v>
      </c>
      <c r="CJ684">
        <v>9986.88</v>
      </c>
      <c r="CK684">
        <v>0</v>
      </c>
      <c r="CL684">
        <v>0.221023</v>
      </c>
      <c r="CM684">
        <v>1459.98</v>
      </c>
      <c r="CN684">
        <v>0.972989</v>
      </c>
      <c r="CO684">
        <v>0.0270114</v>
      </c>
      <c r="CP684">
        <v>0</v>
      </c>
      <c r="CQ684">
        <v>881.038333333333</v>
      </c>
      <c r="CR684">
        <v>4.99999</v>
      </c>
      <c r="CS684">
        <v>12995.1666666667</v>
      </c>
      <c r="CT684">
        <v>12728.1666666667</v>
      </c>
      <c r="CU684">
        <v>41.312</v>
      </c>
      <c r="CV684">
        <v>42.5</v>
      </c>
      <c r="CW684">
        <v>42.062</v>
      </c>
      <c r="CX684">
        <v>42.25</v>
      </c>
      <c r="CY684">
        <v>44.25</v>
      </c>
      <c r="CZ684">
        <v>1415.68</v>
      </c>
      <c r="DA684">
        <v>39.3</v>
      </c>
      <c r="DB684">
        <v>0</v>
      </c>
      <c r="DC684">
        <v>1626466535</v>
      </c>
      <c r="DD684">
        <v>0</v>
      </c>
      <c r="DE684">
        <v>881.7335</v>
      </c>
      <c r="DF684">
        <v>-5.53897434870596</v>
      </c>
      <c r="DG684">
        <v>-65.2854700026178</v>
      </c>
      <c r="DH684">
        <v>13001.2307692308</v>
      </c>
      <c r="DI684">
        <v>15</v>
      </c>
      <c r="DJ684">
        <v>1626465084.6</v>
      </c>
      <c r="DK684" t="s">
        <v>294</v>
      </c>
      <c r="DL684">
        <v>1626465076.6</v>
      </c>
      <c r="DM684">
        <v>1626465084.6</v>
      </c>
      <c r="DN684">
        <v>8</v>
      </c>
      <c r="DO684">
        <v>0.212</v>
      </c>
      <c r="DP684">
        <v>0.013</v>
      </c>
      <c r="DQ684">
        <v>1.588</v>
      </c>
      <c r="DR684">
        <v>-0.074</v>
      </c>
      <c r="DS684">
        <v>420</v>
      </c>
      <c r="DT684">
        <v>3</v>
      </c>
      <c r="DU684">
        <v>0.13</v>
      </c>
      <c r="DV684">
        <v>0.03</v>
      </c>
      <c r="DW684">
        <v>-24.6991804878049</v>
      </c>
      <c r="DX684">
        <v>0.336777700348468</v>
      </c>
      <c r="DY684">
        <v>0.0411168959366994</v>
      </c>
      <c r="DZ684">
        <v>1</v>
      </c>
      <c r="EA684">
        <v>882.045971428571</v>
      </c>
      <c r="EB684">
        <v>-5.78576125244583</v>
      </c>
      <c r="EC684">
        <v>0.616204487659947</v>
      </c>
      <c r="ED684">
        <v>1</v>
      </c>
      <c r="EE684">
        <v>10.2245829268293</v>
      </c>
      <c r="EF684">
        <v>0.205526132404164</v>
      </c>
      <c r="EG684">
        <v>0.0238679385158134</v>
      </c>
      <c r="EH684">
        <v>0</v>
      </c>
      <c r="EI684">
        <v>2</v>
      </c>
      <c r="EJ684">
        <v>3</v>
      </c>
      <c r="EK684" t="s">
        <v>354</v>
      </c>
      <c r="EL684">
        <v>100</v>
      </c>
      <c r="EM684">
        <v>100</v>
      </c>
      <c r="EN684">
        <v>1.549</v>
      </c>
      <c r="EO684">
        <v>0.0884</v>
      </c>
      <c r="EP684">
        <v>0.796380875196005</v>
      </c>
      <c r="EQ684">
        <v>0.00225868272383977</v>
      </c>
      <c r="ER684">
        <v>-9.96746185667655e-07</v>
      </c>
      <c r="ES684">
        <v>2.83711317370827e-10</v>
      </c>
      <c r="ET684">
        <v>-0.071317122073674</v>
      </c>
      <c r="EU684">
        <v>-0.00217948432402501</v>
      </c>
      <c r="EV684">
        <v>0.000453263451741206</v>
      </c>
      <c r="EW684">
        <v>-1.16319206543697e-06</v>
      </c>
      <c r="EX684">
        <v>-2</v>
      </c>
      <c r="EY684">
        <v>2196</v>
      </c>
      <c r="EZ684">
        <v>1</v>
      </c>
      <c r="FA684">
        <v>25</v>
      </c>
      <c r="FB684">
        <v>24.1</v>
      </c>
      <c r="FC684">
        <v>24</v>
      </c>
      <c r="FD684">
        <v>18</v>
      </c>
      <c r="FE684">
        <v>846.07</v>
      </c>
      <c r="FF684">
        <v>444.402</v>
      </c>
      <c r="FG684">
        <v>46.9199</v>
      </c>
      <c r="FH684">
        <v>26.1537</v>
      </c>
      <c r="FI684">
        <v>30.0007</v>
      </c>
      <c r="FJ684">
        <v>25.8912</v>
      </c>
      <c r="FK684">
        <v>25.888</v>
      </c>
      <c r="FL684">
        <v>25.2524</v>
      </c>
      <c r="FM684">
        <v>24.5938</v>
      </c>
      <c r="FN684">
        <v>0</v>
      </c>
      <c r="FO684">
        <v>47</v>
      </c>
      <c r="FP684">
        <v>420</v>
      </c>
      <c r="FQ684">
        <v>11.9033</v>
      </c>
      <c r="FR684">
        <v>101.383</v>
      </c>
      <c r="FS684">
        <v>101.794</v>
      </c>
    </row>
    <row r="685" spans="1:175">
      <c r="A685">
        <v>669</v>
      </c>
      <c r="B685">
        <v>1626466526</v>
      </c>
      <c r="C685">
        <v>1336.40000009537</v>
      </c>
      <c r="D685" t="s">
        <v>1632</v>
      </c>
      <c r="E685" t="s">
        <v>1633</v>
      </c>
      <c r="F685">
        <v>1</v>
      </c>
      <c r="G685" t="s">
        <v>291</v>
      </c>
      <c r="H685">
        <v>1626466525</v>
      </c>
      <c r="I685">
        <f>(J685)/1000</f>
        <v>0</v>
      </c>
      <c r="J685">
        <f>1000*CB685*AH685*(BX685-BY685)/(100*BQ685*(1000-AH685*BX685))</f>
        <v>0</v>
      </c>
      <c r="K685">
        <f>CB685*AH685*(BW685-BV685*(1000-AH685*BY685)/(1000-AH685*BX685))/(100*BQ685)</f>
        <v>0</v>
      </c>
      <c r="L685">
        <f>BV685 - IF(AH685&gt;1, K685*BQ685*100.0/(AJ685*CJ685), 0)</f>
        <v>0</v>
      </c>
      <c r="M685">
        <f>((S685-I685/2)*L685-K685)/(S685+I685/2)</f>
        <v>0</v>
      </c>
      <c r="N685">
        <f>M685*(CC685+CD685)/1000.0</f>
        <v>0</v>
      </c>
      <c r="O685">
        <f>(BV685 - IF(AH685&gt;1, K685*BQ685*100.0/(AJ685*CJ685), 0))*(CC685+CD685)/1000.0</f>
        <v>0</v>
      </c>
      <c r="P685">
        <f>2.0/((1/R685-1/Q685)+SIGN(R685)*SQRT((1/R685-1/Q685)*(1/R685-1/Q685) + 4*BR685/((BR685+1)*(BR685+1))*(2*1/R685*1/Q685-1/Q685*1/Q685)))</f>
        <v>0</v>
      </c>
      <c r="Q685">
        <f>IF(LEFT(BS685,1)&lt;&gt;"0",IF(LEFT(BS685,1)="1",3.0,BT685),$D$5+$E$5*(CJ685*CC685/($K$5*1000))+$F$5*(CJ685*CC685/($K$5*1000))*MAX(MIN(BQ685,$J$5),$I$5)*MAX(MIN(BQ685,$J$5),$I$5)+$G$5*MAX(MIN(BQ685,$J$5),$I$5)*(CJ685*CC685/($K$5*1000))+$H$5*(CJ685*CC685/($K$5*1000))*(CJ685*CC685/($K$5*1000)))</f>
        <v>0</v>
      </c>
      <c r="R685">
        <f>I685*(1000-(1000*0.61365*exp(17.502*V685/(240.97+V685))/(CC685+CD685)+BX685)/2)/(1000*0.61365*exp(17.502*V685/(240.97+V685))/(CC685+CD685)-BX685)</f>
        <v>0</v>
      </c>
      <c r="S685">
        <f>1/((BR685+1)/(P685/1.6)+1/(Q685/1.37)) + BR685/((BR685+1)/(P685/1.6) + BR685/(Q685/1.37))</f>
        <v>0</v>
      </c>
      <c r="T685">
        <f>(BM685*BP685)</f>
        <v>0</v>
      </c>
      <c r="U685">
        <f>(CE685+(T685+2*0.95*5.67E-8*(((CE685+$B$7)+273)^4-(CE685+273)^4)-44100*I685)/(1.84*29.3*Q685+8*0.95*5.67E-8*(CE685+273)^3))</f>
        <v>0</v>
      </c>
      <c r="V685">
        <f>($C$7*CF685+$D$7*CG685+$E$7*U685)</f>
        <v>0</v>
      </c>
      <c r="W685">
        <f>0.61365*exp(17.502*V685/(240.97+V685))</f>
        <v>0</v>
      </c>
      <c r="X685">
        <f>(Y685/Z685*100)</f>
        <v>0</v>
      </c>
      <c r="Y685">
        <f>BX685*(CC685+CD685)/1000</f>
        <v>0</v>
      </c>
      <c r="Z685">
        <f>0.61365*exp(17.502*CE685/(240.97+CE685))</f>
        <v>0</v>
      </c>
      <c r="AA685">
        <f>(W685-BX685*(CC685+CD685)/1000)</f>
        <v>0</v>
      </c>
      <c r="AB685">
        <f>(-I685*44100)</f>
        <v>0</v>
      </c>
      <c r="AC685">
        <f>2*29.3*Q685*0.92*(CE685-V685)</f>
        <v>0</v>
      </c>
      <c r="AD685">
        <f>2*0.95*5.67E-8*(((CE685+$B$7)+273)^4-(V685+273)^4)</f>
        <v>0</v>
      </c>
      <c r="AE685">
        <f>T685+AD685+AB685+AC685</f>
        <v>0</v>
      </c>
      <c r="AF685">
        <v>120</v>
      </c>
      <c r="AG685">
        <v>13</v>
      </c>
      <c r="AH685">
        <f>IF(AF685*$H$13&gt;=AJ685,1.0,(AJ685/(AJ685-AF685*$H$13)))</f>
        <v>0</v>
      </c>
      <c r="AI685">
        <f>(AH685-1)*100</f>
        <v>0</v>
      </c>
      <c r="AJ685">
        <f>MAX(0,($B$13+$C$13*CJ685)/(1+$D$13*CJ685)*CC685/(CE685+273)*$E$13)</f>
        <v>0</v>
      </c>
      <c r="AK685" t="s">
        <v>292</v>
      </c>
      <c r="AL685" t="s">
        <v>292</v>
      </c>
      <c r="AM685">
        <v>0</v>
      </c>
      <c r="AN685">
        <v>0</v>
      </c>
      <c r="AO685">
        <f>1-AM685/AN685</f>
        <v>0</v>
      </c>
      <c r="AP685">
        <v>0</v>
      </c>
      <c r="AQ685" t="s">
        <v>292</v>
      </c>
      <c r="AR685" t="s">
        <v>292</v>
      </c>
      <c r="AS685">
        <v>0</v>
      </c>
      <c r="AT685">
        <v>0</v>
      </c>
      <c r="AU685">
        <f>1-AS685/AT685</f>
        <v>0</v>
      </c>
      <c r="AV685">
        <v>0.5</v>
      </c>
      <c r="AW685">
        <f>BN685</f>
        <v>0</v>
      </c>
      <c r="AX685">
        <f>K685</f>
        <v>0</v>
      </c>
      <c r="AY685">
        <f>AU685*AV685*AW685</f>
        <v>0</v>
      </c>
      <c r="AZ685">
        <f>(AX685-AP685)/AW685</f>
        <v>0</v>
      </c>
      <c r="BA685">
        <f>(AN685-AT685)/AT685</f>
        <v>0</v>
      </c>
      <c r="BB685">
        <f>AM685/(AO685+AM685/AT685)</f>
        <v>0</v>
      </c>
      <c r="BC685" t="s">
        <v>292</v>
      </c>
      <c r="BD685">
        <v>0</v>
      </c>
      <c r="BE685">
        <f>IF(BD685&lt;&gt;0, BD685, BB685)</f>
        <v>0</v>
      </c>
      <c r="BF685">
        <f>1-BE685/AT685</f>
        <v>0</v>
      </c>
      <c r="BG685">
        <f>(AT685-AS685)/(AT685-BE685)</f>
        <v>0</v>
      </c>
      <c r="BH685">
        <f>(AN685-AT685)/(AN685-BE685)</f>
        <v>0</v>
      </c>
      <c r="BI685">
        <f>(AT685-AS685)/(AT685-AM685)</f>
        <v>0</v>
      </c>
      <c r="BJ685">
        <f>(AN685-AT685)/(AN685-AM685)</f>
        <v>0</v>
      </c>
      <c r="BK685">
        <f>(BG685*BE685/AS685)</f>
        <v>0</v>
      </c>
      <c r="BL685">
        <f>(1-BK685)</f>
        <v>0</v>
      </c>
      <c r="BM685">
        <f>$B$11*CK685+$C$11*CL685+$F$11*CM685*(1-CP685)</f>
        <v>0</v>
      </c>
      <c r="BN685">
        <f>BM685*BO685</f>
        <v>0</v>
      </c>
      <c r="BO685">
        <f>($B$11*$D$9+$C$11*$D$9+$F$11*((CZ685+CR685)/MAX(CZ685+CR685+DA685, 0.1)*$I$9+DA685/MAX(CZ685+CR685+DA685, 0.1)*$J$9))/($B$11+$C$11+$F$11)</f>
        <v>0</v>
      </c>
      <c r="BP685">
        <f>($B$11*$K$9+$C$11*$K$9+$F$11*((CZ685+CR685)/MAX(CZ685+CR685+DA685, 0.1)*$P$9+DA685/MAX(CZ685+CR685+DA685, 0.1)*$Q$9))/($B$11+$C$11+$F$11)</f>
        <v>0</v>
      </c>
      <c r="BQ685">
        <v>6</v>
      </c>
      <c r="BR685">
        <v>0.5</v>
      </c>
      <c r="BS685" t="s">
        <v>293</v>
      </c>
      <c r="BT685">
        <v>2</v>
      </c>
      <c r="BU685">
        <v>1626466525</v>
      </c>
      <c r="BV685">
        <v>395.35</v>
      </c>
      <c r="BW685">
        <v>419.970666666667</v>
      </c>
      <c r="BX685">
        <v>22.1449</v>
      </c>
      <c r="BY685">
        <v>11.8667</v>
      </c>
      <c r="BZ685">
        <v>393.801666666667</v>
      </c>
      <c r="CA685">
        <v>22.0562666666667</v>
      </c>
      <c r="CB685">
        <v>900.002666666667</v>
      </c>
      <c r="CC685">
        <v>100.748666666667</v>
      </c>
      <c r="CD685">
        <v>0.100303666666667</v>
      </c>
      <c r="CE685">
        <v>37.3778</v>
      </c>
      <c r="CF685">
        <v>34.3117333333333</v>
      </c>
      <c r="CG685">
        <v>999.9</v>
      </c>
      <c r="CH685">
        <v>0</v>
      </c>
      <c r="CI685">
        <v>0</v>
      </c>
      <c r="CJ685">
        <v>9997.08333333333</v>
      </c>
      <c r="CK685">
        <v>0</v>
      </c>
      <c r="CL685">
        <v>0.221023</v>
      </c>
      <c r="CM685">
        <v>1459.98</v>
      </c>
      <c r="CN685">
        <v>0.972989</v>
      </c>
      <c r="CO685">
        <v>0.0270114</v>
      </c>
      <c r="CP685">
        <v>0</v>
      </c>
      <c r="CQ685">
        <v>880.925333333333</v>
      </c>
      <c r="CR685">
        <v>4.99999</v>
      </c>
      <c r="CS685">
        <v>12991.8666666667</v>
      </c>
      <c r="CT685">
        <v>12728.1333333333</v>
      </c>
      <c r="CU685">
        <v>41.312</v>
      </c>
      <c r="CV685">
        <v>42.5206666666667</v>
      </c>
      <c r="CW685">
        <v>42.062</v>
      </c>
      <c r="CX685">
        <v>42.25</v>
      </c>
      <c r="CY685">
        <v>44.312</v>
      </c>
      <c r="CZ685">
        <v>1415.68</v>
      </c>
      <c r="DA685">
        <v>39.3</v>
      </c>
      <c r="DB685">
        <v>0</v>
      </c>
      <c r="DC685">
        <v>1626466537.4</v>
      </c>
      <c r="DD685">
        <v>0</v>
      </c>
      <c r="DE685">
        <v>881.495038461538</v>
      </c>
      <c r="DF685">
        <v>-5.22793162271362</v>
      </c>
      <c r="DG685">
        <v>-63.6717948872037</v>
      </c>
      <c r="DH685">
        <v>12998.5153846154</v>
      </c>
      <c r="DI685">
        <v>15</v>
      </c>
      <c r="DJ685">
        <v>1626465084.6</v>
      </c>
      <c r="DK685" t="s">
        <v>294</v>
      </c>
      <c r="DL685">
        <v>1626465076.6</v>
      </c>
      <c r="DM685">
        <v>1626465084.6</v>
      </c>
      <c r="DN685">
        <v>8</v>
      </c>
      <c r="DO685">
        <v>0.212</v>
      </c>
      <c r="DP685">
        <v>0.013</v>
      </c>
      <c r="DQ685">
        <v>1.588</v>
      </c>
      <c r="DR685">
        <v>-0.074</v>
      </c>
      <c r="DS685">
        <v>420</v>
      </c>
      <c r="DT685">
        <v>3</v>
      </c>
      <c r="DU685">
        <v>0.13</v>
      </c>
      <c r="DV685">
        <v>0.03</v>
      </c>
      <c r="DW685">
        <v>-24.6879780487805</v>
      </c>
      <c r="DX685">
        <v>0.386243205574926</v>
      </c>
      <c r="DY685">
        <v>0.0448881999388894</v>
      </c>
      <c r="DZ685">
        <v>1</v>
      </c>
      <c r="EA685">
        <v>881.821363636364</v>
      </c>
      <c r="EB685">
        <v>-5.42763458125544</v>
      </c>
      <c r="EC685">
        <v>0.547958681155298</v>
      </c>
      <c r="ED685">
        <v>1</v>
      </c>
      <c r="EE685">
        <v>10.2335463414634</v>
      </c>
      <c r="EF685">
        <v>0.198244599303145</v>
      </c>
      <c r="EG685">
        <v>0.0230507086559599</v>
      </c>
      <c r="EH685">
        <v>0</v>
      </c>
      <c r="EI685">
        <v>2</v>
      </c>
      <c r="EJ685">
        <v>3</v>
      </c>
      <c r="EK685" t="s">
        <v>354</v>
      </c>
      <c r="EL685">
        <v>100</v>
      </c>
      <c r="EM685">
        <v>100</v>
      </c>
      <c r="EN685">
        <v>1.549</v>
      </c>
      <c r="EO685">
        <v>0.0887</v>
      </c>
      <c r="EP685">
        <v>0.796380875196005</v>
      </c>
      <c r="EQ685">
        <v>0.00225868272383977</v>
      </c>
      <c r="ER685">
        <v>-9.96746185667655e-07</v>
      </c>
      <c r="ES685">
        <v>2.83711317370827e-10</v>
      </c>
      <c r="ET685">
        <v>-0.071317122073674</v>
      </c>
      <c r="EU685">
        <v>-0.00217948432402501</v>
      </c>
      <c r="EV685">
        <v>0.000453263451741206</v>
      </c>
      <c r="EW685">
        <v>-1.16319206543697e-06</v>
      </c>
      <c r="EX685">
        <v>-2</v>
      </c>
      <c r="EY685">
        <v>2196</v>
      </c>
      <c r="EZ685">
        <v>1</v>
      </c>
      <c r="FA685">
        <v>25</v>
      </c>
      <c r="FB685">
        <v>24.2</v>
      </c>
      <c r="FC685">
        <v>24</v>
      </c>
      <c r="FD685">
        <v>18</v>
      </c>
      <c r="FE685">
        <v>846.43</v>
      </c>
      <c r="FF685">
        <v>444.394</v>
      </c>
      <c r="FG685">
        <v>46.9403</v>
      </c>
      <c r="FH685">
        <v>26.1573</v>
      </c>
      <c r="FI685">
        <v>30.0007</v>
      </c>
      <c r="FJ685">
        <v>25.8944</v>
      </c>
      <c r="FK685">
        <v>25.8907</v>
      </c>
      <c r="FL685">
        <v>25.2519</v>
      </c>
      <c r="FM685">
        <v>24.2706</v>
      </c>
      <c r="FN685">
        <v>0</v>
      </c>
      <c r="FO685">
        <v>47</v>
      </c>
      <c r="FP685">
        <v>420</v>
      </c>
      <c r="FQ685">
        <v>12.0181</v>
      </c>
      <c r="FR685">
        <v>101.383</v>
      </c>
      <c r="FS685">
        <v>101.794</v>
      </c>
    </row>
    <row r="686" spans="1:175">
      <c r="A686">
        <v>670</v>
      </c>
      <c r="B686">
        <v>1626466528</v>
      </c>
      <c r="C686">
        <v>1338.40000009537</v>
      </c>
      <c r="D686" t="s">
        <v>1634</v>
      </c>
      <c r="E686" t="s">
        <v>1635</v>
      </c>
      <c r="F686">
        <v>1</v>
      </c>
      <c r="G686" t="s">
        <v>291</v>
      </c>
      <c r="H686">
        <v>1626466527</v>
      </c>
      <c r="I686">
        <f>(J686)/1000</f>
        <v>0</v>
      </c>
      <c r="J686">
        <f>1000*CB686*AH686*(BX686-BY686)/(100*BQ686*(1000-AH686*BX686))</f>
        <v>0</v>
      </c>
      <c r="K686">
        <f>CB686*AH686*(BW686-BV686*(1000-AH686*BY686)/(1000-AH686*BX686))/(100*BQ686)</f>
        <v>0</v>
      </c>
      <c r="L686">
        <f>BV686 - IF(AH686&gt;1, K686*BQ686*100.0/(AJ686*CJ686), 0)</f>
        <v>0</v>
      </c>
      <c r="M686">
        <f>((S686-I686/2)*L686-K686)/(S686+I686/2)</f>
        <v>0</v>
      </c>
      <c r="N686">
        <f>M686*(CC686+CD686)/1000.0</f>
        <v>0</v>
      </c>
      <c r="O686">
        <f>(BV686 - IF(AH686&gt;1, K686*BQ686*100.0/(AJ686*CJ686), 0))*(CC686+CD686)/1000.0</f>
        <v>0</v>
      </c>
      <c r="P686">
        <f>2.0/((1/R686-1/Q686)+SIGN(R686)*SQRT((1/R686-1/Q686)*(1/R686-1/Q686) + 4*BR686/((BR686+1)*(BR686+1))*(2*1/R686*1/Q686-1/Q686*1/Q686)))</f>
        <v>0</v>
      </c>
      <c r="Q686">
        <f>IF(LEFT(BS686,1)&lt;&gt;"0",IF(LEFT(BS686,1)="1",3.0,BT686),$D$5+$E$5*(CJ686*CC686/($K$5*1000))+$F$5*(CJ686*CC686/($K$5*1000))*MAX(MIN(BQ686,$J$5),$I$5)*MAX(MIN(BQ686,$J$5),$I$5)+$G$5*MAX(MIN(BQ686,$J$5),$I$5)*(CJ686*CC686/($K$5*1000))+$H$5*(CJ686*CC686/($K$5*1000))*(CJ686*CC686/($K$5*1000)))</f>
        <v>0</v>
      </c>
      <c r="R686">
        <f>I686*(1000-(1000*0.61365*exp(17.502*V686/(240.97+V686))/(CC686+CD686)+BX686)/2)/(1000*0.61365*exp(17.502*V686/(240.97+V686))/(CC686+CD686)-BX686)</f>
        <v>0</v>
      </c>
      <c r="S686">
        <f>1/((BR686+1)/(P686/1.6)+1/(Q686/1.37)) + BR686/((BR686+1)/(P686/1.6) + BR686/(Q686/1.37))</f>
        <v>0</v>
      </c>
      <c r="T686">
        <f>(BM686*BP686)</f>
        <v>0</v>
      </c>
      <c r="U686">
        <f>(CE686+(T686+2*0.95*5.67E-8*(((CE686+$B$7)+273)^4-(CE686+273)^4)-44100*I686)/(1.84*29.3*Q686+8*0.95*5.67E-8*(CE686+273)^3))</f>
        <v>0</v>
      </c>
      <c r="V686">
        <f>($C$7*CF686+$D$7*CG686+$E$7*U686)</f>
        <v>0</v>
      </c>
      <c r="W686">
        <f>0.61365*exp(17.502*V686/(240.97+V686))</f>
        <v>0</v>
      </c>
      <c r="X686">
        <f>(Y686/Z686*100)</f>
        <v>0</v>
      </c>
      <c r="Y686">
        <f>BX686*(CC686+CD686)/1000</f>
        <v>0</v>
      </c>
      <c r="Z686">
        <f>0.61365*exp(17.502*CE686/(240.97+CE686))</f>
        <v>0</v>
      </c>
      <c r="AA686">
        <f>(W686-BX686*(CC686+CD686)/1000)</f>
        <v>0</v>
      </c>
      <c r="AB686">
        <f>(-I686*44100)</f>
        <v>0</v>
      </c>
      <c r="AC686">
        <f>2*29.3*Q686*0.92*(CE686-V686)</f>
        <v>0</v>
      </c>
      <c r="AD686">
        <f>2*0.95*5.67E-8*(((CE686+$B$7)+273)^4-(V686+273)^4)</f>
        <v>0</v>
      </c>
      <c r="AE686">
        <f>T686+AD686+AB686+AC686</f>
        <v>0</v>
      </c>
      <c r="AF686">
        <v>120</v>
      </c>
      <c r="AG686">
        <v>13</v>
      </c>
      <c r="AH686">
        <f>IF(AF686*$H$13&gt;=AJ686,1.0,(AJ686/(AJ686-AF686*$H$13)))</f>
        <v>0</v>
      </c>
      <c r="AI686">
        <f>(AH686-1)*100</f>
        <v>0</v>
      </c>
      <c r="AJ686">
        <f>MAX(0,($B$13+$C$13*CJ686)/(1+$D$13*CJ686)*CC686/(CE686+273)*$E$13)</f>
        <v>0</v>
      </c>
      <c r="AK686" t="s">
        <v>292</v>
      </c>
      <c r="AL686" t="s">
        <v>292</v>
      </c>
      <c r="AM686">
        <v>0</v>
      </c>
      <c r="AN686">
        <v>0</v>
      </c>
      <c r="AO686">
        <f>1-AM686/AN686</f>
        <v>0</v>
      </c>
      <c r="AP686">
        <v>0</v>
      </c>
      <c r="AQ686" t="s">
        <v>292</v>
      </c>
      <c r="AR686" t="s">
        <v>292</v>
      </c>
      <c r="AS686">
        <v>0</v>
      </c>
      <c r="AT686">
        <v>0</v>
      </c>
      <c r="AU686">
        <f>1-AS686/AT686</f>
        <v>0</v>
      </c>
      <c r="AV686">
        <v>0.5</v>
      </c>
      <c r="AW686">
        <f>BN686</f>
        <v>0</v>
      </c>
      <c r="AX686">
        <f>K686</f>
        <v>0</v>
      </c>
      <c r="AY686">
        <f>AU686*AV686*AW686</f>
        <v>0</v>
      </c>
      <c r="AZ686">
        <f>(AX686-AP686)/AW686</f>
        <v>0</v>
      </c>
      <c r="BA686">
        <f>(AN686-AT686)/AT686</f>
        <v>0</v>
      </c>
      <c r="BB686">
        <f>AM686/(AO686+AM686/AT686)</f>
        <v>0</v>
      </c>
      <c r="BC686" t="s">
        <v>292</v>
      </c>
      <c r="BD686">
        <v>0</v>
      </c>
      <c r="BE686">
        <f>IF(BD686&lt;&gt;0, BD686, BB686)</f>
        <v>0</v>
      </c>
      <c r="BF686">
        <f>1-BE686/AT686</f>
        <v>0</v>
      </c>
      <c r="BG686">
        <f>(AT686-AS686)/(AT686-BE686)</f>
        <v>0</v>
      </c>
      <c r="BH686">
        <f>(AN686-AT686)/(AN686-BE686)</f>
        <v>0</v>
      </c>
      <c r="BI686">
        <f>(AT686-AS686)/(AT686-AM686)</f>
        <v>0</v>
      </c>
      <c r="BJ686">
        <f>(AN686-AT686)/(AN686-AM686)</f>
        <v>0</v>
      </c>
      <c r="BK686">
        <f>(BG686*BE686/AS686)</f>
        <v>0</v>
      </c>
      <c r="BL686">
        <f>(1-BK686)</f>
        <v>0</v>
      </c>
      <c r="BM686">
        <f>$B$11*CK686+$C$11*CL686+$F$11*CM686*(1-CP686)</f>
        <v>0</v>
      </c>
      <c r="BN686">
        <f>BM686*BO686</f>
        <v>0</v>
      </c>
      <c r="BO686">
        <f>($B$11*$D$9+$C$11*$D$9+$F$11*((CZ686+CR686)/MAX(CZ686+CR686+DA686, 0.1)*$I$9+DA686/MAX(CZ686+CR686+DA686, 0.1)*$J$9))/($B$11+$C$11+$F$11)</f>
        <v>0</v>
      </c>
      <c r="BP686">
        <f>($B$11*$K$9+$C$11*$K$9+$F$11*((CZ686+CR686)/MAX(CZ686+CR686+DA686, 0.1)*$P$9+DA686/MAX(CZ686+CR686+DA686, 0.1)*$Q$9))/($B$11+$C$11+$F$11)</f>
        <v>0</v>
      </c>
      <c r="BQ686">
        <v>6</v>
      </c>
      <c r="BR686">
        <v>0.5</v>
      </c>
      <c r="BS686" t="s">
        <v>293</v>
      </c>
      <c r="BT686">
        <v>2</v>
      </c>
      <c r="BU686">
        <v>1626466527</v>
      </c>
      <c r="BV686">
        <v>395.369666666667</v>
      </c>
      <c r="BW686">
        <v>420.000333333333</v>
      </c>
      <c r="BX686">
        <v>22.1646666666667</v>
      </c>
      <c r="BY686">
        <v>11.8774666666667</v>
      </c>
      <c r="BZ686">
        <v>393.820666666667</v>
      </c>
      <c r="CA686">
        <v>22.0757</v>
      </c>
      <c r="CB686">
        <v>899.997333333333</v>
      </c>
      <c r="CC686">
        <v>100.747666666667</v>
      </c>
      <c r="CD686">
        <v>0.0998411</v>
      </c>
      <c r="CE686">
        <v>37.4016</v>
      </c>
      <c r="CF686">
        <v>34.3281666666667</v>
      </c>
      <c r="CG686">
        <v>999.9</v>
      </c>
      <c r="CH686">
        <v>0</v>
      </c>
      <c r="CI686">
        <v>0</v>
      </c>
      <c r="CJ686">
        <v>10007.5166666667</v>
      </c>
      <c r="CK686">
        <v>0</v>
      </c>
      <c r="CL686">
        <v>0.221023</v>
      </c>
      <c r="CM686">
        <v>1460.04333333333</v>
      </c>
      <c r="CN686">
        <v>0.972997</v>
      </c>
      <c r="CO686">
        <v>0.0270029</v>
      </c>
      <c r="CP686">
        <v>0</v>
      </c>
      <c r="CQ686">
        <v>880.728</v>
      </c>
      <c r="CR686">
        <v>4.99999</v>
      </c>
      <c r="CS686">
        <v>12989.4333333333</v>
      </c>
      <c r="CT686">
        <v>12728.7333333333</v>
      </c>
      <c r="CU686">
        <v>41.312</v>
      </c>
      <c r="CV686">
        <v>42.5</v>
      </c>
      <c r="CW686">
        <v>42.062</v>
      </c>
      <c r="CX686">
        <v>42.25</v>
      </c>
      <c r="CY686">
        <v>44.312</v>
      </c>
      <c r="CZ686">
        <v>1415.75333333333</v>
      </c>
      <c r="DA686">
        <v>39.29</v>
      </c>
      <c r="DB686">
        <v>0</v>
      </c>
      <c r="DC686">
        <v>1626466539.2</v>
      </c>
      <c r="DD686">
        <v>0</v>
      </c>
      <c r="DE686">
        <v>881.324</v>
      </c>
      <c r="DF686">
        <v>-5.34038460844609</v>
      </c>
      <c r="DG686">
        <v>-66.853846164847</v>
      </c>
      <c r="DH686">
        <v>12996.244</v>
      </c>
      <c r="DI686">
        <v>15</v>
      </c>
      <c r="DJ686">
        <v>1626465084.6</v>
      </c>
      <c r="DK686" t="s">
        <v>294</v>
      </c>
      <c r="DL686">
        <v>1626465076.6</v>
      </c>
      <c r="DM686">
        <v>1626465084.6</v>
      </c>
      <c r="DN686">
        <v>8</v>
      </c>
      <c r="DO686">
        <v>0.212</v>
      </c>
      <c r="DP686">
        <v>0.013</v>
      </c>
      <c r="DQ686">
        <v>1.588</v>
      </c>
      <c r="DR686">
        <v>-0.074</v>
      </c>
      <c r="DS686">
        <v>420</v>
      </c>
      <c r="DT686">
        <v>3</v>
      </c>
      <c r="DU686">
        <v>0.13</v>
      </c>
      <c r="DV686">
        <v>0.03</v>
      </c>
      <c r="DW686">
        <v>-24.6785195121951</v>
      </c>
      <c r="DX686">
        <v>0.431822299651584</v>
      </c>
      <c r="DY686">
        <v>0.0476925530798492</v>
      </c>
      <c r="DZ686">
        <v>1</v>
      </c>
      <c r="EA686">
        <v>881.64103030303</v>
      </c>
      <c r="EB686">
        <v>-5.44002469205073</v>
      </c>
      <c r="EC686">
        <v>0.548080534054081</v>
      </c>
      <c r="ED686">
        <v>1</v>
      </c>
      <c r="EE686">
        <v>10.2428902439024</v>
      </c>
      <c r="EF686">
        <v>0.187925435540072</v>
      </c>
      <c r="EG686">
        <v>0.0217968313302203</v>
      </c>
      <c r="EH686">
        <v>0</v>
      </c>
      <c r="EI686">
        <v>2</v>
      </c>
      <c r="EJ686">
        <v>3</v>
      </c>
      <c r="EK686" t="s">
        <v>354</v>
      </c>
      <c r="EL686">
        <v>100</v>
      </c>
      <c r="EM686">
        <v>100</v>
      </c>
      <c r="EN686">
        <v>1.548</v>
      </c>
      <c r="EO686">
        <v>0.0891</v>
      </c>
      <c r="EP686">
        <v>0.796380875196005</v>
      </c>
      <c r="EQ686">
        <v>0.00225868272383977</v>
      </c>
      <c r="ER686">
        <v>-9.96746185667655e-07</v>
      </c>
      <c r="ES686">
        <v>2.83711317370827e-10</v>
      </c>
      <c r="ET686">
        <v>-0.071317122073674</v>
      </c>
      <c r="EU686">
        <v>-0.00217948432402501</v>
      </c>
      <c r="EV686">
        <v>0.000453263451741206</v>
      </c>
      <c r="EW686">
        <v>-1.16319206543697e-06</v>
      </c>
      <c r="EX686">
        <v>-2</v>
      </c>
      <c r="EY686">
        <v>2196</v>
      </c>
      <c r="EZ686">
        <v>1</v>
      </c>
      <c r="FA686">
        <v>25</v>
      </c>
      <c r="FB686">
        <v>24.2</v>
      </c>
      <c r="FC686">
        <v>24.1</v>
      </c>
      <c r="FD686">
        <v>18</v>
      </c>
      <c r="FE686">
        <v>846.41</v>
      </c>
      <c r="FF686">
        <v>444.496</v>
      </c>
      <c r="FG686">
        <v>46.9597</v>
      </c>
      <c r="FH686">
        <v>26.1606</v>
      </c>
      <c r="FI686">
        <v>30.0005</v>
      </c>
      <c r="FJ686">
        <v>25.8977</v>
      </c>
      <c r="FK686">
        <v>25.8938</v>
      </c>
      <c r="FL686">
        <v>25.2532</v>
      </c>
      <c r="FM686">
        <v>24.2706</v>
      </c>
      <c r="FN686">
        <v>0</v>
      </c>
      <c r="FO686">
        <v>47</v>
      </c>
      <c r="FP686">
        <v>420</v>
      </c>
      <c r="FQ686">
        <v>12.0179</v>
      </c>
      <c r="FR686">
        <v>101.383</v>
      </c>
      <c r="FS686">
        <v>101.793</v>
      </c>
    </row>
    <row r="687" spans="1:175">
      <c r="A687">
        <v>671</v>
      </c>
      <c r="B687">
        <v>1626466530</v>
      </c>
      <c r="C687">
        <v>1340.40000009537</v>
      </c>
      <c r="D687" t="s">
        <v>1636</v>
      </c>
      <c r="E687" t="s">
        <v>1637</v>
      </c>
      <c r="F687">
        <v>1</v>
      </c>
      <c r="G687" t="s">
        <v>291</v>
      </c>
      <c r="H687">
        <v>1626466529</v>
      </c>
      <c r="I687">
        <f>(J687)/1000</f>
        <v>0</v>
      </c>
      <c r="J687">
        <f>1000*CB687*AH687*(BX687-BY687)/(100*BQ687*(1000-AH687*BX687))</f>
        <v>0</v>
      </c>
      <c r="K687">
        <f>CB687*AH687*(BW687-BV687*(1000-AH687*BY687)/(1000-AH687*BX687))/(100*BQ687)</f>
        <v>0</v>
      </c>
      <c r="L687">
        <f>BV687 - IF(AH687&gt;1, K687*BQ687*100.0/(AJ687*CJ687), 0)</f>
        <v>0</v>
      </c>
      <c r="M687">
        <f>((S687-I687/2)*L687-K687)/(S687+I687/2)</f>
        <v>0</v>
      </c>
      <c r="N687">
        <f>M687*(CC687+CD687)/1000.0</f>
        <v>0</v>
      </c>
      <c r="O687">
        <f>(BV687 - IF(AH687&gt;1, K687*BQ687*100.0/(AJ687*CJ687), 0))*(CC687+CD687)/1000.0</f>
        <v>0</v>
      </c>
      <c r="P687">
        <f>2.0/((1/R687-1/Q687)+SIGN(R687)*SQRT((1/R687-1/Q687)*(1/R687-1/Q687) + 4*BR687/((BR687+1)*(BR687+1))*(2*1/R687*1/Q687-1/Q687*1/Q687)))</f>
        <v>0</v>
      </c>
      <c r="Q687">
        <f>IF(LEFT(BS687,1)&lt;&gt;"0",IF(LEFT(BS687,1)="1",3.0,BT687),$D$5+$E$5*(CJ687*CC687/($K$5*1000))+$F$5*(CJ687*CC687/($K$5*1000))*MAX(MIN(BQ687,$J$5),$I$5)*MAX(MIN(BQ687,$J$5),$I$5)+$G$5*MAX(MIN(BQ687,$J$5),$I$5)*(CJ687*CC687/($K$5*1000))+$H$5*(CJ687*CC687/($K$5*1000))*(CJ687*CC687/($K$5*1000)))</f>
        <v>0</v>
      </c>
      <c r="R687">
        <f>I687*(1000-(1000*0.61365*exp(17.502*V687/(240.97+V687))/(CC687+CD687)+BX687)/2)/(1000*0.61365*exp(17.502*V687/(240.97+V687))/(CC687+CD687)-BX687)</f>
        <v>0</v>
      </c>
      <c r="S687">
        <f>1/((BR687+1)/(P687/1.6)+1/(Q687/1.37)) + BR687/((BR687+1)/(P687/1.6) + BR687/(Q687/1.37))</f>
        <v>0</v>
      </c>
      <c r="T687">
        <f>(BM687*BP687)</f>
        <v>0</v>
      </c>
      <c r="U687">
        <f>(CE687+(T687+2*0.95*5.67E-8*(((CE687+$B$7)+273)^4-(CE687+273)^4)-44100*I687)/(1.84*29.3*Q687+8*0.95*5.67E-8*(CE687+273)^3))</f>
        <v>0</v>
      </c>
      <c r="V687">
        <f>($C$7*CF687+$D$7*CG687+$E$7*U687)</f>
        <v>0</v>
      </c>
      <c r="W687">
        <f>0.61365*exp(17.502*V687/(240.97+V687))</f>
        <v>0</v>
      </c>
      <c r="X687">
        <f>(Y687/Z687*100)</f>
        <v>0</v>
      </c>
      <c r="Y687">
        <f>BX687*(CC687+CD687)/1000</f>
        <v>0</v>
      </c>
      <c r="Z687">
        <f>0.61365*exp(17.502*CE687/(240.97+CE687))</f>
        <v>0</v>
      </c>
      <c r="AA687">
        <f>(W687-BX687*(CC687+CD687)/1000)</f>
        <v>0</v>
      </c>
      <c r="AB687">
        <f>(-I687*44100)</f>
        <v>0</v>
      </c>
      <c r="AC687">
        <f>2*29.3*Q687*0.92*(CE687-V687)</f>
        <v>0</v>
      </c>
      <c r="AD687">
        <f>2*0.95*5.67E-8*(((CE687+$B$7)+273)^4-(V687+273)^4)</f>
        <v>0</v>
      </c>
      <c r="AE687">
        <f>T687+AD687+AB687+AC687</f>
        <v>0</v>
      </c>
      <c r="AF687">
        <v>120</v>
      </c>
      <c r="AG687">
        <v>13</v>
      </c>
      <c r="AH687">
        <f>IF(AF687*$H$13&gt;=AJ687,1.0,(AJ687/(AJ687-AF687*$H$13)))</f>
        <v>0</v>
      </c>
      <c r="AI687">
        <f>(AH687-1)*100</f>
        <v>0</v>
      </c>
      <c r="AJ687">
        <f>MAX(0,($B$13+$C$13*CJ687)/(1+$D$13*CJ687)*CC687/(CE687+273)*$E$13)</f>
        <v>0</v>
      </c>
      <c r="AK687" t="s">
        <v>292</v>
      </c>
      <c r="AL687" t="s">
        <v>292</v>
      </c>
      <c r="AM687">
        <v>0</v>
      </c>
      <c r="AN687">
        <v>0</v>
      </c>
      <c r="AO687">
        <f>1-AM687/AN687</f>
        <v>0</v>
      </c>
      <c r="AP687">
        <v>0</v>
      </c>
      <c r="AQ687" t="s">
        <v>292</v>
      </c>
      <c r="AR687" t="s">
        <v>292</v>
      </c>
      <c r="AS687">
        <v>0</v>
      </c>
      <c r="AT687">
        <v>0</v>
      </c>
      <c r="AU687">
        <f>1-AS687/AT687</f>
        <v>0</v>
      </c>
      <c r="AV687">
        <v>0.5</v>
      </c>
      <c r="AW687">
        <f>BN687</f>
        <v>0</v>
      </c>
      <c r="AX687">
        <f>K687</f>
        <v>0</v>
      </c>
      <c r="AY687">
        <f>AU687*AV687*AW687</f>
        <v>0</v>
      </c>
      <c r="AZ687">
        <f>(AX687-AP687)/AW687</f>
        <v>0</v>
      </c>
      <c r="BA687">
        <f>(AN687-AT687)/AT687</f>
        <v>0</v>
      </c>
      <c r="BB687">
        <f>AM687/(AO687+AM687/AT687)</f>
        <v>0</v>
      </c>
      <c r="BC687" t="s">
        <v>292</v>
      </c>
      <c r="BD687">
        <v>0</v>
      </c>
      <c r="BE687">
        <f>IF(BD687&lt;&gt;0, BD687, BB687)</f>
        <v>0</v>
      </c>
      <c r="BF687">
        <f>1-BE687/AT687</f>
        <v>0</v>
      </c>
      <c r="BG687">
        <f>(AT687-AS687)/(AT687-BE687)</f>
        <v>0</v>
      </c>
      <c r="BH687">
        <f>(AN687-AT687)/(AN687-BE687)</f>
        <v>0</v>
      </c>
      <c r="BI687">
        <f>(AT687-AS687)/(AT687-AM687)</f>
        <v>0</v>
      </c>
      <c r="BJ687">
        <f>(AN687-AT687)/(AN687-AM687)</f>
        <v>0</v>
      </c>
      <c r="BK687">
        <f>(BG687*BE687/AS687)</f>
        <v>0</v>
      </c>
      <c r="BL687">
        <f>(1-BK687)</f>
        <v>0</v>
      </c>
      <c r="BM687">
        <f>$B$11*CK687+$C$11*CL687+$F$11*CM687*(1-CP687)</f>
        <v>0</v>
      </c>
      <c r="BN687">
        <f>BM687*BO687</f>
        <v>0</v>
      </c>
      <c r="BO687">
        <f>($B$11*$D$9+$C$11*$D$9+$F$11*((CZ687+CR687)/MAX(CZ687+CR687+DA687, 0.1)*$I$9+DA687/MAX(CZ687+CR687+DA687, 0.1)*$J$9))/($B$11+$C$11+$F$11)</f>
        <v>0</v>
      </c>
      <c r="BP687">
        <f>($B$11*$K$9+$C$11*$K$9+$F$11*((CZ687+CR687)/MAX(CZ687+CR687+DA687, 0.1)*$P$9+DA687/MAX(CZ687+CR687+DA687, 0.1)*$Q$9))/($B$11+$C$11+$F$11)</f>
        <v>0</v>
      </c>
      <c r="BQ687">
        <v>6</v>
      </c>
      <c r="BR687">
        <v>0.5</v>
      </c>
      <c r="BS687" t="s">
        <v>293</v>
      </c>
      <c r="BT687">
        <v>2</v>
      </c>
      <c r="BU687">
        <v>1626466529</v>
      </c>
      <c r="BV687">
        <v>395.360333333333</v>
      </c>
      <c r="BW687">
        <v>419.986</v>
      </c>
      <c r="BX687">
        <v>22.1882333333333</v>
      </c>
      <c r="BY687">
        <v>11.8904</v>
      </c>
      <c r="BZ687">
        <v>393.811666666667</v>
      </c>
      <c r="CA687">
        <v>22.0989333333333</v>
      </c>
      <c r="CB687">
        <v>900.014666666667</v>
      </c>
      <c r="CC687">
        <v>100.749</v>
      </c>
      <c r="CD687">
        <v>0.1001033</v>
      </c>
      <c r="CE687">
        <v>37.4215333333333</v>
      </c>
      <c r="CF687">
        <v>34.3473</v>
      </c>
      <c r="CG687">
        <v>999.9</v>
      </c>
      <c r="CH687">
        <v>0</v>
      </c>
      <c r="CI687">
        <v>0</v>
      </c>
      <c r="CJ687">
        <v>9985.83333333333</v>
      </c>
      <c r="CK687">
        <v>0</v>
      </c>
      <c r="CL687">
        <v>0.221023</v>
      </c>
      <c r="CM687">
        <v>1459.96666666667</v>
      </c>
      <c r="CN687">
        <v>0.972995666666667</v>
      </c>
      <c r="CO687">
        <v>0.0270044666666667</v>
      </c>
      <c r="CP687">
        <v>0</v>
      </c>
      <c r="CQ687">
        <v>880.665</v>
      </c>
      <c r="CR687">
        <v>4.99999</v>
      </c>
      <c r="CS687">
        <v>12987.1666666667</v>
      </c>
      <c r="CT687">
        <v>12728.0333333333</v>
      </c>
      <c r="CU687">
        <v>41.312</v>
      </c>
      <c r="CV687">
        <v>42.5206666666667</v>
      </c>
      <c r="CW687">
        <v>42.062</v>
      </c>
      <c r="CX687">
        <v>42.312</v>
      </c>
      <c r="CY687">
        <v>44.312</v>
      </c>
      <c r="CZ687">
        <v>1415.67666666667</v>
      </c>
      <c r="DA687">
        <v>39.29</v>
      </c>
      <c r="DB687">
        <v>0</v>
      </c>
      <c r="DC687">
        <v>1626466541</v>
      </c>
      <c r="DD687">
        <v>0</v>
      </c>
      <c r="DE687">
        <v>881.194346153846</v>
      </c>
      <c r="DF687">
        <v>-5.15162392240599</v>
      </c>
      <c r="DG687">
        <v>-66.8957264079253</v>
      </c>
      <c r="DH687">
        <v>12994.5576923077</v>
      </c>
      <c r="DI687">
        <v>15</v>
      </c>
      <c r="DJ687">
        <v>1626465084.6</v>
      </c>
      <c r="DK687" t="s">
        <v>294</v>
      </c>
      <c r="DL687">
        <v>1626465076.6</v>
      </c>
      <c r="DM687">
        <v>1626465084.6</v>
      </c>
      <c r="DN687">
        <v>8</v>
      </c>
      <c r="DO687">
        <v>0.212</v>
      </c>
      <c r="DP687">
        <v>0.013</v>
      </c>
      <c r="DQ687">
        <v>1.588</v>
      </c>
      <c r="DR687">
        <v>-0.074</v>
      </c>
      <c r="DS687">
        <v>420</v>
      </c>
      <c r="DT687">
        <v>3</v>
      </c>
      <c r="DU687">
        <v>0.13</v>
      </c>
      <c r="DV687">
        <v>0.03</v>
      </c>
      <c r="DW687">
        <v>-24.6677731707317</v>
      </c>
      <c r="DX687">
        <v>0.398109407665461</v>
      </c>
      <c r="DY687">
        <v>0.0451227649234474</v>
      </c>
      <c r="DZ687">
        <v>1</v>
      </c>
      <c r="EA687">
        <v>881.496057142857</v>
      </c>
      <c r="EB687">
        <v>-5.3639999999992</v>
      </c>
      <c r="EC687">
        <v>0.568800037314511</v>
      </c>
      <c r="ED687">
        <v>1</v>
      </c>
      <c r="EE687">
        <v>10.2517243902439</v>
      </c>
      <c r="EF687">
        <v>0.195390940766585</v>
      </c>
      <c r="EG687">
        <v>0.0226390207114738</v>
      </c>
      <c r="EH687">
        <v>0</v>
      </c>
      <c r="EI687">
        <v>2</v>
      </c>
      <c r="EJ687">
        <v>3</v>
      </c>
      <c r="EK687" t="s">
        <v>354</v>
      </c>
      <c r="EL687">
        <v>100</v>
      </c>
      <c r="EM687">
        <v>100</v>
      </c>
      <c r="EN687">
        <v>1.548</v>
      </c>
      <c r="EO687">
        <v>0.0895</v>
      </c>
      <c r="EP687">
        <v>0.796380875196005</v>
      </c>
      <c r="EQ687">
        <v>0.00225868272383977</v>
      </c>
      <c r="ER687">
        <v>-9.96746185667655e-07</v>
      </c>
      <c r="ES687">
        <v>2.83711317370827e-10</v>
      </c>
      <c r="ET687">
        <v>-0.071317122073674</v>
      </c>
      <c r="EU687">
        <v>-0.00217948432402501</v>
      </c>
      <c r="EV687">
        <v>0.000453263451741206</v>
      </c>
      <c r="EW687">
        <v>-1.16319206543697e-06</v>
      </c>
      <c r="EX687">
        <v>-2</v>
      </c>
      <c r="EY687">
        <v>2196</v>
      </c>
      <c r="EZ687">
        <v>1</v>
      </c>
      <c r="FA687">
        <v>25</v>
      </c>
      <c r="FB687">
        <v>24.2</v>
      </c>
      <c r="FC687">
        <v>24.1</v>
      </c>
      <c r="FD687">
        <v>18</v>
      </c>
      <c r="FE687">
        <v>846.453</v>
      </c>
      <c r="FF687">
        <v>444.489</v>
      </c>
      <c r="FG687">
        <v>46.9794</v>
      </c>
      <c r="FH687">
        <v>26.1647</v>
      </c>
      <c r="FI687">
        <v>30.0006</v>
      </c>
      <c r="FJ687">
        <v>25.9005</v>
      </c>
      <c r="FK687">
        <v>25.8967</v>
      </c>
      <c r="FL687">
        <v>25.2542</v>
      </c>
      <c r="FM687">
        <v>23.9772</v>
      </c>
      <c r="FN687">
        <v>0</v>
      </c>
      <c r="FO687">
        <v>47</v>
      </c>
      <c r="FP687">
        <v>420</v>
      </c>
      <c r="FQ687">
        <v>12.0359</v>
      </c>
      <c r="FR687">
        <v>101.381</v>
      </c>
      <c r="FS687">
        <v>101.793</v>
      </c>
    </row>
    <row r="688" spans="1:175">
      <c r="A688">
        <v>672</v>
      </c>
      <c r="B688">
        <v>1626466532</v>
      </c>
      <c r="C688">
        <v>1342.40000009537</v>
      </c>
      <c r="D688" t="s">
        <v>1638</v>
      </c>
      <c r="E688" t="s">
        <v>1639</v>
      </c>
      <c r="F688">
        <v>1</v>
      </c>
      <c r="G688" t="s">
        <v>291</v>
      </c>
      <c r="H688">
        <v>1626466531</v>
      </c>
      <c r="I688">
        <f>(J688)/1000</f>
        <v>0</v>
      </c>
      <c r="J688">
        <f>1000*CB688*AH688*(BX688-BY688)/(100*BQ688*(1000-AH688*BX688))</f>
        <v>0</v>
      </c>
      <c r="K688">
        <f>CB688*AH688*(BW688-BV688*(1000-AH688*BY688)/(1000-AH688*BX688))/(100*BQ688)</f>
        <v>0</v>
      </c>
      <c r="L688">
        <f>BV688 - IF(AH688&gt;1, K688*BQ688*100.0/(AJ688*CJ688), 0)</f>
        <v>0</v>
      </c>
      <c r="M688">
        <f>((S688-I688/2)*L688-K688)/(S688+I688/2)</f>
        <v>0</v>
      </c>
      <c r="N688">
        <f>M688*(CC688+CD688)/1000.0</f>
        <v>0</v>
      </c>
      <c r="O688">
        <f>(BV688 - IF(AH688&gt;1, K688*BQ688*100.0/(AJ688*CJ688), 0))*(CC688+CD688)/1000.0</f>
        <v>0</v>
      </c>
      <c r="P688">
        <f>2.0/((1/R688-1/Q688)+SIGN(R688)*SQRT((1/R688-1/Q688)*(1/R688-1/Q688) + 4*BR688/((BR688+1)*(BR688+1))*(2*1/R688*1/Q688-1/Q688*1/Q688)))</f>
        <v>0</v>
      </c>
      <c r="Q688">
        <f>IF(LEFT(BS688,1)&lt;&gt;"0",IF(LEFT(BS688,1)="1",3.0,BT688),$D$5+$E$5*(CJ688*CC688/($K$5*1000))+$F$5*(CJ688*CC688/($K$5*1000))*MAX(MIN(BQ688,$J$5),$I$5)*MAX(MIN(BQ688,$J$5),$I$5)+$G$5*MAX(MIN(BQ688,$J$5),$I$5)*(CJ688*CC688/($K$5*1000))+$H$5*(CJ688*CC688/($K$5*1000))*(CJ688*CC688/($K$5*1000)))</f>
        <v>0</v>
      </c>
      <c r="R688">
        <f>I688*(1000-(1000*0.61365*exp(17.502*V688/(240.97+V688))/(CC688+CD688)+BX688)/2)/(1000*0.61365*exp(17.502*V688/(240.97+V688))/(CC688+CD688)-BX688)</f>
        <v>0</v>
      </c>
      <c r="S688">
        <f>1/((BR688+1)/(P688/1.6)+1/(Q688/1.37)) + BR688/((BR688+1)/(P688/1.6) + BR688/(Q688/1.37))</f>
        <v>0</v>
      </c>
      <c r="T688">
        <f>(BM688*BP688)</f>
        <v>0</v>
      </c>
      <c r="U688">
        <f>(CE688+(T688+2*0.95*5.67E-8*(((CE688+$B$7)+273)^4-(CE688+273)^4)-44100*I688)/(1.84*29.3*Q688+8*0.95*5.67E-8*(CE688+273)^3))</f>
        <v>0</v>
      </c>
      <c r="V688">
        <f>($C$7*CF688+$D$7*CG688+$E$7*U688)</f>
        <v>0</v>
      </c>
      <c r="W688">
        <f>0.61365*exp(17.502*V688/(240.97+V688))</f>
        <v>0</v>
      </c>
      <c r="X688">
        <f>(Y688/Z688*100)</f>
        <v>0</v>
      </c>
      <c r="Y688">
        <f>BX688*(CC688+CD688)/1000</f>
        <v>0</v>
      </c>
      <c r="Z688">
        <f>0.61365*exp(17.502*CE688/(240.97+CE688))</f>
        <v>0</v>
      </c>
      <c r="AA688">
        <f>(W688-BX688*(CC688+CD688)/1000)</f>
        <v>0</v>
      </c>
      <c r="AB688">
        <f>(-I688*44100)</f>
        <v>0</v>
      </c>
      <c r="AC688">
        <f>2*29.3*Q688*0.92*(CE688-V688)</f>
        <v>0</v>
      </c>
      <c r="AD688">
        <f>2*0.95*5.67E-8*(((CE688+$B$7)+273)^4-(V688+273)^4)</f>
        <v>0</v>
      </c>
      <c r="AE688">
        <f>T688+AD688+AB688+AC688</f>
        <v>0</v>
      </c>
      <c r="AF688">
        <v>120</v>
      </c>
      <c r="AG688">
        <v>13</v>
      </c>
      <c r="AH688">
        <f>IF(AF688*$H$13&gt;=AJ688,1.0,(AJ688/(AJ688-AF688*$H$13)))</f>
        <v>0</v>
      </c>
      <c r="AI688">
        <f>(AH688-1)*100</f>
        <v>0</v>
      </c>
      <c r="AJ688">
        <f>MAX(0,($B$13+$C$13*CJ688)/(1+$D$13*CJ688)*CC688/(CE688+273)*$E$13)</f>
        <v>0</v>
      </c>
      <c r="AK688" t="s">
        <v>292</v>
      </c>
      <c r="AL688" t="s">
        <v>292</v>
      </c>
      <c r="AM688">
        <v>0</v>
      </c>
      <c r="AN688">
        <v>0</v>
      </c>
      <c r="AO688">
        <f>1-AM688/AN688</f>
        <v>0</v>
      </c>
      <c r="AP688">
        <v>0</v>
      </c>
      <c r="AQ688" t="s">
        <v>292</v>
      </c>
      <c r="AR688" t="s">
        <v>292</v>
      </c>
      <c r="AS688">
        <v>0</v>
      </c>
      <c r="AT688">
        <v>0</v>
      </c>
      <c r="AU688">
        <f>1-AS688/AT688</f>
        <v>0</v>
      </c>
      <c r="AV688">
        <v>0.5</v>
      </c>
      <c r="AW688">
        <f>BN688</f>
        <v>0</v>
      </c>
      <c r="AX688">
        <f>K688</f>
        <v>0</v>
      </c>
      <c r="AY688">
        <f>AU688*AV688*AW688</f>
        <v>0</v>
      </c>
      <c r="AZ688">
        <f>(AX688-AP688)/AW688</f>
        <v>0</v>
      </c>
      <c r="BA688">
        <f>(AN688-AT688)/AT688</f>
        <v>0</v>
      </c>
      <c r="BB688">
        <f>AM688/(AO688+AM688/AT688)</f>
        <v>0</v>
      </c>
      <c r="BC688" t="s">
        <v>292</v>
      </c>
      <c r="BD688">
        <v>0</v>
      </c>
      <c r="BE688">
        <f>IF(BD688&lt;&gt;0, BD688, BB688)</f>
        <v>0</v>
      </c>
      <c r="BF688">
        <f>1-BE688/AT688</f>
        <v>0</v>
      </c>
      <c r="BG688">
        <f>(AT688-AS688)/(AT688-BE688)</f>
        <v>0</v>
      </c>
      <c r="BH688">
        <f>(AN688-AT688)/(AN688-BE688)</f>
        <v>0</v>
      </c>
      <c r="BI688">
        <f>(AT688-AS688)/(AT688-AM688)</f>
        <v>0</v>
      </c>
      <c r="BJ688">
        <f>(AN688-AT688)/(AN688-AM688)</f>
        <v>0</v>
      </c>
      <c r="BK688">
        <f>(BG688*BE688/AS688)</f>
        <v>0</v>
      </c>
      <c r="BL688">
        <f>(1-BK688)</f>
        <v>0</v>
      </c>
      <c r="BM688">
        <f>$B$11*CK688+$C$11*CL688+$F$11*CM688*(1-CP688)</f>
        <v>0</v>
      </c>
      <c r="BN688">
        <f>BM688*BO688</f>
        <v>0</v>
      </c>
      <c r="BO688">
        <f>($B$11*$D$9+$C$11*$D$9+$F$11*((CZ688+CR688)/MAX(CZ688+CR688+DA688, 0.1)*$I$9+DA688/MAX(CZ688+CR688+DA688, 0.1)*$J$9))/($B$11+$C$11+$F$11)</f>
        <v>0</v>
      </c>
      <c r="BP688">
        <f>($B$11*$K$9+$C$11*$K$9+$F$11*((CZ688+CR688)/MAX(CZ688+CR688+DA688, 0.1)*$P$9+DA688/MAX(CZ688+CR688+DA688, 0.1)*$Q$9))/($B$11+$C$11+$F$11)</f>
        <v>0</v>
      </c>
      <c r="BQ688">
        <v>6</v>
      </c>
      <c r="BR688">
        <v>0.5</v>
      </c>
      <c r="BS688" t="s">
        <v>293</v>
      </c>
      <c r="BT688">
        <v>2</v>
      </c>
      <c r="BU688">
        <v>1626466531</v>
      </c>
      <c r="BV688">
        <v>395.328666666667</v>
      </c>
      <c r="BW688">
        <v>419.951333333333</v>
      </c>
      <c r="BX688">
        <v>22.2117333333333</v>
      </c>
      <c r="BY688">
        <v>11.9146666666667</v>
      </c>
      <c r="BZ688">
        <v>393.78</v>
      </c>
      <c r="CA688">
        <v>22.1220333333333</v>
      </c>
      <c r="CB688">
        <v>899.993666666667</v>
      </c>
      <c r="CC688">
        <v>100.751333333333</v>
      </c>
      <c r="CD688">
        <v>0.100233</v>
      </c>
      <c r="CE688">
        <v>37.4375</v>
      </c>
      <c r="CF688">
        <v>34.3567333333333</v>
      </c>
      <c r="CG688">
        <v>999.9</v>
      </c>
      <c r="CH688">
        <v>0</v>
      </c>
      <c r="CI688">
        <v>0</v>
      </c>
      <c r="CJ688">
        <v>9983.75</v>
      </c>
      <c r="CK688">
        <v>0</v>
      </c>
      <c r="CL688">
        <v>0.221023</v>
      </c>
      <c r="CM688">
        <v>1459.97</v>
      </c>
      <c r="CN688">
        <v>0.972989</v>
      </c>
      <c r="CO688">
        <v>0.0270114</v>
      </c>
      <c r="CP688">
        <v>0</v>
      </c>
      <c r="CQ688">
        <v>880.678</v>
      </c>
      <c r="CR688">
        <v>4.99999</v>
      </c>
      <c r="CS688">
        <v>12985.1</v>
      </c>
      <c r="CT688">
        <v>12728</v>
      </c>
      <c r="CU688">
        <v>41.312</v>
      </c>
      <c r="CV688">
        <v>42.562</v>
      </c>
      <c r="CW688">
        <v>42.062</v>
      </c>
      <c r="CX688">
        <v>42.25</v>
      </c>
      <c r="CY688">
        <v>44.312</v>
      </c>
      <c r="CZ688">
        <v>1415.67</v>
      </c>
      <c r="DA688">
        <v>39.3</v>
      </c>
      <c r="DB688">
        <v>0</v>
      </c>
      <c r="DC688">
        <v>1626466543.4</v>
      </c>
      <c r="DD688">
        <v>0</v>
      </c>
      <c r="DE688">
        <v>881.001346153846</v>
      </c>
      <c r="DF688">
        <v>-5.39176069866939</v>
      </c>
      <c r="DG688">
        <v>-65.8905982935323</v>
      </c>
      <c r="DH688">
        <v>12991.8730769231</v>
      </c>
      <c r="DI688">
        <v>15</v>
      </c>
      <c r="DJ688">
        <v>1626465084.6</v>
      </c>
      <c r="DK688" t="s">
        <v>294</v>
      </c>
      <c r="DL688">
        <v>1626465076.6</v>
      </c>
      <c r="DM688">
        <v>1626465084.6</v>
      </c>
      <c r="DN688">
        <v>8</v>
      </c>
      <c r="DO688">
        <v>0.212</v>
      </c>
      <c r="DP688">
        <v>0.013</v>
      </c>
      <c r="DQ688">
        <v>1.588</v>
      </c>
      <c r="DR688">
        <v>-0.074</v>
      </c>
      <c r="DS688">
        <v>420</v>
      </c>
      <c r="DT688">
        <v>3</v>
      </c>
      <c r="DU688">
        <v>0.13</v>
      </c>
      <c r="DV688">
        <v>0.03</v>
      </c>
      <c r="DW688">
        <v>-24.6549487804878</v>
      </c>
      <c r="DX688">
        <v>0.308289198606231</v>
      </c>
      <c r="DY688">
        <v>0.0369059722971188</v>
      </c>
      <c r="DZ688">
        <v>1</v>
      </c>
      <c r="EA688">
        <v>881.277818181818</v>
      </c>
      <c r="EB688">
        <v>-4.85356545254822</v>
      </c>
      <c r="EC688">
        <v>0.497902659012024</v>
      </c>
      <c r="ED688">
        <v>1</v>
      </c>
      <c r="EE688">
        <v>10.258912195122</v>
      </c>
      <c r="EF688">
        <v>0.215048780487792</v>
      </c>
      <c r="EG688">
        <v>0.0243943435578919</v>
      </c>
      <c r="EH688">
        <v>0</v>
      </c>
      <c r="EI688">
        <v>2</v>
      </c>
      <c r="EJ688">
        <v>3</v>
      </c>
      <c r="EK688" t="s">
        <v>354</v>
      </c>
      <c r="EL688">
        <v>100</v>
      </c>
      <c r="EM688">
        <v>100</v>
      </c>
      <c r="EN688">
        <v>1.548</v>
      </c>
      <c r="EO688">
        <v>0.0899</v>
      </c>
      <c r="EP688">
        <v>0.796380875196005</v>
      </c>
      <c r="EQ688">
        <v>0.00225868272383977</v>
      </c>
      <c r="ER688">
        <v>-9.96746185667655e-07</v>
      </c>
      <c r="ES688">
        <v>2.83711317370827e-10</v>
      </c>
      <c r="ET688">
        <v>-0.071317122073674</v>
      </c>
      <c r="EU688">
        <v>-0.00217948432402501</v>
      </c>
      <c r="EV688">
        <v>0.000453263451741206</v>
      </c>
      <c r="EW688">
        <v>-1.16319206543697e-06</v>
      </c>
      <c r="EX688">
        <v>-2</v>
      </c>
      <c r="EY688">
        <v>2196</v>
      </c>
      <c r="EZ688">
        <v>1</v>
      </c>
      <c r="FA688">
        <v>25</v>
      </c>
      <c r="FB688">
        <v>24.3</v>
      </c>
      <c r="FC688">
        <v>24.1</v>
      </c>
      <c r="FD688">
        <v>18</v>
      </c>
      <c r="FE688">
        <v>846.524</v>
      </c>
      <c r="FF688">
        <v>444.665</v>
      </c>
      <c r="FG688">
        <v>46.9992</v>
      </c>
      <c r="FH688">
        <v>26.1689</v>
      </c>
      <c r="FI688">
        <v>30.0008</v>
      </c>
      <c r="FJ688">
        <v>25.9035</v>
      </c>
      <c r="FK688">
        <v>25.8995</v>
      </c>
      <c r="FL688">
        <v>25.2543</v>
      </c>
      <c r="FM688">
        <v>23.9772</v>
      </c>
      <c r="FN688">
        <v>0</v>
      </c>
      <c r="FO688">
        <v>47</v>
      </c>
      <c r="FP688">
        <v>420</v>
      </c>
      <c r="FQ688">
        <v>12.0288</v>
      </c>
      <c r="FR688">
        <v>101.38</v>
      </c>
      <c r="FS688">
        <v>101.793</v>
      </c>
    </row>
    <row r="689" spans="1:175">
      <c r="A689">
        <v>673</v>
      </c>
      <c r="B689">
        <v>1626466534</v>
      </c>
      <c r="C689">
        <v>1344.40000009537</v>
      </c>
      <c r="D689" t="s">
        <v>1640</v>
      </c>
      <c r="E689" t="s">
        <v>1641</v>
      </c>
      <c r="F689">
        <v>1</v>
      </c>
      <c r="G689" t="s">
        <v>291</v>
      </c>
      <c r="H689">
        <v>1626466533</v>
      </c>
      <c r="I689">
        <f>(J689)/1000</f>
        <v>0</v>
      </c>
      <c r="J689">
        <f>1000*CB689*AH689*(BX689-BY689)/(100*BQ689*(1000-AH689*BX689))</f>
        <v>0</v>
      </c>
      <c r="K689">
        <f>CB689*AH689*(BW689-BV689*(1000-AH689*BY689)/(1000-AH689*BX689))/(100*BQ689)</f>
        <v>0</v>
      </c>
      <c r="L689">
        <f>BV689 - IF(AH689&gt;1, K689*BQ689*100.0/(AJ689*CJ689), 0)</f>
        <v>0</v>
      </c>
      <c r="M689">
        <f>((S689-I689/2)*L689-K689)/(S689+I689/2)</f>
        <v>0</v>
      </c>
      <c r="N689">
        <f>M689*(CC689+CD689)/1000.0</f>
        <v>0</v>
      </c>
      <c r="O689">
        <f>(BV689 - IF(AH689&gt;1, K689*BQ689*100.0/(AJ689*CJ689), 0))*(CC689+CD689)/1000.0</f>
        <v>0</v>
      </c>
      <c r="P689">
        <f>2.0/((1/R689-1/Q689)+SIGN(R689)*SQRT((1/R689-1/Q689)*(1/R689-1/Q689) + 4*BR689/((BR689+1)*(BR689+1))*(2*1/R689*1/Q689-1/Q689*1/Q689)))</f>
        <v>0</v>
      </c>
      <c r="Q689">
        <f>IF(LEFT(BS689,1)&lt;&gt;"0",IF(LEFT(BS689,1)="1",3.0,BT689),$D$5+$E$5*(CJ689*CC689/($K$5*1000))+$F$5*(CJ689*CC689/($K$5*1000))*MAX(MIN(BQ689,$J$5),$I$5)*MAX(MIN(BQ689,$J$5),$I$5)+$G$5*MAX(MIN(BQ689,$J$5),$I$5)*(CJ689*CC689/($K$5*1000))+$H$5*(CJ689*CC689/($K$5*1000))*(CJ689*CC689/($K$5*1000)))</f>
        <v>0</v>
      </c>
      <c r="R689">
        <f>I689*(1000-(1000*0.61365*exp(17.502*V689/(240.97+V689))/(CC689+CD689)+BX689)/2)/(1000*0.61365*exp(17.502*V689/(240.97+V689))/(CC689+CD689)-BX689)</f>
        <v>0</v>
      </c>
      <c r="S689">
        <f>1/((BR689+1)/(P689/1.6)+1/(Q689/1.37)) + BR689/((BR689+1)/(P689/1.6) + BR689/(Q689/1.37))</f>
        <v>0</v>
      </c>
      <c r="T689">
        <f>(BM689*BP689)</f>
        <v>0</v>
      </c>
      <c r="U689">
        <f>(CE689+(T689+2*0.95*5.67E-8*(((CE689+$B$7)+273)^4-(CE689+273)^4)-44100*I689)/(1.84*29.3*Q689+8*0.95*5.67E-8*(CE689+273)^3))</f>
        <v>0</v>
      </c>
      <c r="V689">
        <f>($C$7*CF689+$D$7*CG689+$E$7*U689)</f>
        <v>0</v>
      </c>
      <c r="W689">
        <f>0.61365*exp(17.502*V689/(240.97+V689))</f>
        <v>0</v>
      </c>
      <c r="X689">
        <f>(Y689/Z689*100)</f>
        <v>0</v>
      </c>
      <c r="Y689">
        <f>BX689*(CC689+CD689)/1000</f>
        <v>0</v>
      </c>
      <c r="Z689">
        <f>0.61365*exp(17.502*CE689/(240.97+CE689))</f>
        <v>0</v>
      </c>
      <c r="AA689">
        <f>(W689-BX689*(CC689+CD689)/1000)</f>
        <v>0</v>
      </c>
      <c r="AB689">
        <f>(-I689*44100)</f>
        <v>0</v>
      </c>
      <c r="AC689">
        <f>2*29.3*Q689*0.92*(CE689-V689)</f>
        <v>0</v>
      </c>
      <c r="AD689">
        <f>2*0.95*5.67E-8*(((CE689+$B$7)+273)^4-(V689+273)^4)</f>
        <v>0</v>
      </c>
      <c r="AE689">
        <f>T689+AD689+AB689+AC689</f>
        <v>0</v>
      </c>
      <c r="AF689">
        <v>120</v>
      </c>
      <c r="AG689">
        <v>13</v>
      </c>
      <c r="AH689">
        <f>IF(AF689*$H$13&gt;=AJ689,1.0,(AJ689/(AJ689-AF689*$H$13)))</f>
        <v>0</v>
      </c>
      <c r="AI689">
        <f>(AH689-1)*100</f>
        <v>0</v>
      </c>
      <c r="AJ689">
        <f>MAX(0,($B$13+$C$13*CJ689)/(1+$D$13*CJ689)*CC689/(CE689+273)*$E$13)</f>
        <v>0</v>
      </c>
      <c r="AK689" t="s">
        <v>292</v>
      </c>
      <c r="AL689" t="s">
        <v>292</v>
      </c>
      <c r="AM689">
        <v>0</v>
      </c>
      <c r="AN689">
        <v>0</v>
      </c>
      <c r="AO689">
        <f>1-AM689/AN689</f>
        <v>0</v>
      </c>
      <c r="AP689">
        <v>0</v>
      </c>
      <c r="AQ689" t="s">
        <v>292</v>
      </c>
      <c r="AR689" t="s">
        <v>292</v>
      </c>
      <c r="AS689">
        <v>0</v>
      </c>
      <c r="AT689">
        <v>0</v>
      </c>
      <c r="AU689">
        <f>1-AS689/AT689</f>
        <v>0</v>
      </c>
      <c r="AV689">
        <v>0.5</v>
      </c>
      <c r="AW689">
        <f>BN689</f>
        <v>0</v>
      </c>
      <c r="AX689">
        <f>K689</f>
        <v>0</v>
      </c>
      <c r="AY689">
        <f>AU689*AV689*AW689</f>
        <v>0</v>
      </c>
      <c r="AZ689">
        <f>(AX689-AP689)/AW689</f>
        <v>0</v>
      </c>
      <c r="BA689">
        <f>(AN689-AT689)/AT689</f>
        <v>0</v>
      </c>
      <c r="BB689">
        <f>AM689/(AO689+AM689/AT689)</f>
        <v>0</v>
      </c>
      <c r="BC689" t="s">
        <v>292</v>
      </c>
      <c r="BD689">
        <v>0</v>
      </c>
      <c r="BE689">
        <f>IF(BD689&lt;&gt;0, BD689, BB689)</f>
        <v>0</v>
      </c>
      <c r="BF689">
        <f>1-BE689/AT689</f>
        <v>0</v>
      </c>
      <c r="BG689">
        <f>(AT689-AS689)/(AT689-BE689)</f>
        <v>0</v>
      </c>
      <c r="BH689">
        <f>(AN689-AT689)/(AN689-BE689)</f>
        <v>0</v>
      </c>
      <c r="BI689">
        <f>(AT689-AS689)/(AT689-AM689)</f>
        <v>0</v>
      </c>
      <c r="BJ689">
        <f>(AN689-AT689)/(AN689-AM689)</f>
        <v>0</v>
      </c>
      <c r="BK689">
        <f>(BG689*BE689/AS689)</f>
        <v>0</v>
      </c>
      <c r="BL689">
        <f>(1-BK689)</f>
        <v>0</v>
      </c>
      <c r="BM689">
        <f>$B$11*CK689+$C$11*CL689+$F$11*CM689*(1-CP689)</f>
        <v>0</v>
      </c>
      <c r="BN689">
        <f>BM689*BO689</f>
        <v>0</v>
      </c>
      <c r="BO689">
        <f>($B$11*$D$9+$C$11*$D$9+$F$11*((CZ689+CR689)/MAX(CZ689+CR689+DA689, 0.1)*$I$9+DA689/MAX(CZ689+CR689+DA689, 0.1)*$J$9))/($B$11+$C$11+$F$11)</f>
        <v>0</v>
      </c>
      <c r="BP689">
        <f>($B$11*$K$9+$C$11*$K$9+$F$11*((CZ689+CR689)/MAX(CZ689+CR689+DA689, 0.1)*$P$9+DA689/MAX(CZ689+CR689+DA689, 0.1)*$Q$9))/($B$11+$C$11+$F$11)</f>
        <v>0</v>
      </c>
      <c r="BQ689">
        <v>6</v>
      </c>
      <c r="BR689">
        <v>0.5</v>
      </c>
      <c r="BS689" t="s">
        <v>293</v>
      </c>
      <c r="BT689">
        <v>2</v>
      </c>
      <c r="BU689">
        <v>1626466533</v>
      </c>
      <c r="BV689">
        <v>395.342666666667</v>
      </c>
      <c r="BW689">
        <v>419.949666666667</v>
      </c>
      <c r="BX689">
        <v>22.2348333333333</v>
      </c>
      <c r="BY689">
        <v>11.9409666666667</v>
      </c>
      <c r="BZ689">
        <v>393.794</v>
      </c>
      <c r="CA689">
        <v>22.1448</v>
      </c>
      <c r="CB689">
        <v>900.023</v>
      </c>
      <c r="CC689">
        <v>100.751666666667</v>
      </c>
      <c r="CD689">
        <v>0.100049366666667</v>
      </c>
      <c r="CE689">
        <v>37.4578666666667</v>
      </c>
      <c r="CF689">
        <v>34.368</v>
      </c>
      <c r="CG689">
        <v>999.9</v>
      </c>
      <c r="CH689">
        <v>0</v>
      </c>
      <c r="CI689">
        <v>0</v>
      </c>
      <c r="CJ689">
        <v>10014.2</v>
      </c>
      <c r="CK689">
        <v>0</v>
      </c>
      <c r="CL689">
        <v>0.221023</v>
      </c>
      <c r="CM689">
        <v>1460.14666666667</v>
      </c>
      <c r="CN689">
        <v>0.972990333333333</v>
      </c>
      <c r="CO689">
        <v>0.0270098333333333</v>
      </c>
      <c r="CP689">
        <v>0</v>
      </c>
      <c r="CQ689">
        <v>880.181666666667</v>
      </c>
      <c r="CR689">
        <v>4.99999</v>
      </c>
      <c r="CS689">
        <v>12984.1</v>
      </c>
      <c r="CT689">
        <v>12729.5666666667</v>
      </c>
      <c r="CU689">
        <v>41.375</v>
      </c>
      <c r="CV689">
        <v>42.562</v>
      </c>
      <c r="CW689">
        <v>42.062</v>
      </c>
      <c r="CX689">
        <v>42.312</v>
      </c>
      <c r="CY689">
        <v>44.312</v>
      </c>
      <c r="CZ689">
        <v>1415.84333333333</v>
      </c>
      <c r="DA689">
        <v>39.3033333333333</v>
      </c>
      <c r="DB689">
        <v>0</v>
      </c>
      <c r="DC689">
        <v>1626466545.2</v>
      </c>
      <c r="DD689">
        <v>0</v>
      </c>
      <c r="DE689">
        <v>880.82524</v>
      </c>
      <c r="DF689">
        <v>-4.79830770804353</v>
      </c>
      <c r="DG689">
        <v>-63.8769231148534</v>
      </c>
      <c r="DH689">
        <v>12989.648</v>
      </c>
      <c r="DI689">
        <v>15</v>
      </c>
      <c r="DJ689">
        <v>1626465084.6</v>
      </c>
      <c r="DK689" t="s">
        <v>294</v>
      </c>
      <c r="DL689">
        <v>1626465076.6</v>
      </c>
      <c r="DM689">
        <v>1626465084.6</v>
      </c>
      <c r="DN689">
        <v>8</v>
      </c>
      <c r="DO689">
        <v>0.212</v>
      </c>
      <c r="DP689">
        <v>0.013</v>
      </c>
      <c r="DQ689">
        <v>1.588</v>
      </c>
      <c r="DR689">
        <v>-0.074</v>
      </c>
      <c r="DS689">
        <v>420</v>
      </c>
      <c r="DT689">
        <v>3</v>
      </c>
      <c r="DU689">
        <v>0.13</v>
      </c>
      <c r="DV689">
        <v>0.03</v>
      </c>
      <c r="DW689">
        <v>-24.6465219512195</v>
      </c>
      <c r="DX689">
        <v>0.268731010452939</v>
      </c>
      <c r="DY689">
        <v>0.0341756332551109</v>
      </c>
      <c r="DZ689">
        <v>1</v>
      </c>
      <c r="EA689">
        <v>881.131666666667</v>
      </c>
      <c r="EB689">
        <v>-5.04824349729139</v>
      </c>
      <c r="EC689">
        <v>0.526209467836151</v>
      </c>
      <c r="ED689">
        <v>1</v>
      </c>
      <c r="EE689">
        <v>10.2644853658537</v>
      </c>
      <c r="EF689">
        <v>0.231319860627161</v>
      </c>
      <c r="EG689">
        <v>0.0254628716884456</v>
      </c>
      <c r="EH689">
        <v>0</v>
      </c>
      <c r="EI689">
        <v>2</v>
      </c>
      <c r="EJ689">
        <v>3</v>
      </c>
      <c r="EK689" t="s">
        <v>354</v>
      </c>
      <c r="EL689">
        <v>100</v>
      </c>
      <c r="EM689">
        <v>100</v>
      </c>
      <c r="EN689">
        <v>1.549</v>
      </c>
      <c r="EO689">
        <v>0.0903</v>
      </c>
      <c r="EP689">
        <v>0.796380875196005</v>
      </c>
      <c r="EQ689">
        <v>0.00225868272383977</v>
      </c>
      <c r="ER689">
        <v>-9.96746185667655e-07</v>
      </c>
      <c r="ES689">
        <v>2.83711317370827e-10</v>
      </c>
      <c r="ET689">
        <v>-0.071317122073674</v>
      </c>
      <c r="EU689">
        <v>-0.00217948432402501</v>
      </c>
      <c r="EV689">
        <v>0.000453263451741206</v>
      </c>
      <c r="EW689">
        <v>-1.16319206543697e-06</v>
      </c>
      <c r="EX689">
        <v>-2</v>
      </c>
      <c r="EY689">
        <v>2196</v>
      </c>
      <c r="EZ689">
        <v>1</v>
      </c>
      <c r="FA689">
        <v>25</v>
      </c>
      <c r="FB689">
        <v>24.3</v>
      </c>
      <c r="FC689">
        <v>24.2</v>
      </c>
      <c r="FD689">
        <v>18</v>
      </c>
      <c r="FE689">
        <v>846.785</v>
      </c>
      <c r="FF689">
        <v>444.706</v>
      </c>
      <c r="FG689">
        <v>47.0176</v>
      </c>
      <c r="FH689">
        <v>26.1722</v>
      </c>
      <c r="FI689">
        <v>30.0007</v>
      </c>
      <c r="FJ689">
        <v>25.9065</v>
      </c>
      <c r="FK689">
        <v>25.9025</v>
      </c>
      <c r="FL689">
        <v>25.2565</v>
      </c>
      <c r="FM689">
        <v>23.9772</v>
      </c>
      <c r="FN689">
        <v>0</v>
      </c>
      <c r="FO689">
        <v>47</v>
      </c>
      <c r="FP689">
        <v>420</v>
      </c>
      <c r="FQ689">
        <v>12.0093</v>
      </c>
      <c r="FR689">
        <v>101.38</v>
      </c>
      <c r="FS689">
        <v>101.793</v>
      </c>
    </row>
    <row r="690" spans="1:175">
      <c r="A690">
        <v>674</v>
      </c>
      <c r="B690">
        <v>1626466536</v>
      </c>
      <c r="C690">
        <v>1346.40000009537</v>
      </c>
      <c r="D690" t="s">
        <v>1642</v>
      </c>
      <c r="E690" t="s">
        <v>1643</v>
      </c>
      <c r="F690">
        <v>1</v>
      </c>
      <c r="G690" t="s">
        <v>291</v>
      </c>
      <c r="H690">
        <v>1626466535</v>
      </c>
      <c r="I690">
        <f>(J690)/1000</f>
        <v>0</v>
      </c>
      <c r="J690">
        <f>1000*CB690*AH690*(BX690-BY690)/(100*BQ690*(1000-AH690*BX690))</f>
        <v>0</v>
      </c>
      <c r="K690">
        <f>CB690*AH690*(BW690-BV690*(1000-AH690*BY690)/(1000-AH690*BX690))/(100*BQ690)</f>
        <v>0</v>
      </c>
      <c r="L690">
        <f>BV690 - IF(AH690&gt;1, K690*BQ690*100.0/(AJ690*CJ690), 0)</f>
        <v>0</v>
      </c>
      <c r="M690">
        <f>((S690-I690/2)*L690-K690)/(S690+I690/2)</f>
        <v>0</v>
      </c>
      <c r="N690">
        <f>M690*(CC690+CD690)/1000.0</f>
        <v>0</v>
      </c>
      <c r="O690">
        <f>(BV690 - IF(AH690&gt;1, K690*BQ690*100.0/(AJ690*CJ690), 0))*(CC690+CD690)/1000.0</f>
        <v>0</v>
      </c>
      <c r="P690">
        <f>2.0/((1/R690-1/Q690)+SIGN(R690)*SQRT((1/R690-1/Q690)*(1/R690-1/Q690) + 4*BR690/((BR690+1)*(BR690+1))*(2*1/R690*1/Q690-1/Q690*1/Q690)))</f>
        <v>0</v>
      </c>
      <c r="Q690">
        <f>IF(LEFT(BS690,1)&lt;&gt;"0",IF(LEFT(BS690,1)="1",3.0,BT690),$D$5+$E$5*(CJ690*CC690/($K$5*1000))+$F$5*(CJ690*CC690/($K$5*1000))*MAX(MIN(BQ690,$J$5),$I$5)*MAX(MIN(BQ690,$J$5),$I$5)+$G$5*MAX(MIN(BQ690,$J$5),$I$5)*(CJ690*CC690/($K$5*1000))+$H$5*(CJ690*CC690/($K$5*1000))*(CJ690*CC690/($K$5*1000)))</f>
        <v>0</v>
      </c>
      <c r="R690">
        <f>I690*(1000-(1000*0.61365*exp(17.502*V690/(240.97+V690))/(CC690+CD690)+BX690)/2)/(1000*0.61365*exp(17.502*V690/(240.97+V690))/(CC690+CD690)-BX690)</f>
        <v>0</v>
      </c>
      <c r="S690">
        <f>1/((BR690+1)/(P690/1.6)+1/(Q690/1.37)) + BR690/((BR690+1)/(P690/1.6) + BR690/(Q690/1.37))</f>
        <v>0</v>
      </c>
      <c r="T690">
        <f>(BM690*BP690)</f>
        <v>0</v>
      </c>
      <c r="U690">
        <f>(CE690+(T690+2*0.95*5.67E-8*(((CE690+$B$7)+273)^4-(CE690+273)^4)-44100*I690)/(1.84*29.3*Q690+8*0.95*5.67E-8*(CE690+273)^3))</f>
        <v>0</v>
      </c>
      <c r="V690">
        <f>($C$7*CF690+$D$7*CG690+$E$7*U690)</f>
        <v>0</v>
      </c>
      <c r="W690">
        <f>0.61365*exp(17.502*V690/(240.97+V690))</f>
        <v>0</v>
      </c>
      <c r="X690">
        <f>(Y690/Z690*100)</f>
        <v>0</v>
      </c>
      <c r="Y690">
        <f>BX690*(CC690+CD690)/1000</f>
        <v>0</v>
      </c>
      <c r="Z690">
        <f>0.61365*exp(17.502*CE690/(240.97+CE690))</f>
        <v>0</v>
      </c>
      <c r="AA690">
        <f>(W690-BX690*(CC690+CD690)/1000)</f>
        <v>0</v>
      </c>
      <c r="AB690">
        <f>(-I690*44100)</f>
        <v>0</v>
      </c>
      <c r="AC690">
        <f>2*29.3*Q690*0.92*(CE690-V690)</f>
        <v>0</v>
      </c>
      <c r="AD690">
        <f>2*0.95*5.67E-8*(((CE690+$B$7)+273)^4-(V690+273)^4)</f>
        <v>0</v>
      </c>
      <c r="AE690">
        <f>T690+AD690+AB690+AC690</f>
        <v>0</v>
      </c>
      <c r="AF690">
        <v>120</v>
      </c>
      <c r="AG690">
        <v>13</v>
      </c>
      <c r="AH690">
        <f>IF(AF690*$H$13&gt;=AJ690,1.0,(AJ690/(AJ690-AF690*$H$13)))</f>
        <v>0</v>
      </c>
      <c r="AI690">
        <f>(AH690-1)*100</f>
        <v>0</v>
      </c>
      <c r="AJ690">
        <f>MAX(0,($B$13+$C$13*CJ690)/(1+$D$13*CJ690)*CC690/(CE690+273)*$E$13)</f>
        <v>0</v>
      </c>
      <c r="AK690" t="s">
        <v>292</v>
      </c>
      <c r="AL690" t="s">
        <v>292</v>
      </c>
      <c r="AM690">
        <v>0</v>
      </c>
      <c r="AN690">
        <v>0</v>
      </c>
      <c r="AO690">
        <f>1-AM690/AN690</f>
        <v>0</v>
      </c>
      <c r="AP690">
        <v>0</v>
      </c>
      <c r="AQ690" t="s">
        <v>292</v>
      </c>
      <c r="AR690" t="s">
        <v>292</v>
      </c>
      <c r="AS690">
        <v>0</v>
      </c>
      <c r="AT690">
        <v>0</v>
      </c>
      <c r="AU690">
        <f>1-AS690/AT690</f>
        <v>0</v>
      </c>
      <c r="AV690">
        <v>0.5</v>
      </c>
      <c r="AW690">
        <f>BN690</f>
        <v>0</v>
      </c>
      <c r="AX690">
        <f>K690</f>
        <v>0</v>
      </c>
      <c r="AY690">
        <f>AU690*AV690*AW690</f>
        <v>0</v>
      </c>
      <c r="AZ690">
        <f>(AX690-AP690)/AW690</f>
        <v>0</v>
      </c>
      <c r="BA690">
        <f>(AN690-AT690)/AT690</f>
        <v>0</v>
      </c>
      <c r="BB690">
        <f>AM690/(AO690+AM690/AT690)</f>
        <v>0</v>
      </c>
      <c r="BC690" t="s">
        <v>292</v>
      </c>
      <c r="BD690">
        <v>0</v>
      </c>
      <c r="BE690">
        <f>IF(BD690&lt;&gt;0, BD690, BB690)</f>
        <v>0</v>
      </c>
      <c r="BF690">
        <f>1-BE690/AT690</f>
        <v>0</v>
      </c>
      <c r="BG690">
        <f>(AT690-AS690)/(AT690-BE690)</f>
        <v>0</v>
      </c>
      <c r="BH690">
        <f>(AN690-AT690)/(AN690-BE690)</f>
        <v>0</v>
      </c>
      <c r="BI690">
        <f>(AT690-AS690)/(AT690-AM690)</f>
        <v>0</v>
      </c>
      <c r="BJ690">
        <f>(AN690-AT690)/(AN690-AM690)</f>
        <v>0</v>
      </c>
      <c r="BK690">
        <f>(BG690*BE690/AS690)</f>
        <v>0</v>
      </c>
      <c r="BL690">
        <f>(1-BK690)</f>
        <v>0</v>
      </c>
      <c r="BM690">
        <f>$B$11*CK690+$C$11*CL690+$F$11*CM690*(1-CP690)</f>
        <v>0</v>
      </c>
      <c r="BN690">
        <f>BM690*BO690</f>
        <v>0</v>
      </c>
      <c r="BO690">
        <f>($B$11*$D$9+$C$11*$D$9+$F$11*((CZ690+CR690)/MAX(CZ690+CR690+DA690, 0.1)*$I$9+DA690/MAX(CZ690+CR690+DA690, 0.1)*$J$9))/($B$11+$C$11+$F$11)</f>
        <v>0</v>
      </c>
      <c r="BP690">
        <f>($B$11*$K$9+$C$11*$K$9+$F$11*((CZ690+CR690)/MAX(CZ690+CR690+DA690, 0.1)*$P$9+DA690/MAX(CZ690+CR690+DA690, 0.1)*$Q$9))/($B$11+$C$11+$F$11)</f>
        <v>0</v>
      </c>
      <c r="BQ690">
        <v>6</v>
      </c>
      <c r="BR690">
        <v>0.5</v>
      </c>
      <c r="BS690" t="s">
        <v>293</v>
      </c>
      <c r="BT690">
        <v>2</v>
      </c>
      <c r="BU690">
        <v>1626466535</v>
      </c>
      <c r="BV690">
        <v>395.342333333333</v>
      </c>
      <c r="BW690">
        <v>419.933333333333</v>
      </c>
      <c r="BX690">
        <v>22.2654</v>
      </c>
      <c r="BY690">
        <v>11.968</v>
      </c>
      <c r="BZ690">
        <v>393.793666666667</v>
      </c>
      <c r="CA690">
        <v>22.1748</v>
      </c>
      <c r="CB690">
        <v>900.051666666667</v>
      </c>
      <c r="CC690">
        <v>100.751</v>
      </c>
      <c r="CD690">
        <v>0.100361</v>
      </c>
      <c r="CE690">
        <v>37.4796</v>
      </c>
      <c r="CF690">
        <v>34.3850666666667</v>
      </c>
      <c r="CG690">
        <v>999.9</v>
      </c>
      <c r="CH690">
        <v>0</v>
      </c>
      <c r="CI690">
        <v>0</v>
      </c>
      <c r="CJ690">
        <v>9997.88333333333</v>
      </c>
      <c r="CK690">
        <v>0</v>
      </c>
      <c r="CL690">
        <v>0.221023</v>
      </c>
      <c r="CM690">
        <v>1459.96333333333</v>
      </c>
      <c r="CN690">
        <v>0.972989</v>
      </c>
      <c r="CO690">
        <v>0.0270114</v>
      </c>
      <c r="CP690">
        <v>0</v>
      </c>
      <c r="CQ690">
        <v>880.131666666667</v>
      </c>
      <c r="CR690">
        <v>4.99999</v>
      </c>
      <c r="CS690">
        <v>12979.1666666667</v>
      </c>
      <c r="CT690">
        <v>12728</v>
      </c>
      <c r="CU690">
        <v>41.375</v>
      </c>
      <c r="CV690">
        <v>42.5206666666667</v>
      </c>
      <c r="CW690">
        <v>42.062</v>
      </c>
      <c r="CX690">
        <v>42.312</v>
      </c>
      <c r="CY690">
        <v>44.312</v>
      </c>
      <c r="CZ690">
        <v>1415.66333333333</v>
      </c>
      <c r="DA690">
        <v>39.3</v>
      </c>
      <c r="DB690">
        <v>0</v>
      </c>
      <c r="DC690">
        <v>1626466547</v>
      </c>
      <c r="DD690">
        <v>0</v>
      </c>
      <c r="DE690">
        <v>880.692115384615</v>
      </c>
      <c r="DF690">
        <v>-5.28516240050362</v>
      </c>
      <c r="DG690">
        <v>-71.0358973607554</v>
      </c>
      <c r="DH690">
        <v>12987.9307692308</v>
      </c>
      <c r="DI690">
        <v>15</v>
      </c>
      <c r="DJ690">
        <v>1626465084.6</v>
      </c>
      <c r="DK690" t="s">
        <v>294</v>
      </c>
      <c r="DL690">
        <v>1626465076.6</v>
      </c>
      <c r="DM690">
        <v>1626465084.6</v>
      </c>
      <c r="DN690">
        <v>8</v>
      </c>
      <c r="DO690">
        <v>0.212</v>
      </c>
      <c r="DP690">
        <v>0.013</v>
      </c>
      <c r="DQ690">
        <v>1.588</v>
      </c>
      <c r="DR690">
        <v>-0.074</v>
      </c>
      <c r="DS690">
        <v>420</v>
      </c>
      <c r="DT690">
        <v>3</v>
      </c>
      <c r="DU690">
        <v>0.13</v>
      </c>
      <c r="DV690">
        <v>0.03</v>
      </c>
      <c r="DW690">
        <v>-24.638443902439</v>
      </c>
      <c r="DX690">
        <v>0.30052682926828</v>
      </c>
      <c r="DY690">
        <v>0.0362589336260428</v>
      </c>
      <c r="DZ690">
        <v>1</v>
      </c>
      <c r="EA690">
        <v>880.980742857143</v>
      </c>
      <c r="EB690">
        <v>-4.94082974559579</v>
      </c>
      <c r="EC690">
        <v>0.538844549163548</v>
      </c>
      <c r="ED690">
        <v>1</v>
      </c>
      <c r="EE690">
        <v>10.2693024390244</v>
      </c>
      <c r="EF690">
        <v>0.245922648083611</v>
      </c>
      <c r="EG690">
        <v>0.0262569989536344</v>
      </c>
      <c r="EH690">
        <v>0</v>
      </c>
      <c r="EI690">
        <v>2</v>
      </c>
      <c r="EJ690">
        <v>3</v>
      </c>
      <c r="EK690" t="s">
        <v>354</v>
      </c>
      <c r="EL690">
        <v>100</v>
      </c>
      <c r="EM690">
        <v>100</v>
      </c>
      <c r="EN690">
        <v>1.549</v>
      </c>
      <c r="EO690">
        <v>0.0908</v>
      </c>
      <c r="EP690">
        <v>0.796380875196005</v>
      </c>
      <c r="EQ690">
        <v>0.00225868272383977</v>
      </c>
      <c r="ER690">
        <v>-9.96746185667655e-07</v>
      </c>
      <c r="ES690">
        <v>2.83711317370827e-10</v>
      </c>
      <c r="ET690">
        <v>-0.071317122073674</v>
      </c>
      <c r="EU690">
        <v>-0.00217948432402501</v>
      </c>
      <c r="EV690">
        <v>0.000453263451741206</v>
      </c>
      <c r="EW690">
        <v>-1.16319206543697e-06</v>
      </c>
      <c r="EX690">
        <v>-2</v>
      </c>
      <c r="EY690">
        <v>2196</v>
      </c>
      <c r="EZ690">
        <v>1</v>
      </c>
      <c r="FA690">
        <v>25</v>
      </c>
      <c r="FB690">
        <v>24.3</v>
      </c>
      <c r="FC690">
        <v>24.2</v>
      </c>
      <c r="FD690">
        <v>18</v>
      </c>
      <c r="FE690">
        <v>847.066</v>
      </c>
      <c r="FF690">
        <v>444.607</v>
      </c>
      <c r="FG690">
        <v>47.0361</v>
      </c>
      <c r="FH690">
        <v>26.1758</v>
      </c>
      <c r="FI690">
        <v>30.0008</v>
      </c>
      <c r="FJ690">
        <v>25.9092</v>
      </c>
      <c r="FK690">
        <v>25.9054</v>
      </c>
      <c r="FL690">
        <v>25.2559</v>
      </c>
      <c r="FM690">
        <v>23.9772</v>
      </c>
      <c r="FN690">
        <v>0</v>
      </c>
      <c r="FO690">
        <v>47</v>
      </c>
      <c r="FP690">
        <v>420</v>
      </c>
      <c r="FQ690">
        <v>12.003</v>
      </c>
      <c r="FR690">
        <v>101.379</v>
      </c>
      <c r="FS690">
        <v>101.791</v>
      </c>
    </row>
    <row r="691" spans="1:175">
      <c r="A691">
        <v>675</v>
      </c>
      <c r="B691">
        <v>1626466538</v>
      </c>
      <c r="C691">
        <v>1348.40000009537</v>
      </c>
      <c r="D691" t="s">
        <v>1644</v>
      </c>
      <c r="E691" t="s">
        <v>1645</v>
      </c>
      <c r="F691">
        <v>1</v>
      </c>
      <c r="G691" t="s">
        <v>291</v>
      </c>
      <c r="H691">
        <v>1626466537</v>
      </c>
      <c r="I691">
        <f>(J691)/1000</f>
        <v>0</v>
      </c>
      <c r="J691">
        <f>1000*CB691*AH691*(BX691-BY691)/(100*BQ691*(1000-AH691*BX691))</f>
        <v>0</v>
      </c>
      <c r="K691">
        <f>CB691*AH691*(BW691-BV691*(1000-AH691*BY691)/(1000-AH691*BX691))/(100*BQ691)</f>
        <v>0</v>
      </c>
      <c r="L691">
        <f>BV691 - IF(AH691&gt;1, K691*BQ691*100.0/(AJ691*CJ691), 0)</f>
        <v>0</v>
      </c>
      <c r="M691">
        <f>((S691-I691/2)*L691-K691)/(S691+I691/2)</f>
        <v>0</v>
      </c>
      <c r="N691">
        <f>M691*(CC691+CD691)/1000.0</f>
        <v>0</v>
      </c>
      <c r="O691">
        <f>(BV691 - IF(AH691&gt;1, K691*BQ691*100.0/(AJ691*CJ691), 0))*(CC691+CD691)/1000.0</f>
        <v>0</v>
      </c>
      <c r="P691">
        <f>2.0/((1/R691-1/Q691)+SIGN(R691)*SQRT((1/R691-1/Q691)*(1/R691-1/Q691) + 4*BR691/((BR691+1)*(BR691+1))*(2*1/R691*1/Q691-1/Q691*1/Q691)))</f>
        <v>0</v>
      </c>
      <c r="Q691">
        <f>IF(LEFT(BS691,1)&lt;&gt;"0",IF(LEFT(BS691,1)="1",3.0,BT691),$D$5+$E$5*(CJ691*CC691/($K$5*1000))+$F$5*(CJ691*CC691/($K$5*1000))*MAX(MIN(BQ691,$J$5),$I$5)*MAX(MIN(BQ691,$J$5),$I$5)+$G$5*MAX(MIN(BQ691,$J$5),$I$5)*(CJ691*CC691/($K$5*1000))+$H$5*(CJ691*CC691/($K$5*1000))*(CJ691*CC691/($K$5*1000)))</f>
        <v>0</v>
      </c>
      <c r="R691">
        <f>I691*(1000-(1000*0.61365*exp(17.502*V691/(240.97+V691))/(CC691+CD691)+BX691)/2)/(1000*0.61365*exp(17.502*V691/(240.97+V691))/(CC691+CD691)-BX691)</f>
        <v>0</v>
      </c>
      <c r="S691">
        <f>1/((BR691+1)/(P691/1.6)+1/(Q691/1.37)) + BR691/((BR691+1)/(P691/1.6) + BR691/(Q691/1.37))</f>
        <v>0</v>
      </c>
      <c r="T691">
        <f>(BM691*BP691)</f>
        <v>0</v>
      </c>
      <c r="U691">
        <f>(CE691+(T691+2*0.95*5.67E-8*(((CE691+$B$7)+273)^4-(CE691+273)^4)-44100*I691)/(1.84*29.3*Q691+8*0.95*5.67E-8*(CE691+273)^3))</f>
        <v>0</v>
      </c>
      <c r="V691">
        <f>($C$7*CF691+$D$7*CG691+$E$7*U691)</f>
        <v>0</v>
      </c>
      <c r="W691">
        <f>0.61365*exp(17.502*V691/(240.97+V691))</f>
        <v>0</v>
      </c>
      <c r="X691">
        <f>(Y691/Z691*100)</f>
        <v>0</v>
      </c>
      <c r="Y691">
        <f>BX691*(CC691+CD691)/1000</f>
        <v>0</v>
      </c>
      <c r="Z691">
        <f>0.61365*exp(17.502*CE691/(240.97+CE691))</f>
        <v>0</v>
      </c>
      <c r="AA691">
        <f>(W691-BX691*(CC691+CD691)/1000)</f>
        <v>0</v>
      </c>
      <c r="AB691">
        <f>(-I691*44100)</f>
        <v>0</v>
      </c>
      <c r="AC691">
        <f>2*29.3*Q691*0.92*(CE691-V691)</f>
        <v>0</v>
      </c>
      <c r="AD691">
        <f>2*0.95*5.67E-8*(((CE691+$B$7)+273)^4-(V691+273)^4)</f>
        <v>0</v>
      </c>
      <c r="AE691">
        <f>T691+AD691+AB691+AC691</f>
        <v>0</v>
      </c>
      <c r="AF691">
        <v>120</v>
      </c>
      <c r="AG691">
        <v>13</v>
      </c>
      <c r="AH691">
        <f>IF(AF691*$H$13&gt;=AJ691,1.0,(AJ691/(AJ691-AF691*$H$13)))</f>
        <v>0</v>
      </c>
      <c r="AI691">
        <f>(AH691-1)*100</f>
        <v>0</v>
      </c>
      <c r="AJ691">
        <f>MAX(0,($B$13+$C$13*CJ691)/(1+$D$13*CJ691)*CC691/(CE691+273)*$E$13)</f>
        <v>0</v>
      </c>
      <c r="AK691" t="s">
        <v>292</v>
      </c>
      <c r="AL691" t="s">
        <v>292</v>
      </c>
      <c r="AM691">
        <v>0</v>
      </c>
      <c r="AN691">
        <v>0</v>
      </c>
      <c r="AO691">
        <f>1-AM691/AN691</f>
        <v>0</v>
      </c>
      <c r="AP691">
        <v>0</v>
      </c>
      <c r="AQ691" t="s">
        <v>292</v>
      </c>
      <c r="AR691" t="s">
        <v>292</v>
      </c>
      <c r="AS691">
        <v>0</v>
      </c>
      <c r="AT691">
        <v>0</v>
      </c>
      <c r="AU691">
        <f>1-AS691/AT691</f>
        <v>0</v>
      </c>
      <c r="AV691">
        <v>0.5</v>
      </c>
      <c r="AW691">
        <f>BN691</f>
        <v>0</v>
      </c>
      <c r="AX691">
        <f>K691</f>
        <v>0</v>
      </c>
      <c r="AY691">
        <f>AU691*AV691*AW691</f>
        <v>0</v>
      </c>
      <c r="AZ691">
        <f>(AX691-AP691)/AW691</f>
        <v>0</v>
      </c>
      <c r="BA691">
        <f>(AN691-AT691)/AT691</f>
        <v>0</v>
      </c>
      <c r="BB691">
        <f>AM691/(AO691+AM691/AT691)</f>
        <v>0</v>
      </c>
      <c r="BC691" t="s">
        <v>292</v>
      </c>
      <c r="BD691">
        <v>0</v>
      </c>
      <c r="BE691">
        <f>IF(BD691&lt;&gt;0, BD691, BB691)</f>
        <v>0</v>
      </c>
      <c r="BF691">
        <f>1-BE691/AT691</f>
        <v>0</v>
      </c>
      <c r="BG691">
        <f>(AT691-AS691)/(AT691-BE691)</f>
        <v>0</v>
      </c>
      <c r="BH691">
        <f>(AN691-AT691)/(AN691-BE691)</f>
        <v>0</v>
      </c>
      <c r="BI691">
        <f>(AT691-AS691)/(AT691-AM691)</f>
        <v>0</v>
      </c>
      <c r="BJ691">
        <f>(AN691-AT691)/(AN691-AM691)</f>
        <v>0</v>
      </c>
      <c r="BK691">
        <f>(BG691*BE691/AS691)</f>
        <v>0</v>
      </c>
      <c r="BL691">
        <f>(1-BK691)</f>
        <v>0</v>
      </c>
      <c r="BM691">
        <f>$B$11*CK691+$C$11*CL691+$F$11*CM691*(1-CP691)</f>
        <v>0</v>
      </c>
      <c r="BN691">
        <f>BM691*BO691</f>
        <v>0</v>
      </c>
      <c r="BO691">
        <f>($B$11*$D$9+$C$11*$D$9+$F$11*((CZ691+CR691)/MAX(CZ691+CR691+DA691, 0.1)*$I$9+DA691/MAX(CZ691+CR691+DA691, 0.1)*$J$9))/($B$11+$C$11+$F$11)</f>
        <v>0</v>
      </c>
      <c r="BP691">
        <f>($B$11*$K$9+$C$11*$K$9+$F$11*((CZ691+CR691)/MAX(CZ691+CR691+DA691, 0.1)*$P$9+DA691/MAX(CZ691+CR691+DA691, 0.1)*$Q$9))/($B$11+$C$11+$F$11)</f>
        <v>0</v>
      </c>
      <c r="BQ691">
        <v>6</v>
      </c>
      <c r="BR691">
        <v>0.5</v>
      </c>
      <c r="BS691" t="s">
        <v>293</v>
      </c>
      <c r="BT691">
        <v>2</v>
      </c>
      <c r="BU691">
        <v>1626466537</v>
      </c>
      <c r="BV691">
        <v>395.330666666667</v>
      </c>
      <c r="BW691">
        <v>419.944333333333</v>
      </c>
      <c r="BX691">
        <v>22.2919666666667</v>
      </c>
      <c r="BY691">
        <v>11.9868333333333</v>
      </c>
      <c r="BZ691">
        <v>393.782333333333</v>
      </c>
      <c r="CA691">
        <v>22.201</v>
      </c>
      <c r="CB691">
        <v>900.018333333333</v>
      </c>
      <c r="CC691">
        <v>100.751</v>
      </c>
      <c r="CD691">
        <v>0.100362666666667</v>
      </c>
      <c r="CE691">
        <v>37.4982333333333</v>
      </c>
      <c r="CF691">
        <v>34.4019666666667</v>
      </c>
      <c r="CG691">
        <v>999.9</v>
      </c>
      <c r="CH691">
        <v>0</v>
      </c>
      <c r="CI691">
        <v>0</v>
      </c>
      <c r="CJ691">
        <v>9983.75</v>
      </c>
      <c r="CK691">
        <v>0</v>
      </c>
      <c r="CL691">
        <v>0.221023</v>
      </c>
      <c r="CM691">
        <v>1459.96666666667</v>
      </c>
      <c r="CN691">
        <v>0.972989</v>
      </c>
      <c r="CO691">
        <v>0.0270114</v>
      </c>
      <c r="CP691">
        <v>0</v>
      </c>
      <c r="CQ691">
        <v>879.856</v>
      </c>
      <c r="CR691">
        <v>4.99999</v>
      </c>
      <c r="CS691">
        <v>12975.5666666667</v>
      </c>
      <c r="CT691">
        <v>12727.9666666667</v>
      </c>
      <c r="CU691">
        <v>41.375</v>
      </c>
      <c r="CV691">
        <v>42.562</v>
      </c>
      <c r="CW691">
        <v>42.062</v>
      </c>
      <c r="CX691">
        <v>42.312</v>
      </c>
      <c r="CY691">
        <v>44.312</v>
      </c>
      <c r="CZ691">
        <v>1415.66666666667</v>
      </c>
      <c r="DA691">
        <v>39.3</v>
      </c>
      <c r="DB691">
        <v>0</v>
      </c>
      <c r="DC691">
        <v>1626466549.4</v>
      </c>
      <c r="DD691">
        <v>0</v>
      </c>
      <c r="DE691">
        <v>880.473653846154</v>
      </c>
      <c r="DF691">
        <v>-5.44112821822013</v>
      </c>
      <c r="DG691">
        <v>-78.4547008710506</v>
      </c>
      <c r="DH691">
        <v>12984.8538461538</v>
      </c>
      <c r="DI691">
        <v>15</v>
      </c>
      <c r="DJ691">
        <v>1626465084.6</v>
      </c>
      <c r="DK691" t="s">
        <v>294</v>
      </c>
      <c r="DL691">
        <v>1626465076.6</v>
      </c>
      <c r="DM691">
        <v>1626465084.6</v>
      </c>
      <c r="DN691">
        <v>8</v>
      </c>
      <c r="DO691">
        <v>0.212</v>
      </c>
      <c r="DP691">
        <v>0.013</v>
      </c>
      <c r="DQ691">
        <v>1.588</v>
      </c>
      <c r="DR691">
        <v>-0.074</v>
      </c>
      <c r="DS691">
        <v>420</v>
      </c>
      <c r="DT691">
        <v>3</v>
      </c>
      <c r="DU691">
        <v>0.13</v>
      </c>
      <c r="DV691">
        <v>0.03</v>
      </c>
      <c r="DW691">
        <v>-24.6290512195122</v>
      </c>
      <c r="DX691">
        <v>0.260159581881535</v>
      </c>
      <c r="DY691">
        <v>0.033178071820591</v>
      </c>
      <c r="DZ691">
        <v>1</v>
      </c>
      <c r="EA691">
        <v>880.775818181818</v>
      </c>
      <c r="EB691">
        <v>-5.40435561565008</v>
      </c>
      <c r="EC691">
        <v>0.556383585500934</v>
      </c>
      <c r="ED691">
        <v>1</v>
      </c>
      <c r="EE691">
        <v>10.274912195122</v>
      </c>
      <c r="EF691">
        <v>0.245573519163758</v>
      </c>
      <c r="EG691">
        <v>0.0261870494442591</v>
      </c>
      <c r="EH691">
        <v>0</v>
      </c>
      <c r="EI691">
        <v>2</v>
      </c>
      <c r="EJ691">
        <v>3</v>
      </c>
      <c r="EK691" t="s">
        <v>354</v>
      </c>
      <c r="EL691">
        <v>100</v>
      </c>
      <c r="EM691">
        <v>100</v>
      </c>
      <c r="EN691">
        <v>1.549</v>
      </c>
      <c r="EO691">
        <v>0.0911</v>
      </c>
      <c r="EP691">
        <v>0.796380875196005</v>
      </c>
      <c r="EQ691">
        <v>0.00225868272383977</v>
      </c>
      <c r="ER691">
        <v>-9.96746185667655e-07</v>
      </c>
      <c r="ES691">
        <v>2.83711317370827e-10</v>
      </c>
      <c r="ET691">
        <v>-0.071317122073674</v>
      </c>
      <c r="EU691">
        <v>-0.00217948432402501</v>
      </c>
      <c r="EV691">
        <v>0.000453263451741206</v>
      </c>
      <c r="EW691">
        <v>-1.16319206543697e-06</v>
      </c>
      <c r="EX691">
        <v>-2</v>
      </c>
      <c r="EY691">
        <v>2196</v>
      </c>
      <c r="EZ691">
        <v>1</v>
      </c>
      <c r="FA691">
        <v>25</v>
      </c>
      <c r="FB691">
        <v>24.4</v>
      </c>
      <c r="FC691">
        <v>24.2</v>
      </c>
      <c r="FD691">
        <v>18</v>
      </c>
      <c r="FE691">
        <v>846.851</v>
      </c>
      <c r="FF691">
        <v>444.645</v>
      </c>
      <c r="FG691">
        <v>47.0554</v>
      </c>
      <c r="FH691">
        <v>26.1799</v>
      </c>
      <c r="FI691">
        <v>30.0007</v>
      </c>
      <c r="FJ691">
        <v>25.9122</v>
      </c>
      <c r="FK691">
        <v>25.9081</v>
      </c>
      <c r="FL691">
        <v>25.2552</v>
      </c>
      <c r="FM691">
        <v>23.9772</v>
      </c>
      <c r="FN691">
        <v>0</v>
      </c>
      <c r="FO691">
        <v>47</v>
      </c>
      <c r="FP691">
        <v>420</v>
      </c>
      <c r="FQ691">
        <v>12.0017</v>
      </c>
      <c r="FR691">
        <v>101.378</v>
      </c>
      <c r="FS691">
        <v>101.79</v>
      </c>
    </row>
    <row r="692" spans="1:175">
      <c r="A692">
        <v>676</v>
      </c>
      <c r="B692">
        <v>1626466540</v>
      </c>
      <c r="C692">
        <v>1350.40000009537</v>
      </c>
      <c r="D692" t="s">
        <v>1646</v>
      </c>
      <c r="E692" t="s">
        <v>1647</v>
      </c>
      <c r="F692">
        <v>1</v>
      </c>
      <c r="G692" t="s">
        <v>291</v>
      </c>
      <c r="H692">
        <v>1626466539</v>
      </c>
      <c r="I692">
        <f>(J692)/1000</f>
        <v>0</v>
      </c>
      <c r="J692">
        <f>1000*CB692*AH692*(BX692-BY692)/(100*BQ692*(1000-AH692*BX692))</f>
        <v>0</v>
      </c>
      <c r="K692">
        <f>CB692*AH692*(BW692-BV692*(1000-AH692*BY692)/(1000-AH692*BX692))/(100*BQ692)</f>
        <v>0</v>
      </c>
      <c r="L692">
        <f>BV692 - IF(AH692&gt;1, K692*BQ692*100.0/(AJ692*CJ692), 0)</f>
        <v>0</v>
      </c>
      <c r="M692">
        <f>((S692-I692/2)*L692-K692)/(S692+I692/2)</f>
        <v>0</v>
      </c>
      <c r="N692">
        <f>M692*(CC692+CD692)/1000.0</f>
        <v>0</v>
      </c>
      <c r="O692">
        <f>(BV692 - IF(AH692&gt;1, K692*BQ692*100.0/(AJ692*CJ692), 0))*(CC692+CD692)/1000.0</f>
        <v>0</v>
      </c>
      <c r="P692">
        <f>2.0/((1/R692-1/Q692)+SIGN(R692)*SQRT((1/R692-1/Q692)*(1/R692-1/Q692) + 4*BR692/((BR692+1)*(BR692+1))*(2*1/R692*1/Q692-1/Q692*1/Q692)))</f>
        <v>0</v>
      </c>
      <c r="Q692">
        <f>IF(LEFT(BS692,1)&lt;&gt;"0",IF(LEFT(BS692,1)="1",3.0,BT692),$D$5+$E$5*(CJ692*CC692/($K$5*1000))+$F$5*(CJ692*CC692/($K$5*1000))*MAX(MIN(BQ692,$J$5),$I$5)*MAX(MIN(BQ692,$J$5),$I$5)+$G$5*MAX(MIN(BQ692,$J$5),$I$5)*(CJ692*CC692/($K$5*1000))+$H$5*(CJ692*CC692/($K$5*1000))*(CJ692*CC692/($K$5*1000)))</f>
        <v>0</v>
      </c>
      <c r="R692">
        <f>I692*(1000-(1000*0.61365*exp(17.502*V692/(240.97+V692))/(CC692+CD692)+BX692)/2)/(1000*0.61365*exp(17.502*V692/(240.97+V692))/(CC692+CD692)-BX692)</f>
        <v>0</v>
      </c>
      <c r="S692">
        <f>1/((BR692+1)/(P692/1.6)+1/(Q692/1.37)) + BR692/((BR692+1)/(P692/1.6) + BR692/(Q692/1.37))</f>
        <v>0</v>
      </c>
      <c r="T692">
        <f>(BM692*BP692)</f>
        <v>0</v>
      </c>
      <c r="U692">
        <f>(CE692+(T692+2*0.95*5.67E-8*(((CE692+$B$7)+273)^4-(CE692+273)^4)-44100*I692)/(1.84*29.3*Q692+8*0.95*5.67E-8*(CE692+273)^3))</f>
        <v>0</v>
      </c>
      <c r="V692">
        <f>($C$7*CF692+$D$7*CG692+$E$7*U692)</f>
        <v>0</v>
      </c>
      <c r="W692">
        <f>0.61365*exp(17.502*V692/(240.97+V692))</f>
        <v>0</v>
      </c>
      <c r="X692">
        <f>(Y692/Z692*100)</f>
        <v>0</v>
      </c>
      <c r="Y692">
        <f>BX692*(CC692+CD692)/1000</f>
        <v>0</v>
      </c>
      <c r="Z692">
        <f>0.61365*exp(17.502*CE692/(240.97+CE692))</f>
        <v>0</v>
      </c>
      <c r="AA692">
        <f>(W692-BX692*(CC692+CD692)/1000)</f>
        <v>0</v>
      </c>
      <c r="AB692">
        <f>(-I692*44100)</f>
        <v>0</v>
      </c>
      <c r="AC692">
        <f>2*29.3*Q692*0.92*(CE692-V692)</f>
        <v>0</v>
      </c>
      <c r="AD692">
        <f>2*0.95*5.67E-8*(((CE692+$B$7)+273)^4-(V692+273)^4)</f>
        <v>0</v>
      </c>
      <c r="AE692">
        <f>T692+AD692+AB692+AC692</f>
        <v>0</v>
      </c>
      <c r="AF692">
        <v>120</v>
      </c>
      <c r="AG692">
        <v>13</v>
      </c>
      <c r="AH692">
        <f>IF(AF692*$H$13&gt;=AJ692,1.0,(AJ692/(AJ692-AF692*$H$13)))</f>
        <v>0</v>
      </c>
      <c r="AI692">
        <f>(AH692-1)*100</f>
        <v>0</v>
      </c>
      <c r="AJ692">
        <f>MAX(0,($B$13+$C$13*CJ692)/(1+$D$13*CJ692)*CC692/(CE692+273)*$E$13)</f>
        <v>0</v>
      </c>
      <c r="AK692" t="s">
        <v>292</v>
      </c>
      <c r="AL692" t="s">
        <v>292</v>
      </c>
      <c r="AM692">
        <v>0</v>
      </c>
      <c r="AN692">
        <v>0</v>
      </c>
      <c r="AO692">
        <f>1-AM692/AN692</f>
        <v>0</v>
      </c>
      <c r="AP692">
        <v>0</v>
      </c>
      <c r="AQ692" t="s">
        <v>292</v>
      </c>
      <c r="AR692" t="s">
        <v>292</v>
      </c>
      <c r="AS692">
        <v>0</v>
      </c>
      <c r="AT692">
        <v>0</v>
      </c>
      <c r="AU692">
        <f>1-AS692/AT692</f>
        <v>0</v>
      </c>
      <c r="AV692">
        <v>0.5</v>
      </c>
      <c r="AW692">
        <f>BN692</f>
        <v>0</v>
      </c>
      <c r="AX692">
        <f>K692</f>
        <v>0</v>
      </c>
      <c r="AY692">
        <f>AU692*AV692*AW692</f>
        <v>0</v>
      </c>
      <c r="AZ692">
        <f>(AX692-AP692)/AW692</f>
        <v>0</v>
      </c>
      <c r="BA692">
        <f>(AN692-AT692)/AT692</f>
        <v>0</v>
      </c>
      <c r="BB692">
        <f>AM692/(AO692+AM692/AT692)</f>
        <v>0</v>
      </c>
      <c r="BC692" t="s">
        <v>292</v>
      </c>
      <c r="BD692">
        <v>0</v>
      </c>
      <c r="BE692">
        <f>IF(BD692&lt;&gt;0, BD692, BB692)</f>
        <v>0</v>
      </c>
      <c r="BF692">
        <f>1-BE692/AT692</f>
        <v>0</v>
      </c>
      <c r="BG692">
        <f>(AT692-AS692)/(AT692-BE692)</f>
        <v>0</v>
      </c>
      <c r="BH692">
        <f>(AN692-AT692)/(AN692-BE692)</f>
        <v>0</v>
      </c>
      <c r="BI692">
        <f>(AT692-AS692)/(AT692-AM692)</f>
        <v>0</v>
      </c>
      <c r="BJ692">
        <f>(AN692-AT692)/(AN692-AM692)</f>
        <v>0</v>
      </c>
      <c r="BK692">
        <f>(BG692*BE692/AS692)</f>
        <v>0</v>
      </c>
      <c r="BL692">
        <f>(1-BK692)</f>
        <v>0</v>
      </c>
      <c r="BM692">
        <f>$B$11*CK692+$C$11*CL692+$F$11*CM692*(1-CP692)</f>
        <v>0</v>
      </c>
      <c r="BN692">
        <f>BM692*BO692</f>
        <v>0</v>
      </c>
      <c r="BO692">
        <f>($B$11*$D$9+$C$11*$D$9+$F$11*((CZ692+CR692)/MAX(CZ692+CR692+DA692, 0.1)*$I$9+DA692/MAX(CZ692+CR692+DA692, 0.1)*$J$9))/($B$11+$C$11+$F$11)</f>
        <v>0</v>
      </c>
      <c r="BP692">
        <f>($B$11*$K$9+$C$11*$K$9+$F$11*((CZ692+CR692)/MAX(CZ692+CR692+DA692, 0.1)*$P$9+DA692/MAX(CZ692+CR692+DA692, 0.1)*$Q$9))/($B$11+$C$11+$F$11)</f>
        <v>0</v>
      </c>
      <c r="BQ692">
        <v>6</v>
      </c>
      <c r="BR692">
        <v>0.5</v>
      </c>
      <c r="BS692" t="s">
        <v>293</v>
      </c>
      <c r="BT692">
        <v>2</v>
      </c>
      <c r="BU692">
        <v>1626466539</v>
      </c>
      <c r="BV692">
        <v>395.353</v>
      </c>
      <c r="BW692">
        <v>420.006333333333</v>
      </c>
      <c r="BX692">
        <v>22.3136</v>
      </c>
      <c r="BY692">
        <v>11.9919666666667</v>
      </c>
      <c r="BZ692">
        <v>393.804333333333</v>
      </c>
      <c r="CA692">
        <v>22.2223</v>
      </c>
      <c r="CB692">
        <v>899.991</v>
      </c>
      <c r="CC692">
        <v>100.751333333333</v>
      </c>
      <c r="CD692">
        <v>0.0997435333333333</v>
      </c>
      <c r="CE692">
        <v>37.5168666666667</v>
      </c>
      <c r="CF692">
        <v>34.4186333333333</v>
      </c>
      <c r="CG692">
        <v>999.9</v>
      </c>
      <c r="CH692">
        <v>0</v>
      </c>
      <c r="CI692">
        <v>0</v>
      </c>
      <c r="CJ692">
        <v>10034.1666666667</v>
      </c>
      <c r="CK692">
        <v>0</v>
      </c>
      <c r="CL692">
        <v>0.221023</v>
      </c>
      <c r="CM692">
        <v>1460.04333333333</v>
      </c>
      <c r="CN692">
        <v>0.972997</v>
      </c>
      <c r="CO692">
        <v>0.0270029</v>
      </c>
      <c r="CP692">
        <v>0</v>
      </c>
      <c r="CQ692">
        <v>879.555333333333</v>
      </c>
      <c r="CR692">
        <v>4.99999</v>
      </c>
      <c r="CS692">
        <v>12975.0333333333</v>
      </c>
      <c r="CT692">
        <v>12728.6666666667</v>
      </c>
      <c r="CU692">
        <v>41.375</v>
      </c>
      <c r="CV692">
        <v>42.562</v>
      </c>
      <c r="CW692">
        <v>42.062</v>
      </c>
      <c r="CX692">
        <v>42.312</v>
      </c>
      <c r="CY692">
        <v>44.354</v>
      </c>
      <c r="CZ692">
        <v>1415.75333333333</v>
      </c>
      <c r="DA692">
        <v>39.29</v>
      </c>
      <c r="DB692">
        <v>0</v>
      </c>
      <c r="DC692">
        <v>1626466551.2</v>
      </c>
      <c r="DD692">
        <v>0</v>
      </c>
      <c r="DE692">
        <v>880.25144</v>
      </c>
      <c r="DF692">
        <v>-5.99315385702429</v>
      </c>
      <c r="DG692">
        <v>-76.0846153986776</v>
      </c>
      <c r="DH692">
        <v>12982.208</v>
      </c>
      <c r="DI692">
        <v>15</v>
      </c>
      <c r="DJ692">
        <v>1626465084.6</v>
      </c>
      <c r="DK692" t="s">
        <v>294</v>
      </c>
      <c r="DL692">
        <v>1626465076.6</v>
      </c>
      <c r="DM692">
        <v>1626465084.6</v>
      </c>
      <c r="DN692">
        <v>8</v>
      </c>
      <c r="DO692">
        <v>0.212</v>
      </c>
      <c r="DP692">
        <v>0.013</v>
      </c>
      <c r="DQ692">
        <v>1.588</v>
      </c>
      <c r="DR692">
        <v>-0.074</v>
      </c>
      <c r="DS692">
        <v>420</v>
      </c>
      <c r="DT692">
        <v>3</v>
      </c>
      <c r="DU692">
        <v>0.13</v>
      </c>
      <c r="DV692">
        <v>0.03</v>
      </c>
      <c r="DW692">
        <v>-24.6232073170732</v>
      </c>
      <c r="DX692">
        <v>0.0781505226480807</v>
      </c>
      <c r="DY692">
        <v>0.0222871327883119</v>
      </c>
      <c r="DZ692">
        <v>1</v>
      </c>
      <c r="EA692">
        <v>880.584909090909</v>
      </c>
      <c r="EB692">
        <v>-5.51198294003764</v>
      </c>
      <c r="EC692">
        <v>0.568022372779426</v>
      </c>
      <c r="ED692">
        <v>1</v>
      </c>
      <c r="EE692">
        <v>10.2831219512195</v>
      </c>
      <c r="EF692">
        <v>0.22616236933798</v>
      </c>
      <c r="EG692">
        <v>0.0243369789114055</v>
      </c>
      <c r="EH692">
        <v>0</v>
      </c>
      <c r="EI692">
        <v>2</v>
      </c>
      <c r="EJ692">
        <v>3</v>
      </c>
      <c r="EK692" t="s">
        <v>354</v>
      </c>
      <c r="EL692">
        <v>100</v>
      </c>
      <c r="EM692">
        <v>100</v>
      </c>
      <c r="EN692">
        <v>1.549</v>
      </c>
      <c r="EO692">
        <v>0.0915</v>
      </c>
      <c r="EP692">
        <v>0.796380875196005</v>
      </c>
      <c r="EQ692">
        <v>0.00225868272383977</v>
      </c>
      <c r="ER692">
        <v>-9.96746185667655e-07</v>
      </c>
      <c r="ES692">
        <v>2.83711317370827e-10</v>
      </c>
      <c r="ET692">
        <v>-0.071317122073674</v>
      </c>
      <c r="EU692">
        <v>-0.00217948432402501</v>
      </c>
      <c r="EV692">
        <v>0.000453263451741206</v>
      </c>
      <c r="EW692">
        <v>-1.16319206543697e-06</v>
      </c>
      <c r="EX692">
        <v>-2</v>
      </c>
      <c r="EY692">
        <v>2196</v>
      </c>
      <c r="EZ692">
        <v>1</v>
      </c>
      <c r="FA692">
        <v>25</v>
      </c>
      <c r="FB692">
        <v>24.4</v>
      </c>
      <c r="FC692">
        <v>24.3</v>
      </c>
      <c r="FD692">
        <v>18</v>
      </c>
      <c r="FE692">
        <v>846.468</v>
      </c>
      <c r="FF692">
        <v>444.824</v>
      </c>
      <c r="FG692">
        <v>47.0736</v>
      </c>
      <c r="FH692">
        <v>26.1832</v>
      </c>
      <c r="FI692">
        <v>30.0006</v>
      </c>
      <c r="FJ692">
        <v>25.9152</v>
      </c>
      <c r="FK692">
        <v>25.9113</v>
      </c>
      <c r="FL692">
        <v>25.2549</v>
      </c>
      <c r="FM692">
        <v>23.6941</v>
      </c>
      <c r="FN692">
        <v>0</v>
      </c>
      <c r="FO692">
        <v>47</v>
      </c>
      <c r="FP692">
        <v>420</v>
      </c>
      <c r="FQ692">
        <v>12.1112</v>
      </c>
      <c r="FR692">
        <v>101.377</v>
      </c>
      <c r="FS692">
        <v>101.79</v>
      </c>
    </row>
    <row r="693" spans="1:175">
      <c r="A693">
        <v>677</v>
      </c>
      <c r="B693">
        <v>1626466542</v>
      </c>
      <c r="C693">
        <v>1352.40000009537</v>
      </c>
      <c r="D693" t="s">
        <v>1648</v>
      </c>
      <c r="E693" t="s">
        <v>1649</v>
      </c>
      <c r="F693">
        <v>1</v>
      </c>
      <c r="G693" t="s">
        <v>291</v>
      </c>
      <c r="H693">
        <v>1626466541</v>
      </c>
      <c r="I693">
        <f>(J693)/1000</f>
        <v>0</v>
      </c>
      <c r="J693">
        <f>1000*CB693*AH693*(BX693-BY693)/(100*BQ693*(1000-AH693*BX693))</f>
        <v>0</v>
      </c>
      <c r="K693">
        <f>CB693*AH693*(BW693-BV693*(1000-AH693*BY693)/(1000-AH693*BX693))/(100*BQ693)</f>
        <v>0</v>
      </c>
      <c r="L693">
        <f>BV693 - IF(AH693&gt;1, K693*BQ693*100.0/(AJ693*CJ693), 0)</f>
        <v>0</v>
      </c>
      <c r="M693">
        <f>((S693-I693/2)*L693-K693)/(S693+I693/2)</f>
        <v>0</v>
      </c>
      <c r="N693">
        <f>M693*(CC693+CD693)/1000.0</f>
        <v>0</v>
      </c>
      <c r="O693">
        <f>(BV693 - IF(AH693&gt;1, K693*BQ693*100.0/(AJ693*CJ693), 0))*(CC693+CD693)/1000.0</f>
        <v>0</v>
      </c>
      <c r="P693">
        <f>2.0/((1/R693-1/Q693)+SIGN(R693)*SQRT((1/R693-1/Q693)*(1/R693-1/Q693) + 4*BR693/((BR693+1)*(BR693+1))*(2*1/R693*1/Q693-1/Q693*1/Q693)))</f>
        <v>0</v>
      </c>
      <c r="Q693">
        <f>IF(LEFT(BS693,1)&lt;&gt;"0",IF(LEFT(BS693,1)="1",3.0,BT693),$D$5+$E$5*(CJ693*CC693/($K$5*1000))+$F$5*(CJ693*CC693/($K$5*1000))*MAX(MIN(BQ693,$J$5),$I$5)*MAX(MIN(BQ693,$J$5),$I$5)+$G$5*MAX(MIN(BQ693,$J$5),$I$5)*(CJ693*CC693/($K$5*1000))+$H$5*(CJ693*CC693/($K$5*1000))*(CJ693*CC693/($K$5*1000)))</f>
        <v>0</v>
      </c>
      <c r="R693">
        <f>I693*(1000-(1000*0.61365*exp(17.502*V693/(240.97+V693))/(CC693+CD693)+BX693)/2)/(1000*0.61365*exp(17.502*V693/(240.97+V693))/(CC693+CD693)-BX693)</f>
        <v>0</v>
      </c>
      <c r="S693">
        <f>1/((BR693+1)/(P693/1.6)+1/(Q693/1.37)) + BR693/((BR693+1)/(P693/1.6) + BR693/(Q693/1.37))</f>
        <v>0</v>
      </c>
      <c r="T693">
        <f>(BM693*BP693)</f>
        <v>0</v>
      </c>
      <c r="U693">
        <f>(CE693+(T693+2*0.95*5.67E-8*(((CE693+$B$7)+273)^4-(CE693+273)^4)-44100*I693)/(1.84*29.3*Q693+8*0.95*5.67E-8*(CE693+273)^3))</f>
        <v>0</v>
      </c>
      <c r="V693">
        <f>($C$7*CF693+$D$7*CG693+$E$7*U693)</f>
        <v>0</v>
      </c>
      <c r="W693">
        <f>0.61365*exp(17.502*V693/(240.97+V693))</f>
        <v>0</v>
      </c>
      <c r="X693">
        <f>(Y693/Z693*100)</f>
        <v>0</v>
      </c>
      <c r="Y693">
        <f>BX693*(CC693+CD693)/1000</f>
        <v>0</v>
      </c>
      <c r="Z693">
        <f>0.61365*exp(17.502*CE693/(240.97+CE693))</f>
        <v>0</v>
      </c>
      <c r="AA693">
        <f>(W693-BX693*(CC693+CD693)/1000)</f>
        <v>0</v>
      </c>
      <c r="AB693">
        <f>(-I693*44100)</f>
        <v>0</v>
      </c>
      <c r="AC693">
        <f>2*29.3*Q693*0.92*(CE693-V693)</f>
        <v>0</v>
      </c>
      <c r="AD693">
        <f>2*0.95*5.67E-8*(((CE693+$B$7)+273)^4-(V693+273)^4)</f>
        <v>0</v>
      </c>
      <c r="AE693">
        <f>T693+AD693+AB693+AC693</f>
        <v>0</v>
      </c>
      <c r="AF693">
        <v>120</v>
      </c>
      <c r="AG693">
        <v>13</v>
      </c>
      <c r="AH693">
        <f>IF(AF693*$H$13&gt;=AJ693,1.0,(AJ693/(AJ693-AF693*$H$13)))</f>
        <v>0</v>
      </c>
      <c r="AI693">
        <f>(AH693-1)*100</f>
        <v>0</v>
      </c>
      <c r="AJ693">
        <f>MAX(0,($B$13+$C$13*CJ693)/(1+$D$13*CJ693)*CC693/(CE693+273)*$E$13)</f>
        <v>0</v>
      </c>
      <c r="AK693" t="s">
        <v>292</v>
      </c>
      <c r="AL693" t="s">
        <v>292</v>
      </c>
      <c r="AM693">
        <v>0</v>
      </c>
      <c r="AN693">
        <v>0</v>
      </c>
      <c r="AO693">
        <f>1-AM693/AN693</f>
        <v>0</v>
      </c>
      <c r="AP693">
        <v>0</v>
      </c>
      <c r="AQ693" t="s">
        <v>292</v>
      </c>
      <c r="AR693" t="s">
        <v>292</v>
      </c>
      <c r="AS693">
        <v>0</v>
      </c>
      <c r="AT693">
        <v>0</v>
      </c>
      <c r="AU693">
        <f>1-AS693/AT693</f>
        <v>0</v>
      </c>
      <c r="AV693">
        <v>0.5</v>
      </c>
      <c r="AW693">
        <f>BN693</f>
        <v>0</v>
      </c>
      <c r="AX693">
        <f>K693</f>
        <v>0</v>
      </c>
      <c r="AY693">
        <f>AU693*AV693*AW693</f>
        <v>0</v>
      </c>
      <c r="AZ693">
        <f>(AX693-AP693)/AW693</f>
        <v>0</v>
      </c>
      <c r="BA693">
        <f>(AN693-AT693)/AT693</f>
        <v>0</v>
      </c>
      <c r="BB693">
        <f>AM693/(AO693+AM693/AT693)</f>
        <v>0</v>
      </c>
      <c r="BC693" t="s">
        <v>292</v>
      </c>
      <c r="BD693">
        <v>0</v>
      </c>
      <c r="BE693">
        <f>IF(BD693&lt;&gt;0, BD693, BB693)</f>
        <v>0</v>
      </c>
      <c r="BF693">
        <f>1-BE693/AT693</f>
        <v>0</v>
      </c>
      <c r="BG693">
        <f>(AT693-AS693)/(AT693-BE693)</f>
        <v>0</v>
      </c>
      <c r="BH693">
        <f>(AN693-AT693)/(AN693-BE693)</f>
        <v>0</v>
      </c>
      <c r="BI693">
        <f>(AT693-AS693)/(AT693-AM693)</f>
        <v>0</v>
      </c>
      <c r="BJ693">
        <f>(AN693-AT693)/(AN693-AM693)</f>
        <v>0</v>
      </c>
      <c r="BK693">
        <f>(BG693*BE693/AS693)</f>
        <v>0</v>
      </c>
      <c r="BL693">
        <f>(1-BK693)</f>
        <v>0</v>
      </c>
      <c r="BM693">
        <f>$B$11*CK693+$C$11*CL693+$F$11*CM693*(1-CP693)</f>
        <v>0</v>
      </c>
      <c r="BN693">
        <f>BM693*BO693</f>
        <v>0</v>
      </c>
      <c r="BO693">
        <f>($B$11*$D$9+$C$11*$D$9+$F$11*((CZ693+CR693)/MAX(CZ693+CR693+DA693, 0.1)*$I$9+DA693/MAX(CZ693+CR693+DA693, 0.1)*$J$9))/($B$11+$C$11+$F$11)</f>
        <v>0</v>
      </c>
      <c r="BP693">
        <f>($B$11*$K$9+$C$11*$K$9+$F$11*((CZ693+CR693)/MAX(CZ693+CR693+DA693, 0.1)*$P$9+DA693/MAX(CZ693+CR693+DA693, 0.1)*$Q$9))/($B$11+$C$11+$F$11)</f>
        <v>0</v>
      </c>
      <c r="BQ693">
        <v>6</v>
      </c>
      <c r="BR693">
        <v>0.5</v>
      </c>
      <c r="BS693" t="s">
        <v>293</v>
      </c>
      <c r="BT693">
        <v>2</v>
      </c>
      <c r="BU693">
        <v>1626466541</v>
      </c>
      <c r="BV693">
        <v>395.391666666667</v>
      </c>
      <c r="BW693">
        <v>420.028666666667</v>
      </c>
      <c r="BX693">
        <v>22.3350333333333</v>
      </c>
      <c r="BY693">
        <v>11.9945666666667</v>
      </c>
      <c r="BZ693">
        <v>393.842666666667</v>
      </c>
      <c r="CA693">
        <v>22.2433666666667</v>
      </c>
      <c r="CB693">
        <v>899.982666666667</v>
      </c>
      <c r="CC693">
        <v>100.751333333333</v>
      </c>
      <c r="CD693">
        <v>0.0995145666666667</v>
      </c>
      <c r="CE693">
        <v>37.5337666666667</v>
      </c>
      <c r="CF693">
        <v>34.4361666666667</v>
      </c>
      <c r="CG693">
        <v>999.9</v>
      </c>
      <c r="CH693">
        <v>0</v>
      </c>
      <c r="CI693">
        <v>0</v>
      </c>
      <c r="CJ693">
        <v>10022.5166666667</v>
      </c>
      <c r="CK693">
        <v>0</v>
      </c>
      <c r="CL693">
        <v>0.221023</v>
      </c>
      <c r="CM693">
        <v>1459.96</v>
      </c>
      <c r="CN693">
        <v>0.972989</v>
      </c>
      <c r="CO693">
        <v>0.0270114</v>
      </c>
      <c r="CP693">
        <v>0</v>
      </c>
      <c r="CQ693">
        <v>879.529</v>
      </c>
      <c r="CR693">
        <v>4.99999</v>
      </c>
      <c r="CS693">
        <v>12972.8</v>
      </c>
      <c r="CT693">
        <v>12728</v>
      </c>
      <c r="CU693">
        <v>41.375</v>
      </c>
      <c r="CV693">
        <v>42.562</v>
      </c>
      <c r="CW693">
        <v>42.083</v>
      </c>
      <c r="CX693">
        <v>42.312</v>
      </c>
      <c r="CY693">
        <v>44.333</v>
      </c>
      <c r="CZ693">
        <v>1415.66</v>
      </c>
      <c r="DA693">
        <v>39.3</v>
      </c>
      <c r="DB693">
        <v>0</v>
      </c>
      <c r="DC693">
        <v>1626466553</v>
      </c>
      <c r="DD693">
        <v>0</v>
      </c>
      <c r="DE693">
        <v>880.126038461539</v>
      </c>
      <c r="DF693">
        <v>-6.28413675157287</v>
      </c>
      <c r="DG693">
        <v>-74.6666665615304</v>
      </c>
      <c r="DH693">
        <v>12980.5</v>
      </c>
      <c r="DI693">
        <v>15</v>
      </c>
      <c r="DJ693">
        <v>1626465084.6</v>
      </c>
      <c r="DK693" t="s">
        <v>294</v>
      </c>
      <c r="DL693">
        <v>1626465076.6</v>
      </c>
      <c r="DM693">
        <v>1626465084.6</v>
      </c>
      <c r="DN693">
        <v>8</v>
      </c>
      <c r="DO693">
        <v>0.212</v>
      </c>
      <c r="DP693">
        <v>0.013</v>
      </c>
      <c r="DQ693">
        <v>1.588</v>
      </c>
      <c r="DR693">
        <v>-0.074</v>
      </c>
      <c r="DS693">
        <v>420</v>
      </c>
      <c r="DT693">
        <v>3</v>
      </c>
      <c r="DU693">
        <v>0.13</v>
      </c>
      <c r="DV693">
        <v>0.03</v>
      </c>
      <c r="DW693">
        <v>-24.6219195121951</v>
      </c>
      <c r="DX693">
        <v>-0.0372104529617646</v>
      </c>
      <c r="DY693">
        <v>0.0192236670635912</v>
      </c>
      <c r="DZ693">
        <v>1</v>
      </c>
      <c r="EA693">
        <v>880.420514285714</v>
      </c>
      <c r="EB693">
        <v>-5.73672798434218</v>
      </c>
      <c r="EC693">
        <v>0.613857748595068</v>
      </c>
      <c r="ED693">
        <v>1</v>
      </c>
      <c r="EE693">
        <v>10.2928756097561</v>
      </c>
      <c r="EF693">
        <v>0.209571428571445</v>
      </c>
      <c r="EG693">
        <v>0.0223262809207029</v>
      </c>
      <c r="EH693">
        <v>0</v>
      </c>
      <c r="EI693">
        <v>2</v>
      </c>
      <c r="EJ693">
        <v>3</v>
      </c>
      <c r="EK693" t="s">
        <v>354</v>
      </c>
      <c r="EL693">
        <v>100</v>
      </c>
      <c r="EM693">
        <v>100</v>
      </c>
      <c r="EN693">
        <v>1.548</v>
      </c>
      <c r="EO693">
        <v>0.0918</v>
      </c>
      <c r="EP693">
        <v>0.796380875196005</v>
      </c>
      <c r="EQ693">
        <v>0.00225868272383977</v>
      </c>
      <c r="ER693">
        <v>-9.96746185667655e-07</v>
      </c>
      <c r="ES693">
        <v>2.83711317370827e-10</v>
      </c>
      <c r="ET693">
        <v>-0.071317122073674</v>
      </c>
      <c r="EU693">
        <v>-0.00217948432402501</v>
      </c>
      <c r="EV693">
        <v>0.000453263451741206</v>
      </c>
      <c r="EW693">
        <v>-1.16319206543697e-06</v>
      </c>
      <c r="EX693">
        <v>-2</v>
      </c>
      <c r="EY693">
        <v>2196</v>
      </c>
      <c r="EZ693">
        <v>1</v>
      </c>
      <c r="FA693">
        <v>25</v>
      </c>
      <c r="FB693">
        <v>24.4</v>
      </c>
      <c r="FC693">
        <v>24.3</v>
      </c>
      <c r="FD693">
        <v>18</v>
      </c>
      <c r="FE693">
        <v>846.63</v>
      </c>
      <c r="FF693">
        <v>444.908</v>
      </c>
      <c r="FG693">
        <v>47.0915</v>
      </c>
      <c r="FH693">
        <v>26.1868</v>
      </c>
      <c r="FI693">
        <v>30.0006</v>
      </c>
      <c r="FJ693">
        <v>25.9179</v>
      </c>
      <c r="FK693">
        <v>25.914</v>
      </c>
      <c r="FL693">
        <v>25.2569</v>
      </c>
      <c r="FM693">
        <v>23.6941</v>
      </c>
      <c r="FN693">
        <v>0</v>
      </c>
      <c r="FO693">
        <v>47</v>
      </c>
      <c r="FP693">
        <v>420</v>
      </c>
      <c r="FQ693">
        <v>12.1249</v>
      </c>
      <c r="FR693">
        <v>101.377</v>
      </c>
      <c r="FS693">
        <v>101.79</v>
      </c>
    </row>
    <row r="694" spans="1:175">
      <c r="A694">
        <v>678</v>
      </c>
      <c r="B694">
        <v>1626466544</v>
      </c>
      <c r="C694">
        <v>1354.40000009537</v>
      </c>
      <c r="D694" t="s">
        <v>1650</v>
      </c>
      <c r="E694" t="s">
        <v>1651</v>
      </c>
      <c r="F694">
        <v>1</v>
      </c>
      <c r="G694" t="s">
        <v>291</v>
      </c>
      <c r="H694">
        <v>1626466543</v>
      </c>
      <c r="I694">
        <f>(J694)/1000</f>
        <v>0</v>
      </c>
      <c r="J694">
        <f>1000*CB694*AH694*(BX694-BY694)/(100*BQ694*(1000-AH694*BX694))</f>
        <v>0</v>
      </c>
      <c r="K694">
        <f>CB694*AH694*(BW694-BV694*(1000-AH694*BY694)/(1000-AH694*BX694))/(100*BQ694)</f>
        <v>0</v>
      </c>
      <c r="L694">
        <f>BV694 - IF(AH694&gt;1, K694*BQ694*100.0/(AJ694*CJ694), 0)</f>
        <v>0</v>
      </c>
      <c r="M694">
        <f>((S694-I694/2)*L694-K694)/(S694+I694/2)</f>
        <v>0</v>
      </c>
      <c r="N694">
        <f>M694*(CC694+CD694)/1000.0</f>
        <v>0</v>
      </c>
      <c r="O694">
        <f>(BV694 - IF(AH694&gt;1, K694*BQ694*100.0/(AJ694*CJ694), 0))*(CC694+CD694)/1000.0</f>
        <v>0</v>
      </c>
      <c r="P694">
        <f>2.0/((1/R694-1/Q694)+SIGN(R694)*SQRT((1/R694-1/Q694)*(1/R694-1/Q694) + 4*BR694/((BR694+1)*(BR694+1))*(2*1/R694*1/Q694-1/Q694*1/Q694)))</f>
        <v>0</v>
      </c>
      <c r="Q694">
        <f>IF(LEFT(BS694,1)&lt;&gt;"0",IF(LEFT(BS694,1)="1",3.0,BT694),$D$5+$E$5*(CJ694*CC694/($K$5*1000))+$F$5*(CJ694*CC694/($K$5*1000))*MAX(MIN(BQ694,$J$5),$I$5)*MAX(MIN(BQ694,$J$5),$I$5)+$G$5*MAX(MIN(BQ694,$J$5),$I$5)*(CJ694*CC694/($K$5*1000))+$H$5*(CJ694*CC694/($K$5*1000))*(CJ694*CC694/($K$5*1000)))</f>
        <v>0</v>
      </c>
      <c r="R694">
        <f>I694*(1000-(1000*0.61365*exp(17.502*V694/(240.97+V694))/(CC694+CD694)+BX694)/2)/(1000*0.61365*exp(17.502*V694/(240.97+V694))/(CC694+CD694)-BX694)</f>
        <v>0</v>
      </c>
      <c r="S694">
        <f>1/((BR694+1)/(P694/1.6)+1/(Q694/1.37)) + BR694/((BR694+1)/(P694/1.6) + BR694/(Q694/1.37))</f>
        <v>0</v>
      </c>
      <c r="T694">
        <f>(BM694*BP694)</f>
        <v>0</v>
      </c>
      <c r="U694">
        <f>(CE694+(T694+2*0.95*5.67E-8*(((CE694+$B$7)+273)^4-(CE694+273)^4)-44100*I694)/(1.84*29.3*Q694+8*0.95*5.67E-8*(CE694+273)^3))</f>
        <v>0</v>
      </c>
      <c r="V694">
        <f>($C$7*CF694+$D$7*CG694+$E$7*U694)</f>
        <v>0</v>
      </c>
      <c r="W694">
        <f>0.61365*exp(17.502*V694/(240.97+V694))</f>
        <v>0</v>
      </c>
      <c r="X694">
        <f>(Y694/Z694*100)</f>
        <v>0</v>
      </c>
      <c r="Y694">
        <f>BX694*(CC694+CD694)/1000</f>
        <v>0</v>
      </c>
      <c r="Z694">
        <f>0.61365*exp(17.502*CE694/(240.97+CE694))</f>
        <v>0</v>
      </c>
      <c r="AA694">
        <f>(W694-BX694*(CC694+CD694)/1000)</f>
        <v>0</v>
      </c>
      <c r="AB694">
        <f>(-I694*44100)</f>
        <v>0</v>
      </c>
      <c r="AC694">
        <f>2*29.3*Q694*0.92*(CE694-V694)</f>
        <v>0</v>
      </c>
      <c r="AD694">
        <f>2*0.95*5.67E-8*(((CE694+$B$7)+273)^4-(V694+273)^4)</f>
        <v>0</v>
      </c>
      <c r="AE694">
        <f>T694+AD694+AB694+AC694</f>
        <v>0</v>
      </c>
      <c r="AF694">
        <v>120</v>
      </c>
      <c r="AG694">
        <v>13</v>
      </c>
      <c r="AH694">
        <f>IF(AF694*$H$13&gt;=AJ694,1.0,(AJ694/(AJ694-AF694*$H$13)))</f>
        <v>0</v>
      </c>
      <c r="AI694">
        <f>(AH694-1)*100</f>
        <v>0</v>
      </c>
      <c r="AJ694">
        <f>MAX(0,($B$13+$C$13*CJ694)/(1+$D$13*CJ694)*CC694/(CE694+273)*$E$13)</f>
        <v>0</v>
      </c>
      <c r="AK694" t="s">
        <v>292</v>
      </c>
      <c r="AL694" t="s">
        <v>292</v>
      </c>
      <c r="AM694">
        <v>0</v>
      </c>
      <c r="AN694">
        <v>0</v>
      </c>
      <c r="AO694">
        <f>1-AM694/AN694</f>
        <v>0</v>
      </c>
      <c r="AP694">
        <v>0</v>
      </c>
      <c r="AQ694" t="s">
        <v>292</v>
      </c>
      <c r="AR694" t="s">
        <v>292</v>
      </c>
      <c r="AS694">
        <v>0</v>
      </c>
      <c r="AT694">
        <v>0</v>
      </c>
      <c r="AU694">
        <f>1-AS694/AT694</f>
        <v>0</v>
      </c>
      <c r="AV694">
        <v>0.5</v>
      </c>
      <c r="AW694">
        <f>BN694</f>
        <v>0</v>
      </c>
      <c r="AX694">
        <f>K694</f>
        <v>0</v>
      </c>
      <c r="AY694">
        <f>AU694*AV694*AW694</f>
        <v>0</v>
      </c>
      <c r="AZ694">
        <f>(AX694-AP694)/AW694</f>
        <v>0</v>
      </c>
      <c r="BA694">
        <f>(AN694-AT694)/AT694</f>
        <v>0</v>
      </c>
      <c r="BB694">
        <f>AM694/(AO694+AM694/AT694)</f>
        <v>0</v>
      </c>
      <c r="BC694" t="s">
        <v>292</v>
      </c>
      <c r="BD694">
        <v>0</v>
      </c>
      <c r="BE694">
        <f>IF(BD694&lt;&gt;0, BD694, BB694)</f>
        <v>0</v>
      </c>
      <c r="BF694">
        <f>1-BE694/AT694</f>
        <v>0</v>
      </c>
      <c r="BG694">
        <f>(AT694-AS694)/(AT694-BE694)</f>
        <v>0</v>
      </c>
      <c r="BH694">
        <f>(AN694-AT694)/(AN694-BE694)</f>
        <v>0</v>
      </c>
      <c r="BI694">
        <f>(AT694-AS694)/(AT694-AM694)</f>
        <v>0</v>
      </c>
      <c r="BJ694">
        <f>(AN694-AT694)/(AN694-AM694)</f>
        <v>0</v>
      </c>
      <c r="BK694">
        <f>(BG694*BE694/AS694)</f>
        <v>0</v>
      </c>
      <c r="BL694">
        <f>(1-BK694)</f>
        <v>0</v>
      </c>
      <c r="BM694">
        <f>$B$11*CK694+$C$11*CL694+$F$11*CM694*(1-CP694)</f>
        <v>0</v>
      </c>
      <c r="BN694">
        <f>BM694*BO694</f>
        <v>0</v>
      </c>
      <c r="BO694">
        <f>($B$11*$D$9+$C$11*$D$9+$F$11*((CZ694+CR694)/MAX(CZ694+CR694+DA694, 0.1)*$I$9+DA694/MAX(CZ694+CR694+DA694, 0.1)*$J$9))/($B$11+$C$11+$F$11)</f>
        <v>0</v>
      </c>
      <c r="BP694">
        <f>($B$11*$K$9+$C$11*$K$9+$F$11*((CZ694+CR694)/MAX(CZ694+CR694+DA694, 0.1)*$P$9+DA694/MAX(CZ694+CR694+DA694, 0.1)*$Q$9))/($B$11+$C$11+$F$11)</f>
        <v>0</v>
      </c>
      <c r="BQ694">
        <v>6</v>
      </c>
      <c r="BR694">
        <v>0.5</v>
      </c>
      <c r="BS694" t="s">
        <v>293</v>
      </c>
      <c r="BT694">
        <v>2</v>
      </c>
      <c r="BU694">
        <v>1626466543</v>
      </c>
      <c r="BV694">
        <v>395.412</v>
      </c>
      <c r="BW694">
        <v>419.976666666667</v>
      </c>
      <c r="BX694">
        <v>22.3533</v>
      </c>
      <c r="BY694">
        <v>12.0003</v>
      </c>
      <c r="BZ694">
        <v>393.863333333333</v>
      </c>
      <c r="CA694">
        <v>22.2613333333333</v>
      </c>
      <c r="CB694">
        <v>900.020666666667</v>
      </c>
      <c r="CC694">
        <v>100.75</v>
      </c>
      <c r="CD694">
        <v>0.100033733333333</v>
      </c>
      <c r="CE694">
        <v>37.5497666666667</v>
      </c>
      <c r="CF694">
        <v>34.4643333333333</v>
      </c>
      <c r="CG694">
        <v>999.9</v>
      </c>
      <c r="CH694">
        <v>0</v>
      </c>
      <c r="CI694">
        <v>0</v>
      </c>
      <c r="CJ694">
        <v>9994.16666666667</v>
      </c>
      <c r="CK694">
        <v>0</v>
      </c>
      <c r="CL694">
        <v>0.221023</v>
      </c>
      <c r="CM694">
        <v>1460.04333333333</v>
      </c>
      <c r="CN694">
        <v>0.972990333333333</v>
      </c>
      <c r="CO694">
        <v>0.0270098333333333</v>
      </c>
      <c r="CP694">
        <v>0</v>
      </c>
      <c r="CQ694">
        <v>879.362</v>
      </c>
      <c r="CR694">
        <v>4.99999</v>
      </c>
      <c r="CS694">
        <v>12971.1666666667</v>
      </c>
      <c r="CT694">
        <v>12728.7</v>
      </c>
      <c r="CU694">
        <v>41.375</v>
      </c>
      <c r="CV694">
        <v>42.562</v>
      </c>
      <c r="CW694">
        <v>42.083</v>
      </c>
      <c r="CX694">
        <v>42.312</v>
      </c>
      <c r="CY694">
        <v>44.333</v>
      </c>
      <c r="CZ694">
        <v>1415.74333333333</v>
      </c>
      <c r="DA694">
        <v>39.3</v>
      </c>
      <c r="DB694">
        <v>0</v>
      </c>
      <c r="DC694">
        <v>1626466555.4</v>
      </c>
      <c r="DD694">
        <v>0</v>
      </c>
      <c r="DE694">
        <v>879.887461538461</v>
      </c>
      <c r="DF694">
        <v>-6.22926497060986</v>
      </c>
      <c r="DG694">
        <v>-73.4632479040374</v>
      </c>
      <c r="DH694">
        <v>12977.7538461538</v>
      </c>
      <c r="DI694">
        <v>15</v>
      </c>
      <c r="DJ694">
        <v>1626465084.6</v>
      </c>
      <c r="DK694" t="s">
        <v>294</v>
      </c>
      <c r="DL694">
        <v>1626465076.6</v>
      </c>
      <c r="DM694">
        <v>1626465084.6</v>
      </c>
      <c r="DN694">
        <v>8</v>
      </c>
      <c r="DO694">
        <v>0.212</v>
      </c>
      <c r="DP694">
        <v>0.013</v>
      </c>
      <c r="DQ694">
        <v>1.588</v>
      </c>
      <c r="DR694">
        <v>-0.074</v>
      </c>
      <c r="DS694">
        <v>420</v>
      </c>
      <c r="DT694">
        <v>3</v>
      </c>
      <c r="DU694">
        <v>0.13</v>
      </c>
      <c r="DV694">
        <v>0.03</v>
      </c>
      <c r="DW694">
        <v>-24.618556097561</v>
      </c>
      <c r="DX694">
        <v>0.0156606271776625</v>
      </c>
      <c r="DY694">
        <v>0.0225320698147513</v>
      </c>
      <c r="DZ694">
        <v>1</v>
      </c>
      <c r="EA694">
        <v>880.210666666667</v>
      </c>
      <c r="EB694">
        <v>-5.64204343784148</v>
      </c>
      <c r="EC694">
        <v>0.575564580093826</v>
      </c>
      <c r="ED694">
        <v>1</v>
      </c>
      <c r="EE694">
        <v>10.302743902439</v>
      </c>
      <c r="EF694">
        <v>0.213556097560983</v>
      </c>
      <c r="EG694">
        <v>0.0228166076525624</v>
      </c>
      <c r="EH694">
        <v>0</v>
      </c>
      <c r="EI694">
        <v>2</v>
      </c>
      <c r="EJ694">
        <v>3</v>
      </c>
      <c r="EK694" t="s">
        <v>354</v>
      </c>
      <c r="EL694">
        <v>100</v>
      </c>
      <c r="EM694">
        <v>100</v>
      </c>
      <c r="EN694">
        <v>1.548</v>
      </c>
      <c r="EO694">
        <v>0.0922</v>
      </c>
      <c r="EP694">
        <v>0.796380875196005</v>
      </c>
      <c r="EQ694">
        <v>0.00225868272383977</v>
      </c>
      <c r="ER694">
        <v>-9.96746185667655e-07</v>
      </c>
      <c r="ES694">
        <v>2.83711317370827e-10</v>
      </c>
      <c r="ET694">
        <v>-0.071317122073674</v>
      </c>
      <c r="EU694">
        <v>-0.00217948432402501</v>
      </c>
      <c r="EV694">
        <v>0.000453263451741206</v>
      </c>
      <c r="EW694">
        <v>-1.16319206543697e-06</v>
      </c>
      <c r="EX694">
        <v>-2</v>
      </c>
      <c r="EY694">
        <v>2196</v>
      </c>
      <c r="EZ694">
        <v>1</v>
      </c>
      <c r="FA694">
        <v>25</v>
      </c>
      <c r="FB694">
        <v>24.5</v>
      </c>
      <c r="FC694">
        <v>24.3</v>
      </c>
      <c r="FD694">
        <v>18</v>
      </c>
      <c r="FE694">
        <v>846.772</v>
      </c>
      <c r="FF694">
        <v>444.866</v>
      </c>
      <c r="FG694">
        <v>47.1099</v>
      </c>
      <c r="FH694">
        <v>26.191</v>
      </c>
      <c r="FI694">
        <v>30.0007</v>
      </c>
      <c r="FJ694">
        <v>25.9209</v>
      </c>
      <c r="FK694">
        <v>25.9163</v>
      </c>
      <c r="FL694">
        <v>25.2571</v>
      </c>
      <c r="FM694">
        <v>23.3962</v>
      </c>
      <c r="FN694">
        <v>0</v>
      </c>
      <c r="FO694">
        <v>47</v>
      </c>
      <c r="FP694">
        <v>420</v>
      </c>
      <c r="FQ694">
        <v>12.132</v>
      </c>
      <c r="FR694">
        <v>101.378</v>
      </c>
      <c r="FS694">
        <v>101.788</v>
      </c>
    </row>
    <row r="695" spans="1:175">
      <c r="A695">
        <v>679</v>
      </c>
      <c r="B695">
        <v>1626466546</v>
      </c>
      <c r="C695">
        <v>1356.40000009537</v>
      </c>
      <c r="D695" t="s">
        <v>1652</v>
      </c>
      <c r="E695" t="s">
        <v>1653</v>
      </c>
      <c r="F695">
        <v>1</v>
      </c>
      <c r="G695" t="s">
        <v>291</v>
      </c>
      <c r="H695">
        <v>1626466545</v>
      </c>
      <c r="I695">
        <f>(J695)/1000</f>
        <v>0</v>
      </c>
      <c r="J695">
        <f>1000*CB695*AH695*(BX695-BY695)/(100*BQ695*(1000-AH695*BX695))</f>
        <v>0</v>
      </c>
      <c r="K695">
        <f>CB695*AH695*(BW695-BV695*(1000-AH695*BY695)/(1000-AH695*BX695))/(100*BQ695)</f>
        <v>0</v>
      </c>
      <c r="L695">
        <f>BV695 - IF(AH695&gt;1, K695*BQ695*100.0/(AJ695*CJ695), 0)</f>
        <v>0</v>
      </c>
      <c r="M695">
        <f>((S695-I695/2)*L695-K695)/(S695+I695/2)</f>
        <v>0</v>
      </c>
      <c r="N695">
        <f>M695*(CC695+CD695)/1000.0</f>
        <v>0</v>
      </c>
      <c r="O695">
        <f>(BV695 - IF(AH695&gt;1, K695*BQ695*100.0/(AJ695*CJ695), 0))*(CC695+CD695)/1000.0</f>
        <v>0</v>
      </c>
      <c r="P695">
        <f>2.0/((1/R695-1/Q695)+SIGN(R695)*SQRT((1/R695-1/Q695)*(1/R695-1/Q695) + 4*BR695/((BR695+1)*(BR695+1))*(2*1/R695*1/Q695-1/Q695*1/Q695)))</f>
        <v>0</v>
      </c>
      <c r="Q695">
        <f>IF(LEFT(BS695,1)&lt;&gt;"0",IF(LEFT(BS695,1)="1",3.0,BT695),$D$5+$E$5*(CJ695*CC695/($K$5*1000))+$F$5*(CJ695*CC695/($K$5*1000))*MAX(MIN(BQ695,$J$5),$I$5)*MAX(MIN(BQ695,$J$5),$I$5)+$G$5*MAX(MIN(BQ695,$J$5),$I$5)*(CJ695*CC695/($K$5*1000))+$H$5*(CJ695*CC695/($K$5*1000))*(CJ695*CC695/($K$5*1000)))</f>
        <v>0</v>
      </c>
      <c r="R695">
        <f>I695*(1000-(1000*0.61365*exp(17.502*V695/(240.97+V695))/(CC695+CD695)+BX695)/2)/(1000*0.61365*exp(17.502*V695/(240.97+V695))/(CC695+CD695)-BX695)</f>
        <v>0</v>
      </c>
      <c r="S695">
        <f>1/((BR695+1)/(P695/1.6)+1/(Q695/1.37)) + BR695/((BR695+1)/(P695/1.6) + BR695/(Q695/1.37))</f>
        <v>0</v>
      </c>
      <c r="T695">
        <f>(BM695*BP695)</f>
        <v>0</v>
      </c>
      <c r="U695">
        <f>(CE695+(T695+2*0.95*5.67E-8*(((CE695+$B$7)+273)^4-(CE695+273)^4)-44100*I695)/(1.84*29.3*Q695+8*0.95*5.67E-8*(CE695+273)^3))</f>
        <v>0</v>
      </c>
      <c r="V695">
        <f>($C$7*CF695+$D$7*CG695+$E$7*U695)</f>
        <v>0</v>
      </c>
      <c r="W695">
        <f>0.61365*exp(17.502*V695/(240.97+V695))</f>
        <v>0</v>
      </c>
      <c r="X695">
        <f>(Y695/Z695*100)</f>
        <v>0</v>
      </c>
      <c r="Y695">
        <f>BX695*(CC695+CD695)/1000</f>
        <v>0</v>
      </c>
      <c r="Z695">
        <f>0.61365*exp(17.502*CE695/(240.97+CE695))</f>
        <v>0</v>
      </c>
      <c r="AA695">
        <f>(W695-BX695*(CC695+CD695)/1000)</f>
        <v>0</v>
      </c>
      <c r="AB695">
        <f>(-I695*44100)</f>
        <v>0</v>
      </c>
      <c r="AC695">
        <f>2*29.3*Q695*0.92*(CE695-V695)</f>
        <v>0</v>
      </c>
      <c r="AD695">
        <f>2*0.95*5.67E-8*(((CE695+$B$7)+273)^4-(V695+273)^4)</f>
        <v>0</v>
      </c>
      <c r="AE695">
        <f>T695+AD695+AB695+AC695</f>
        <v>0</v>
      </c>
      <c r="AF695">
        <v>120</v>
      </c>
      <c r="AG695">
        <v>13</v>
      </c>
      <c r="AH695">
        <f>IF(AF695*$H$13&gt;=AJ695,1.0,(AJ695/(AJ695-AF695*$H$13)))</f>
        <v>0</v>
      </c>
      <c r="AI695">
        <f>(AH695-1)*100</f>
        <v>0</v>
      </c>
      <c r="AJ695">
        <f>MAX(0,($B$13+$C$13*CJ695)/(1+$D$13*CJ695)*CC695/(CE695+273)*$E$13)</f>
        <v>0</v>
      </c>
      <c r="AK695" t="s">
        <v>292</v>
      </c>
      <c r="AL695" t="s">
        <v>292</v>
      </c>
      <c r="AM695">
        <v>0</v>
      </c>
      <c r="AN695">
        <v>0</v>
      </c>
      <c r="AO695">
        <f>1-AM695/AN695</f>
        <v>0</v>
      </c>
      <c r="AP695">
        <v>0</v>
      </c>
      <c r="AQ695" t="s">
        <v>292</v>
      </c>
      <c r="AR695" t="s">
        <v>292</v>
      </c>
      <c r="AS695">
        <v>0</v>
      </c>
      <c r="AT695">
        <v>0</v>
      </c>
      <c r="AU695">
        <f>1-AS695/AT695</f>
        <v>0</v>
      </c>
      <c r="AV695">
        <v>0.5</v>
      </c>
      <c r="AW695">
        <f>BN695</f>
        <v>0</v>
      </c>
      <c r="AX695">
        <f>K695</f>
        <v>0</v>
      </c>
      <c r="AY695">
        <f>AU695*AV695*AW695</f>
        <v>0</v>
      </c>
      <c r="AZ695">
        <f>(AX695-AP695)/AW695</f>
        <v>0</v>
      </c>
      <c r="BA695">
        <f>(AN695-AT695)/AT695</f>
        <v>0</v>
      </c>
      <c r="BB695">
        <f>AM695/(AO695+AM695/AT695)</f>
        <v>0</v>
      </c>
      <c r="BC695" t="s">
        <v>292</v>
      </c>
      <c r="BD695">
        <v>0</v>
      </c>
      <c r="BE695">
        <f>IF(BD695&lt;&gt;0, BD695, BB695)</f>
        <v>0</v>
      </c>
      <c r="BF695">
        <f>1-BE695/AT695</f>
        <v>0</v>
      </c>
      <c r="BG695">
        <f>(AT695-AS695)/(AT695-BE695)</f>
        <v>0</v>
      </c>
      <c r="BH695">
        <f>(AN695-AT695)/(AN695-BE695)</f>
        <v>0</v>
      </c>
      <c r="BI695">
        <f>(AT695-AS695)/(AT695-AM695)</f>
        <v>0</v>
      </c>
      <c r="BJ695">
        <f>(AN695-AT695)/(AN695-AM695)</f>
        <v>0</v>
      </c>
      <c r="BK695">
        <f>(BG695*BE695/AS695)</f>
        <v>0</v>
      </c>
      <c r="BL695">
        <f>(1-BK695)</f>
        <v>0</v>
      </c>
      <c r="BM695">
        <f>$B$11*CK695+$C$11*CL695+$F$11*CM695*(1-CP695)</f>
        <v>0</v>
      </c>
      <c r="BN695">
        <f>BM695*BO695</f>
        <v>0</v>
      </c>
      <c r="BO695">
        <f>($B$11*$D$9+$C$11*$D$9+$F$11*((CZ695+CR695)/MAX(CZ695+CR695+DA695, 0.1)*$I$9+DA695/MAX(CZ695+CR695+DA695, 0.1)*$J$9))/($B$11+$C$11+$F$11)</f>
        <v>0</v>
      </c>
      <c r="BP695">
        <f>($B$11*$K$9+$C$11*$K$9+$F$11*((CZ695+CR695)/MAX(CZ695+CR695+DA695, 0.1)*$P$9+DA695/MAX(CZ695+CR695+DA695, 0.1)*$Q$9))/($B$11+$C$11+$F$11)</f>
        <v>0</v>
      </c>
      <c r="BQ695">
        <v>6</v>
      </c>
      <c r="BR695">
        <v>0.5</v>
      </c>
      <c r="BS695" t="s">
        <v>293</v>
      </c>
      <c r="BT695">
        <v>2</v>
      </c>
      <c r="BU695">
        <v>1626466545</v>
      </c>
      <c r="BV695">
        <v>395.424</v>
      </c>
      <c r="BW695">
        <v>419.953666666667</v>
      </c>
      <c r="BX695">
        <v>22.3705333333333</v>
      </c>
      <c r="BY695">
        <v>12.0128</v>
      </c>
      <c r="BZ695">
        <v>393.875</v>
      </c>
      <c r="CA695">
        <v>22.2783</v>
      </c>
      <c r="CB695">
        <v>899.998333333333</v>
      </c>
      <c r="CC695">
        <v>100.75</v>
      </c>
      <c r="CD695">
        <v>0.0996054666666667</v>
      </c>
      <c r="CE695">
        <v>37.5707</v>
      </c>
      <c r="CF695">
        <v>34.4866333333333</v>
      </c>
      <c r="CG695">
        <v>999.9</v>
      </c>
      <c r="CH695">
        <v>0</v>
      </c>
      <c r="CI695">
        <v>0</v>
      </c>
      <c r="CJ695">
        <v>10025.6333333333</v>
      </c>
      <c r="CK695">
        <v>0</v>
      </c>
      <c r="CL695">
        <v>0.221023</v>
      </c>
      <c r="CM695">
        <v>1459.94333333333</v>
      </c>
      <c r="CN695">
        <v>0.972995666666667</v>
      </c>
      <c r="CO695">
        <v>0.0270042666666667</v>
      </c>
      <c r="CP695">
        <v>0</v>
      </c>
      <c r="CQ695">
        <v>879.225333333333</v>
      </c>
      <c r="CR695">
        <v>4.99999</v>
      </c>
      <c r="CS695">
        <v>12967.2666666667</v>
      </c>
      <c r="CT695">
        <v>12727.8333333333</v>
      </c>
      <c r="CU695">
        <v>41.375</v>
      </c>
      <c r="CV695">
        <v>42.562</v>
      </c>
      <c r="CW695">
        <v>42.125</v>
      </c>
      <c r="CX695">
        <v>42.312</v>
      </c>
      <c r="CY695">
        <v>44.375</v>
      </c>
      <c r="CZ695">
        <v>1415.65333333333</v>
      </c>
      <c r="DA695">
        <v>39.29</v>
      </c>
      <c r="DB695">
        <v>0</v>
      </c>
      <c r="DC695">
        <v>1626466557.2</v>
      </c>
      <c r="DD695">
        <v>0</v>
      </c>
      <c r="DE695">
        <v>879.70896</v>
      </c>
      <c r="DF695">
        <v>-5.38784616204531</v>
      </c>
      <c r="DG695">
        <v>-73.2538461960402</v>
      </c>
      <c r="DH695">
        <v>12975.06</v>
      </c>
      <c r="DI695">
        <v>15</v>
      </c>
      <c r="DJ695">
        <v>1626465084.6</v>
      </c>
      <c r="DK695" t="s">
        <v>294</v>
      </c>
      <c r="DL695">
        <v>1626465076.6</v>
      </c>
      <c r="DM695">
        <v>1626465084.6</v>
      </c>
      <c r="DN695">
        <v>8</v>
      </c>
      <c r="DO695">
        <v>0.212</v>
      </c>
      <c r="DP695">
        <v>0.013</v>
      </c>
      <c r="DQ695">
        <v>1.588</v>
      </c>
      <c r="DR695">
        <v>-0.074</v>
      </c>
      <c r="DS695">
        <v>420</v>
      </c>
      <c r="DT695">
        <v>3</v>
      </c>
      <c r="DU695">
        <v>0.13</v>
      </c>
      <c r="DV695">
        <v>0.03</v>
      </c>
      <c r="DW695">
        <v>-24.6105317073171</v>
      </c>
      <c r="DX695">
        <v>0.14138885017422</v>
      </c>
      <c r="DY695">
        <v>0.0330624349436358</v>
      </c>
      <c r="DZ695">
        <v>1</v>
      </c>
      <c r="EA695">
        <v>880.040848484848</v>
      </c>
      <c r="EB695">
        <v>-5.54404528746618</v>
      </c>
      <c r="EC695">
        <v>0.576184215134736</v>
      </c>
      <c r="ED695">
        <v>1</v>
      </c>
      <c r="EE695">
        <v>10.311443902439</v>
      </c>
      <c r="EF695">
        <v>0.231857142857169</v>
      </c>
      <c r="EG695">
        <v>0.0247449630132491</v>
      </c>
      <c r="EH695">
        <v>0</v>
      </c>
      <c r="EI695">
        <v>2</v>
      </c>
      <c r="EJ695">
        <v>3</v>
      </c>
      <c r="EK695" t="s">
        <v>354</v>
      </c>
      <c r="EL695">
        <v>100</v>
      </c>
      <c r="EM695">
        <v>100</v>
      </c>
      <c r="EN695">
        <v>1.549</v>
      </c>
      <c r="EO695">
        <v>0.0923</v>
      </c>
      <c r="EP695">
        <v>0.796380875196005</v>
      </c>
      <c r="EQ695">
        <v>0.00225868272383977</v>
      </c>
      <c r="ER695">
        <v>-9.96746185667655e-07</v>
      </c>
      <c r="ES695">
        <v>2.83711317370827e-10</v>
      </c>
      <c r="ET695">
        <v>-0.071317122073674</v>
      </c>
      <c r="EU695">
        <v>-0.00217948432402501</v>
      </c>
      <c r="EV695">
        <v>0.000453263451741206</v>
      </c>
      <c r="EW695">
        <v>-1.16319206543697e-06</v>
      </c>
      <c r="EX695">
        <v>-2</v>
      </c>
      <c r="EY695">
        <v>2196</v>
      </c>
      <c r="EZ695">
        <v>1</v>
      </c>
      <c r="FA695">
        <v>25</v>
      </c>
      <c r="FB695">
        <v>24.5</v>
      </c>
      <c r="FC695">
        <v>24.4</v>
      </c>
      <c r="FD695">
        <v>18</v>
      </c>
      <c r="FE695">
        <v>846.818</v>
      </c>
      <c r="FF695">
        <v>444.858</v>
      </c>
      <c r="FG695">
        <v>47.1281</v>
      </c>
      <c r="FH695">
        <v>26.1943</v>
      </c>
      <c r="FI695">
        <v>30.0008</v>
      </c>
      <c r="FJ695">
        <v>25.9239</v>
      </c>
      <c r="FK695">
        <v>25.919</v>
      </c>
      <c r="FL695">
        <v>25.2587</v>
      </c>
      <c r="FM695">
        <v>23.3962</v>
      </c>
      <c r="FN695">
        <v>0</v>
      </c>
      <c r="FO695">
        <v>47</v>
      </c>
      <c r="FP695">
        <v>420</v>
      </c>
      <c r="FQ695">
        <v>12.1475</v>
      </c>
      <c r="FR695">
        <v>101.378</v>
      </c>
      <c r="FS695">
        <v>101.787</v>
      </c>
    </row>
    <row r="696" spans="1:175">
      <c r="A696">
        <v>680</v>
      </c>
      <c r="B696">
        <v>1626466548</v>
      </c>
      <c r="C696">
        <v>1358.40000009537</v>
      </c>
      <c r="D696" t="s">
        <v>1654</v>
      </c>
      <c r="E696" t="s">
        <v>1655</v>
      </c>
      <c r="F696">
        <v>1</v>
      </c>
      <c r="G696" t="s">
        <v>291</v>
      </c>
      <c r="H696">
        <v>1626466547</v>
      </c>
      <c r="I696">
        <f>(J696)/1000</f>
        <v>0</v>
      </c>
      <c r="J696">
        <f>1000*CB696*AH696*(BX696-BY696)/(100*BQ696*(1000-AH696*BX696))</f>
        <v>0</v>
      </c>
      <c r="K696">
        <f>CB696*AH696*(BW696-BV696*(1000-AH696*BY696)/(1000-AH696*BX696))/(100*BQ696)</f>
        <v>0</v>
      </c>
      <c r="L696">
        <f>BV696 - IF(AH696&gt;1, K696*BQ696*100.0/(AJ696*CJ696), 0)</f>
        <v>0</v>
      </c>
      <c r="M696">
        <f>((S696-I696/2)*L696-K696)/(S696+I696/2)</f>
        <v>0</v>
      </c>
      <c r="N696">
        <f>M696*(CC696+CD696)/1000.0</f>
        <v>0</v>
      </c>
      <c r="O696">
        <f>(BV696 - IF(AH696&gt;1, K696*BQ696*100.0/(AJ696*CJ696), 0))*(CC696+CD696)/1000.0</f>
        <v>0</v>
      </c>
      <c r="P696">
        <f>2.0/((1/R696-1/Q696)+SIGN(R696)*SQRT((1/R696-1/Q696)*(1/R696-1/Q696) + 4*BR696/((BR696+1)*(BR696+1))*(2*1/R696*1/Q696-1/Q696*1/Q696)))</f>
        <v>0</v>
      </c>
      <c r="Q696">
        <f>IF(LEFT(BS696,1)&lt;&gt;"0",IF(LEFT(BS696,1)="1",3.0,BT696),$D$5+$E$5*(CJ696*CC696/($K$5*1000))+$F$5*(CJ696*CC696/($K$5*1000))*MAX(MIN(BQ696,$J$5),$I$5)*MAX(MIN(BQ696,$J$5),$I$5)+$G$5*MAX(MIN(BQ696,$J$5),$I$5)*(CJ696*CC696/($K$5*1000))+$H$5*(CJ696*CC696/($K$5*1000))*(CJ696*CC696/($K$5*1000)))</f>
        <v>0</v>
      </c>
      <c r="R696">
        <f>I696*(1000-(1000*0.61365*exp(17.502*V696/(240.97+V696))/(CC696+CD696)+BX696)/2)/(1000*0.61365*exp(17.502*V696/(240.97+V696))/(CC696+CD696)-BX696)</f>
        <v>0</v>
      </c>
      <c r="S696">
        <f>1/((BR696+1)/(P696/1.6)+1/(Q696/1.37)) + BR696/((BR696+1)/(P696/1.6) + BR696/(Q696/1.37))</f>
        <v>0</v>
      </c>
      <c r="T696">
        <f>(BM696*BP696)</f>
        <v>0</v>
      </c>
      <c r="U696">
        <f>(CE696+(T696+2*0.95*5.67E-8*(((CE696+$B$7)+273)^4-(CE696+273)^4)-44100*I696)/(1.84*29.3*Q696+8*0.95*5.67E-8*(CE696+273)^3))</f>
        <v>0</v>
      </c>
      <c r="V696">
        <f>($C$7*CF696+$D$7*CG696+$E$7*U696)</f>
        <v>0</v>
      </c>
      <c r="W696">
        <f>0.61365*exp(17.502*V696/(240.97+V696))</f>
        <v>0</v>
      </c>
      <c r="X696">
        <f>(Y696/Z696*100)</f>
        <v>0</v>
      </c>
      <c r="Y696">
        <f>BX696*(CC696+CD696)/1000</f>
        <v>0</v>
      </c>
      <c r="Z696">
        <f>0.61365*exp(17.502*CE696/(240.97+CE696))</f>
        <v>0</v>
      </c>
      <c r="AA696">
        <f>(W696-BX696*(CC696+CD696)/1000)</f>
        <v>0</v>
      </c>
      <c r="AB696">
        <f>(-I696*44100)</f>
        <v>0</v>
      </c>
      <c r="AC696">
        <f>2*29.3*Q696*0.92*(CE696-V696)</f>
        <v>0</v>
      </c>
      <c r="AD696">
        <f>2*0.95*5.67E-8*(((CE696+$B$7)+273)^4-(V696+273)^4)</f>
        <v>0</v>
      </c>
      <c r="AE696">
        <f>T696+AD696+AB696+AC696</f>
        <v>0</v>
      </c>
      <c r="AF696">
        <v>120</v>
      </c>
      <c r="AG696">
        <v>13</v>
      </c>
      <c r="AH696">
        <f>IF(AF696*$H$13&gt;=AJ696,1.0,(AJ696/(AJ696-AF696*$H$13)))</f>
        <v>0</v>
      </c>
      <c r="AI696">
        <f>(AH696-1)*100</f>
        <v>0</v>
      </c>
      <c r="AJ696">
        <f>MAX(0,($B$13+$C$13*CJ696)/(1+$D$13*CJ696)*CC696/(CE696+273)*$E$13)</f>
        <v>0</v>
      </c>
      <c r="AK696" t="s">
        <v>292</v>
      </c>
      <c r="AL696" t="s">
        <v>292</v>
      </c>
      <c r="AM696">
        <v>0</v>
      </c>
      <c r="AN696">
        <v>0</v>
      </c>
      <c r="AO696">
        <f>1-AM696/AN696</f>
        <v>0</v>
      </c>
      <c r="AP696">
        <v>0</v>
      </c>
      <c r="AQ696" t="s">
        <v>292</v>
      </c>
      <c r="AR696" t="s">
        <v>292</v>
      </c>
      <c r="AS696">
        <v>0</v>
      </c>
      <c r="AT696">
        <v>0</v>
      </c>
      <c r="AU696">
        <f>1-AS696/AT696</f>
        <v>0</v>
      </c>
      <c r="AV696">
        <v>0.5</v>
      </c>
      <c r="AW696">
        <f>BN696</f>
        <v>0</v>
      </c>
      <c r="AX696">
        <f>K696</f>
        <v>0</v>
      </c>
      <c r="AY696">
        <f>AU696*AV696*AW696</f>
        <v>0</v>
      </c>
      <c r="AZ696">
        <f>(AX696-AP696)/AW696</f>
        <v>0</v>
      </c>
      <c r="BA696">
        <f>(AN696-AT696)/AT696</f>
        <v>0</v>
      </c>
      <c r="BB696">
        <f>AM696/(AO696+AM696/AT696)</f>
        <v>0</v>
      </c>
      <c r="BC696" t="s">
        <v>292</v>
      </c>
      <c r="BD696">
        <v>0</v>
      </c>
      <c r="BE696">
        <f>IF(BD696&lt;&gt;0, BD696, BB696)</f>
        <v>0</v>
      </c>
      <c r="BF696">
        <f>1-BE696/AT696</f>
        <v>0</v>
      </c>
      <c r="BG696">
        <f>(AT696-AS696)/(AT696-BE696)</f>
        <v>0</v>
      </c>
      <c r="BH696">
        <f>(AN696-AT696)/(AN696-BE696)</f>
        <v>0</v>
      </c>
      <c r="BI696">
        <f>(AT696-AS696)/(AT696-AM696)</f>
        <v>0</v>
      </c>
      <c r="BJ696">
        <f>(AN696-AT696)/(AN696-AM696)</f>
        <v>0</v>
      </c>
      <c r="BK696">
        <f>(BG696*BE696/AS696)</f>
        <v>0</v>
      </c>
      <c r="BL696">
        <f>(1-BK696)</f>
        <v>0</v>
      </c>
      <c r="BM696">
        <f>$B$11*CK696+$C$11*CL696+$F$11*CM696*(1-CP696)</f>
        <v>0</v>
      </c>
      <c r="BN696">
        <f>BM696*BO696</f>
        <v>0</v>
      </c>
      <c r="BO696">
        <f>($B$11*$D$9+$C$11*$D$9+$F$11*((CZ696+CR696)/MAX(CZ696+CR696+DA696, 0.1)*$I$9+DA696/MAX(CZ696+CR696+DA696, 0.1)*$J$9))/($B$11+$C$11+$F$11)</f>
        <v>0</v>
      </c>
      <c r="BP696">
        <f>($B$11*$K$9+$C$11*$K$9+$F$11*((CZ696+CR696)/MAX(CZ696+CR696+DA696, 0.1)*$P$9+DA696/MAX(CZ696+CR696+DA696, 0.1)*$Q$9))/($B$11+$C$11+$F$11)</f>
        <v>0</v>
      </c>
      <c r="BQ696">
        <v>6</v>
      </c>
      <c r="BR696">
        <v>0.5</v>
      </c>
      <c r="BS696" t="s">
        <v>293</v>
      </c>
      <c r="BT696">
        <v>2</v>
      </c>
      <c r="BU696">
        <v>1626466547</v>
      </c>
      <c r="BV696">
        <v>395.431</v>
      </c>
      <c r="BW696">
        <v>419.946666666667</v>
      </c>
      <c r="BX696">
        <v>22.3859</v>
      </c>
      <c r="BY696">
        <v>12.0343333333333</v>
      </c>
      <c r="BZ696">
        <v>393.882333333333</v>
      </c>
      <c r="CA696">
        <v>22.2934333333333</v>
      </c>
      <c r="CB696">
        <v>899.989666666667</v>
      </c>
      <c r="CC696">
        <v>100.751</v>
      </c>
      <c r="CD696">
        <v>0.0998042666666667</v>
      </c>
      <c r="CE696">
        <v>37.5921</v>
      </c>
      <c r="CF696">
        <v>34.5025666666667</v>
      </c>
      <c r="CG696">
        <v>999.9</v>
      </c>
      <c r="CH696">
        <v>0</v>
      </c>
      <c r="CI696">
        <v>0</v>
      </c>
      <c r="CJ696">
        <v>9999.38666666667</v>
      </c>
      <c r="CK696">
        <v>0</v>
      </c>
      <c r="CL696">
        <v>0.221023</v>
      </c>
      <c r="CM696">
        <v>1460.12</v>
      </c>
      <c r="CN696">
        <v>0.972989</v>
      </c>
      <c r="CO696">
        <v>0.0270114</v>
      </c>
      <c r="CP696">
        <v>0</v>
      </c>
      <c r="CQ696">
        <v>879.01</v>
      </c>
      <c r="CR696">
        <v>4.99999</v>
      </c>
      <c r="CS696">
        <v>12966.2666666667</v>
      </c>
      <c r="CT696">
        <v>12729.3666666667</v>
      </c>
      <c r="CU696">
        <v>41.4163333333333</v>
      </c>
      <c r="CV696">
        <v>42.562</v>
      </c>
      <c r="CW696">
        <v>42.125</v>
      </c>
      <c r="CX696">
        <v>42.312</v>
      </c>
      <c r="CY696">
        <v>44.375</v>
      </c>
      <c r="CZ696">
        <v>1415.81333333333</v>
      </c>
      <c r="DA696">
        <v>39.3066666666667</v>
      </c>
      <c r="DB696">
        <v>0</v>
      </c>
      <c r="DC696">
        <v>1626466559</v>
      </c>
      <c r="DD696">
        <v>0</v>
      </c>
      <c r="DE696">
        <v>879.587730769231</v>
      </c>
      <c r="DF696">
        <v>-5.39839315387336</v>
      </c>
      <c r="DG696">
        <v>-69.9897435153041</v>
      </c>
      <c r="DH696">
        <v>12973.3692307692</v>
      </c>
      <c r="DI696">
        <v>15</v>
      </c>
      <c r="DJ696">
        <v>1626465084.6</v>
      </c>
      <c r="DK696" t="s">
        <v>294</v>
      </c>
      <c r="DL696">
        <v>1626465076.6</v>
      </c>
      <c r="DM696">
        <v>1626465084.6</v>
      </c>
      <c r="DN696">
        <v>8</v>
      </c>
      <c r="DO696">
        <v>0.212</v>
      </c>
      <c r="DP696">
        <v>0.013</v>
      </c>
      <c r="DQ696">
        <v>1.588</v>
      </c>
      <c r="DR696">
        <v>-0.074</v>
      </c>
      <c r="DS696">
        <v>420</v>
      </c>
      <c r="DT696">
        <v>3</v>
      </c>
      <c r="DU696">
        <v>0.13</v>
      </c>
      <c r="DV696">
        <v>0.03</v>
      </c>
      <c r="DW696">
        <v>-24.6007951219512</v>
      </c>
      <c r="DX696">
        <v>0.265678745644512</v>
      </c>
      <c r="DY696">
        <v>0.0423689195290404</v>
      </c>
      <c r="DZ696">
        <v>1</v>
      </c>
      <c r="EA696">
        <v>879.893571428571</v>
      </c>
      <c r="EB696">
        <v>-5.634481409001</v>
      </c>
      <c r="EC696">
        <v>0.607912460131946</v>
      </c>
      <c r="ED696">
        <v>1</v>
      </c>
      <c r="EE696">
        <v>10.3185170731707</v>
      </c>
      <c r="EF696">
        <v>0.238937979094077</v>
      </c>
      <c r="EG696">
        <v>0.0253573763977098</v>
      </c>
      <c r="EH696">
        <v>0</v>
      </c>
      <c r="EI696">
        <v>2</v>
      </c>
      <c r="EJ696">
        <v>3</v>
      </c>
      <c r="EK696" t="s">
        <v>354</v>
      </c>
      <c r="EL696">
        <v>100</v>
      </c>
      <c r="EM696">
        <v>100</v>
      </c>
      <c r="EN696">
        <v>1.549</v>
      </c>
      <c r="EO696">
        <v>0.0927</v>
      </c>
      <c r="EP696">
        <v>0.796380875196005</v>
      </c>
      <c r="EQ696">
        <v>0.00225868272383977</v>
      </c>
      <c r="ER696">
        <v>-9.96746185667655e-07</v>
      </c>
      <c r="ES696">
        <v>2.83711317370827e-10</v>
      </c>
      <c r="ET696">
        <v>-0.071317122073674</v>
      </c>
      <c r="EU696">
        <v>-0.00217948432402501</v>
      </c>
      <c r="EV696">
        <v>0.000453263451741206</v>
      </c>
      <c r="EW696">
        <v>-1.16319206543697e-06</v>
      </c>
      <c r="EX696">
        <v>-2</v>
      </c>
      <c r="EY696">
        <v>2196</v>
      </c>
      <c r="EZ696">
        <v>1</v>
      </c>
      <c r="FA696">
        <v>25</v>
      </c>
      <c r="FB696">
        <v>24.5</v>
      </c>
      <c r="FC696">
        <v>24.4</v>
      </c>
      <c r="FD696">
        <v>18</v>
      </c>
      <c r="FE696">
        <v>846.861</v>
      </c>
      <c r="FF696">
        <v>444.838</v>
      </c>
      <c r="FG696">
        <v>47.1453</v>
      </c>
      <c r="FH696">
        <v>26.1978</v>
      </c>
      <c r="FI696">
        <v>30.0006</v>
      </c>
      <c r="FJ696">
        <v>25.9267</v>
      </c>
      <c r="FK696">
        <v>25.9221</v>
      </c>
      <c r="FL696">
        <v>25.2579</v>
      </c>
      <c r="FM696">
        <v>23.3962</v>
      </c>
      <c r="FN696">
        <v>0</v>
      </c>
      <c r="FO696">
        <v>47</v>
      </c>
      <c r="FP696">
        <v>420</v>
      </c>
      <c r="FQ696">
        <v>12.1343</v>
      </c>
      <c r="FR696">
        <v>101.377</v>
      </c>
      <c r="FS696">
        <v>101.787</v>
      </c>
    </row>
    <row r="697" spans="1:175">
      <c r="A697">
        <v>681</v>
      </c>
      <c r="B697">
        <v>1626466550</v>
      </c>
      <c r="C697">
        <v>1360.40000009537</v>
      </c>
      <c r="D697" t="s">
        <v>1656</v>
      </c>
      <c r="E697" t="s">
        <v>1657</v>
      </c>
      <c r="F697">
        <v>1</v>
      </c>
      <c r="G697" t="s">
        <v>291</v>
      </c>
      <c r="H697">
        <v>1626466549</v>
      </c>
      <c r="I697">
        <f>(J697)/1000</f>
        <v>0</v>
      </c>
      <c r="J697">
        <f>1000*CB697*AH697*(BX697-BY697)/(100*BQ697*(1000-AH697*BX697))</f>
        <v>0</v>
      </c>
      <c r="K697">
        <f>CB697*AH697*(BW697-BV697*(1000-AH697*BY697)/(1000-AH697*BX697))/(100*BQ697)</f>
        <v>0</v>
      </c>
      <c r="L697">
        <f>BV697 - IF(AH697&gt;1, K697*BQ697*100.0/(AJ697*CJ697), 0)</f>
        <v>0</v>
      </c>
      <c r="M697">
        <f>((S697-I697/2)*L697-K697)/(S697+I697/2)</f>
        <v>0</v>
      </c>
      <c r="N697">
        <f>M697*(CC697+CD697)/1000.0</f>
        <v>0</v>
      </c>
      <c r="O697">
        <f>(BV697 - IF(AH697&gt;1, K697*BQ697*100.0/(AJ697*CJ697), 0))*(CC697+CD697)/1000.0</f>
        <v>0</v>
      </c>
      <c r="P697">
        <f>2.0/((1/R697-1/Q697)+SIGN(R697)*SQRT((1/R697-1/Q697)*(1/R697-1/Q697) + 4*BR697/((BR697+1)*(BR697+1))*(2*1/R697*1/Q697-1/Q697*1/Q697)))</f>
        <v>0</v>
      </c>
      <c r="Q697">
        <f>IF(LEFT(BS697,1)&lt;&gt;"0",IF(LEFT(BS697,1)="1",3.0,BT697),$D$5+$E$5*(CJ697*CC697/($K$5*1000))+$F$5*(CJ697*CC697/($K$5*1000))*MAX(MIN(BQ697,$J$5),$I$5)*MAX(MIN(BQ697,$J$5),$I$5)+$G$5*MAX(MIN(BQ697,$J$5),$I$5)*(CJ697*CC697/($K$5*1000))+$H$5*(CJ697*CC697/($K$5*1000))*(CJ697*CC697/($K$5*1000)))</f>
        <v>0</v>
      </c>
      <c r="R697">
        <f>I697*(1000-(1000*0.61365*exp(17.502*V697/(240.97+V697))/(CC697+CD697)+BX697)/2)/(1000*0.61365*exp(17.502*V697/(240.97+V697))/(CC697+CD697)-BX697)</f>
        <v>0</v>
      </c>
      <c r="S697">
        <f>1/((BR697+1)/(P697/1.6)+1/(Q697/1.37)) + BR697/((BR697+1)/(P697/1.6) + BR697/(Q697/1.37))</f>
        <v>0</v>
      </c>
      <c r="T697">
        <f>(BM697*BP697)</f>
        <v>0</v>
      </c>
      <c r="U697">
        <f>(CE697+(T697+2*0.95*5.67E-8*(((CE697+$B$7)+273)^4-(CE697+273)^4)-44100*I697)/(1.84*29.3*Q697+8*0.95*5.67E-8*(CE697+273)^3))</f>
        <v>0</v>
      </c>
      <c r="V697">
        <f>($C$7*CF697+$D$7*CG697+$E$7*U697)</f>
        <v>0</v>
      </c>
      <c r="W697">
        <f>0.61365*exp(17.502*V697/(240.97+V697))</f>
        <v>0</v>
      </c>
      <c r="X697">
        <f>(Y697/Z697*100)</f>
        <v>0</v>
      </c>
      <c r="Y697">
        <f>BX697*(CC697+CD697)/1000</f>
        <v>0</v>
      </c>
      <c r="Z697">
        <f>0.61365*exp(17.502*CE697/(240.97+CE697))</f>
        <v>0</v>
      </c>
      <c r="AA697">
        <f>(W697-BX697*(CC697+CD697)/1000)</f>
        <v>0</v>
      </c>
      <c r="AB697">
        <f>(-I697*44100)</f>
        <v>0</v>
      </c>
      <c r="AC697">
        <f>2*29.3*Q697*0.92*(CE697-V697)</f>
        <v>0</v>
      </c>
      <c r="AD697">
        <f>2*0.95*5.67E-8*(((CE697+$B$7)+273)^4-(V697+273)^4)</f>
        <v>0</v>
      </c>
      <c r="AE697">
        <f>T697+AD697+AB697+AC697</f>
        <v>0</v>
      </c>
      <c r="AF697">
        <v>120</v>
      </c>
      <c r="AG697">
        <v>13</v>
      </c>
      <c r="AH697">
        <f>IF(AF697*$H$13&gt;=AJ697,1.0,(AJ697/(AJ697-AF697*$H$13)))</f>
        <v>0</v>
      </c>
      <c r="AI697">
        <f>(AH697-1)*100</f>
        <v>0</v>
      </c>
      <c r="AJ697">
        <f>MAX(0,($B$13+$C$13*CJ697)/(1+$D$13*CJ697)*CC697/(CE697+273)*$E$13)</f>
        <v>0</v>
      </c>
      <c r="AK697" t="s">
        <v>292</v>
      </c>
      <c r="AL697" t="s">
        <v>292</v>
      </c>
      <c r="AM697">
        <v>0</v>
      </c>
      <c r="AN697">
        <v>0</v>
      </c>
      <c r="AO697">
        <f>1-AM697/AN697</f>
        <v>0</v>
      </c>
      <c r="AP697">
        <v>0</v>
      </c>
      <c r="AQ697" t="s">
        <v>292</v>
      </c>
      <c r="AR697" t="s">
        <v>292</v>
      </c>
      <c r="AS697">
        <v>0</v>
      </c>
      <c r="AT697">
        <v>0</v>
      </c>
      <c r="AU697">
        <f>1-AS697/AT697</f>
        <v>0</v>
      </c>
      <c r="AV697">
        <v>0.5</v>
      </c>
      <c r="AW697">
        <f>BN697</f>
        <v>0</v>
      </c>
      <c r="AX697">
        <f>K697</f>
        <v>0</v>
      </c>
      <c r="AY697">
        <f>AU697*AV697*AW697</f>
        <v>0</v>
      </c>
      <c r="AZ697">
        <f>(AX697-AP697)/AW697</f>
        <v>0</v>
      </c>
      <c r="BA697">
        <f>(AN697-AT697)/AT697</f>
        <v>0</v>
      </c>
      <c r="BB697">
        <f>AM697/(AO697+AM697/AT697)</f>
        <v>0</v>
      </c>
      <c r="BC697" t="s">
        <v>292</v>
      </c>
      <c r="BD697">
        <v>0</v>
      </c>
      <c r="BE697">
        <f>IF(BD697&lt;&gt;0, BD697, BB697)</f>
        <v>0</v>
      </c>
      <c r="BF697">
        <f>1-BE697/AT697</f>
        <v>0</v>
      </c>
      <c r="BG697">
        <f>(AT697-AS697)/(AT697-BE697)</f>
        <v>0</v>
      </c>
      <c r="BH697">
        <f>(AN697-AT697)/(AN697-BE697)</f>
        <v>0</v>
      </c>
      <c r="BI697">
        <f>(AT697-AS697)/(AT697-AM697)</f>
        <v>0</v>
      </c>
      <c r="BJ697">
        <f>(AN697-AT697)/(AN697-AM697)</f>
        <v>0</v>
      </c>
      <c r="BK697">
        <f>(BG697*BE697/AS697)</f>
        <v>0</v>
      </c>
      <c r="BL697">
        <f>(1-BK697)</f>
        <v>0</v>
      </c>
      <c r="BM697">
        <f>$B$11*CK697+$C$11*CL697+$F$11*CM697*(1-CP697)</f>
        <v>0</v>
      </c>
      <c r="BN697">
        <f>BM697*BO697</f>
        <v>0</v>
      </c>
      <c r="BO697">
        <f>($B$11*$D$9+$C$11*$D$9+$F$11*((CZ697+CR697)/MAX(CZ697+CR697+DA697, 0.1)*$I$9+DA697/MAX(CZ697+CR697+DA697, 0.1)*$J$9))/($B$11+$C$11+$F$11)</f>
        <v>0</v>
      </c>
      <c r="BP697">
        <f>($B$11*$K$9+$C$11*$K$9+$F$11*((CZ697+CR697)/MAX(CZ697+CR697+DA697, 0.1)*$P$9+DA697/MAX(CZ697+CR697+DA697, 0.1)*$Q$9))/($B$11+$C$11+$F$11)</f>
        <v>0</v>
      </c>
      <c r="BQ697">
        <v>6</v>
      </c>
      <c r="BR697">
        <v>0.5</v>
      </c>
      <c r="BS697" t="s">
        <v>293</v>
      </c>
      <c r="BT697">
        <v>2</v>
      </c>
      <c r="BU697">
        <v>1626466549</v>
      </c>
      <c r="BV697">
        <v>395.423333333333</v>
      </c>
      <c r="BW697">
        <v>419.953333333333</v>
      </c>
      <c r="BX697">
        <v>22.4126333333333</v>
      </c>
      <c r="BY697">
        <v>12.0584333333333</v>
      </c>
      <c r="BZ697">
        <v>393.875</v>
      </c>
      <c r="CA697">
        <v>22.3197666666667</v>
      </c>
      <c r="CB697">
        <v>900.033333333333</v>
      </c>
      <c r="CC697">
        <v>100.751</v>
      </c>
      <c r="CD697">
        <v>0.100287666666667</v>
      </c>
      <c r="CE697">
        <v>37.6068333333333</v>
      </c>
      <c r="CF697">
        <v>34.5201666666667</v>
      </c>
      <c r="CG697">
        <v>999.9</v>
      </c>
      <c r="CH697">
        <v>0</v>
      </c>
      <c r="CI697">
        <v>0</v>
      </c>
      <c r="CJ697">
        <v>10007.5</v>
      </c>
      <c r="CK697">
        <v>0</v>
      </c>
      <c r="CL697">
        <v>0.221023</v>
      </c>
      <c r="CM697">
        <v>1459.93666666667</v>
      </c>
      <c r="CN697">
        <v>0.972995666666667</v>
      </c>
      <c r="CO697">
        <v>0.0270044666666667</v>
      </c>
      <c r="CP697">
        <v>0</v>
      </c>
      <c r="CQ697">
        <v>878.882</v>
      </c>
      <c r="CR697">
        <v>4.99999</v>
      </c>
      <c r="CS697">
        <v>12961.8333333333</v>
      </c>
      <c r="CT697">
        <v>12727.7666666667</v>
      </c>
      <c r="CU697">
        <v>41.375</v>
      </c>
      <c r="CV697">
        <v>42.562</v>
      </c>
      <c r="CW697">
        <v>42.125</v>
      </c>
      <c r="CX697">
        <v>42.312</v>
      </c>
      <c r="CY697">
        <v>44.375</v>
      </c>
      <c r="CZ697">
        <v>1415.64666666667</v>
      </c>
      <c r="DA697">
        <v>39.29</v>
      </c>
      <c r="DB697">
        <v>0</v>
      </c>
      <c r="DC697">
        <v>1626466561.4</v>
      </c>
      <c r="DD697">
        <v>0</v>
      </c>
      <c r="DE697">
        <v>879.354346153846</v>
      </c>
      <c r="DF697">
        <v>-4.54464956893563</v>
      </c>
      <c r="DG697">
        <v>-68.7726495558081</v>
      </c>
      <c r="DH697">
        <v>12970.2</v>
      </c>
      <c r="DI697">
        <v>15</v>
      </c>
      <c r="DJ697">
        <v>1626465084.6</v>
      </c>
      <c r="DK697" t="s">
        <v>294</v>
      </c>
      <c r="DL697">
        <v>1626465076.6</v>
      </c>
      <c r="DM697">
        <v>1626465084.6</v>
      </c>
      <c r="DN697">
        <v>8</v>
      </c>
      <c r="DO697">
        <v>0.212</v>
      </c>
      <c r="DP697">
        <v>0.013</v>
      </c>
      <c r="DQ697">
        <v>1.588</v>
      </c>
      <c r="DR697">
        <v>-0.074</v>
      </c>
      <c r="DS697">
        <v>420</v>
      </c>
      <c r="DT697">
        <v>3</v>
      </c>
      <c r="DU697">
        <v>0.13</v>
      </c>
      <c r="DV697">
        <v>0.03</v>
      </c>
      <c r="DW697">
        <v>-24.5905731707317</v>
      </c>
      <c r="DX697">
        <v>0.332059233449483</v>
      </c>
      <c r="DY697">
        <v>0.0468183048650233</v>
      </c>
      <c r="DZ697">
        <v>1</v>
      </c>
      <c r="EA697">
        <v>879.680363636364</v>
      </c>
      <c r="EB697">
        <v>-5.34728893771658</v>
      </c>
      <c r="EC697">
        <v>0.556810114969394</v>
      </c>
      <c r="ED697">
        <v>1</v>
      </c>
      <c r="EE697">
        <v>10.3243219512195</v>
      </c>
      <c r="EF697">
        <v>0.241016027874573</v>
      </c>
      <c r="EG697">
        <v>0.025489457526068</v>
      </c>
      <c r="EH697">
        <v>0</v>
      </c>
      <c r="EI697">
        <v>2</v>
      </c>
      <c r="EJ697">
        <v>3</v>
      </c>
      <c r="EK697" t="s">
        <v>354</v>
      </c>
      <c r="EL697">
        <v>100</v>
      </c>
      <c r="EM697">
        <v>100</v>
      </c>
      <c r="EN697">
        <v>1.549</v>
      </c>
      <c r="EO697">
        <v>0.0931</v>
      </c>
      <c r="EP697">
        <v>0.796380875196005</v>
      </c>
      <c r="EQ697">
        <v>0.00225868272383977</v>
      </c>
      <c r="ER697">
        <v>-9.96746185667655e-07</v>
      </c>
      <c r="ES697">
        <v>2.83711317370827e-10</v>
      </c>
      <c r="ET697">
        <v>-0.071317122073674</v>
      </c>
      <c r="EU697">
        <v>-0.00217948432402501</v>
      </c>
      <c r="EV697">
        <v>0.000453263451741206</v>
      </c>
      <c r="EW697">
        <v>-1.16319206543697e-06</v>
      </c>
      <c r="EX697">
        <v>-2</v>
      </c>
      <c r="EY697">
        <v>2196</v>
      </c>
      <c r="EZ697">
        <v>1</v>
      </c>
      <c r="FA697">
        <v>25</v>
      </c>
      <c r="FB697">
        <v>24.6</v>
      </c>
      <c r="FC697">
        <v>24.4</v>
      </c>
      <c r="FD697">
        <v>18</v>
      </c>
      <c r="FE697">
        <v>846.886</v>
      </c>
      <c r="FF697">
        <v>444.923</v>
      </c>
      <c r="FG697">
        <v>47.1632</v>
      </c>
      <c r="FH697">
        <v>26.2014</v>
      </c>
      <c r="FI697">
        <v>30.0006</v>
      </c>
      <c r="FJ697">
        <v>25.9297</v>
      </c>
      <c r="FK697">
        <v>25.925</v>
      </c>
      <c r="FL697">
        <v>25.2603</v>
      </c>
      <c r="FM697">
        <v>23.3962</v>
      </c>
      <c r="FN697">
        <v>0</v>
      </c>
      <c r="FO697">
        <v>47</v>
      </c>
      <c r="FP697">
        <v>420</v>
      </c>
      <c r="FQ697">
        <v>12.123</v>
      </c>
      <c r="FR697">
        <v>101.376</v>
      </c>
      <c r="FS697">
        <v>101.786</v>
      </c>
    </row>
    <row r="698" spans="1:175">
      <c r="A698">
        <v>682</v>
      </c>
      <c r="B698">
        <v>1626466552</v>
      </c>
      <c r="C698">
        <v>1362.40000009537</v>
      </c>
      <c r="D698" t="s">
        <v>1658</v>
      </c>
      <c r="E698" t="s">
        <v>1659</v>
      </c>
      <c r="F698">
        <v>1</v>
      </c>
      <c r="G698" t="s">
        <v>291</v>
      </c>
      <c r="H698">
        <v>1626466551</v>
      </c>
      <c r="I698">
        <f>(J698)/1000</f>
        <v>0</v>
      </c>
      <c r="J698">
        <f>1000*CB698*AH698*(BX698-BY698)/(100*BQ698*(1000-AH698*BX698))</f>
        <v>0</v>
      </c>
      <c r="K698">
        <f>CB698*AH698*(BW698-BV698*(1000-AH698*BY698)/(1000-AH698*BX698))/(100*BQ698)</f>
        <v>0</v>
      </c>
      <c r="L698">
        <f>BV698 - IF(AH698&gt;1, K698*BQ698*100.0/(AJ698*CJ698), 0)</f>
        <v>0</v>
      </c>
      <c r="M698">
        <f>((S698-I698/2)*L698-K698)/(S698+I698/2)</f>
        <v>0</v>
      </c>
      <c r="N698">
        <f>M698*(CC698+CD698)/1000.0</f>
        <v>0</v>
      </c>
      <c r="O698">
        <f>(BV698 - IF(AH698&gt;1, K698*BQ698*100.0/(AJ698*CJ698), 0))*(CC698+CD698)/1000.0</f>
        <v>0</v>
      </c>
      <c r="P698">
        <f>2.0/((1/R698-1/Q698)+SIGN(R698)*SQRT((1/R698-1/Q698)*(1/R698-1/Q698) + 4*BR698/((BR698+1)*(BR698+1))*(2*1/R698*1/Q698-1/Q698*1/Q698)))</f>
        <v>0</v>
      </c>
      <c r="Q698">
        <f>IF(LEFT(BS698,1)&lt;&gt;"0",IF(LEFT(BS698,1)="1",3.0,BT698),$D$5+$E$5*(CJ698*CC698/($K$5*1000))+$F$5*(CJ698*CC698/($K$5*1000))*MAX(MIN(BQ698,$J$5),$I$5)*MAX(MIN(BQ698,$J$5),$I$5)+$G$5*MAX(MIN(BQ698,$J$5),$I$5)*(CJ698*CC698/($K$5*1000))+$H$5*(CJ698*CC698/($K$5*1000))*(CJ698*CC698/($K$5*1000)))</f>
        <v>0</v>
      </c>
      <c r="R698">
        <f>I698*(1000-(1000*0.61365*exp(17.502*V698/(240.97+V698))/(CC698+CD698)+BX698)/2)/(1000*0.61365*exp(17.502*V698/(240.97+V698))/(CC698+CD698)-BX698)</f>
        <v>0</v>
      </c>
      <c r="S698">
        <f>1/((BR698+1)/(P698/1.6)+1/(Q698/1.37)) + BR698/((BR698+1)/(P698/1.6) + BR698/(Q698/1.37))</f>
        <v>0</v>
      </c>
      <c r="T698">
        <f>(BM698*BP698)</f>
        <v>0</v>
      </c>
      <c r="U698">
        <f>(CE698+(T698+2*0.95*5.67E-8*(((CE698+$B$7)+273)^4-(CE698+273)^4)-44100*I698)/(1.84*29.3*Q698+8*0.95*5.67E-8*(CE698+273)^3))</f>
        <v>0</v>
      </c>
      <c r="V698">
        <f>($C$7*CF698+$D$7*CG698+$E$7*U698)</f>
        <v>0</v>
      </c>
      <c r="W698">
        <f>0.61365*exp(17.502*V698/(240.97+V698))</f>
        <v>0</v>
      </c>
      <c r="X698">
        <f>(Y698/Z698*100)</f>
        <v>0</v>
      </c>
      <c r="Y698">
        <f>BX698*(CC698+CD698)/1000</f>
        <v>0</v>
      </c>
      <c r="Z698">
        <f>0.61365*exp(17.502*CE698/(240.97+CE698))</f>
        <v>0</v>
      </c>
      <c r="AA698">
        <f>(W698-BX698*(CC698+CD698)/1000)</f>
        <v>0</v>
      </c>
      <c r="AB698">
        <f>(-I698*44100)</f>
        <v>0</v>
      </c>
      <c r="AC698">
        <f>2*29.3*Q698*0.92*(CE698-V698)</f>
        <v>0</v>
      </c>
      <c r="AD698">
        <f>2*0.95*5.67E-8*(((CE698+$B$7)+273)^4-(V698+273)^4)</f>
        <v>0</v>
      </c>
      <c r="AE698">
        <f>T698+AD698+AB698+AC698</f>
        <v>0</v>
      </c>
      <c r="AF698">
        <v>120</v>
      </c>
      <c r="AG698">
        <v>13</v>
      </c>
      <c r="AH698">
        <f>IF(AF698*$H$13&gt;=AJ698,1.0,(AJ698/(AJ698-AF698*$H$13)))</f>
        <v>0</v>
      </c>
      <c r="AI698">
        <f>(AH698-1)*100</f>
        <v>0</v>
      </c>
      <c r="AJ698">
        <f>MAX(0,($B$13+$C$13*CJ698)/(1+$D$13*CJ698)*CC698/(CE698+273)*$E$13)</f>
        <v>0</v>
      </c>
      <c r="AK698" t="s">
        <v>292</v>
      </c>
      <c r="AL698" t="s">
        <v>292</v>
      </c>
      <c r="AM698">
        <v>0</v>
      </c>
      <c r="AN698">
        <v>0</v>
      </c>
      <c r="AO698">
        <f>1-AM698/AN698</f>
        <v>0</v>
      </c>
      <c r="AP698">
        <v>0</v>
      </c>
      <c r="AQ698" t="s">
        <v>292</v>
      </c>
      <c r="AR698" t="s">
        <v>292</v>
      </c>
      <c r="AS698">
        <v>0</v>
      </c>
      <c r="AT698">
        <v>0</v>
      </c>
      <c r="AU698">
        <f>1-AS698/AT698</f>
        <v>0</v>
      </c>
      <c r="AV698">
        <v>0.5</v>
      </c>
      <c r="AW698">
        <f>BN698</f>
        <v>0</v>
      </c>
      <c r="AX698">
        <f>K698</f>
        <v>0</v>
      </c>
      <c r="AY698">
        <f>AU698*AV698*AW698</f>
        <v>0</v>
      </c>
      <c r="AZ698">
        <f>(AX698-AP698)/AW698</f>
        <v>0</v>
      </c>
      <c r="BA698">
        <f>(AN698-AT698)/AT698</f>
        <v>0</v>
      </c>
      <c r="BB698">
        <f>AM698/(AO698+AM698/AT698)</f>
        <v>0</v>
      </c>
      <c r="BC698" t="s">
        <v>292</v>
      </c>
      <c r="BD698">
        <v>0</v>
      </c>
      <c r="BE698">
        <f>IF(BD698&lt;&gt;0, BD698, BB698)</f>
        <v>0</v>
      </c>
      <c r="BF698">
        <f>1-BE698/AT698</f>
        <v>0</v>
      </c>
      <c r="BG698">
        <f>(AT698-AS698)/(AT698-BE698)</f>
        <v>0</v>
      </c>
      <c r="BH698">
        <f>(AN698-AT698)/(AN698-BE698)</f>
        <v>0</v>
      </c>
      <c r="BI698">
        <f>(AT698-AS698)/(AT698-AM698)</f>
        <v>0</v>
      </c>
      <c r="BJ698">
        <f>(AN698-AT698)/(AN698-AM698)</f>
        <v>0</v>
      </c>
      <c r="BK698">
        <f>(BG698*BE698/AS698)</f>
        <v>0</v>
      </c>
      <c r="BL698">
        <f>(1-BK698)</f>
        <v>0</v>
      </c>
      <c r="BM698">
        <f>$B$11*CK698+$C$11*CL698+$F$11*CM698*(1-CP698)</f>
        <v>0</v>
      </c>
      <c r="BN698">
        <f>BM698*BO698</f>
        <v>0</v>
      </c>
      <c r="BO698">
        <f>($B$11*$D$9+$C$11*$D$9+$F$11*((CZ698+CR698)/MAX(CZ698+CR698+DA698, 0.1)*$I$9+DA698/MAX(CZ698+CR698+DA698, 0.1)*$J$9))/($B$11+$C$11+$F$11)</f>
        <v>0</v>
      </c>
      <c r="BP698">
        <f>($B$11*$K$9+$C$11*$K$9+$F$11*((CZ698+CR698)/MAX(CZ698+CR698+DA698, 0.1)*$P$9+DA698/MAX(CZ698+CR698+DA698, 0.1)*$Q$9))/($B$11+$C$11+$F$11)</f>
        <v>0</v>
      </c>
      <c r="BQ698">
        <v>6</v>
      </c>
      <c r="BR698">
        <v>0.5</v>
      </c>
      <c r="BS698" t="s">
        <v>293</v>
      </c>
      <c r="BT698">
        <v>2</v>
      </c>
      <c r="BU698">
        <v>1626466551</v>
      </c>
      <c r="BV698">
        <v>395.427666666667</v>
      </c>
      <c r="BW698">
        <v>419.981</v>
      </c>
      <c r="BX698">
        <v>22.4412333333333</v>
      </c>
      <c r="BY698">
        <v>12.0711</v>
      </c>
      <c r="BZ698">
        <v>393.879333333333</v>
      </c>
      <c r="CA698">
        <v>22.3479333333333</v>
      </c>
      <c r="CB698">
        <v>900.032</v>
      </c>
      <c r="CC698">
        <v>100.750333333333</v>
      </c>
      <c r="CD698">
        <v>0.100143666666667</v>
      </c>
      <c r="CE698">
        <v>37.6224666666667</v>
      </c>
      <c r="CF698">
        <v>34.535</v>
      </c>
      <c r="CG698">
        <v>999.9</v>
      </c>
      <c r="CH698">
        <v>0</v>
      </c>
      <c r="CI698">
        <v>0</v>
      </c>
      <c r="CJ698">
        <v>10027.5</v>
      </c>
      <c r="CK698">
        <v>0</v>
      </c>
      <c r="CL698">
        <v>0.221023</v>
      </c>
      <c r="CM698">
        <v>1460.01333333333</v>
      </c>
      <c r="CN698">
        <v>0.972997</v>
      </c>
      <c r="CO698">
        <v>0.0270029</v>
      </c>
      <c r="CP698">
        <v>0</v>
      </c>
      <c r="CQ698">
        <v>878.551333333333</v>
      </c>
      <c r="CR698">
        <v>4.99999</v>
      </c>
      <c r="CS698">
        <v>12961.5333333333</v>
      </c>
      <c r="CT698">
        <v>12728.4666666667</v>
      </c>
      <c r="CU698">
        <v>41.375</v>
      </c>
      <c r="CV698">
        <v>42.562</v>
      </c>
      <c r="CW698">
        <v>42.125</v>
      </c>
      <c r="CX698">
        <v>42.312</v>
      </c>
      <c r="CY698">
        <v>44.375</v>
      </c>
      <c r="CZ698">
        <v>1415.72333333333</v>
      </c>
      <c r="DA698">
        <v>39.29</v>
      </c>
      <c r="DB698">
        <v>0</v>
      </c>
      <c r="DC698">
        <v>1626466563.2</v>
      </c>
      <c r="DD698">
        <v>0</v>
      </c>
      <c r="DE698">
        <v>879.16592</v>
      </c>
      <c r="DF698">
        <v>-4.73515384304035</v>
      </c>
      <c r="DG698">
        <v>-69.2692307570291</v>
      </c>
      <c r="DH698">
        <v>12968.024</v>
      </c>
      <c r="DI698">
        <v>15</v>
      </c>
      <c r="DJ698">
        <v>1626465084.6</v>
      </c>
      <c r="DK698" t="s">
        <v>294</v>
      </c>
      <c r="DL698">
        <v>1626465076.6</v>
      </c>
      <c r="DM698">
        <v>1626465084.6</v>
      </c>
      <c r="DN698">
        <v>8</v>
      </c>
      <c r="DO698">
        <v>0.212</v>
      </c>
      <c r="DP698">
        <v>0.013</v>
      </c>
      <c r="DQ698">
        <v>1.588</v>
      </c>
      <c r="DR698">
        <v>-0.074</v>
      </c>
      <c r="DS698">
        <v>420</v>
      </c>
      <c r="DT698">
        <v>3</v>
      </c>
      <c r="DU698">
        <v>0.13</v>
      </c>
      <c r="DV698">
        <v>0.03</v>
      </c>
      <c r="DW698">
        <v>-24.582843902439</v>
      </c>
      <c r="DX698">
        <v>0.342970034843241</v>
      </c>
      <c r="DY698">
        <v>0.0474263847980728</v>
      </c>
      <c r="DZ698">
        <v>1</v>
      </c>
      <c r="EA698">
        <v>879.500939393939</v>
      </c>
      <c r="EB698">
        <v>-5.29540447263148</v>
      </c>
      <c r="EC698">
        <v>0.548412250343581</v>
      </c>
      <c r="ED698">
        <v>1</v>
      </c>
      <c r="EE698">
        <v>10.3306926829268</v>
      </c>
      <c r="EF698">
        <v>0.253156097560991</v>
      </c>
      <c r="EG698">
        <v>0.0263651043416908</v>
      </c>
      <c r="EH698">
        <v>0</v>
      </c>
      <c r="EI698">
        <v>2</v>
      </c>
      <c r="EJ698">
        <v>3</v>
      </c>
      <c r="EK698" t="s">
        <v>354</v>
      </c>
      <c r="EL698">
        <v>100</v>
      </c>
      <c r="EM698">
        <v>100</v>
      </c>
      <c r="EN698">
        <v>1.548</v>
      </c>
      <c r="EO698">
        <v>0.0936</v>
      </c>
      <c r="EP698">
        <v>0.796380875196005</v>
      </c>
      <c r="EQ698">
        <v>0.00225868272383977</v>
      </c>
      <c r="ER698">
        <v>-9.96746185667655e-07</v>
      </c>
      <c r="ES698">
        <v>2.83711317370827e-10</v>
      </c>
      <c r="ET698">
        <v>-0.071317122073674</v>
      </c>
      <c r="EU698">
        <v>-0.00217948432402501</v>
      </c>
      <c r="EV698">
        <v>0.000453263451741206</v>
      </c>
      <c r="EW698">
        <v>-1.16319206543697e-06</v>
      </c>
      <c r="EX698">
        <v>-2</v>
      </c>
      <c r="EY698">
        <v>2196</v>
      </c>
      <c r="EZ698">
        <v>1</v>
      </c>
      <c r="FA698">
        <v>25</v>
      </c>
      <c r="FB698">
        <v>24.6</v>
      </c>
      <c r="FC698">
        <v>24.5</v>
      </c>
      <c r="FD698">
        <v>18</v>
      </c>
      <c r="FE698">
        <v>847.241</v>
      </c>
      <c r="FF698">
        <v>444.961</v>
      </c>
      <c r="FG698">
        <v>47.1817</v>
      </c>
      <c r="FH698">
        <v>26.2048</v>
      </c>
      <c r="FI698">
        <v>30.0007</v>
      </c>
      <c r="FJ698">
        <v>25.9327</v>
      </c>
      <c r="FK698">
        <v>25.9277</v>
      </c>
      <c r="FL698">
        <v>25.258</v>
      </c>
      <c r="FM698">
        <v>23.0017</v>
      </c>
      <c r="FN698">
        <v>0</v>
      </c>
      <c r="FO698">
        <v>47</v>
      </c>
      <c r="FP698">
        <v>420</v>
      </c>
      <c r="FQ698">
        <v>12.2171</v>
      </c>
      <c r="FR698">
        <v>101.375</v>
      </c>
      <c r="FS698">
        <v>101.785</v>
      </c>
    </row>
    <row r="699" spans="1:175">
      <c r="A699">
        <v>683</v>
      </c>
      <c r="B699">
        <v>1626466554</v>
      </c>
      <c r="C699">
        <v>1364.40000009537</v>
      </c>
      <c r="D699" t="s">
        <v>1660</v>
      </c>
      <c r="E699" t="s">
        <v>1661</v>
      </c>
      <c r="F699">
        <v>1</v>
      </c>
      <c r="G699" t="s">
        <v>291</v>
      </c>
      <c r="H699">
        <v>1626466553</v>
      </c>
      <c r="I699">
        <f>(J699)/1000</f>
        <v>0</v>
      </c>
      <c r="J699">
        <f>1000*CB699*AH699*(BX699-BY699)/(100*BQ699*(1000-AH699*BX699))</f>
        <v>0</v>
      </c>
      <c r="K699">
        <f>CB699*AH699*(BW699-BV699*(1000-AH699*BY699)/(1000-AH699*BX699))/(100*BQ699)</f>
        <v>0</v>
      </c>
      <c r="L699">
        <f>BV699 - IF(AH699&gt;1, K699*BQ699*100.0/(AJ699*CJ699), 0)</f>
        <v>0</v>
      </c>
      <c r="M699">
        <f>((S699-I699/2)*L699-K699)/(S699+I699/2)</f>
        <v>0</v>
      </c>
      <c r="N699">
        <f>M699*(CC699+CD699)/1000.0</f>
        <v>0</v>
      </c>
      <c r="O699">
        <f>(BV699 - IF(AH699&gt;1, K699*BQ699*100.0/(AJ699*CJ699), 0))*(CC699+CD699)/1000.0</f>
        <v>0</v>
      </c>
      <c r="P699">
        <f>2.0/((1/R699-1/Q699)+SIGN(R699)*SQRT((1/R699-1/Q699)*(1/R699-1/Q699) + 4*BR699/((BR699+1)*(BR699+1))*(2*1/R699*1/Q699-1/Q699*1/Q699)))</f>
        <v>0</v>
      </c>
      <c r="Q699">
        <f>IF(LEFT(BS699,1)&lt;&gt;"0",IF(LEFT(BS699,1)="1",3.0,BT699),$D$5+$E$5*(CJ699*CC699/($K$5*1000))+$F$5*(CJ699*CC699/($K$5*1000))*MAX(MIN(BQ699,$J$5),$I$5)*MAX(MIN(BQ699,$J$5),$I$5)+$G$5*MAX(MIN(BQ699,$J$5),$I$5)*(CJ699*CC699/($K$5*1000))+$H$5*(CJ699*CC699/($K$5*1000))*(CJ699*CC699/($K$5*1000)))</f>
        <v>0</v>
      </c>
      <c r="R699">
        <f>I699*(1000-(1000*0.61365*exp(17.502*V699/(240.97+V699))/(CC699+CD699)+BX699)/2)/(1000*0.61365*exp(17.502*V699/(240.97+V699))/(CC699+CD699)-BX699)</f>
        <v>0</v>
      </c>
      <c r="S699">
        <f>1/((BR699+1)/(P699/1.6)+1/(Q699/1.37)) + BR699/((BR699+1)/(P699/1.6) + BR699/(Q699/1.37))</f>
        <v>0</v>
      </c>
      <c r="T699">
        <f>(BM699*BP699)</f>
        <v>0</v>
      </c>
      <c r="U699">
        <f>(CE699+(T699+2*0.95*5.67E-8*(((CE699+$B$7)+273)^4-(CE699+273)^4)-44100*I699)/(1.84*29.3*Q699+8*0.95*5.67E-8*(CE699+273)^3))</f>
        <v>0</v>
      </c>
      <c r="V699">
        <f>($C$7*CF699+$D$7*CG699+$E$7*U699)</f>
        <v>0</v>
      </c>
      <c r="W699">
        <f>0.61365*exp(17.502*V699/(240.97+V699))</f>
        <v>0</v>
      </c>
      <c r="X699">
        <f>(Y699/Z699*100)</f>
        <v>0</v>
      </c>
      <c r="Y699">
        <f>BX699*(CC699+CD699)/1000</f>
        <v>0</v>
      </c>
      <c r="Z699">
        <f>0.61365*exp(17.502*CE699/(240.97+CE699))</f>
        <v>0</v>
      </c>
      <c r="AA699">
        <f>(W699-BX699*(CC699+CD699)/1000)</f>
        <v>0</v>
      </c>
      <c r="AB699">
        <f>(-I699*44100)</f>
        <v>0</v>
      </c>
      <c r="AC699">
        <f>2*29.3*Q699*0.92*(CE699-V699)</f>
        <v>0</v>
      </c>
      <c r="AD699">
        <f>2*0.95*5.67E-8*(((CE699+$B$7)+273)^4-(V699+273)^4)</f>
        <v>0</v>
      </c>
      <c r="AE699">
        <f>T699+AD699+AB699+AC699</f>
        <v>0</v>
      </c>
      <c r="AF699">
        <v>120</v>
      </c>
      <c r="AG699">
        <v>13</v>
      </c>
      <c r="AH699">
        <f>IF(AF699*$H$13&gt;=AJ699,1.0,(AJ699/(AJ699-AF699*$H$13)))</f>
        <v>0</v>
      </c>
      <c r="AI699">
        <f>(AH699-1)*100</f>
        <v>0</v>
      </c>
      <c r="AJ699">
        <f>MAX(0,($B$13+$C$13*CJ699)/(1+$D$13*CJ699)*CC699/(CE699+273)*$E$13)</f>
        <v>0</v>
      </c>
      <c r="AK699" t="s">
        <v>292</v>
      </c>
      <c r="AL699" t="s">
        <v>292</v>
      </c>
      <c r="AM699">
        <v>0</v>
      </c>
      <c r="AN699">
        <v>0</v>
      </c>
      <c r="AO699">
        <f>1-AM699/AN699</f>
        <v>0</v>
      </c>
      <c r="AP699">
        <v>0</v>
      </c>
      <c r="AQ699" t="s">
        <v>292</v>
      </c>
      <c r="AR699" t="s">
        <v>292</v>
      </c>
      <c r="AS699">
        <v>0</v>
      </c>
      <c r="AT699">
        <v>0</v>
      </c>
      <c r="AU699">
        <f>1-AS699/AT699</f>
        <v>0</v>
      </c>
      <c r="AV699">
        <v>0.5</v>
      </c>
      <c r="AW699">
        <f>BN699</f>
        <v>0</v>
      </c>
      <c r="AX699">
        <f>K699</f>
        <v>0</v>
      </c>
      <c r="AY699">
        <f>AU699*AV699*AW699</f>
        <v>0</v>
      </c>
      <c r="AZ699">
        <f>(AX699-AP699)/AW699</f>
        <v>0</v>
      </c>
      <c r="BA699">
        <f>(AN699-AT699)/AT699</f>
        <v>0</v>
      </c>
      <c r="BB699">
        <f>AM699/(AO699+AM699/AT699)</f>
        <v>0</v>
      </c>
      <c r="BC699" t="s">
        <v>292</v>
      </c>
      <c r="BD699">
        <v>0</v>
      </c>
      <c r="BE699">
        <f>IF(BD699&lt;&gt;0, BD699, BB699)</f>
        <v>0</v>
      </c>
      <c r="BF699">
        <f>1-BE699/AT699</f>
        <v>0</v>
      </c>
      <c r="BG699">
        <f>(AT699-AS699)/(AT699-BE699)</f>
        <v>0</v>
      </c>
      <c r="BH699">
        <f>(AN699-AT699)/(AN699-BE699)</f>
        <v>0</v>
      </c>
      <c r="BI699">
        <f>(AT699-AS699)/(AT699-AM699)</f>
        <v>0</v>
      </c>
      <c r="BJ699">
        <f>(AN699-AT699)/(AN699-AM699)</f>
        <v>0</v>
      </c>
      <c r="BK699">
        <f>(BG699*BE699/AS699)</f>
        <v>0</v>
      </c>
      <c r="BL699">
        <f>(1-BK699)</f>
        <v>0</v>
      </c>
      <c r="BM699">
        <f>$B$11*CK699+$C$11*CL699+$F$11*CM699*(1-CP699)</f>
        <v>0</v>
      </c>
      <c r="BN699">
        <f>BM699*BO699</f>
        <v>0</v>
      </c>
      <c r="BO699">
        <f>($B$11*$D$9+$C$11*$D$9+$F$11*((CZ699+CR699)/MAX(CZ699+CR699+DA699, 0.1)*$I$9+DA699/MAX(CZ699+CR699+DA699, 0.1)*$J$9))/($B$11+$C$11+$F$11)</f>
        <v>0</v>
      </c>
      <c r="BP699">
        <f>($B$11*$K$9+$C$11*$K$9+$F$11*((CZ699+CR699)/MAX(CZ699+CR699+DA699, 0.1)*$P$9+DA699/MAX(CZ699+CR699+DA699, 0.1)*$Q$9))/($B$11+$C$11+$F$11)</f>
        <v>0</v>
      </c>
      <c r="BQ699">
        <v>6</v>
      </c>
      <c r="BR699">
        <v>0.5</v>
      </c>
      <c r="BS699" t="s">
        <v>293</v>
      </c>
      <c r="BT699">
        <v>2</v>
      </c>
      <c r="BU699">
        <v>1626466553</v>
      </c>
      <c r="BV699">
        <v>395.462333333333</v>
      </c>
      <c r="BW699">
        <v>420.007666666667</v>
      </c>
      <c r="BX699">
        <v>22.4625</v>
      </c>
      <c r="BY699">
        <v>12.0749666666667</v>
      </c>
      <c r="BZ699">
        <v>393.913333333333</v>
      </c>
      <c r="CA699">
        <v>22.3688</v>
      </c>
      <c r="CB699">
        <v>899.993666666667</v>
      </c>
      <c r="CC699">
        <v>100.749666666667</v>
      </c>
      <c r="CD699">
        <v>0.0999833333333333</v>
      </c>
      <c r="CE699">
        <v>37.6443333333333</v>
      </c>
      <c r="CF699">
        <v>34.5573333333333</v>
      </c>
      <c r="CG699">
        <v>999.9</v>
      </c>
      <c r="CH699">
        <v>0</v>
      </c>
      <c r="CI699">
        <v>0</v>
      </c>
      <c r="CJ699">
        <v>9997.5</v>
      </c>
      <c r="CK699">
        <v>0</v>
      </c>
      <c r="CL699">
        <v>0.221023</v>
      </c>
      <c r="CM699">
        <v>1459.94</v>
      </c>
      <c r="CN699">
        <v>0.972989</v>
      </c>
      <c r="CO699">
        <v>0.0270114</v>
      </c>
      <c r="CP699">
        <v>0</v>
      </c>
      <c r="CQ699">
        <v>878.629666666667</v>
      </c>
      <c r="CR699">
        <v>4.99999</v>
      </c>
      <c r="CS699">
        <v>12958.4666666667</v>
      </c>
      <c r="CT699">
        <v>12727.7333333333</v>
      </c>
      <c r="CU699">
        <v>41.3956666666667</v>
      </c>
      <c r="CV699">
        <v>42.562</v>
      </c>
      <c r="CW699">
        <v>42.125</v>
      </c>
      <c r="CX699">
        <v>42.333</v>
      </c>
      <c r="CY699">
        <v>44.375</v>
      </c>
      <c r="CZ699">
        <v>1415.64</v>
      </c>
      <c r="DA699">
        <v>39.3</v>
      </c>
      <c r="DB699">
        <v>0</v>
      </c>
      <c r="DC699">
        <v>1626466565</v>
      </c>
      <c r="DD699">
        <v>0</v>
      </c>
      <c r="DE699">
        <v>879.065692307692</v>
      </c>
      <c r="DF699">
        <v>-4.22605127723889</v>
      </c>
      <c r="DG699">
        <v>-69.2444443355895</v>
      </c>
      <c r="DH699">
        <v>12966.4538461538</v>
      </c>
      <c r="DI699">
        <v>15</v>
      </c>
      <c r="DJ699">
        <v>1626465084.6</v>
      </c>
      <c r="DK699" t="s">
        <v>294</v>
      </c>
      <c r="DL699">
        <v>1626465076.6</v>
      </c>
      <c r="DM699">
        <v>1626465084.6</v>
      </c>
      <c r="DN699">
        <v>8</v>
      </c>
      <c r="DO699">
        <v>0.212</v>
      </c>
      <c r="DP699">
        <v>0.013</v>
      </c>
      <c r="DQ699">
        <v>1.588</v>
      </c>
      <c r="DR699">
        <v>-0.074</v>
      </c>
      <c r="DS699">
        <v>420</v>
      </c>
      <c r="DT699">
        <v>3</v>
      </c>
      <c r="DU699">
        <v>0.13</v>
      </c>
      <c r="DV699">
        <v>0.03</v>
      </c>
      <c r="DW699">
        <v>-24.5762536585366</v>
      </c>
      <c r="DX699">
        <v>0.310358885017428</v>
      </c>
      <c r="DY699">
        <v>0.0461162851377666</v>
      </c>
      <c r="DZ699">
        <v>1</v>
      </c>
      <c r="EA699">
        <v>879.358771428571</v>
      </c>
      <c r="EB699">
        <v>-5.20997260273897</v>
      </c>
      <c r="EC699">
        <v>0.556743546281889</v>
      </c>
      <c r="ED699">
        <v>1</v>
      </c>
      <c r="EE699">
        <v>10.3390975609756</v>
      </c>
      <c r="EF699">
        <v>0.267215331010487</v>
      </c>
      <c r="EG699">
        <v>0.027631066713207</v>
      </c>
      <c r="EH699">
        <v>0</v>
      </c>
      <c r="EI699">
        <v>2</v>
      </c>
      <c r="EJ699">
        <v>3</v>
      </c>
      <c r="EK699" t="s">
        <v>354</v>
      </c>
      <c r="EL699">
        <v>100</v>
      </c>
      <c r="EM699">
        <v>100</v>
      </c>
      <c r="EN699">
        <v>1.548</v>
      </c>
      <c r="EO699">
        <v>0.0939</v>
      </c>
      <c r="EP699">
        <v>0.796380875196005</v>
      </c>
      <c r="EQ699">
        <v>0.00225868272383977</v>
      </c>
      <c r="ER699">
        <v>-9.96746185667655e-07</v>
      </c>
      <c r="ES699">
        <v>2.83711317370827e-10</v>
      </c>
      <c r="ET699">
        <v>-0.071317122073674</v>
      </c>
      <c r="EU699">
        <v>-0.00217948432402501</v>
      </c>
      <c r="EV699">
        <v>0.000453263451741206</v>
      </c>
      <c r="EW699">
        <v>-1.16319206543697e-06</v>
      </c>
      <c r="EX699">
        <v>-2</v>
      </c>
      <c r="EY699">
        <v>2196</v>
      </c>
      <c r="EZ699">
        <v>1</v>
      </c>
      <c r="FA699">
        <v>25</v>
      </c>
      <c r="FB699">
        <v>24.6</v>
      </c>
      <c r="FC699">
        <v>24.5</v>
      </c>
      <c r="FD699">
        <v>18</v>
      </c>
      <c r="FE699">
        <v>847.236</v>
      </c>
      <c r="FF699">
        <v>445.109</v>
      </c>
      <c r="FG699">
        <v>47.1992</v>
      </c>
      <c r="FH699">
        <v>26.2086</v>
      </c>
      <c r="FI699">
        <v>30.0006</v>
      </c>
      <c r="FJ699">
        <v>25.9354</v>
      </c>
      <c r="FK699">
        <v>25.9308</v>
      </c>
      <c r="FL699">
        <v>25.2598</v>
      </c>
      <c r="FM699">
        <v>22.6992</v>
      </c>
      <c r="FN699">
        <v>0</v>
      </c>
      <c r="FO699">
        <v>47</v>
      </c>
      <c r="FP699">
        <v>420</v>
      </c>
      <c r="FQ699">
        <v>12.241</v>
      </c>
      <c r="FR699">
        <v>101.375</v>
      </c>
      <c r="FS699">
        <v>101.785</v>
      </c>
    </row>
    <row r="700" spans="1:175">
      <c r="A700">
        <v>684</v>
      </c>
      <c r="B700">
        <v>1626466556</v>
      </c>
      <c r="C700">
        <v>1366.40000009537</v>
      </c>
      <c r="D700" t="s">
        <v>1662</v>
      </c>
      <c r="E700" t="s">
        <v>1663</v>
      </c>
      <c r="F700">
        <v>1</v>
      </c>
      <c r="G700" t="s">
        <v>291</v>
      </c>
      <c r="H700">
        <v>1626466555</v>
      </c>
      <c r="I700">
        <f>(J700)/1000</f>
        <v>0</v>
      </c>
      <c r="J700">
        <f>1000*CB700*AH700*(BX700-BY700)/(100*BQ700*(1000-AH700*BX700))</f>
        <v>0</v>
      </c>
      <c r="K700">
        <f>CB700*AH700*(BW700-BV700*(1000-AH700*BY700)/(1000-AH700*BX700))/(100*BQ700)</f>
        <v>0</v>
      </c>
      <c r="L700">
        <f>BV700 - IF(AH700&gt;1, K700*BQ700*100.0/(AJ700*CJ700), 0)</f>
        <v>0</v>
      </c>
      <c r="M700">
        <f>((S700-I700/2)*L700-K700)/(S700+I700/2)</f>
        <v>0</v>
      </c>
      <c r="N700">
        <f>M700*(CC700+CD700)/1000.0</f>
        <v>0</v>
      </c>
      <c r="O700">
        <f>(BV700 - IF(AH700&gt;1, K700*BQ700*100.0/(AJ700*CJ700), 0))*(CC700+CD700)/1000.0</f>
        <v>0</v>
      </c>
      <c r="P700">
        <f>2.0/((1/R700-1/Q700)+SIGN(R700)*SQRT((1/R700-1/Q700)*(1/R700-1/Q700) + 4*BR700/((BR700+1)*(BR700+1))*(2*1/R700*1/Q700-1/Q700*1/Q700)))</f>
        <v>0</v>
      </c>
      <c r="Q700">
        <f>IF(LEFT(BS700,1)&lt;&gt;"0",IF(LEFT(BS700,1)="1",3.0,BT700),$D$5+$E$5*(CJ700*CC700/($K$5*1000))+$F$5*(CJ700*CC700/($K$5*1000))*MAX(MIN(BQ700,$J$5),$I$5)*MAX(MIN(BQ700,$J$5),$I$5)+$G$5*MAX(MIN(BQ700,$J$5),$I$5)*(CJ700*CC700/($K$5*1000))+$H$5*(CJ700*CC700/($K$5*1000))*(CJ700*CC700/($K$5*1000)))</f>
        <v>0</v>
      </c>
      <c r="R700">
        <f>I700*(1000-(1000*0.61365*exp(17.502*V700/(240.97+V700))/(CC700+CD700)+BX700)/2)/(1000*0.61365*exp(17.502*V700/(240.97+V700))/(CC700+CD700)-BX700)</f>
        <v>0</v>
      </c>
      <c r="S700">
        <f>1/((BR700+1)/(P700/1.6)+1/(Q700/1.37)) + BR700/((BR700+1)/(P700/1.6) + BR700/(Q700/1.37))</f>
        <v>0</v>
      </c>
      <c r="T700">
        <f>(BM700*BP700)</f>
        <v>0</v>
      </c>
      <c r="U700">
        <f>(CE700+(T700+2*0.95*5.67E-8*(((CE700+$B$7)+273)^4-(CE700+273)^4)-44100*I700)/(1.84*29.3*Q700+8*0.95*5.67E-8*(CE700+273)^3))</f>
        <v>0</v>
      </c>
      <c r="V700">
        <f>($C$7*CF700+$D$7*CG700+$E$7*U700)</f>
        <v>0</v>
      </c>
      <c r="W700">
        <f>0.61365*exp(17.502*V700/(240.97+V700))</f>
        <v>0</v>
      </c>
      <c r="X700">
        <f>(Y700/Z700*100)</f>
        <v>0</v>
      </c>
      <c r="Y700">
        <f>BX700*(CC700+CD700)/1000</f>
        <v>0</v>
      </c>
      <c r="Z700">
        <f>0.61365*exp(17.502*CE700/(240.97+CE700))</f>
        <v>0</v>
      </c>
      <c r="AA700">
        <f>(W700-BX700*(CC700+CD700)/1000)</f>
        <v>0</v>
      </c>
      <c r="AB700">
        <f>(-I700*44100)</f>
        <v>0</v>
      </c>
      <c r="AC700">
        <f>2*29.3*Q700*0.92*(CE700-V700)</f>
        <v>0</v>
      </c>
      <c r="AD700">
        <f>2*0.95*5.67E-8*(((CE700+$B$7)+273)^4-(V700+273)^4)</f>
        <v>0</v>
      </c>
      <c r="AE700">
        <f>T700+AD700+AB700+AC700</f>
        <v>0</v>
      </c>
      <c r="AF700">
        <v>120</v>
      </c>
      <c r="AG700">
        <v>13</v>
      </c>
      <c r="AH700">
        <f>IF(AF700*$H$13&gt;=AJ700,1.0,(AJ700/(AJ700-AF700*$H$13)))</f>
        <v>0</v>
      </c>
      <c r="AI700">
        <f>(AH700-1)*100</f>
        <v>0</v>
      </c>
      <c r="AJ700">
        <f>MAX(0,($B$13+$C$13*CJ700)/(1+$D$13*CJ700)*CC700/(CE700+273)*$E$13)</f>
        <v>0</v>
      </c>
      <c r="AK700" t="s">
        <v>292</v>
      </c>
      <c r="AL700" t="s">
        <v>292</v>
      </c>
      <c r="AM700">
        <v>0</v>
      </c>
      <c r="AN700">
        <v>0</v>
      </c>
      <c r="AO700">
        <f>1-AM700/AN700</f>
        <v>0</v>
      </c>
      <c r="AP700">
        <v>0</v>
      </c>
      <c r="AQ700" t="s">
        <v>292</v>
      </c>
      <c r="AR700" t="s">
        <v>292</v>
      </c>
      <c r="AS700">
        <v>0</v>
      </c>
      <c r="AT700">
        <v>0</v>
      </c>
      <c r="AU700">
        <f>1-AS700/AT700</f>
        <v>0</v>
      </c>
      <c r="AV700">
        <v>0.5</v>
      </c>
      <c r="AW700">
        <f>BN700</f>
        <v>0</v>
      </c>
      <c r="AX700">
        <f>K700</f>
        <v>0</v>
      </c>
      <c r="AY700">
        <f>AU700*AV700*AW700</f>
        <v>0</v>
      </c>
      <c r="AZ700">
        <f>(AX700-AP700)/AW700</f>
        <v>0</v>
      </c>
      <c r="BA700">
        <f>(AN700-AT700)/AT700</f>
        <v>0</v>
      </c>
      <c r="BB700">
        <f>AM700/(AO700+AM700/AT700)</f>
        <v>0</v>
      </c>
      <c r="BC700" t="s">
        <v>292</v>
      </c>
      <c r="BD700">
        <v>0</v>
      </c>
      <c r="BE700">
        <f>IF(BD700&lt;&gt;0, BD700, BB700)</f>
        <v>0</v>
      </c>
      <c r="BF700">
        <f>1-BE700/AT700</f>
        <v>0</v>
      </c>
      <c r="BG700">
        <f>(AT700-AS700)/(AT700-BE700)</f>
        <v>0</v>
      </c>
      <c r="BH700">
        <f>(AN700-AT700)/(AN700-BE700)</f>
        <v>0</v>
      </c>
      <c r="BI700">
        <f>(AT700-AS700)/(AT700-AM700)</f>
        <v>0</v>
      </c>
      <c r="BJ700">
        <f>(AN700-AT700)/(AN700-AM700)</f>
        <v>0</v>
      </c>
      <c r="BK700">
        <f>(BG700*BE700/AS700)</f>
        <v>0</v>
      </c>
      <c r="BL700">
        <f>(1-BK700)</f>
        <v>0</v>
      </c>
      <c r="BM700">
        <f>$B$11*CK700+$C$11*CL700+$F$11*CM700*(1-CP700)</f>
        <v>0</v>
      </c>
      <c r="BN700">
        <f>BM700*BO700</f>
        <v>0</v>
      </c>
      <c r="BO700">
        <f>($B$11*$D$9+$C$11*$D$9+$F$11*((CZ700+CR700)/MAX(CZ700+CR700+DA700, 0.1)*$I$9+DA700/MAX(CZ700+CR700+DA700, 0.1)*$J$9))/($B$11+$C$11+$F$11)</f>
        <v>0</v>
      </c>
      <c r="BP700">
        <f>($B$11*$K$9+$C$11*$K$9+$F$11*((CZ700+CR700)/MAX(CZ700+CR700+DA700, 0.1)*$P$9+DA700/MAX(CZ700+CR700+DA700, 0.1)*$Q$9))/($B$11+$C$11+$F$11)</f>
        <v>0</v>
      </c>
      <c r="BQ700">
        <v>6</v>
      </c>
      <c r="BR700">
        <v>0.5</v>
      </c>
      <c r="BS700" t="s">
        <v>293</v>
      </c>
      <c r="BT700">
        <v>2</v>
      </c>
      <c r="BU700">
        <v>1626466555</v>
      </c>
      <c r="BV700">
        <v>395.501666666667</v>
      </c>
      <c r="BW700">
        <v>419.976333333333</v>
      </c>
      <c r="BX700">
        <v>22.4827333333333</v>
      </c>
      <c r="BY700">
        <v>12.0863</v>
      </c>
      <c r="BZ700">
        <v>393.952666666667</v>
      </c>
      <c r="CA700">
        <v>22.3887333333333</v>
      </c>
      <c r="CB700">
        <v>900.029</v>
      </c>
      <c r="CC700">
        <v>100.750333333333</v>
      </c>
      <c r="CD700">
        <v>0.100186</v>
      </c>
      <c r="CE700">
        <v>37.6644</v>
      </c>
      <c r="CF700">
        <v>34.5811666666667</v>
      </c>
      <c r="CG700">
        <v>999.9</v>
      </c>
      <c r="CH700">
        <v>0</v>
      </c>
      <c r="CI700">
        <v>0</v>
      </c>
      <c r="CJ700">
        <v>9977.5</v>
      </c>
      <c r="CK700">
        <v>0</v>
      </c>
      <c r="CL700">
        <v>0.221023</v>
      </c>
      <c r="CM700">
        <v>1459.91666666667</v>
      </c>
      <c r="CN700">
        <v>0.973002333333333</v>
      </c>
      <c r="CO700">
        <v>0.0269976</v>
      </c>
      <c r="CP700">
        <v>0</v>
      </c>
      <c r="CQ700">
        <v>878.442333333333</v>
      </c>
      <c r="CR700">
        <v>4.99999</v>
      </c>
      <c r="CS700">
        <v>12955.3</v>
      </c>
      <c r="CT700">
        <v>12727.6</v>
      </c>
      <c r="CU700">
        <v>41.3956666666667</v>
      </c>
      <c r="CV700">
        <v>42.562</v>
      </c>
      <c r="CW700">
        <v>42.125</v>
      </c>
      <c r="CX700">
        <v>42.375</v>
      </c>
      <c r="CY700">
        <v>44.375</v>
      </c>
      <c r="CZ700">
        <v>1415.63666666667</v>
      </c>
      <c r="DA700">
        <v>39.28</v>
      </c>
      <c r="DB700">
        <v>0</v>
      </c>
      <c r="DC700">
        <v>1626466567.4</v>
      </c>
      <c r="DD700">
        <v>0</v>
      </c>
      <c r="DE700">
        <v>878.894576923077</v>
      </c>
      <c r="DF700">
        <v>-4.92605128723655</v>
      </c>
      <c r="DG700">
        <v>-69.8495726103474</v>
      </c>
      <c r="DH700">
        <v>12963.6423076923</v>
      </c>
      <c r="DI700">
        <v>15</v>
      </c>
      <c r="DJ700">
        <v>1626465084.6</v>
      </c>
      <c r="DK700" t="s">
        <v>294</v>
      </c>
      <c r="DL700">
        <v>1626465076.6</v>
      </c>
      <c r="DM700">
        <v>1626465084.6</v>
      </c>
      <c r="DN700">
        <v>8</v>
      </c>
      <c r="DO700">
        <v>0.212</v>
      </c>
      <c r="DP700">
        <v>0.013</v>
      </c>
      <c r="DQ700">
        <v>1.588</v>
      </c>
      <c r="DR700">
        <v>-0.074</v>
      </c>
      <c r="DS700">
        <v>420</v>
      </c>
      <c r="DT700">
        <v>3</v>
      </c>
      <c r="DU700">
        <v>0.13</v>
      </c>
      <c r="DV700">
        <v>0.03</v>
      </c>
      <c r="DW700">
        <v>-24.5670731707317</v>
      </c>
      <c r="DX700">
        <v>0.391279442508667</v>
      </c>
      <c r="DY700">
        <v>0.050890676823043</v>
      </c>
      <c r="DZ700">
        <v>1</v>
      </c>
      <c r="EA700">
        <v>879.151151515152</v>
      </c>
      <c r="EB700">
        <v>-4.28991887095428</v>
      </c>
      <c r="EC700">
        <v>0.445645471349222</v>
      </c>
      <c r="ED700">
        <v>1</v>
      </c>
      <c r="EE700">
        <v>10.3488</v>
      </c>
      <c r="EF700">
        <v>0.2702362369338</v>
      </c>
      <c r="EG700">
        <v>0.027935195040508</v>
      </c>
      <c r="EH700">
        <v>0</v>
      </c>
      <c r="EI700">
        <v>2</v>
      </c>
      <c r="EJ700">
        <v>3</v>
      </c>
      <c r="EK700" t="s">
        <v>354</v>
      </c>
      <c r="EL700">
        <v>100</v>
      </c>
      <c r="EM700">
        <v>100</v>
      </c>
      <c r="EN700">
        <v>1.549</v>
      </c>
      <c r="EO700">
        <v>0.0942</v>
      </c>
      <c r="EP700">
        <v>0.796380875196005</v>
      </c>
      <c r="EQ700">
        <v>0.00225868272383977</v>
      </c>
      <c r="ER700">
        <v>-9.96746185667655e-07</v>
      </c>
      <c r="ES700">
        <v>2.83711317370827e-10</v>
      </c>
      <c r="ET700">
        <v>-0.071317122073674</v>
      </c>
      <c r="EU700">
        <v>-0.00217948432402501</v>
      </c>
      <c r="EV700">
        <v>0.000453263451741206</v>
      </c>
      <c r="EW700">
        <v>-1.16319206543697e-06</v>
      </c>
      <c r="EX700">
        <v>-2</v>
      </c>
      <c r="EY700">
        <v>2196</v>
      </c>
      <c r="EZ700">
        <v>1</v>
      </c>
      <c r="FA700">
        <v>25</v>
      </c>
      <c r="FB700">
        <v>24.7</v>
      </c>
      <c r="FC700">
        <v>24.5</v>
      </c>
      <c r="FD700">
        <v>18</v>
      </c>
      <c r="FE700">
        <v>846.974</v>
      </c>
      <c r="FF700">
        <v>445.24</v>
      </c>
      <c r="FG700">
        <v>47.2166</v>
      </c>
      <c r="FH700">
        <v>26.2119</v>
      </c>
      <c r="FI700">
        <v>30.0007</v>
      </c>
      <c r="FJ700">
        <v>25.9384</v>
      </c>
      <c r="FK700">
        <v>25.9337</v>
      </c>
      <c r="FL700">
        <v>25.2592</v>
      </c>
      <c r="FM700">
        <v>22.6992</v>
      </c>
      <c r="FN700">
        <v>0</v>
      </c>
      <c r="FO700">
        <v>47</v>
      </c>
      <c r="FP700">
        <v>420</v>
      </c>
      <c r="FQ700">
        <v>12.2487</v>
      </c>
      <c r="FR700">
        <v>101.374</v>
      </c>
      <c r="FS700">
        <v>101.786</v>
      </c>
    </row>
    <row r="701" spans="1:175">
      <c r="A701">
        <v>685</v>
      </c>
      <c r="B701">
        <v>1626466558</v>
      </c>
      <c r="C701">
        <v>1368.40000009537</v>
      </c>
      <c r="D701" t="s">
        <v>1664</v>
      </c>
      <c r="E701" t="s">
        <v>1665</v>
      </c>
      <c r="F701">
        <v>1</v>
      </c>
      <c r="G701" t="s">
        <v>291</v>
      </c>
      <c r="H701">
        <v>1626466557</v>
      </c>
      <c r="I701">
        <f>(J701)/1000</f>
        <v>0</v>
      </c>
      <c r="J701">
        <f>1000*CB701*AH701*(BX701-BY701)/(100*BQ701*(1000-AH701*BX701))</f>
        <v>0</v>
      </c>
      <c r="K701">
        <f>CB701*AH701*(BW701-BV701*(1000-AH701*BY701)/(1000-AH701*BX701))/(100*BQ701)</f>
        <v>0</v>
      </c>
      <c r="L701">
        <f>BV701 - IF(AH701&gt;1, K701*BQ701*100.0/(AJ701*CJ701), 0)</f>
        <v>0</v>
      </c>
      <c r="M701">
        <f>((S701-I701/2)*L701-K701)/(S701+I701/2)</f>
        <v>0</v>
      </c>
      <c r="N701">
        <f>M701*(CC701+CD701)/1000.0</f>
        <v>0</v>
      </c>
      <c r="O701">
        <f>(BV701 - IF(AH701&gt;1, K701*BQ701*100.0/(AJ701*CJ701), 0))*(CC701+CD701)/1000.0</f>
        <v>0</v>
      </c>
      <c r="P701">
        <f>2.0/((1/R701-1/Q701)+SIGN(R701)*SQRT((1/R701-1/Q701)*(1/R701-1/Q701) + 4*BR701/((BR701+1)*(BR701+1))*(2*1/R701*1/Q701-1/Q701*1/Q701)))</f>
        <v>0</v>
      </c>
      <c r="Q701">
        <f>IF(LEFT(BS701,1)&lt;&gt;"0",IF(LEFT(BS701,1)="1",3.0,BT701),$D$5+$E$5*(CJ701*CC701/($K$5*1000))+$F$5*(CJ701*CC701/($K$5*1000))*MAX(MIN(BQ701,$J$5),$I$5)*MAX(MIN(BQ701,$J$5),$I$5)+$G$5*MAX(MIN(BQ701,$J$5),$I$5)*(CJ701*CC701/($K$5*1000))+$H$5*(CJ701*CC701/($K$5*1000))*(CJ701*CC701/($K$5*1000)))</f>
        <v>0</v>
      </c>
      <c r="R701">
        <f>I701*(1000-(1000*0.61365*exp(17.502*V701/(240.97+V701))/(CC701+CD701)+BX701)/2)/(1000*0.61365*exp(17.502*V701/(240.97+V701))/(CC701+CD701)-BX701)</f>
        <v>0</v>
      </c>
      <c r="S701">
        <f>1/((BR701+1)/(P701/1.6)+1/(Q701/1.37)) + BR701/((BR701+1)/(P701/1.6) + BR701/(Q701/1.37))</f>
        <v>0</v>
      </c>
      <c r="T701">
        <f>(BM701*BP701)</f>
        <v>0</v>
      </c>
      <c r="U701">
        <f>(CE701+(T701+2*0.95*5.67E-8*(((CE701+$B$7)+273)^4-(CE701+273)^4)-44100*I701)/(1.84*29.3*Q701+8*0.95*5.67E-8*(CE701+273)^3))</f>
        <v>0</v>
      </c>
      <c r="V701">
        <f>($C$7*CF701+$D$7*CG701+$E$7*U701)</f>
        <v>0</v>
      </c>
      <c r="W701">
        <f>0.61365*exp(17.502*V701/(240.97+V701))</f>
        <v>0</v>
      </c>
      <c r="X701">
        <f>(Y701/Z701*100)</f>
        <v>0</v>
      </c>
      <c r="Y701">
        <f>BX701*(CC701+CD701)/1000</f>
        <v>0</v>
      </c>
      <c r="Z701">
        <f>0.61365*exp(17.502*CE701/(240.97+CE701))</f>
        <v>0</v>
      </c>
      <c r="AA701">
        <f>(W701-BX701*(CC701+CD701)/1000)</f>
        <v>0</v>
      </c>
      <c r="AB701">
        <f>(-I701*44100)</f>
        <v>0</v>
      </c>
      <c r="AC701">
        <f>2*29.3*Q701*0.92*(CE701-V701)</f>
        <v>0</v>
      </c>
      <c r="AD701">
        <f>2*0.95*5.67E-8*(((CE701+$B$7)+273)^4-(V701+273)^4)</f>
        <v>0</v>
      </c>
      <c r="AE701">
        <f>T701+AD701+AB701+AC701</f>
        <v>0</v>
      </c>
      <c r="AF701">
        <v>120</v>
      </c>
      <c r="AG701">
        <v>13</v>
      </c>
      <c r="AH701">
        <f>IF(AF701*$H$13&gt;=AJ701,1.0,(AJ701/(AJ701-AF701*$H$13)))</f>
        <v>0</v>
      </c>
      <c r="AI701">
        <f>(AH701-1)*100</f>
        <v>0</v>
      </c>
      <c r="AJ701">
        <f>MAX(0,($B$13+$C$13*CJ701)/(1+$D$13*CJ701)*CC701/(CE701+273)*$E$13)</f>
        <v>0</v>
      </c>
      <c r="AK701" t="s">
        <v>292</v>
      </c>
      <c r="AL701" t="s">
        <v>292</v>
      </c>
      <c r="AM701">
        <v>0</v>
      </c>
      <c r="AN701">
        <v>0</v>
      </c>
      <c r="AO701">
        <f>1-AM701/AN701</f>
        <v>0</v>
      </c>
      <c r="AP701">
        <v>0</v>
      </c>
      <c r="AQ701" t="s">
        <v>292</v>
      </c>
      <c r="AR701" t="s">
        <v>292</v>
      </c>
      <c r="AS701">
        <v>0</v>
      </c>
      <c r="AT701">
        <v>0</v>
      </c>
      <c r="AU701">
        <f>1-AS701/AT701</f>
        <v>0</v>
      </c>
      <c r="AV701">
        <v>0.5</v>
      </c>
      <c r="AW701">
        <f>BN701</f>
        <v>0</v>
      </c>
      <c r="AX701">
        <f>K701</f>
        <v>0</v>
      </c>
      <c r="AY701">
        <f>AU701*AV701*AW701</f>
        <v>0</v>
      </c>
      <c r="AZ701">
        <f>(AX701-AP701)/AW701</f>
        <v>0</v>
      </c>
      <c r="BA701">
        <f>(AN701-AT701)/AT701</f>
        <v>0</v>
      </c>
      <c r="BB701">
        <f>AM701/(AO701+AM701/AT701)</f>
        <v>0</v>
      </c>
      <c r="BC701" t="s">
        <v>292</v>
      </c>
      <c r="BD701">
        <v>0</v>
      </c>
      <c r="BE701">
        <f>IF(BD701&lt;&gt;0, BD701, BB701)</f>
        <v>0</v>
      </c>
      <c r="BF701">
        <f>1-BE701/AT701</f>
        <v>0</v>
      </c>
      <c r="BG701">
        <f>(AT701-AS701)/(AT701-BE701)</f>
        <v>0</v>
      </c>
      <c r="BH701">
        <f>(AN701-AT701)/(AN701-BE701)</f>
        <v>0</v>
      </c>
      <c r="BI701">
        <f>(AT701-AS701)/(AT701-AM701)</f>
        <v>0</v>
      </c>
      <c r="BJ701">
        <f>(AN701-AT701)/(AN701-AM701)</f>
        <v>0</v>
      </c>
      <c r="BK701">
        <f>(BG701*BE701/AS701)</f>
        <v>0</v>
      </c>
      <c r="BL701">
        <f>(1-BK701)</f>
        <v>0</v>
      </c>
      <c r="BM701">
        <f>$B$11*CK701+$C$11*CL701+$F$11*CM701*(1-CP701)</f>
        <v>0</v>
      </c>
      <c r="BN701">
        <f>BM701*BO701</f>
        <v>0</v>
      </c>
      <c r="BO701">
        <f>($B$11*$D$9+$C$11*$D$9+$F$11*((CZ701+CR701)/MAX(CZ701+CR701+DA701, 0.1)*$I$9+DA701/MAX(CZ701+CR701+DA701, 0.1)*$J$9))/($B$11+$C$11+$F$11)</f>
        <v>0</v>
      </c>
      <c r="BP701">
        <f>($B$11*$K$9+$C$11*$K$9+$F$11*((CZ701+CR701)/MAX(CZ701+CR701+DA701, 0.1)*$P$9+DA701/MAX(CZ701+CR701+DA701, 0.1)*$Q$9))/($B$11+$C$11+$F$11)</f>
        <v>0</v>
      </c>
      <c r="BQ701">
        <v>6</v>
      </c>
      <c r="BR701">
        <v>0.5</v>
      </c>
      <c r="BS701" t="s">
        <v>293</v>
      </c>
      <c r="BT701">
        <v>2</v>
      </c>
      <c r="BU701">
        <v>1626466557</v>
      </c>
      <c r="BV701">
        <v>395.510333333333</v>
      </c>
      <c r="BW701">
        <v>419.950666666667</v>
      </c>
      <c r="BX701">
        <v>22.5026333333333</v>
      </c>
      <c r="BY701">
        <v>12.1151</v>
      </c>
      <c r="BZ701">
        <v>393.961333333333</v>
      </c>
      <c r="CA701">
        <v>22.4082666666667</v>
      </c>
      <c r="CB701">
        <v>900.039333333334</v>
      </c>
      <c r="CC701">
        <v>100.749333333333</v>
      </c>
      <c r="CD701">
        <v>0.100453333333333</v>
      </c>
      <c r="CE701">
        <v>37.6836666666667</v>
      </c>
      <c r="CF701">
        <v>34.5962666666667</v>
      </c>
      <c r="CG701">
        <v>999.9</v>
      </c>
      <c r="CH701">
        <v>0</v>
      </c>
      <c r="CI701">
        <v>0</v>
      </c>
      <c r="CJ701">
        <v>9977.5</v>
      </c>
      <c r="CK701">
        <v>0</v>
      </c>
      <c r="CL701">
        <v>0.221023</v>
      </c>
      <c r="CM701">
        <v>1459.99333333333</v>
      </c>
      <c r="CN701">
        <v>0.973003666666667</v>
      </c>
      <c r="CO701">
        <v>0.0269961333333333</v>
      </c>
      <c r="CP701">
        <v>0</v>
      </c>
      <c r="CQ701">
        <v>878.028666666667</v>
      </c>
      <c r="CR701">
        <v>4.99999</v>
      </c>
      <c r="CS701">
        <v>12954.7333333333</v>
      </c>
      <c r="CT701">
        <v>12728.3</v>
      </c>
      <c r="CU701">
        <v>41.437</v>
      </c>
      <c r="CV701">
        <v>42.562</v>
      </c>
      <c r="CW701">
        <v>42.125</v>
      </c>
      <c r="CX701">
        <v>42.354</v>
      </c>
      <c r="CY701">
        <v>44.3956666666667</v>
      </c>
      <c r="CZ701">
        <v>1415.71333333333</v>
      </c>
      <c r="DA701">
        <v>39.28</v>
      </c>
      <c r="DB701">
        <v>0</v>
      </c>
      <c r="DC701">
        <v>1626466569.2</v>
      </c>
      <c r="DD701">
        <v>0</v>
      </c>
      <c r="DE701">
        <v>878.70632</v>
      </c>
      <c r="DF701">
        <v>-4.83438462196402</v>
      </c>
      <c r="DG701">
        <v>-69.846153800297</v>
      </c>
      <c r="DH701">
        <v>12961.06</v>
      </c>
      <c r="DI701">
        <v>15</v>
      </c>
      <c r="DJ701">
        <v>1626465084.6</v>
      </c>
      <c r="DK701" t="s">
        <v>294</v>
      </c>
      <c r="DL701">
        <v>1626465076.6</v>
      </c>
      <c r="DM701">
        <v>1626465084.6</v>
      </c>
      <c r="DN701">
        <v>8</v>
      </c>
      <c r="DO701">
        <v>0.212</v>
      </c>
      <c r="DP701">
        <v>0.013</v>
      </c>
      <c r="DQ701">
        <v>1.588</v>
      </c>
      <c r="DR701">
        <v>-0.074</v>
      </c>
      <c r="DS701">
        <v>420</v>
      </c>
      <c r="DT701">
        <v>3</v>
      </c>
      <c r="DU701">
        <v>0.13</v>
      </c>
      <c r="DV701">
        <v>0.03</v>
      </c>
      <c r="DW701">
        <v>-24.5528756097561</v>
      </c>
      <c r="DX701">
        <v>0.534524738675938</v>
      </c>
      <c r="DY701">
        <v>0.0614508718328585</v>
      </c>
      <c r="DZ701">
        <v>0</v>
      </c>
      <c r="EA701">
        <v>878.97493939394</v>
      </c>
      <c r="EB701">
        <v>-4.90306013075721</v>
      </c>
      <c r="EC701">
        <v>0.514827240184516</v>
      </c>
      <c r="ED701">
        <v>1</v>
      </c>
      <c r="EE701">
        <v>10.3579195121951</v>
      </c>
      <c r="EF701">
        <v>0.241820905923352</v>
      </c>
      <c r="EG701">
        <v>0.0251386518014829</v>
      </c>
      <c r="EH701">
        <v>0</v>
      </c>
      <c r="EI701">
        <v>1</v>
      </c>
      <c r="EJ701">
        <v>3</v>
      </c>
      <c r="EK701" t="s">
        <v>427</v>
      </c>
      <c r="EL701">
        <v>100</v>
      </c>
      <c r="EM701">
        <v>100</v>
      </c>
      <c r="EN701">
        <v>1.549</v>
      </c>
      <c r="EO701">
        <v>0.0946</v>
      </c>
      <c r="EP701">
        <v>0.796380875196005</v>
      </c>
      <c r="EQ701">
        <v>0.00225868272383977</v>
      </c>
      <c r="ER701">
        <v>-9.96746185667655e-07</v>
      </c>
      <c r="ES701">
        <v>2.83711317370827e-10</v>
      </c>
      <c r="ET701">
        <v>-0.071317122073674</v>
      </c>
      <c r="EU701">
        <v>-0.00217948432402501</v>
      </c>
      <c r="EV701">
        <v>0.000453263451741206</v>
      </c>
      <c r="EW701">
        <v>-1.16319206543697e-06</v>
      </c>
      <c r="EX701">
        <v>-2</v>
      </c>
      <c r="EY701">
        <v>2196</v>
      </c>
      <c r="EZ701">
        <v>1</v>
      </c>
      <c r="FA701">
        <v>25</v>
      </c>
      <c r="FB701">
        <v>24.7</v>
      </c>
      <c r="FC701">
        <v>24.6</v>
      </c>
      <c r="FD701">
        <v>18</v>
      </c>
      <c r="FE701">
        <v>847.163</v>
      </c>
      <c r="FF701">
        <v>445.247</v>
      </c>
      <c r="FG701">
        <v>47.2349</v>
      </c>
      <c r="FH701">
        <v>26.2155</v>
      </c>
      <c r="FI701">
        <v>30.0008</v>
      </c>
      <c r="FJ701">
        <v>25.9414</v>
      </c>
      <c r="FK701">
        <v>25.9364</v>
      </c>
      <c r="FL701">
        <v>25.2606</v>
      </c>
      <c r="FM701">
        <v>22.6992</v>
      </c>
      <c r="FN701">
        <v>0</v>
      </c>
      <c r="FO701">
        <v>47</v>
      </c>
      <c r="FP701">
        <v>420</v>
      </c>
      <c r="FQ701">
        <v>12.2484</v>
      </c>
      <c r="FR701">
        <v>101.373</v>
      </c>
      <c r="FS701">
        <v>101.786</v>
      </c>
    </row>
    <row r="702" spans="1:175">
      <c r="A702">
        <v>686</v>
      </c>
      <c r="B702">
        <v>1626466560</v>
      </c>
      <c r="C702">
        <v>1370.40000009537</v>
      </c>
      <c r="D702" t="s">
        <v>1666</v>
      </c>
      <c r="E702" t="s">
        <v>1667</v>
      </c>
      <c r="F702">
        <v>1</v>
      </c>
      <c r="G702" t="s">
        <v>291</v>
      </c>
      <c r="H702">
        <v>1626466559</v>
      </c>
      <c r="I702">
        <f>(J702)/1000</f>
        <v>0</v>
      </c>
      <c r="J702">
        <f>1000*CB702*AH702*(BX702-BY702)/(100*BQ702*(1000-AH702*BX702))</f>
        <v>0</v>
      </c>
      <c r="K702">
        <f>CB702*AH702*(BW702-BV702*(1000-AH702*BY702)/(1000-AH702*BX702))/(100*BQ702)</f>
        <v>0</v>
      </c>
      <c r="L702">
        <f>BV702 - IF(AH702&gt;1, K702*BQ702*100.0/(AJ702*CJ702), 0)</f>
        <v>0</v>
      </c>
      <c r="M702">
        <f>((S702-I702/2)*L702-K702)/(S702+I702/2)</f>
        <v>0</v>
      </c>
      <c r="N702">
        <f>M702*(CC702+CD702)/1000.0</f>
        <v>0</v>
      </c>
      <c r="O702">
        <f>(BV702 - IF(AH702&gt;1, K702*BQ702*100.0/(AJ702*CJ702), 0))*(CC702+CD702)/1000.0</f>
        <v>0</v>
      </c>
      <c r="P702">
        <f>2.0/((1/R702-1/Q702)+SIGN(R702)*SQRT((1/R702-1/Q702)*(1/R702-1/Q702) + 4*BR702/((BR702+1)*(BR702+1))*(2*1/R702*1/Q702-1/Q702*1/Q702)))</f>
        <v>0</v>
      </c>
      <c r="Q702">
        <f>IF(LEFT(BS702,1)&lt;&gt;"0",IF(LEFT(BS702,1)="1",3.0,BT702),$D$5+$E$5*(CJ702*CC702/($K$5*1000))+$F$5*(CJ702*CC702/($K$5*1000))*MAX(MIN(BQ702,$J$5),$I$5)*MAX(MIN(BQ702,$J$5),$I$5)+$G$5*MAX(MIN(BQ702,$J$5),$I$5)*(CJ702*CC702/($K$5*1000))+$H$5*(CJ702*CC702/($K$5*1000))*(CJ702*CC702/($K$5*1000)))</f>
        <v>0</v>
      </c>
      <c r="R702">
        <f>I702*(1000-(1000*0.61365*exp(17.502*V702/(240.97+V702))/(CC702+CD702)+BX702)/2)/(1000*0.61365*exp(17.502*V702/(240.97+V702))/(CC702+CD702)-BX702)</f>
        <v>0</v>
      </c>
      <c r="S702">
        <f>1/((BR702+1)/(P702/1.6)+1/(Q702/1.37)) + BR702/((BR702+1)/(P702/1.6) + BR702/(Q702/1.37))</f>
        <v>0</v>
      </c>
      <c r="T702">
        <f>(BM702*BP702)</f>
        <v>0</v>
      </c>
      <c r="U702">
        <f>(CE702+(T702+2*0.95*5.67E-8*(((CE702+$B$7)+273)^4-(CE702+273)^4)-44100*I702)/(1.84*29.3*Q702+8*0.95*5.67E-8*(CE702+273)^3))</f>
        <v>0</v>
      </c>
      <c r="V702">
        <f>($C$7*CF702+$D$7*CG702+$E$7*U702)</f>
        <v>0</v>
      </c>
      <c r="W702">
        <f>0.61365*exp(17.502*V702/(240.97+V702))</f>
        <v>0</v>
      </c>
      <c r="X702">
        <f>(Y702/Z702*100)</f>
        <v>0</v>
      </c>
      <c r="Y702">
        <f>BX702*(CC702+CD702)/1000</f>
        <v>0</v>
      </c>
      <c r="Z702">
        <f>0.61365*exp(17.502*CE702/(240.97+CE702))</f>
        <v>0</v>
      </c>
      <c r="AA702">
        <f>(W702-BX702*(CC702+CD702)/1000)</f>
        <v>0</v>
      </c>
      <c r="AB702">
        <f>(-I702*44100)</f>
        <v>0</v>
      </c>
      <c r="AC702">
        <f>2*29.3*Q702*0.92*(CE702-V702)</f>
        <v>0</v>
      </c>
      <c r="AD702">
        <f>2*0.95*5.67E-8*(((CE702+$B$7)+273)^4-(V702+273)^4)</f>
        <v>0</v>
      </c>
      <c r="AE702">
        <f>T702+AD702+AB702+AC702</f>
        <v>0</v>
      </c>
      <c r="AF702">
        <v>120</v>
      </c>
      <c r="AG702">
        <v>13</v>
      </c>
      <c r="AH702">
        <f>IF(AF702*$H$13&gt;=AJ702,1.0,(AJ702/(AJ702-AF702*$H$13)))</f>
        <v>0</v>
      </c>
      <c r="AI702">
        <f>(AH702-1)*100</f>
        <v>0</v>
      </c>
      <c r="AJ702">
        <f>MAX(0,($B$13+$C$13*CJ702)/(1+$D$13*CJ702)*CC702/(CE702+273)*$E$13)</f>
        <v>0</v>
      </c>
      <c r="AK702" t="s">
        <v>292</v>
      </c>
      <c r="AL702" t="s">
        <v>292</v>
      </c>
      <c r="AM702">
        <v>0</v>
      </c>
      <c r="AN702">
        <v>0</v>
      </c>
      <c r="AO702">
        <f>1-AM702/AN702</f>
        <v>0</v>
      </c>
      <c r="AP702">
        <v>0</v>
      </c>
      <c r="AQ702" t="s">
        <v>292</v>
      </c>
      <c r="AR702" t="s">
        <v>292</v>
      </c>
      <c r="AS702">
        <v>0</v>
      </c>
      <c r="AT702">
        <v>0</v>
      </c>
      <c r="AU702">
        <f>1-AS702/AT702</f>
        <v>0</v>
      </c>
      <c r="AV702">
        <v>0.5</v>
      </c>
      <c r="AW702">
        <f>BN702</f>
        <v>0</v>
      </c>
      <c r="AX702">
        <f>K702</f>
        <v>0</v>
      </c>
      <c r="AY702">
        <f>AU702*AV702*AW702</f>
        <v>0</v>
      </c>
      <c r="AZ702">
        <f>(AX702-AP702)/AW702</f>
        <v>0</v>
      </c>
      <c r="BA702">
        <f>(AN702-AT702)/AT702</f>
        <v>0</v>
      </c>
      <c r="BB702">
        <f>AM702/(AO702+AM702/AT702)</f>
        <v>0</v>
      </c>
      <c r="BC702" t="s">
        <v>292</v>
      </c>
      <c r="BD702">
        <v>0</v>
      </c>
      <c r="BE702">
        <f>IF(BD702&lt;&gt;0, BD702, BB702)</f>
        <v>0</v>
      </c>
      <c r="BF702">
        <f>1-BE702/AT702</f>
        <v>0</v>
      </c>
      <c r="BG702">
        <f>(AT702-AS702)/(AT702-BE702)</f>
        <v>0</v>
      </c>
      <c r="BH702">
        <f>(AN702-AT702)/(AN702-BE702)</f>
        <v>0</v>
      </c>
      <c r="BI702">
        <f>(AT702-AS702)/(AT702-AM702)</f>
        <v>0</v>
      </c>
      <c r="BJ702">
        <f>(AN702-AT702)/(AN702-AM702)</f>
        <v>0</v>
      </c>
      <c r="BK702">
        <f>(BG702*BE702/AS702)</f>
        <v>0</v>
      </c>
      <c r="BL702">
        <f>(1-BK702)</f>
        <v>0</v>
      </c>
      <c r="BM702">
        <f>$B$11*CK702+$C$11*CL702+$F$11*CM702*(1-CP702)</f>
        <v>0</v>
      </c>
      <c r="BN702">
        <f>BM702*BO702</f>
        <v>0</v>
      </c>
      <c r="BO702">
        <f>($B$11*$D$9+$C$11*$D$9+$F$11*((CZ702+CR702)/MAX(CZ702+CR702+DA702, 0.1)*$I$9+DA702/MAX(CZ702+CR702+DA702, 0.1)*$J$9))/($B$11+$C$11+$F$11)</f>
        <v>0</v>
      </c>
      <c r="BP702">
        <f>($B$11*$K$9+$C$11*$K$9+$F$11*((CZ702+CR702)/MAX(CZ702+CR702+DA702, 0.1)*$P$9+DA702/MAX(CZ702+CR702+DA702, 0.1)*$Q$9))/($B$11+$C$11+$F$11)</f>
        <v>0</v>
      </c>
      <c r="BQ702">
        <v>6</v>
      </c>
      <c r="BR702">
        <v>0.5</v>
      </c>
      <c r="BS702" t="s">
        <v>293</v>
      </c>
      <c r="BT702">
        <v>2</v>
      </c>
      <c r="BU702">
        <v>1626466559</v>
      </c>
      <c r="BV702">
        <v>395.488333333333</v>
      </c>
      <c r="BW702">
        <v>419.966666666667</v>
      </c>
      <c r="BX702">
        <v>22.5277333333333</v>
      </c>
      <c r="BY702">
        <v>12.1429</v>
      </c>
      <c r="BZ702">
        <v>393.939666666667</v>
      </c>
      <c r="CA702">
        <v>22.433</v>
      </c>
      <c r="CB702">
        <v>899.968333333333</v>
      </c>
      <c r="CC702">
        <v>100.747333333333</v>
      </c>
      <c r="CD702">
        <v>0.0998614</v>
      </c>
      <c r="CE702">
        <v>37.6998</v>
      </c>
      <c r="CF702">
        <v>34.6081</v>
      </c>
      <c r="CG702">
        <v>999.9</v>
      </c>
      <c r="CH702">
        <v>0</v>
      </c>
      <c r="CI702">
        <v>0</v>
      </c>
      <c r="CJ702">
        <v>10009.3733333333</v>
      </c>
      <c r="CK702">
        <v>0</v>
      </c>
      <c r="CL702">
        <v>0.221023</v>
      </c>
      <c r="CM702">
        <v>1459.99333333333</v>
      </c>
      <c r="CN702">
        <v>0.973003666666667</v>
      </c>
      <c r="CO702">
        <v>0.0269961</v>
      </c>
      <c r="CP702">
        <v>0</v>
      </c>
      <c r="CQ702">
        <v>877.676666666667</v>
      </c>
      <c r="CR702">
        <v>4.99999</v>
      </c>
      <c r="CS702">
        <v>12949.3666666667</v>
      </c>
      <c r="CT702">
        <v>12728.3</v>
      </c>
      <c r="CU702">
        <v>41.437</v>
      </c>
      <c r="CV702">
        <v>42.562</v>
      </c>
      <c r="CW702">
        <v>42.125</v>
      </c>
      <c r="CX702">
        <v>42.375</v>
      </c>
      <c r="CY702">
        <v>44.437</v>
      </c>
      <c r="CZ702">
        <v>1415.71333333333</v>
      </c>
      <c r="DA702">
        <v>39.28</v>
      </c>
      <c r="DB702">
        <v>0</v>
      </c>
      <c r="DC702">
        <v>1626466571</v>
      </c>
      <c r="DD702">
        <v>0</v>
      </c>
      <c r="DE702">
        <v>878.579730769231</v>
      </c>
      <c r="DF702">
        <v>-5.86088888754966</v>
      </c>
      <c r="DG702">
        <v>-73.0598289291798</v>
      </c>
      <c r="DH702">
        <v>12959.0230769231</v>
      </c>
      <c r="DI702">
        <v>15</v>
      </c>
      <c r="DJ702">
        <v>1626465084.6</v>
      </c>
      <c r="DK702" t="s">
        <v>294</v>
      </c>
      <c r="DL702">
        <v>1626465076.6</v>
      </c>
      <c r="DM702">
        <v>1626465084.6</v>
      </c>
      <c r="DN702">
        <v>8</v>
      </c>
      <c r="DO702">
        <v>0.212</v>
      </c>
      <c r="DP702">
        <v>0.013</v>
      </c>
      <c r="DQ702">
        <v>1.588</v>
      </c>
      <c r="DR702">
        <v>-0.074</v>
      </c>
      <c r="DS702">
        <v>420</v>
      </c>
      <c r="DT702">
        <v>3</v>
      </c>
      <c r="DU702">
        <v>0.13</v>
      </c>
      <c r="DV702">
        <v>0.03</v>
      </c>
      <c r="DW702">
        <v>-24.5361853658537</v>
      </c>
      <c r="DX702">
        <v>0.504183972125357</v>
      </c>
      <c r="DY702">
        <v>0.0587910419631259</v>
      </c>
      <c r="DZ702">
        <v>0</v>
      </c>
      <c r="EA702">
        <v>878.825257142857</v>
      </c>
      <c r="EB702">
        <v>-4.95980430528373</v>
      </c>
      <c r="EC702">
        <v>0.550823505197051</v>
      </c>
      <c r="ED702">
        <v>1</v>
      </c>
      <c r="EE702">
        <v>10.3650365853659</v>
      </c>
      <c r="EF702">
        <v>0.193948432055739</v>
      </c>
      <c r="EG702">
        <v>0.0208091531935579</v>
      </c>
      <c r="EH702">
        <v>0</v>
      </c>
      <c r="EI702">
        <v>1</v>
      </c>
      <c r="EJ702">
        <v>3</v>
      </c>
      <c r="EK702" t="s">
        <v>427</v>
      </c>
      <c r="EL702">
        <v>100</v>
      </c>
      <c r="EM702">
        <v>100</v>
      </c>
      <c r="EN702">
        <v>1.549</v>
      </c>
      <c r="EO702">
        <v>0.095</v>
      </c>
      <c r="EP702">
        <v>0.796380875196005</v>
      </c>
      <c r="EQ702">
        <v>0.00225868272383977</v>
      </c>
      <c r="ER702">
        <v>-9.96746185667655e-07</v>
      </c>
      <c r="ES702">
        <v>2.83711317370827e-10</v>
      </c>
      <c r="ET702">
        <v>-0.071317122073674</v>
      </c>
      <c r="EU702">
        <v>-0.00217948432402501</v>
      </c>
      <c r="EV702">
        <v>0.000453263451741206</v>
      </c>
      <c r="EW702">
        <v>-1.16319206543697e-06</v>
      </c>
      <c r="EX702">
        <v>-2</v>
      </c>
      <c r="EY702">
        <v>2196</v>
      </c>
      <c r="EZ702">
        <v>1</v>
      </c>
      <c r="FA702">
        <v>25</v>
      </c>
      <c r="FB702">
        <v>24.7</v>
      </c>
      <c r="FC702">
        <v>24.6</v>
      </c>
      <c r="FD702">
        <v>18</v>
      </c>
      <c r="FE702">
        <v>847.325</v>
      </c>
      <c r="FF702">
        <v>445.09</v>
      </c>
      <c r="FG702">
        <v>47.2528</v>
      </c>
      <c r="FH702">
        <v>26.2191</v>
      </c>
      <c r="FI702">
        <v>30.0006</v>
      </c>
      <c r="FJ702">
        <v>25.9441</v>
      </c>
      <c r="FK702">
        <v>25.9395</v>
      </c>
      <c r="FL702">
        <v>25.2608</v>
      </c>
      <c r="FM702">
        <v>22.6992</v>
      </c>
      <c r="FN702">
        <v>0</v>
      </c>
      <c r="FO702">
        <v>47</v>
      </c>
      <c r="FP702">
        <v>420</v>
      </c>
      <c r="FQ702">
        <v>12.2408</v>
      </c>
      <c r="FR702">
        <v>101.374</v>
      </c>
      <c r="FS702">
        <v>101.785</v>
      </c>
    </row>
    <row r="703" spans="1:175">
      <c r="A703">
        <v>687</v>
      </c>
      <c r="B703">
        <v>1626466562</v>
      </c>
      <c r="C703">
        <v>1372.40000009537</v>
      </c>
      <c r="D703" t="s">
        <v>1668</v>
      </c>
      <c r="E703" t="s">
        <v>1669</v>
      </c>
      <c r="F703">
        <v>1</v>
      </c>
      <c r="G703" t="s">
        <v>291</v>
      </c>
      <c r="H703">
        <v>1626466561</v>
      </c>
      <c r="I703">
        <f>(J703)/1000</f>
        <v>0</v>
      </c>
      <c r="J703">
        <f>1000*CB703*AH703*(BX703-BY703)/(100*BQ703*(1000-AH703*BX703))</f>
        <v>0</v>
      </c>
      <c r="K703">
        <f>CB703*AH703*(BW703-BV703*(1000-AH703*BY703)/(1000-AH703*BX703))/(100*BQ703)</f>
        <v>0</v>
      </c>
      <c r="L703">
        <f>BV703 - IF(AH703&gt;1, K703*BQ703*100.0/(AJ703*CJ703), 0)</f>
        <v>0</v>
      </c>
      <c r="M703">
        <f>((S703-I703/2)*L703-K703)/(S703+I703/2)</f>
        <v>0</v>
      </c>
      <c r="N703">
        <f>M703*(CC703+CD703)/1000.0</f>
        <v>0</v>
      </c>
      <c r="O703">
        <f>(BV703 - IF(AH703&gt;1, K703*BQ703*100.0/(AJ703*CJ703), 0))*(CC703+CD703)/1000.0</f>
        <v>0</v>
      </c>
      <c r="P703">
        <f>2.0/((1/R703-1/Q703)+SIGN(R703)*SQRT((1/R703-1/Q703)*(1/R703-1/Q703) + 4*BR703/((BR703+1)*(BR703+1))*(2*1/R703*1/Q703-1/Q703*1/Q703)))</f>
        <v>0</v>
      </c>
      <c r="Q703">
        <f>IF(LEFT(BS703,1)&lt;&gt;"0",IF(LEFT(BS703,1)="1",3.0,BT703),$D$5+$E$5*(CJ703*CC703/($K$5*1000))+$F$5*(CJ703*CC703/($K$5*1000))*MAX(MIN(BQ703,$J$5),$I$5)*MAX(MIN(BQ703,$J$5),$I$5)+$G$5*MAX(MIN(BQ703,$J$5),$I$5)*(CJ703*CC703/($K$5*1000))+$H$5*(CJ703*CC703/($K$5*1000))*(CJ703*CC703/($K$5*1000)))</f>
        <v>0</v>
      </c>
      <c r="R703">
        <f>I703*(1000-(1000*0.61365*exp(17.502*V703/(240.97+V703))/(CC703+CD703)+BX703)/2)/(1000*0.61365*exp(17.502*V703/(240.97+V703))/(CC703+CD703)-BX703)</f>
        <v>0</v>
      </c>
      <c r="S703">
        <f>1/((BR703+1)/(P703/1.6)+1/(Q703/1.37)) + BR703/((BR703+1)/(P703/1.6) + BR703/(Q703/1.37))</f>
        <v>0</v>
      </c>
      <c r="T703">
        <f>(BM703*BP703)</f>
        <v>0</v>
      </c>
      <c r="U703">
        <f>(CE703+(T703+2*0.95*5.67E-8*(((CE703+$B$7)+273)^4-(CE703+273)^4)-44100*I703)/(1.84*29.3*Q703+8*0.95*5.67E-8*(CE703+273)^3))</f>
        <v>0</v>
      </c>
      <c r="V703">
        <f>($C$7*CF703+$D$7*CG703+$E$7*U703)</f>
        <v>0</v>
      </c>
      <c r="W703">
        <f>0.61365*exp(17.502*V703/(240.97+V703))</f>
        <v>0</v>
      </c>
      <c r="X703">
        <f>(Y703/Z703*100)</f>
        <v>0</v>
      </c>
      <c r="Y703">
        <f>BX703*(CC703+CD703)/1000</f>
        <v>0</v>
      </c>
      <c r="Z703">
        <f>0.61365*exp(17.502*CE703/(240.97+CE703))</f>
        <v>0</v>
      </c>
      <c r="AA703">
        <f>(W703-BX703*(CC703+CD703)/1000)</f>
        <v>0</v>
      </c>
      <c r="AB703">
        <f>(-I703*44100)</f>
        <v>0</v>
      </c>
      <c r="AC703">
        <f>2*29.3*Q703*0.92*(CE703-V703)</f>
        <v>0</v>
      </c>
      <c r="AD703">
        <f>2*0.95*5.67E-8*(((CE703+$B$7)+273)^4-(V703+273)^4)</f>
        <v>0</v>
      </c>
      <c r="AE703">
        <f>T703+AD703+AB703+AC703</f>
        <v>0</v>
      </c>
      <c r="AF703">
        <v>120</v>
      </c>
      <c r="AG703">
        <v>13</v>
      </c>
      <c r="AH703">
        <f>IF(AF703*$H$13&gt;=AJ703,1.0,(AJ703/(AJ703-AF703*$H$13)))</f>
        <v>0</v>
      </c>
      <c r="AI703">
        <f>(AH703-1)*100</f>
        <v>0</v>
      </c>
      <c r="AJ703">
        <f>MAX(0,($B$13+$C$13*CJ703)/(1+$D$13*CJ703)*CC703/(CE703+273)*$E$13)</f>
        <v>0</v>
      </c>
      <c r="AK703" t="s">
        <v>292</v>
      </c>
      <c r="AL703" t="s">
        <v>292</v>
      </c>
      <c r="AM703">
        <v>0</v>
      </c>
      <c r="AN703">
        <v>0</v>
      </c>
      <c r="AO703">
        <f>1-AM703/AN703</f>
        <v>0</v>
      </c>
      <c r="AP703">
        <v>0</v>
      </c>
      <c r="AQ703" t="s">
        <v>292</v>
      </c>
      <c r="AR703" t="s">
        <v>292</v>
      </c>
      <c r="AS703">
        <v>0</v>
      </c>
      <c r="AT703">
        <v>0</v>
      </c>
      <c r="AU703">
        <f>1-AS703/AT703</f>
        <v>0</v>
      </c>
      <c r="AV703">
        <v>0.5</v>
      </c>
      <c r="AW703">
        <f>BN703</f>
        <v>0</v>
      </c>
      <c r="AX703">
        <f>K703</f>
        <v>0</v>
      </c>
      <c r="AY703">
        <f>AU703*AV703*AW703</f>
        <v>0</v>
      </c>
      <c r="AZ703">
        <f>(AX703-AP703)/AW703</f>
        <v>0</v>
      </c>
      <c r="BA703">
        <f>(AN703-AT703)/AT703</f>
        <v>0</v>
      </c>
      <c r="BB703">
        <f>AM703/(AO703+AM703/AT703)</f>
        <v>0</v>
      </c>
      <c r="BC703" t="s">
        <v>292</v>
      </c>
      <c r="BD703">
        <v>0</v>
      </c>
      <c r="BE703">
        <f>IF(BD703&lt;&gt;0, BD703, BB703)</f>
        <v>0</v>
      </c>
      <c r="BF703">
        <f>1-BE703/AT703</f>
        <v>0</v>
      </c>
      <c r="BG703">
        <f>(AT703-AS703)/(AT703-BE703)</f>
        <v>0</v>
      </c>
      <c r="BH703">
        <f>(AN703-AT703)/(AN703-BE703)</f>
        <v>0</v>
      </c>
      <c r="BI703">
        <f>(AT703-AS703)/(AT703-AM703)</f>
        <v>0</v>
      </c>
      <c r="BJ703">
        <f>(AN703-AT703)/(AN703-AM703)</f>
        <v>0</v>
      </c>
      <c r="BK703">
        <f>(BG703*BE703/AS703)</f>
        <v>0</v>
      </c>
      <c r="BL703">
        <f>(1-BK703)</f>
        <v>0</v>
      </c>
      <c r="BM703">
        <f>$B$11*CK703+$C$11*CL703+$F$11*CM703*(1-CP703)</f>
        <v>0</v>
      </c>
      <c r="BN703">
        <f>BM703*BO703</f>
        <v>0</v>
      </c>
      <c r="BO703">
        <f>($B$11*$D$9+$C$11*$D$9+$F$11*((CZ703+CR703)/MAX(CZ703+CR703+DA703, 0.1)*$I$9+DA703/MAX(CZ703+CR703+DA703, 0.1)*$J$9))/($B$11+$C$11+$F$11)</f>
        <v>0</v>
      </c>
      <c r="BP703">
        <f>($B$11*$K$9+$C$11*$K$9+$F$11*((CZ703+CR703)/MAX(CZ703+CR703+DA703, 0.1)*$P$9+DA703/MAX(CZ703+CR703+DA703, 0.1)*$Q$9))/($B$11+$C$11+$F$11)</f>
        <v>0</v>
      </c>
      <c r="BQ703">
        <v>6</v>
      </c>
      <c r="BR703">
        <v>0.5</v>
      </c>
      <c r="BS703" t="s">
        <v>293</v>
      </c>
      <c r="BT703">
        <v>2</v>
      </c>
      <c r="BU703">
        <v>1626466561</v>
      </c>
      <c r="BV703">
        <v>395.452</v>
      </c>
      <c r="BW703">
        <v>419.960333333333</v>
      </c>
      <c r="BX703">
        <v>22.5543</v>
      </c>
      <c r="BY703">
        <v>12.1545</v>
      </c>
      <c r="BZ703">
        <v>393.903333333333</v>
      </c>
      <c r="CA703">
        <v>22.4591</v>
      </c>
      <c r="CB703">
        <v>900.005333333333</v>
      </c>
      <c r="CC703">
        <v>100.749</v>
      </c>
      <c r="CD703">
        <v>0.100179333333333</v>
      </c>
      <c r="CE703">
        <v>37.7136666666667</v>
      </c>
      <c r="CF703">
        <v>34.6282333333333</v>
      </c>
      <c r="CG703">
        <v>999.9</v>
      </c>
      <c r="CH703">
        <v>0</v>
      </c>
      <c r="CI703">
        <v>0</v>
      </c>
      <c r="CJ703">
        <v>9995.63333333333</v>
      </c>
      <c r="CK703">
        <v>0</v>
      </c>
      <c r="CL703">
        <v>0.221023</v>
      </c>
      <c r="CM703">
        <v>1459.99666666667</v>
      </c>
      <c r="CN703">
        <v>0.972997</v>
      </c>
      <c r="CO703">
        <v>0.0270029666666667</v>
      </c>
      <c r="CP703">
        <v>0</v>
      </c>
      <c r="CQ703">
        <v>877.723333333333</v>
      </c>
      <c r="CR703">
        <v>4.99999</v>
      </c>
      <c r="CS703">
        <v>12949.4666666667</v>
      </c>
      <c r="CT703">
        <v>12728.3</v>
      </c>
      <c r="CU703">
        <v>41.437</v>
      </c>
      <c r="CV703">
        <v>42.562</v>
      </c>
      <c r="CW703">
        <v>42.1456666666667</v>
      </c>
      <c r="CX703">
        <v>42.375</v>
      </c>
      <c r="CY703">
        <v>44.3956666666667</v>
      </c>
      <c r="CZ703">
        <v>1415.70666666667</v>
      </c>
      <c r="DA703">
        <v>39.29</v>
      </c>
      <c r="DB703">
        <v>0</v>
      </c>
      <c r="DC703">
        <v>1626466573.4</v>
      </c>
      <c r="DD703">
        <v>0</v>
      </c>
      <c r="DE703">
        <v>878.342153846154</v>
      </c>
      <c r="DF703">
        <v>-5.76676923937882</v>
      </c>
      <c r="DG703">
        <v>-74.2427349997714</v>
      </c>
      <c r="DH703">
        <v>12956.3461538462</v>
      </c>
      <c r="DI703">
        <v>15</v>
      </c>
      <c r="DJ703">
        <v>1626465084.6</v>
      </c>
      <c r="DK703" t="s">
        <v>294</v>
      </c>
      <c r="DL703">
        <v>1626465076.6</v>
      </c>
      <c r="DM703">
        <v>1626465084.6</v>
      </c>
      <c r="DN703">
        <v>8</v>
      </c>
      <c r="DO703">
        <v>0.212</v>
      </c>
      <c r="DP703">
        <v>0.013</v>
      </c>
      <c r="DQ703">
        <v>1.588</v>
      </c>
      <c r="DR703">
        <v>-0.074</v>
      </c>
      <c r="DS703">
        <v>420</v>
      </c>
      <c r="DT703">
        <v>3</v>
      </c>
      <c r="DU703">
        <v>0.13</v>
      </c>
      <c r="DV703">
        <v>0.03</v>
      </c>
      <c r="DW703">
        <v>-24.5208268292683</v>
      </c>
      <c r="DX703">
        <v>0.340187456445973</v>
      </c>
      <c r="DY703">
        <v>0.0448234478293704</v>
      </c>
      <c r="DZ703">
        <v>1</v>
      </c>
      <c r="EA703">
        <v>878.638727272727</v>
      </c>
      <c r="EB703">
        <v>-5.3386106650883</v>
      </c>
      <c r="EC703">
        <v>0.556269515706814</v>
      </c>
      <c r="ED703">
        <v>1</v>
      </c>
      <c r="EE703">
        <v>10.3713146341463</v>
      </c>
      <c r="EF703">
        <v>0.16818606271777</v>
      </c>
      <c r="EG703">
        <v>0.0184110062651508</v>
      </c>
      <c r="EH703">
        <v>0</v>
      </c>
      <c r="EI703">
        <v>2</v>
      </c>
      <c r="EJ703">
        <v>3</v>
      </c>
      <c r="EK703" t="s">
        <v>354</v>
      </c>
      <c r="EL703">
        <v>100</v>
      </c>
      <c r="EM703">
        <v>100</v>
      </c>
      <c r="EN703">
        <v>1.549</v>
      </c>
      <c r="EO703">
        <v>0.0954</v>
      </c>
      <c r="EP703">
        <v>0.796380875196005</v>
      </c>
      <c r="EQ703">
        <v>0.00225868272383977</v>
      </c>
      <c r="ER703">
        <v>-9.96746185667655e-07</v>
      </c>
      <c r="ES703">
        <v>2.83711317370827e-10</v>
      </c>
      <c r="ET703">
        <v>-0.071317122073674</v>
      </c>
      <c r="EU703">
        <v>-0.00217948432402501</v>
      </c>
      <c r="EV703">
        <v>0.000453263451741206</v>
      </c>
      <c r="EW703">
        <v>-1.16319206543697e-06</v>
      </c>
      <c r="EX703">
        <v>-2</v>
      </c>
      <c r="EY703">
        <v>2196</v>
      </c>
      <c r="EZ703">
        <v>1</v>
      </c>
      <c r="FA703">
        <v>25</v>
      </c>
      <c r="FB703">
        <v>24.8</v>
      </c>
      <c r="FC703">
        <v>24.6</v>
      </c>
      <c r="FD703">
        <v>18</v>
      </c>
      <c r="FE703">
        <v>847.348</v>
      </c>
      <c r="FF703">
        <v>445.083</v>
      </c>
      <c r="FG703">
        <v>47.2699</v>
      </c>
      <c r="FH703">
        <v>26.2224</v>
      </c>
      <c r="FI703">
        <v>30.0006</v>
      </c>
      <c r="FJ703">
        <v>25.9472</v>
      </c>
      <c r="FK703">
        <v>25.9424</v>
      </c>
      <c r="FL703">
        <v>25.2609</v>
      </c>
      <c r="FM703">
        <v>22.4239</v>
      </c>
      <c r="FN703">
        <v>0</v>
      </c>
      <c r="FO703">
        <v>47</v>
      </c>
      <c r="FP703">
        <v>420</v>
      </c>
      <c r="FQ703">
        <v>12.2562</v>
      </c>
      <c r="FR703">
        <v>101.374</v>
      </c>
      <c r="FS703">
        <v>101.784</v>
      </c>
    </row>
    <row r="704" spans="1:175">
      <c r="A704">
        <v>688</v>
      </c>
      <c r="B704">
        <v>1626466564</v>
      </c>
      <c r="C704">
        <v>1374.40000009537</v>
      </c>
      <c r="D704" t="s">
        <v>1670</v>
      </c>
      <c r="E704" t="s">
        <v>1671</v>
      </c>
      <c r="F704">
        <v>1</v>
      </c>
      <c r="G704" t="s">
        <v>291</v>
      </c>
      <c r="H704">
        <v>1626466563</v>
      </c>
      <c r="I704">
        <f>(J704)/1000</f>
        <v>0</v>
      </c>
      <c r="J704">
        <f>1000*CB704*AH704*(BX704-BY704)/(100*BQ704*(1000-AH704*BX704))</f>
        <v>0</v>
      </c>
      <c r="K704">
        <f>CB704*AH704*(BW704-BV704*(1000-AH704*BY704)/(1000-AH704*BX704))/(100*BQ704)</f>
        <v>0</v>
      </c>
      <c r="L704">
        <f>BV704 - IF(AH704&gt;1, K704*BQ704*100.0/(AJ704*CJ704), 0)</f>
        <v>0</v>
      </c>
      <c r="M704">
        <f>((S704-I704/2)*L704-K704)/(S704+I704/2)</f>
        <v>0</v>
      </c>
      <c r="N704">
        <f>M704*(CC704+CD704)/1000.0</f>
        <v>0</v>
      </c>
      <c r="O704">
        <f>(BV704 - IF(AH704&gt;1, K704*BQ704*100.0/(AJ704*CJ704), 0))*(CC704+CD704)/1000.0</f>
        <v>0</v>
      </c>
      <c r="P704">
        <f>2.0/((1/R704-1/Q704)+SIGN(R704)*SQRT((1/R704-1/Q704)*(1/R704-1/Q704) + 4*BR704/((BR704+1)*(BR704+1))*(2*1/R704*1/Q704-1/Q704*1/Q704)))</f>
        <v>0</v>
      </c>
      <c r="Q704">
        <f>IF(LEFT(BS704,1)&lt;&gt;"0",IF(LEFT(BS704,1)="1",3.0,BT704),$D$5+$E$5*(CJ704*CC704/($K$5*1000))+$F$5*(CJ704*CC704/($K$5*1000))*MAX(MIN(BQ704,$J$5),$I$5)*MAX(MIN(BQ704,$J$5),$I$5)+$G$5*MAX(MIN(BQ704,$J$5),$I$5)*(CJ704*CC704/($K$5*1000))+$H$5*(CJ704*CC704/($K$5*1000))*(CJ704*CC704/($K$5*1000)))</f>
        <v>0</v>
      </c>
      <c r="R704">
        <f>I704*(1000-(1000*0.61365*exp(17.502*V704/(240.97+V704))/(CC704+CD704)+BX704)/2)/(1000*0.61365*exp(17.502*V704/(240.97+V704))/(CC704+CD704)-BX704)</f>
        <v>0</v>
      </c>
      <c r="S704">
        <f>1/((BR704+1)/(P704/1.6)+1/(Q704/1.37)) + BR704/((BR704+1)/(P704/1.6) + BR704/(Q704/1.37))</f>
        <v>0</v>
      </c>
      <c r="T704">
        <f>(BM704*BP704)</f>
        <v>0</v>
      </c>
      <c r="U704">
        <f>(CE704+(T704+2*0.95*5.67E-8*(((CE704+$B$7)+273)^4-(CE704+273)^4)-44100*I704)/(1.84*29.3*Q704+8*0.95*5.67E-8*(CE704+273)^3))</f>
        <v>0</v>
      </c>
      <c r="V704">
        <f>($C$7*CF704+$D$7*CG704+$E$7*U704)</f>
        <v>0</v>
      </c>
      <c r="W704">
        <f>0.61365*exp(17.502*V704/(240.97+V704))</f>
        <v>0</v>
      </c>
      <c r="X704">
        <f>(Y704/Z704*100)</f>
        <v>0</v>
      </c>
      <c r="Y704">
        <f>BX704*(CC704+CD704)/1000</f>
        <v>0</v>
      </c>
      <c r="Z704">
        <f>0.61365*exp(17.502*CE704/(240.97+CE704))</f>
        <v>0</v>
      </c>
      <c r="AA704">
        <f>(W704-BX704*(CC704+CD704)/1000)</f>
        <v>0</v>
      </c>
      <c r="AB704">
        <f>(-I704*44100)</f>
        <v>0</v>
      </c>
      <c r="AC704">
        <f>2*29.3*Q704*0.92*(CE704-V704)</f>
        <v>0</v>
      </c>
      <c r="AD704">
        <f>2*0.95*5.67E-8*(((CE704+$B$7)+273)^4-(V704+273)^4)</f>
        <v>0</v>
      </c>
      <c r="AE704">
        <f>T704+AD704+AB704+AC704</f>
        <v>0</v>
      </c>
      <c r="AF704">
        <v>119</v>
      </c>
      <c r="AG704">
        <v>13</v>
      </c>
      <c r="AH704">
        <f>IF(AF704*$H$13&gt;=AJ704,1.0,(AJ704/(AJ704-AF704*$H$13)))</f>
        <v>0</v>
      </c>
      <c r="AI704">
        <f>(AH704-1)*100</f>
        <v>0</v>
      </c>
      <c r="AJ704">
        <f>MAX(0,($B$13+$C$13*CJ704)/(1+$D$13*CJ704)*CC704/(CE704+273)*$E$13)</f>
        <v>0</v>
      </c>
      <c r="AK704" t="s">
        <v>292</v>
      </c>
      <c r="AL704" t="s">
        <v>292</v>
      </c>
      <c r="AM704">
        <v>0</v>
      </c>
      <c r="AN704">
        <v>0</v>
      </c>
      <c r="AO704">
        <f>1-AM704/AN704</f>
        <v>0</v>
      </c>
      <c r="AP704">
        <v>0</v>
      </c>
      <c r="AQ704" t="s">
        <v>292</v>
      </c>
      <c r="AR704" t="s">
        <v>292</v>
      </c>
      <c r="AS704">
        <v>0</v>
      </c>
      <c r="AT704">
        <v>0</v>
      </c>
      <c r="AU704">
        <f>1-AS704/AT704</f>
        <v>0</v>
      </c>
      <c r="AV704">
        <v>0.5</v>
      </c>
      <c r="AW704">
        <f>BN704</f>
        <v>0</v>
      </c>
      <c r="AX704">
        <f>K704</f>
        <v>0</v>
      </c>
      <c r="AY704">
        <f>AU704*AV704*AW704</f>
        <v>0</v>
      </c>
      <c r="AZ704">
        <f>(AX704-AP704)/AW704</f>
        <v>0</v>
      </c>
      <c r="BA704">
        <f>(AN704-AT704)/AT704</f>
        <v>0</v>
      </c>
      <c r="BB704">
        <f>AM704/(AO704+AM704/AT704)</f>
        <v>0</v>
      </c>
      <c r="BC704" t="s">
        <v>292</v>
      </c>
      <c r="BD704">
        <v>0</v>
      </c>
      <c r="BE704">
        <f>IF(BD704&lt;&gt;0, BD704, BB704)</f>
        <v>0</v>
      </c>
      <c r="BF704">
        <f>1-BE704/AT704</f>
        <v>0</v>
      </c>
      <c r="BG704">
        <f>(AT704-AS704)/(AT704-BE704)</f>
        <v>0</v>
      </c>
      <c r="BH704">
        <f>(AN704-AT704)/(AN704-BE704)</f>
        <v>0</v>
      </c>
      <c r="BI704">
        <f>(AT704-AS704)/(AT704-AM704)</f>
        <v>0</v>
      </c>
      <c r="BJ704">
        <f>(AN704-AT704)/(AN704-AM704)</f>
        <v>0</v>
      </c>
      <c r="BK704">
        <f>(BG704*BE704/AS704)</f>
        <v>0</v>
      </c>
      <c r="BL704">
        <f>(1-BK704)</f>
        <v>0</v>
      </c>
      <c r="BM704">
        <f>$B$11*CK704+$C$11*CL704+$F$11*CM704*(1-CP704)</f>
        <v>0</v>
      </c>
      <c r="BN704">
        <f>BM704*BO704</f>
        <v>0</v>
      </c>
      <c r="BO704">
        <f>($B$11*$D$9+$C$11*$D$9+$F$11*((CZ704+CR704)/MAX(CZ704+CR704+DA704, 0.1)*$I$9+DA704/MAX(CZ704+CR704+DA704, 0.1)*$J$9))/($B$11+$C$11+$F$11)</f>
        <v>0</v>
      </c>
      <c r="BP704">
        <f>($B$11*$K$9+$C$11*$K$9+$F$11*((CZ704+CR704)/MAX(CZ704+CR704+DA704, 0.1)*$P$9+DA704/MAX(CZ704+CR704+DA704, 0.1)*$Q$9))/($B$11+$C$11+$F$11)</f>
        <v>0</v>
      </c>
      <c r="BQ704">
        <v>6</v>
      </c>
      <c r="BR704">
        <v>0.5</v>
      </c>
      <c r="BS704" t="s">
        <v>293</v>
      </c>
      <c r="BT704">
        <v>2</v>
      </c>
      <c r="BU704">
        <v>1626466563</v>
      </c>
      <c r="BV704">
        <v>395.471666666667</v>
      </c>
      <c r="BW704">
        <v>419.953666666667</v>
      </c>
      <c r="BX704">
        <v>22.5725333333333</v>
      </c>
      <c r="BY704">
        <v>12.1635666666667</v>
      </c>
      <c r="BZ704">
        <v>393.923333333333</v>
      </c>
      <c r="CA704">
        <v>22.4770666666667</v>
      </c>
      <c r="CB704">
        <v>900.026</v>
      </c>
      <c r="CC704">
        <v>100.750666666667</v>
      </c>
      <c r="CD704">
        <v>0.100462</v>
      </c>
      <c r="CE704">
        <v>37.7316</v>
      </c>
      <c r="CF704">
        <v>34.6455</v>
      </c>
      <c r="CG704">
        <v>999.9</v>
      </c>
      <c r="CH704">
        <v>0</v>
      </c>
      <c r="CI704">
        <v>0</v>
      </c>
      <c r="CJ704">
        <v>9986.23333333333</v>
      </c>
      <c r="CK704">
        <v>0</v>
      </c>
      <c r="CL704">
        <v>0.221023</v>
      </c>
      <c r="CM704">
        <v>1459.99333333333</v>
      </c>
      <c r="CN704">
        <v>0.972997</v>
      </c>
      <c r="CO704">
        <v>0.0270029</v>
      </c>
      <c r="CP704">
        <v>0</v>
      </c>
      <c r="CQ704">
        <v>877.492</v>
      </c>
      <c r="CR704">
        <v>4.99999</v>
      </c>
      <c r="CS704">
        <v>12946.5666666667</v>
      </c>
      <c r="CT704">
        <v>12728.2666666667</v>
      </c>
      <c r="CU704">
        <v>41.437</v>
      </c>
      <c r="CV704">
        <v>42.604</v>
      </c>
      <c r="CW704">
        <v>42.187</v>
      </c>
      <c r="CX704">
        <v>42.375</v>
      </c>
      <c r="CY704">
        <v>44.437</v>
      </c>
      <c r="CZ704">
        <v>1415.70333333333</v>
      </c>
      <c r="DA704">
        <v>39.29</v>
      </c>
      <c r="DB704">
        <v>0</v>
      </c>
      <c r="DC704">
        <v>1626466575.2</v>
      </c>
      <c r="DD704">
        <v>0</v>
      </c>
      <c r="DE704">
        <v>878.11792</v>
      </c>
      <c r="DF704">
        <v>-6.20976924205537</v>
      </c>
      <c r="DG704">
        <v>-75.5307692380974</v>
      </c>
      <c r="DH704">
        <v>12953.808</v>
      </c>
      <c r="DI704">
        <v>15</v>
      </c>
      <c r="DJ704">
        <v>1626465084.6</v>
      </c>
      <c r="DK704" t="s">
        <v>294</v>
      </c>
      <c r="DL704">
        <v>1626465076.6</v>
      </c>
      <c r="DM704">
        <v>1626465084.6</v>
      </c>
      <c r="DN704">
        <v>8</v>
      </c>
      <c r="DO704">
        <v>0.212</v>
      </c>
      <c r="DP704">
        <v>0.013</v>
      </c>
      <c r="DQ704">
        <v>1.588</v>
      </c>
      <c r="DR704">
        <v>-0.074</v>
      </c>
      <c r="DS704">
        <v>420</v>
      </c>
      <c r="DT704">
        <v>3</v>
      </c>
      <c r="DU704">
        <v>0.13</v>
      </c>
      <c r="DV704">
        <v>0.03</v>
      </c>
      <c r="DW704">
        <v>-24.5101951219512</v>
      </c>
      <c r="DX704">
        <v>0.217785365853638</v>
      </c>
      <c r="DY704">
        <v>0.0348702469527546</v>
      </c>
      <c r="DZ704">
        <v>1</v>
      </c>
      <c r="EA704">
        <v>878.468181818182</v>
      </c>
      <c r="EB704">
        <v>-5.41285642133685</v>
      </c>
      <c r="EC704">
        <v>0.563471730599306</v>
      </c>
      <c r="ED704">
        <v>1</v>
      </c>
      <c r="EE704">
        <v>10.3771902439024</v>
      </c>
      <c r="EF704">
        <v>0.175862717770058</v>
      </c>
      <c r="EG704">
        <v>0.0190979861647838</v>
      </c>
      <c r="EH704">
        <v>0</v>
      </c>
      <c r="EI704">
        <v>2</v>
      </c>
      <c r="EJ704">
        <v>3</v>
      </c>
      <c r="EK704" t="s">
        <v>354</v>
      </c>
      <c r="EL704">
        <v>100</v>
      </c>
      <c r="EM704">
        <v>100</v>
      </c>
      <c r="EN704">
        <v>1.549</v>
      </c>
      <c r="EO704">
        <v>0.0956</v>
      </c>
      <c r="EP704">
        <v>0.796380875196005</v>
      </c>
      <c r="EQ704">
        <v>0.00225868272383977</v>
      </c>
      <c r="ER704">
        <v>-9.96746185667655e-07</v>
      </c>
      <c r="ES704">
        <v>2.83711317370827e-10</v>
      </c>
      <c r="ET704">
        <v>-0.071317122073674</v>
      </c>
      <c r="EU704">
        <v>-0.00217948432402501</v>
      </c>
      <c r="EV704">
        <v>0.000453263451741206</v>
      </c>
      <c r="EW704">
        <v>-1.16319206543697e-06</v>
      </c>
      <c r="EX704">
        <v>-2</v>
      </c>
      <c r="EY704">
        <v>2196</v>
      </c>
      <c r="EZ704">
        <v>1</v>
      </c>
      <c r="FA704">
        <v>25</v>
      </c>
      <c r="FB704">
        <v>24.8</v>
      </c>
      <c r="FC704">
        <v>24.7</v>
      </c>
      <c r="FD704">
        <v>18</v>
      </c>
      <c r="FE704">
        <v>847.442</v>
      </c>
      <c r="FF704">
        <v>445.197</v>
      </c>
      <c r="FG704">
        <v>47.2876</v>
      </c>
      <c r="FH704">
        <v>26.2263</v>
      </c>
      <c r="FI704">
        <v>30.0007</v>
      </c>
      <c r="FJ704">
        <v>25.9502</v>
      </c>
      <c r="FK704">
        <v>25.9452</v>
      </c>
      <c r="FL704">
        <v>25.2634</v>
      </c>
      <c r="FM704">
        <v>22.4239</v>
      </c>
      <c r="FN704">
        <v>0</v>
      </c>
      <c r="FO704">
        <v>47</v>
      </c>
      <c r="FP704">
        <v>420</v>
      </c>
      <c r="FQ704">
        <v>12.236</v>
      </c>
      <c r="FR704">
        <v>101.372</v>
      </c>
      <c r="FS704">
        <v>101.783</v>
      </c>
    </row>
    <row r="705" spans="1:175">
      <c r="A705">
        <v>689</v>
      </c>
      <c r="B705">
        <v>1626466566</v>
      </c>
      <c r="C705">
        <v>1376.40000009537</v>
      </c>
      <c r="D705" t="s">
        <v>1672</v>
      </c>
      <c r="E705" t="s">
        <v>1673</v>
      </c>
      <c r="F705">
        <v>1</v>
      </c>
      <c r="G705" t="s">
        <v>291</v>
      </c>
      <c r="H705">
        <v>1626466565</v>
      </c>
      <c r="I705">
        <f>(J705)/1000</f>
        <v>0</v>
      </c>
      <c r="J705">
        <f>1000*CB705*AH705*(BX705-BY705)/(100*BQ705*(1000-AH705*BX705))</f>
        <v>0</v>
      </c>
      <c r="K705">
        <f>CB705*AH705*(BW705-BV705*(1000-AH705*BY705)/(1000-AH705*BX705))/(100*BQ705)</f>
        <v>0</v>
      </c>
      <c r="L705">
        <f>BV705 - IF(AH705&gt;1, K705*BQ705*100.0/(AJ705*CJ705), 0)</f>
        <v>0</v>
      </c>
      <c r="M705">
        <f>((S705-I705/2)*L705-K705)/(S705+I705/2)</f>
        <v>0</v>
      </c>
      <c r="N705">
        <f>M705*(CC705+CD705)/1000.0</f>
        <v>0</v>
      </c>
      <c r="O705">
        <f>(BV705 - IF(AH705&gt;1, K705*BQ705*100.0/(AJ705*CJ705), 0))*(CC705+CD705)/1000.0</f>
        <v>0</v>
      </c>
      <c r="P705">
        <f>2.0/((1/R705-1/Q705)+SIGN(R705)*SQRT((1/R705-1/Q705)*(1/R705-1/Q705) + 4*BR705/((BR705+1)*(BR705+1))*(2*1/R705*1/Q705-1/Q705*1/Q705)))</f>
        <v>0</v>
      </c>
      <c r="Q705">
        <f>IF(LEFT(BS705,1)&lt;&gt;"0",IF(LEFT(BS705,1)="1",3.0,BT705),$D$5+$E$5*(CJ705*CC705/($K$5*1000))+$F$5*(CJ705*CC705/($K$5*1000))*MAX(MIN(BQ705,$J$5),$I$5)*MAX(MIN(BQ705,$J$5),$I$5)+$G$5*MAX(MIN(BQ705,$J$5),$I$5)*(CJ705*CC705/($K$5*1000))+$H$5*(CJ705*CC705/($K$5*1000))*(CJ705*CC705/($K$5*1000)))</f>
        <v>0</v>
      </c>
      <c r="R705">
        <f>I705*(1000-(1000*0.61365*exp(17.502*V705/(240.97+V705))/(CC705+CD705)+BX705)/2)/(1000*0.61365*exp(17.502*V705/(240.97+V705))/(CC705+CD705)-BX705)</f>
        <v>0</v>
      </c>
      <c r="S705">
        <f>1/((BR705+1)/(P705/1.6)+1/(Q705/1.37)) + BR705/((BR705+1)/(P705/1.6) + BR705/(Q705/1.37))</f>
        <v>0</v>
      </c>
      <c r="T705">
        <f>(BM705*BP705)</f>
        <v>0</v>
      </c>
      <c r="U705">
        <f>(CE705+(T705+2*0.95*5.67E-8*(((CE705+$B$7)+273)^4-(CE705+273)^4)-44100*I705)/(1.84*29.3*Q705+8*0.95*5.67E-8*(CE705+273)^3))</f>
        <v>0</v>
      </c>
      <c r="V705">
        <f>($C$7*CF705+$D$7*CG705+$E$7*U705)</f>
        <v>0</v>
      </c>
      <c r="W705">
        <f>0.61365*exp(17.502*V705/(240.97+V705))</f>
        <v>0</v>
      </c>
      <c r="X705">
        <f>(Y705/Z705*100)</f>
        <v>0</v>
      </c>
      <c r="Y705">
        <f>BX705*(CC705+CD705)/1000</f>
        <v>0</v>
      </c>
      <c r="Z705">
        <f>0.61365*exp(17.502*CE705/(240.97+CE705))</f>
        <v>0</v>
      </c>
      <c r="AA705">
        <f>(W705-BX705*(CC705+CD705)/1000)</f>
        <v>0</v>
      </c>
      <c r="AB705">
        <f>(-I705*44100)</f>
        <v>0</v>
      </c>
      <c r="AC705">
        <f>2*29.3*Q705*0.92*(CE705-V705)</f>
        <v>0</v>
      </c>
      <c r="AD705">
        <f>2*0.95*5.67E-8*(((CE705+$B$7)+273)^4-(V705+273)^4)</f>
        <v>0</v>
      </c>
      <c r="AE705">
        <f>T705+AD705+AB705+AC705</f>
        <v>0</v>
      </c>
      <c r="AF705">
        <v>119</v>
      </c>
      <c r="AG705">
        <v>13</v>
      </c>
      <c r="AH705">
        <f>IF(AF705*$H$13&gt;=AJ705,1.0,(AJ705/(AJ705-AF705*$H$13)))</f>
        <v>0</v>
      </c>
      <c r="AI705">
        <f>(AH705-1)*100</f>
        <v>0</v>
      </c>
      <c r="AJ705">
        <f>MAX(0,($B$13+$C$13*CJ705)/(1+$D$13*CJ705)*CC705/(CE705+273)*$E$13)</f>
        <v>0</v>
      </c>
      <c r="AK705" t="s">
        <v>292</v>
      </c>
      <c r="AL705" t="s">
        <v>292</v>
      </c>
      <c r="AM705">
        <v>0</v>
      </c>
      <c r="AN705">
        <v>0</v>
      </c>
      <c r="AO705">
        <f>1-AM705/AN705</f>
        <v>0</v>
      </c>
      <c r="AP705">
        <v>0</v>
      </c>
      <c r="AQ705" t="s">
        <v>292</v>
      </c>
      <c r="AR705" t="s">
        <v>292</v>
      </c>
      <c r="AS705">
        <v>0</v>
      </c>
      <c r="AT705">
        <v>0</v>
      </c>
      <c r="AU705">
        <f>1-AS705/AT705</f>
        <v>0</v>
      </c>
      <c r="AV705">
        <v>0.5</v>
      </c>
      <c r="AW705">
        <f>BN705</f>
        <v>0</v>
      </c>
      <c r="AX705">
        <f>K705</f>
        <v>0</v>
      </c>
      <c r="AY705">
        <f>AU705*AV705*AW705</f>
        <v>0</v>
      </c>
      <c r="AZ705">
        <f>(AX705-AP705)/AW705</f>
        <v>0</v>
      </c>
      <c r="BA705">
        <f>(AN705-AT705)/AT705</f>
        <v>0</v>
      </c>
      <c r="BB705">
        <f>AM705/(AO705+AM705/AT705)</f>
        <v>0</v>
      </c>
      <c r="BC705" t="s">
        <v>292</v>
      </c>
      <c r="BD705">
        <v>0</v>
      </c>
      <c r="BE705">
        <f>IF(BD705&lt;&gt;0, BD705, BB705)</f>
        <v>0</v>
      </c>
      <c r="BF705">
        <f>1-BE705/AT705</f>
        <v>0</v>
      </c>
      <c r="BG705">
        <f>(AT705-AS705)/(AT705-BE705)</f>
        <v>0</v>
      </c>
      <c r="BH705">
        <f>(AN705-AT705)/(AN705-BE705)</f>
        <v>0</v>
      </c>
      <c r="BI705">
        <f>(AT705-AS705)/(AT705-AM705)</f>
        <v>0</v>
      </c>
      <c r="BJ705">
        <f>(AN705-AT705)/(AN705-AM705)</f>
        <v>0</v>
      </c>
      <c r="BK705">
        <f>(BG705*BE705/AS705)</f>
        <v>0</v>
      </c>
      <c r="BL705">
        <f>(1-BK705)</f>
        <v>0</v>
      </c>
      <c r="BM705">
        <f>$B$11*CK705+$C$11*CL705+$F$11*CM705*(1-CP705)</f>
        <v>0</v>
      </c>
      <c r="BN705">
        <f>BM705*BO705</f>
        <v>0</v>
      </c>
      <c r="BO705">
        <f>($B$11*$D$9+$C$11*$D$9+$F$11*((CZ705+CR705)/MAX(CZ705+CR705+DA705, 0.1)*$I$9+DA705/MAX(CZ705+CR705+DA705, 0.1)*$J$9))/($B$11+$C$11+$F$11)</f>
        <v>0</v>
      </c>
      <c r="BP705">
        <f>($B$11*$K$9+$C$11*$K$9+$F$11*((CZ705+CR705)/MAX(CZ705+CR705+DA705, 0.1)*$P$9+DA705/MAX(CZ705+CR705+DA705, 0.1)*$Q$9))/($B$11+$C$11+$F$11)</f>
        <v>0</v>
      </c>
      <c r="BQ705">
        <v>6</v>
      </c>
      <c r="BR705">
        <v>0.5</v>
      </c>
      <c r="BS705" t="s">
        <v>293</v>
      </c>
      <c r="BT705">
        <v>2</v>
      </c>
      <c r="BU705">
        <v>1626466565</v>
      </c>
      <c r="BV705">
        <v>395.500333333333</v>
      </c>
      <c r="BW705">
        <v>419.940666666667</v>
      </c>
      <c r="BX705">
        <v>22.5930666666667</v>
      </c>
      <c r="BY705">
        <v>12.1878666666667</v>
      </c>
      <c r="BZ705">
        <v>393.951666666667</v>
      </c>
      <c r="CA705">
        <v>22.4972666666667</v>
      </c>
      <c r="CB705">
        <v>900.012</v>
      </c>
      <c r="CC705">
        <v>100.749</v>
      </c>
      <c r="CD705">
        <v>0.100227</v>
      </c>
      <c r="CE705">
        <v>37.7522666666667</v>
      </c>
      <c r="CF705">
        <v>34.6666</v>
      </c>
      <c r="CG705">
        <v>999.9</v>
      </c>
      <c r="CH705">
        <v>0</v>
      </c>
      <c r="CI705">
        <v>0</v>
      </c>
      <c r="CJ705">
        <v>9995</v>
      </c>
      <c r="CK705">
        <v>0</v>
      </c>
      <c r="CL705">
        <v>0.221023</v>
      </c>
      <c r="CM705">
        <v>1460.06666666667</v>
      </c>
      <c r="CN705">
        <v>0.972998333333333</v>
      </c>
      <c r="CO705">
        <v>0.0270013333333333</v>
      </c>
      <c r="CP705">
        <v>0</v>
      </c>
      <c r="CQ705">
        <v>877.449</v>
      </c>
      <c r="CR705">
        <v>4.99999</v>
      </c>
      <c r="CS705">
        <v>12944.5666666667</v>
      </c>
      <c r="CT705">
        <v>12729</v>
      </c>
      <c r="CU705">
        <v>41.437</v>
      </c>
      <c r="CV705">
        <v>42.562</v>
      </c>
      <c r="CW705">
        <v>42.125</v>
      </c>
      <c r="CX705">
        <v>42.375</v>
      </c>
      <c r="CY705">
        <v>44.437</v>
      </c>
      <c r="CZ705">
        <v>1415.77666666667</v>
      </c>
      <c r="DA705">
        <v>39.29</v>
      </c>
      <c r="DB705">
        <v>0</v>
      </c>
      <c r="DC705">
        <v>1626466577</v>
      </c>
      <c r="DD705">
        <v>0</v>
      </c>
      <c r="DE705">
        <v>877.984653846154</v>
      </c>
      <c r="DF705">
        <v>-6.20687179365049</v>
      </c>
      <c r="DG705">
        <v>-77.3094015737586</v>
      </c>
      <c r="DH705">
        <v>12952.0192307692</v>
      </c>
      <c r="DI705">
        <v>15</v>
      </c>
      <c r="DJ705">
        <v>1626465084.6</v>
      </c>
      <c r="DK705" t="s">
        <v>294</v>
      </c>
      <c r="DL705">
        <v>1626465076.6</v>
      </c>
      <c r="DM705">
        <v>1626465084.6</v>
      </c>
      <c r="DN705">
        <v>8</v>
      </c>
      <c r="DO705">
        <v>0.212</v>
      </c>
      <c r="DP705">
        <v>0.013</v>
      </c>
      <c r="DQ705">
        <v>1.588</v>
      </c>
      <c r="DR705">
        <v>-0.074</v>
      </c>
      <c r="DS705">
        <v>420</v>
      </c>
      <c r="DT705">
        <v>3</v>
      </c>
      <c r="DU705">
        <v>0.13</v>
      </c>
      <c r="DV705">
        <v>0.03</v>
      </c>
      <c r="DW705">
        <v>-24.5016634146342</v>
      </c>
      <c r="DX705">
        <v>0.235609756097541</v>
      </c>
      <c r="DY705">
        <v>0.036105136153087</v>
      </c>
      <c r="DZ705">
        <v>1</v>
      </c>
      <c r="EA705">
        <v>878.306342857143</v>
      </c>
      <c r="EB705">
        <v>-6.00342857142705</v>
      </c>
      <c r="EC705">
        <v>0.640350615694569</v>
      </c>
      <c r="ED705">
        <v>1</v>
      </c>
      <c r="EE705">
        <v>10.3821292682927</v>
      </c>
      <c r="EF705">
        <v>0.180717073170762</v>
      </c>
      <c r="EG705">
        <v>0.0194887990832814</v>
      </c>
      <c r="EH705">
        <v>0</v>
      </c>
      <c r="EI705">
        <v>2</v>
      </c>
      <c r="EJ705">
        <v>3</v>
      </c>
      <c r="EK705" t="s">
        <v>354</v>
      </c>
      <c r="EL705">
        <v>100</v>
      </c>
      <c r="EM705">
        <v>100</v>
      </c>
      <c r="EN705">
        <v>1.549</v>
      </c>
      <c r="EO705">
        <v>0.0961</v>
      </c>
      <c r="EP705">
        <v>0.796380875196005</v>
      </c>
      <c r="EQ705">
        <v>0.00225868272383977</v>
      </c>
      <c r="ER705">
        <v>-9.96746185667655e-07</v>
      </c>
      <c r="ES705">
        <v>2.83711317370827e-10</v>
      </c>
      <c r="ET705">
        <v>-0.071317122073674</v>
      </c>
      <c r="EU705">
        <v>-0.00217948432402501</v>
      </c>
      <c r="EV705">
        <v>0.000453263451741206</v>
      </c>
      <c r="EW705">
        <v>-1.16319206543697e-06</v>
      </c>
      <c r="EX705">
        <v>-2</v>
      </c>
      <c r="EY705">
        <v>2196</v>
      </c>
      <c r="EZ705">
        <v>1</v>
      </c>
      <c r="FA705">
        <v>25</v>
      </c>
      <c r="FB705">
        <v>24.8</v>
      </c>
      <c r="FC705">
        <v>24.7</v>
      </c>
      <c r="FD705">
        <v>18</v>
      </c>
      <c r="FE705">
        <v>847.556</v>
      </c>
      <c r="FF705">
        <v>445.178</v>
      </c>
      <c r="FG705">
        <v>47.3055</v>
      </c>
      <c r="FH705">
        <v>26.2296</v>
      </c>
      <c r="FI705">
        <v>30.0007</v>
      </c>
      <c r="FJ705">
        <v>25.9529</v>
      </c>
      <c r="FK705">
        <v>25.9483</v>
      </c>
      <c r="FL705">
        <v>25.2631</v>
      </c>
      <c r="FM705">
        <v>22.1419</v>
      </c>
      <c r="FN705">
        <v>0</v>
      </c>
      <c r="FO705">
        <v>47</v>
      </c>
      <c r="FP705">
        <v>420</v>
      </c>
      <c r="FQ705">
        <v>12.3334</v>
      </c>
      <c r="FR705">
        <v>101.371</v>
      </c>
      <c r="FS705">
        <v>101.782</v>
      </c>
    </row>
    <row r="706" spans="1:175">
      <c r="A706">
        <v>690</v>
      </c>
      <c r="B706">
        <v>1626466568</v>
      </c>
      <c r="C706">
        <v>1378.40000009537</v>
      </c>
      <c r="D706" t="s">
        <v>1674</v>
      </c>
      <c r="E706" t="s">
        <v>1675</v>
      </c>
      <c r="F706">
        <v>1</v>
      </c>
      <c r="G706" t="s">
        <v>291</v>
      </c>
      <c r="H706">
        <v>1626466567</v>
      </c>
      <c r="I706">
        <f>(J706)/1000</f>
        <v>0</v>
      </c>
      <c r="J706">
        <f>1000*CB706*AH706*(BX706-BY706)/(100*BQ706*(1000-AH706*BX706))</f>
        <v>0</v>
      </c>
      <c r="K706">
        <f>CB706*AH706*(BW706-BV706*(1000-AH706*BY706)/(1000-AH706*BX706))/(100*BQ706)</f>
        <v>0</v>
      </c>
      <c r="L706">
        <f>BV706 - IF(AH706&gt;1, K706*BQ706*100.0/(AJ706*CJ706), 0)</f>
        <v>0</v>
      </c>
      <c r="M706">
        <f>((S706-I706/2)*L706-K706)/(S706+I706/2)</f>
        <v>0</v>
      </c>
      <c r="N706">
        <f>M706*(CC706+CD706)/1000.0</f>
        <v>0</v>
      </c>
      <c r="O706">
        <f>(BV706 - IF(AH706&gt;1, K706*BQ706*100.0/(AJ706*CJ706), 0))*(CC706+CD706)/1000.0</f>
        <v>0</v>
      </c>
      <c r="P706">
        <f>2.0/((1/R706-1/Q706)+SIGN(R706)*SQRT((1/R706-1/Q706)*(1/R706-1/Q706) + 4*BR706/((BR706+1)*(BR706+1))*(2*1/R706*1/Q706-1/Q706*1/Q706)))</f>
        <v>0</v>
      </c>
      <c r="Q706">
        <f>IF(LEFT(BS706,1)&lt;&gt;"0",IF(LEFT(BS706,1)="1",3.0,BT706),$D$5+$E$5*(CJ706*CC706/($K$5*1000))+$F$5*(CJ706*CC706/($K$5*1000))*MAX(MIN(BQ706,$J$5),$I$5)*MAX(MIN(BQ706,$J$5),$I$5)+$G$5*MAX(MIN(BQ706,$J$5),$I$5)*(CJ706*CC706/($K$5*1000))+$H$5*(CJ706*CC706/($K$5*1000))*(CJ706*CC706/($K$5*1000)))</f>
        <v>0</v>
      </c>
      <c r="R706">
        <f>I706*(1000-(1000*0.61365*exp(17.502*V706/(240.97+V706))/(CC706+CD706)+BX706)/2)/(1000*0.61365*exp(17.502*V706/(240.97+V706))/(CC706+CD706)-BX706)</f>
        <v>0</v>
      </c>
      <c r="S706">
        <f>1/((BR706+1)/(P706/1.6)+1/(Q706/1.37)) + BR706/((BR706+1)/(P706/1.6) + BR706/(Q706/1.37))</f>
        <v>0</v>
      </c>
      <c r="T706">
        <f>(BM706*BP706)</f>
        <v>0</v>
      </c>
      <c r="U706">
        <f>(CE706+(T706+2*0.95*5.67E-8*(((CE706+$B$7)+273)^4-(CE706+273)^4)-44100*I706)/(1.84*29.3*Q706+8*0.95*5.67E-8*(CE706+273)^3))</f>
        <v>0</v>
      </c>
      <c r="V706">
        <f>($C$7*CF706+$D$7*CG706+$E$7*U706)</f>
        <v>0</v>
      </c>
      <c r="W706">
        <f>0.61365*exp(17.502*V706/(240.97+V706))</f>
        <v>0</v>
      </c>
      <c r="X706">
        <f>(Y706/Z706*100)</f>
        <v>0</v>
      </c>
      <c r="Y706">
        <f>BX706*(CC706+CD706)/1000</f>
        <v>0</v>
      </c>
      <c r="Z706">
        <f>0.61365*exp(17.502*CE706/(240.97+CE706))</f>
        <v>0</v>
      </c>
      <c r="AA706">
        <f>(W706-BX706*(CC706+CD706)/1000)</f>
        <v>0</v>
      </c>
      <c r="AB706">
        <f>(-I706*44100)</f>
        <v>0</v>
      </c>
      <c r="AC706">
        <f>2*29.3*Q706*0.92*(CE706-V706)</f>
        <v>0</v>
      </c>
      <c r="AD706">
        <f>2*0.95*5.67E-8*(((CE706+$B$7)+273)^4-(V706+273)^4)</f>
        <v>0</v>
      </c>
      <c r="AE706">
        <f>T706+AD706+AB706+AC706</f>
        <v>0</v>
      </c>
      <c r="AF706">
        <v>119</v>
      </c>
      <c r="AG706">
        <v>13</v>
      </c>
      <c r="AH706">
        <f>IF(AF706*$H$13&gt;=AJ706,1.0,(AJ706/(AJ706-AF706*$H$13)))</f>
        <v>0</v>
      </c>
      <c r="AI706">
        <f>(AH706-1)*100</f>
        <v>0</v>
      </c>
      <c r="AJ706">
        <f>MAX(0,($B$13+$C$13*CJ706)/(1+$D$13*CJ706)*CC706/(CE706+273)*$E$13)</f>
        <v>0</v>
      </c>
      <c r="AK706" t="s">
        <v>292</v>
      </c>
      <c r="AL706" t="s">
        <v>292</v>
      </c>
      <c r="AM706">
        <v>0</v>
      </c>
      <c r="AN706">
        <v>0</v>
      </c>
      <c r="AO706">
        <f>1-AM706/AN706</f>
        <v>0</v>
      </c>
      <c r="AP706">
        <v>0</v>
      </c>
      <c r="AQ706" t="s">
        <v>292</v>
      </c>
      <c r="AR706" t="s">
        <v>292</v>
      </c>
      <c r="AS706">
        <v>0</v>
      </c>
      <c r="AT706">
        <v>0</v>
      </c>
      <c r="AU706">
        <f>1-AS706/AT706</f>
        <v>0</v>
      </c>
      <c r="AV706">
        <v>0.5</v>
      </c>
      <c r="AW706">
        <f>BN706</f>
        <v>0</v>
      </c>
      <c r="AX706">
        <f>K706</f>
        <v>0</v>
      </c>
      <c r="AY706">
        <f>AU706*AV706*AW706</f>
        <v>0</v>
      </c>
      <c r="AZ706">
        <f>(AX706-AP706)/AW706</f>
        <v>0</v>
      </c>
      <c r="BA706">
        <f>(AN706-AT706)/AT706</f>
        <v>0</v>
      </c>
      <c r="BB706">
        <f>AM706/(AO706+AM706/AT706)</f>
        <v>0</v>
      </c>
      <c r="BC706" t="s">
        <v>292</v>
      </c>
      <c r="BD706">
        <v>0</v>
      </c>
      <c r="BE706">
        <f>IF(BD706&lt;&gt;0, BD706, BB706)</f>
        <v>0</v>
      </c>
      <c r="BF706">
        <f>1-BE706/AT706</f>
        <v>0</v>
      </c>
      <c r="BG706">
        <f>(AT706-AS706)/(AT706-BE706)</f>
        <v>0</v>
      </c>
      <c r="BH706">
        <f>(AN706-AT706)/(AN706-BE706)</f>
        <v>0</v>
      </c>
      <c r="BI706">
        <f>(AT706-AS706)/(AT706-AM706)</f>
        <v>0</v>
      </c>
      <c r="BJ706">
        <f>(AN706-AT706)/(AN706-AM706)</f>
        <v>0</v>
      </c>
      <c r="BK706">
        <f>(BG706*BE706/AS706)</f>
        <v>0</v>
      </c>
      <c r="BL706">
        <f>(1-BK706)</f>
        <v>0</v>
      </c>
      <c r="BM706">
        <f>$B$11*CK706+$C$11*CL706+$F$11*CM706*(1-CP706)</f>
        <v>0</v>
      </c>
      <c r="BN706">
        <f>BM706*BO706</f>
        <v>0</v>
      </c>
      <c r="BO706">
        <f>($B$11*$D$9+$C$11*$D$9+$F$11*((CZ706+CR706)/MAX(CZ706+CR706+DA706, 0.1)*$I$9+DA706/MAX(CZ706+CR706+DA706, 0.1)*$J$9))/($B$11+$C$11+$F$11)</f>
        <v>0</v>
      </c>
      <c r="BP706">
        <f>($B$11*$K$9+$C$11*$K$9+$F$11*((CZ706+CR706)/MAX(CZ706+CR706+DA706, 0.1)*$P$9+DA706/MAX(CZ706+CR706+DA706, 0.1)*$Q$9))/($B$11+$C$11+$F$11)</f>
        <v>0</v>
      </c>
      <c r="BQ706">
        <v>6</v>
      </c>
      <c r="BR706">
        <v>0.5</v>
      </c>
      <c r="BS706" t="s">
        <v>293</v>
      </c>
      <c r="BT706">
        <v>2</v>
      </c>
      <c r="BU706">
        <v>1626466567</v>
      </c>
      <c r="BV706">
        <v>395.492333333333</v>
      </c>
      <c r="BW706">
        <v>419.973333333333</v>
      </c>
      <c r="BX706">
        <v>22.6226666666667</v>
      </c>
      <c r="BY706">
        <v>12.2109666666667</v>
      </c>
      <c r="BZ706">
        <v>393.943333333333</v>
      </c>
      <c r="CA706">
        <v>22.5263666666667</v>
      </c>
      <c r="CB706">
        <v>899.982</v>
      </c>
      <c r="CC706">
        <v>100.748333333333</v>
      </c>
      <c r="CD706">
        <v>0.0998341</v>
      </c>
      <c r="CE706">
        <v>37.7765333333333</v>
      </c>
      <c r="CF706">
        <v>34.6900666666667</v>
      </c>
      <c r="CG706">
        <v>999.9</v>
      </c>
      <c r="CH706">
        <v>0</v>
      </c>
      <c r="CI706">
        <v>0</v>
      </c>
      <c r="CJ706">
        <v>10006.2666666667</v>
      </c>
      <c r="CK706">
        <v>0</v>
      </c>
      <c r="CL706">
        <v>0.221023</v>
      </c>
      <c r="CM706">
        <v>1459.99333333333</v>
      </c>
      <c r="CN706">
        <v>0.972990333333333</v>
      </c>
      <c r="CO706">
        <v>0.0270097333333333</v>
      </c>
      <c r="CP706">
        <v>0</v>
      </c>
      <c r="CQ706">
        <v>877.349666666667</v>
      </c>
      <c r="CR706">
        <v>4.99999</v>
      </c>
      <c r="CS706">
        <v>12941.4666666667</v>
      </c>
      <c r="CT706">
        <v>12728.2333333333</v>
      </c>
      <c r="CU706">
        <v>41.437</v>
      </c>
      <c r="CV706">
        <v>42.583</v>
      </c>
      <c r="CW706">
        <v>42.187</v>
      </c>
      <c r="CX706">
        <v>42.375</v>
      </c>
      <c r="CY706">
        <v>44.437</v>
      </c>
      <c r="CZ706">
        <v>1415.69333333333</v>
      </c>
      <c r="DA706">
        <v>39.3</v>
      </c>
      <c r="DB706">
        <v>0</v>
      </c>
      <c r="DC706">
        <v>1626466579.4</v>
      </c>
      <c r="DD706">
        <v>0</v>
      </c>
      <c r="DE706">
        <v>877.789730769231</v>
      </c>
      <c r="DF706">
        <v>-5.61965812945657</v>
      </c>
      <c r="DG706">
        <v>-74.9435897298515</v>
      </c>
      <c r="DH706">
        <v>12948.9884615385</v>
      </c>
      <c r="DI706">
        <v>15</v>
      </c>
      <c r="DJ706">
        <v>1626465084.6</v>
      </c>
      <c r="DK706" t="s">
        <v>294</v>
      </c>
      <c r="DL706">
        <v>1626465076.6</v>
      </c>
      <c r="DM706">
        <v>1626465084.6</v>
      </c>
      <c r="DN706">
        <v>8</v>
      </c>
      <c r="DO706">
        <v>0.212</v>
      </c>
      <c r="DP706">
        <v>0.013</v>
      </c>
      <c r="DQ706">
        <v>1.588</v>
      </c>
      <c r="DR706">
        <v>-0.074</v>
      </c>
      <c r="DS706">
        <v>420</v>
      </c>
      <c r="DT706">
        <v>3</v>
      </c>
      <c r="DU706">
        <v>0.13</v>
      </c>
      <c r="DV706">
        <v>0.03</v>
      </c>
      <c r="DW706">
        <v>-24.4948390243902</v>
      </c>
      <c r="DX706">
        <v>0.259526132404175</v>
      </c>
      <c r="DY706">
        <v>0.037994883340047</v>
      </c>
      <c r="DZ706">
        <v>1</v>
      </c>
      <c r="EA706">
        <v>878.073060606061</v>
      </c>
      <c r="EB706">
        <v>-5.9094244908301</v>
      </c>
      <c r="EC706">
        <v>0.600379321479551</v>
      </c>
      <c r="ED706">
        <v>1</v>
      </c>
      <c r="EE706">
        <v>10.3873487804878</v>
      </c>
      <c r="EF706">
        <v>0.171248780487815</v>
      </c>
      <c r="EG706">
        <v>0.0186981820161189</v>
      </c>
      <c r="EH706">
        <v>0</v>
      </c>
      <c r="EI706">
        <v>2</v>
      </c>
      <c r="EJ706">
        <v>3</v>
      </c>
      <c r="EK706" t="s">
        <v>354</v>
      </c>
      <c r="EL706">
        <v>100</v>
      </c>
      <c r="EM706">
        <v>100</v>
      </c>
      <c r="EN706">
        <v>1.549</v>
      </c>
      <c r="EO706">
        <v>0.0966</v>
      </c>
      <c r="EP706">
        <v>0.796380875196005</v>
      </c>
      <c r="EQ706">
        <v>0.00225868272383977</v>
      </c>
      <c r="ER706">
        <v>-9.96746185667655e-07</v>
      </c>
      <c r="ES706">
        <v>2.83711317370827e-10</v>
      </c>
      <c r="ET706">
        <v>-0.071317122073674</v>
      </c>
      <c r="EU706">
        <v>-0.00217948432402501</v>
      </c>
      <c r="EV706">
        <v>0.000453263451741206</v>
      </c>
      <c r="EW706">
        <v>-1.16319206543697e-06</v>
      </c>
      <c r="EX706">
        <v>-2</v>
      </c>
      <c r="EY706">
        <v>2196</v>
      </c>
      <c r="EZ706">
        <v>1</v>
      </c>
      <c r="FA706">
        <v>25</v>
      </c>
      <c r="FB706">
        <v>24.9</v>
      </c>
      <c r="FC706">
        <v>24.7</v>
      </c>
      <c r="FD706">
        <v>18</v>
      </c>
      <c r="FE706">
        <v>847.747</v>
      </c>
      <c r="FF706">
        <v>445.125</v>
      </c>
      <c r="FG706">
        <v>47.3237</v>
      </c>
      <c r="FH706">
        <v>26.2332</v>
      </c>
      <c r="FI706">
        <v>30.0006</v>
      </c>
      <c r="FJ706">
        <v>25.9559</v>
      </c>
      <c r="FK706">
        <v>25.9511</v>
      </c>
      <c r="FL706">
        <v>25.2622</v>
      </c>
      <c r="FM706">
        <v>22.1419</v>
      </c>
      <c r="FN706">
        <v>0</v>
      </c>
      <c r="FO706">
        <v>47</v>
      </c>
      <c r="FP706">
        <v>420</v>
      </c>
      <c r="FQ706">
        <v>12.349</v>
      </c>
      <c r="FR706">
        <v>101.371</v>
      </c>
      <c r="FS706">
        <v>101.782</v>
      </c>
    </row>
    <row r="707" spans="1:175">
      <c r="A707">
        <v>691</v>
      </c>
      <c r="B707">
        <v>1626466570</v>
      </c>
      <c r="C707">
        <v>1380.40000009537</v>
      </c>
      <c r="D707" t="s">
        <v>1676</v>
      </c>
      <c r="E707" t="s">
        <v>1677</v>
      </c>
      <c r="F707">
        <v>1</v>
      </c>
      <c r="G707" t="s">
        <v>291</v>
      </c>
      <c r="H707">
        <v>1626466569</v>
      </c>
      <c r="I707">
        <f>(J707)/1000</f>
        <v>0</v>
      </c>
      <c r="J707">
        <f>1000*CB707*AH707*(BX707-BY707)/(100*BQ707*(1000-AH707*BX707))</f>
        <v>0</v>
      </c>
      <c r="K707">
        <f>CB707*AH707*(BW707-BV707*(1000-AH707*BY707)/(1000-AH707*BX707))/(100*BQ707)</f>
        <v>0</v>
      </c>
      <c r="L707">
        <f>BV707 - IF(AH707&gt;1, K707*BQ707*100.0/(AJ707*CJ707), 0)</f>
        <v>0</v>
      </c>
      <c r="M707">
        <f>((S707-I707/2)*L707-K707)/(S707+I707/2)</f>
        <v>0</v>
      </c>
      <c r="N707">
        <f>M707*(CC707+CD707)/1000.0</f>
        <v>0</v>
      </c>
      <c r="O707">
        <f>(BV707 - IF(AH707&gt;1, K707*BQ707*100.0/(AJ707*CJ707), 0))*(CC707+CD707)/1000.0</f>
        <v>0</v>
      </c>
      <c r="P707">
        <f>2.0/((1/R707-1/Q707)+SIGN(R707)*SQRT((1/R707-1/Q707)*(1/R707-1/Q707) + 4*BR707/((BR707+1)*(BR707+1))*(2*1/R707*1/Q707-1/Q707*1/Q707)))</f>
        <v>0</v>
      </c>
      <c r="Q707">
        <f>IF(LEFT(BS707,1)&lt;&gt;"0",IF(LEFT(BS707,1)="1",3.0,BT707),$D$5+$E$5*(CJ707*CC707/($K$5*1000))+$F$5*(CJ707*CC707/($K$5*1000))*MAX(MIN(BQ707,$J$5),$I$5)*MAX(MIN(BQ707,$J$5),$I$5)+$G$5*MAX(MIN(BQ707,$J$5),$I$5)*(CJ707*CC707/($K$5*1000))+$H$5*(CJ707*CC707/($K$5*1000))*(CJ707*CC707/($K$5*1000)))</f>
        <v>0</v>
      </c>
      <c r="R707">
        <f>I707*(1000-(1000*0.61365*exp(17.502*V707/(240.97+V707))/(CC707+CD707)+BX707)/2)/(1000*0.61365*exp(17.502*V707/(240.97+V707))/(CC707+CD707)-BX707)</f>
        <v>0</v>
      </c>
      <c r="S707">
        <f>1/((BR707+1)/(P707/1.6)+1/(Q707/1.37)) + BR707/((BR707+1)/(P707/1.6) + BR707/(Q707/1.37))</f>
        <v>0</v>
      </c>
      <c r="T707">
        <f>(BM707*BP707)</f>
        <v>0</v>
      </c>
      <c r="U707">
        <f>(CE707+(T707+2*0.95*5.67E-8*(((CE707+$B$7)+273)^4-(CE707+273)^4)-44100*I707)/(1.84*29.3*Q707+8*0.95*5.67E-8*(CE707+273)^3))</f>
        <v>0</v>
      </c>
      <c r="V707">
        <f>($C$7*CF707+$D$7*CG707+$E$7*U707)</f>
        <v>0</v>
      </c>
      <c r="W707">
        <f>0.61365*exp(17.502*V707/(240.97+V707))</f>
        <v>0</v>
      </c>
      <c r="X707">
        <f>(Y707/Z707*100)</f>
        <v>0</v>
      </c>
      <c r="Y707">
        <f>BX707*(CC707+CD707)/1000</f>
        <v>0</v>
      </c>
      <c r="Z707">
        <f>0.61365*exp(17.502*CE707/(240.97+CE707))</f>
        <v>0</v>
      </c>
      <c r="AA707">
        <f>(W707-BX707*(CC707+CD707)/1000)</f>
        <v>0</v>
      </c>
      <c r="AB707">
        <f>(-I707*44100)</f>
        <v>0</v>
      </c>
      <c r="AC707">
        <f>2*29.3*Q707*0.92*(CE707-V707)</f>
        <v>0</v>
      </c>
      <c r="AD707">
        <f>2*0.95*5.67E-8*(((CE707+$B$7)+273)^4-(V707+273)^4)</f>
        <v>0</v>
      </c>
      <c r="AE707">
        <f>T707+AD707+AB707+AC707</f>
        <v>0</v>
      </c>
      <c r="AF707">
        <v>119</v>
      </c>
      <c r="AG707">
        <v>13</v>
      </c>
      <c r="AH707">
        <f>IF(AF707*$H$13&gt;=AJ707,1.0,(AJ707/(AJ707-AF707*$H$13)))</f>
        <v>0</v>
      </c>
      <c r="AI707">
        <f>(AH707-1)*100</f>
        <v>0</v>
      </c>
      <c r="AJ707">
        <f>MAX(0,($B$13+$C$13*CJ707)/(1+$D$13*CJ707)*CC707/(CE707+273)*$E$13)</f>
        <v>0</v>
      </c>
      <c r="AK707" t="s">
        <v>292</v>
      </c>
      <c r="AL707" t="s">
        <v>292</v>
      </c>
      <c r="AM707">
        <v>0</v>
      </c>
      <c r="AN707">
        <v>0</v>
      </c>
      <c r="AO707">
        <f>1-AM707/AN707</f>
        <v>0</v>
      </c>
      <c r="AP707">
        <v>0</v>
      </c>
      <c r="AQ707" t="s">
        <v>292</v>
      </c>
      <c r="AR707" t="s">
        <v>292</v>
      </c>
      <c r="AS707">
        <v>0</v>
      </c>
      <c r="AT707">
        <v>0</v>
      </c>
      <c r="AU707">
        <f>1-AS707/AT707</f>
        <v>0</v>
      </c>
      <c r="AV707">
        <v>0.5</v>
      </c>
      <c r="AW707">
        <f>BN707</f>
        <v>0</v>
      </c>
      <c r="AX707">
        <f>K707</f>
        <v>0</v>
      </c>
      <c r="AY707">
        <f>AU707*AV707*AW707</f>
        <v>0</v>
      </c>
      <c r="AZ707">
        <f>(AX707-AP707)/AW707</f>
        <v>0</v>
      </c>
      <c r="BA707">
        <f>(AN707-AT707)/AT707</f>
        <v>0</v>
      </c>
      <c r="BB707">
        <f>AM707/(AO707+AM707/AT707)</f>
        <v>0</v>
      </c>
      <c r="BC707" t="s">
        <v>292</v>
      </c>
      <c r="BD707">
        <v>0</v>
      </c>
      <c r="BE707">
        <f>IF(BD707&lt;&gt;0, BD707, BB707)</f>
        <v>0</v>
      </c>
      <c r="BF707">
        <f>1-BE707/AT707</f>
        <v>0</v>
      </c>
      <c r="BG707">
        <f>(AT707-AS707)/(AT707-BE707)</f>
        <v>0</v>
      </c>
      <c r="BH707">
        <f>(AN707-AT707)/(AN707-BE707)</f>
        <v>0</v>
      </c>
      <c r="BI707">
        <f>(AT707-AS707)/(AT707-AM707)</f>
        <v>0</v>
      </c>
      <c r="BJ707">
        <f>(AN707-AT707)/(AN707-AM707)</f>
        <v>0</v>
      </c>
      <c r="BK707">
        <f>(BG707*BE707/AS707)</f>
        <v>0</v>
      </c>
      <c r="BL707">
        <f>(1-BK707)</f>
        <v>0</v>
      </c>
      <c r="BM707">
        <f>$B$11*CK707+$C$11*CL707+$F$11*CM707*(1-CP707)</f>
        <v>0</v>
      </c>
      <c r="BN707">
        <f>BM707*BO707</f>
        <v>0</v>
      </c>
      <c r="BO707">
        <f>($B$11*$D$9+$C$11*$D$9+$F$11*((CZ707+CR707)/MAX(CZ707+CR707+DA707, 0.1)*$I$9+DA707/MAX(CZ707+CR707+DA707, 0.1)*$J$9))/($B$11+$C$11+$F$11)</f>
        <v>0</v>
      </c>
      <c r="BP707">
        <f>($B$11*$K$9+$C$11*$K$9+$F$11*((CZ707+CR707)/MAX(CZ707+CR707+DA707, 0.1)*$P$9+DA707/MAX(CZ707+CR707+DA707, 0.1)*$Q$9))/($B$11+$C$11+$F$11)</f>
        <v>0</v>
      </c>
      <c r="BQ707">
        <v>6</v>
      </c>
      <c r="BR707">
        <v>0.5</v>
      </c>
      <c r="BS707" t="s">
        <v>293</v>
      </c>
      <c r="BT707">
        <v>2</v>
      </c>
      <c r="BU707">
        <v>1626466569</v>
      </c>
      <c r="BV707">
        <v>395.508</v>
      </c>
      <c r="BW707">
        <v>419.997666666667</v>
      </c>
      <c r="BX707">
        <v>22.6481666666667</v>
      </c>
      <c r="BY707">
        <v>12.2231666666667</v>
      </c>
      <c r="BZ707">
        <v>393.959333333333</v>
      </c>
      <c r="CA707">
        <v>22.5514</v>
      </c>
      <c r="CB707">
        <v>900.005333333333</v>
      </c>
      <c r="CC707">
        <v>100.748666666667</v>
      </c>
      <c r="CD707">
        <v>0.0997139</v>
      </c>
      <c r="CE707">
        <v>37.7989666666667</v>
      </c>
      <c r="CF707">
        <v>34.6986333333333</v>
      </c>
      <c r="CG707">
        <v>999.9</v>
      </c>
      <c r="CH707">
        <v>0</v>
      </c>
      <c r="CI707">
        <v>0</v>
      </c>
      <c r="CJ707">
        <v>10020</v>
      </c>
      <c r="CK707">
        <v>0</v>
      </c>
      <c r="CL707">
        <v>0.221023</v>
      </c>
      <c r="CM707">
        <v>1460.06333333333</v>
      </c>
      <c r="CN707">
        <v>0.972997</v>
      </c>
      <c r="CO707">
        <v>0.0270027</v>
      </c>
      <c r="CP707">
        <v>0</v>
      </c>
      <c r="CQ707">
        <v>877.147666666667</v>
      </c>
      <c r="CR707">
        <v>4.99999</v>
      </c>
      <c r="CS707">
        <v>12941.1666666667</v>
      </c>
      <c r="CT707">
        <v>12728.8666666667</v>
      </c>
      <c r="CU707">
        <v>41.437</v>
      </c>
      <c r="CV707">
        <v>42.625</v>
      </c>
      <c r="CW707">
        <v>42.187</v>
      </c>
      <c r="CX707">
        <v>42.375</v>
      </c>
      <c r="CY707">
        <v>44.437</v>
      </c>
      <c r="CZ707">
        <v>1415.77</v>
      </c>
      <c r="DA707">
        <v>39.29</v>
      </c>
      <c r="DB707">
        <v>0</v>
      </c>
      <c r="DC707">
        <v>1626466581.2</v>
      </c>
      <c r="DD707">
        <v>0</v>
      </c>
      <c r="DE707">
        <v>877.57372</v>
      </c>
      <c r="DF707">
        <v>-4.49515385236351</v>
      </c>
      <c r="DG707">
        <v>-68.2076923419456</v>
      </c>
      <c r="DH707">
        <v>12946.624</v>
      </c>
      <c r="DI707">
        <v>15</v>
      </c>
      <c r="DJ707">
        <v>1626465084.6</v>
      </c>
      <c r="DK707" t="s">
        <v>294</v>
      </c>
      <c r="DL707">
        <v>1626465076.6</v>
      </c>
      <c r="DM707">
        <v>1626465084.6</v>
      </c>
      <c r="DN707">
        <v>8</v>
      </c>
      <c r="DO707">
        <v>0.212</v>
      </c>
      <c r="DP707">
        <v>0.013</v>
      </c>
      <c r="DQ707">
        <v>1.588</v>
      </c>
      <c r="DR707">
        <v>-0.074</v>
      </c>
      <c r="DS707">
        <v>420</v>
      </c>
      <c r="DT707">
        <v>3</v>
      </c>
      <c r="DU707">
        <v>0.13</v>
      </c>
      <c r="DV707">
        <v>0.03</v>
      </c>
      <c r="DW707">
        <v>-24.492456097561</v>
      </c>
      <c r="DX707">
        <v>0.212211846689871</v>
      </c>
      <c r="DY707">
        <v>0.0370913904202518</v>
      </c>
      <c r="DZ707">
        <v>1</v>
      </c>
      <c r="EA707">
        <v>877.924818181818</v>
      </c>
      <c r="EB707">
        <v>-5.37977973568251</v>
      </c>
      <c r="EC707">
        <v>0.559739412018119</v>
      </c>
      <c r="ED707">
        <v>1</v>
      </c>
      <c r="EE707">
        <v>10.3942024390244</v>
      </c>
      <c r="EF707">
        <v>0.156342857142871</v>
      </c>
      <c r="EG707">
        <v>0.0170283907522741</v>
      </c>
      <c r="EH707">
        <v>0</v>
      </c>
      <c r="EI707">
        <v>2</v>
      </c>
      <c r="EJ707">
        <v>3</v>
      </c>
      <c r="EK707" t="s">
        <v>354</v>
      </c>
      <c r="EL707">
        <v>100</v>
      </c>
      <c r="EM707">
        <v>100</v>
      </c>
      <c r="EN707">
        <v>1.549</v>
      </c>
      <c r="EO707">
        <v>0.0968</v>
      </c>
      <c r="EP707">
        <v>0.796380875196005</v>
      </c>
      <c r="EQ707">
        <v>0.00225868272383977</v>
      </c>
      <c r="ER707">
        <v>-9.96746185667655e-07</v>
      </c>
      <c r="ES707">
        <v>2.83711317370827e-10</v>
      </c>
      <c r="ET707">
        <v>-0.071317122073674</v>
      </c>
      <c r="EU707">
        <v>-0.00217948432402501</v>
      </c>
      <c r="EV707">
        <v>0.000453263451741206</v>
      </c>
      <c r="EW707">
        <v>-1.16319206543697e-06</v>
      </c>
      <c r="EX707">
        <v>-2</v>
      </c>
      <c r="EY707">
        <v>2196</v>
      </c>
      <c r="EZ707">
        <v>1</v>
      </c>
      <c r="FA707">
        <v>25</v>
      </c>
      <c r="FB707">
        <v>24.9</v>
      </c>
      <c r="FC707">
        <v>24.8</v>
      </c>
      <c r="FD707">
        <v>18</v>
      </c>
      <c r="FE707">
        <v>847.698</v>
      </c>
      <c r="FF707">
        <v>445.178</v>
      </c>
      <c r="FG707">
        <v>47.3417</v>
      </c>
      <c r="FH707">
        <v>26.2368</v>
      </c>
      <c r="FI707">
        <v>30.0007</v>
      </c>
      <c r="FJ707">
        <v>25.9589</v>
      </c>
      <c r="FK707">
        <v>25.9539</v>
      </c>
      <c r="FL707">
        <v>25.2636</v>
      </c>
      <c r="FM707">
        <v>21.8301</v>
      </c>
      <c r="FN707">
        <v>0</v>
      </c>
      <c r="FO707">
        <v>47</v>
      </c>
      <c r="FP707">
        <v>420</v>
      </c>
      <c r="FQ707">
        <v>12.3579</v>
      </c>
      <c r="FR707">
        <v>101.371</v>
      </c>
      <c r="FS707">
        <v>101.782</v>
      </c>
    </row>
    <row r="708" spans="1:175">
      <c r="A708">
        <v>692</v>
      </c>
      <c r="B708">
        <v>1626466572</v>
      </c>
      <c r="C708">
        <v>1382.40000009537</v>
      </c>
      <c r="D708" t="s">
        <v>1678</v>
      </c>
      <c r="E708" t="s">
        <v>1679</v>
      </c>
      <c r="F708">
        <v>1</v>
      </c>
      <c r="G708" t="s">
        <v>291</v>
      </c>
      <c r="H708">
        <v>1626466571</v>
      </c>
      <c r="I708">
        <f>(J708)/1000</f>
        <v>0</v>
      </c>
      <c r="J708">
        <f>1000*CB708*AH708*(BX708-BY708)/(100*BQ708*(1000-AH708*BX708))</f>
        <v>0</v>
      </c>
      <c r="K708">
        <f>CB708*AH708*(BW708-BV708*(1000-AH708*BY708)/(1000-AH708*BX708))/(100*BQ708)</f>
        <v>0</v>
      </c>
      <c r="L708">
        <f>BV708 - IF(AH708&gt;1, K708*BQ708*100.0/(AJ708*CJ708), 0)</f>
        <v>0</v>
      </c>
      <c r="M708">
        <f>((S708-I708/2)*L708-K708)/(S708+I708/2)</f>
        <v>0</v>
      </c>
      <c r="N708">
        <f>M708*(CC708+CD708)/1000.0</f>
        <v>0</v>
      </c>
      <c r="O708">
        <f>(BV708 - IF(AH708&gt;1, K708*BQ708*100.0/(AJ708*CJ708), 0))*(CC708+CD708)/1000.0</f>
        <v>0</v>
      </c>
      <c r="P708">
        <f>2.0/((1/R708-1/Q708)+SIGN(R708)*SQRT((1/R708-1/Q708)*(1/R708-1/Q708) + 4*BR708/((BR708+1)*(BR708+1))*(2*1/R708*1/Q708-1/Q708*1/Q708)))</f>
        <v>0</v>
      </c>
      <c r="Q708">
        <f>IF(LEFT(BS708,1)&lt;&gt;"0",IF(LEFT(BS708,1)="1",3.0,BT708),$D$5+$E$5*(CJ708*CC708/($K$5*1000))+$F$5*(CJ708*CC708/($K$5*1000))*MAX(MIN(BQ708,$J$5),$I$5)*MAX(MIN(BQ708,$J$5),$I$5)+$G$5*MAX(MIN(BQ708,$J$5),$I$5)*(CJ708*CC708/($K$5*1000))+$H$5*(CJ708*CC708/($K$5*1000))*(CJ708*CC708/($K$5*1000)))</f>
        <v>0</v>
      </c>
      <c r="R708">
        <f>I708*(1000-(1000*0.61365*exp(17.502*V708/(240.97+V708))/(CC708+CD708)+BX708)/2)/(1000*0.61365*exp(17.502*V708/(240.97+V708))/(CC708+CD708)-BX708)</f>
        <v>0</v>
      </c>
      <c r="S708">
        <f>1/((BR708+1)/(P708/1.6)+1/(Q708/1.37)) + BR708/((BR708+1)/(P708/1.6) + BR708/(Q708/1.37))</f>
        <v>0</v>
      </c>
      <c r="T708">
        <f>(BM708*BP708)</f>
        <v>0</v>
      </c>
      <c r="U708">
        <f>(CE708+(T708+2*0.95*5.67E-8*(((CE708+$B$7)+273)^4-(CE708+273)^4)-44100*I708)/(1.84*29.3*Q708+8*0.95*5.67E-8*(CE708+273)^3))</f>
        <v>0</v>
      </c>
      <c r="V708">
        <f>($C$7*CF708+$D$7*CG708+$E$7*U708)</f>
        <v>0</v>
      </c>
      <c r="W708">
        <f>0.61365*exp(17.502*V708/(240.97+V708))</f>
        <v>0</v>
      </c>
      <c r="X708">
        <f>(Y708/Z708*100)</f>
        <v>0</v>
      </c>
      <c r="Y708">
        <f>BX708*(CC708+CD708)/1000</f>
        <v>0</v>
      </c>
      <c r="Z708">
        <f>0.61365*exp(17.502*CE708/(240.97+CE708))</f>
        <v>0</v>
      </c>
      <c r="AA708">
        <f>(W708-BX708*(CC708+CD708)/1000)</f>
        <v>0</v>
      </c>
      <c r="AB708">
        <f>(-I708*44100)</f>
        <v>0</v>
      </c>
      <c r="AC708">
        <f>2*29.3*Q708*0.92*(CE708-V708)</f>
        <v>0</v>
      </c>
      <c r="AD708">
        <f>2*0.95*5.67E-8*(((CE708+$B$7)+273)^4-(V708+273)^4)</f>
        <v>0</v>
      </c>
      <c r="AE708">
        <f>T708+AD708+AB708+AC708</f>
        <v>0</v>
      </c>
      <c r="AF708">
        <v>119</v>
      </c>
      <c r="AG708">
        <v>13</v>
      </c>
      <c r="AH708">
        <f>IF(AF708*$H$13&gt;=AJ708,1.0,(AJ708/(AJ708-AF708*$H$13)))</f>
        <v>0</v>
      </c>
      <c r="AI708">
        <f>(AH708-1)*100</f>
        <v>0</v>
      </c>
      <c r="AJ708">
        <f>MAX(0,($B$13+$C$13*CJ708)/(1+$D$13*CJ708)*CC708/(CE708+273)*$E$13)</f>
        <v>0</v>
      </c>
      <c r="AK708" t="s">
        <v>292</v>
      </c>
      <c r="AL708" t="s">
        <v>292</v>
      </c>
      <c r="AM708">
        <v>0</v>
      </c>
      <c r="AN708">
        <v>0</v>
      </c>
      <c r="AO708">
        <f>1-AM708/AN708</f>
        <v>0</v>
      </c>
      <c r="AP708">
        <v>0</v>
      </c>
      <c r="AQ708" t="s">
        <v>292</v>
      </c>
      <c r="AR708" t="s">
        <v>292</v>
      </c>
      <c r="AS708">
        <v>0</v>
      </c>
      <c r="AT708">
        <v>0</v>
      </c>
      <c r="AU708">
        <f>1-AS708/AT708</f>
        <v>0</v>
      </c>
      <c r="AV708">
        <v>0.5</v>
      </c>
      <c r="AW708">
        <f>BN708</f>
        <v>0</v>
      </c>
      <c r="AX708">
        <f>K708</f>
        <v>0</v>
      </c>
      <c r="AY708">
        <f>AU708*AV708*AW708</f>
        <v>0</v>
      </c>
      <c r="AZ708">
        <f>(AX708-AP708)/AW708</f>
        <v>0</v>
      </c>
      <c r="BA708">
        <f>(AN708-AT708)/AT708</f>
        <v>0</v>
      </c>
      <c r="BB708">
        <f>AM708/(AO708+AM708/AT708)</f>
        <v>0</v>
      </c>
      <c r="BC708" t="s">
        <v>292</v>
      </c>
      <c r="BD708">
        <v>0</v>
      </c>
      <c r="BE708">
        <f>IF(BD708&lt;&gt;0, BD708, BB708)</f>
        <v>0</v>
      </c>
      <c r="BF708">
        <f>1-BE708/AT708</f>
        <v>0</v>
      </c>
      <c r="BG708">
        <f>(AT708-AS708)/(AT708-BE708)</f>
        <v>0</v>
      </c>
      <c r="BH708">
        <f>(AN708-AT708)/(AN708-BE708)</f>
        <v>0</v>
      </c>
      <c r="BI708">
        <f>(AT708-AS708)/(AT708-AM708)</f>
        <v>0</v>
      </c>
      <c r="BJ708">
        <f>(AN708-AT708)/(AN708-AM708)</f>
        <v>0</v>
      </c>
      <c r="BK708">
        <f>(BG708*BE708/AS708)</f>
        <v>0</v>
      </c>
      <c r="BL708">
        <f>(1-BK708)</f>
        <v>0</v>
      </c>
      <c r="BM708">
        <f>$B$11*CK708+$C$11*CL708+$F$11*CM708*(1-CP708)</f>
        <v>0</v>
      </c>
      <c r="BN708">
        <f>BM708*BO708</f>
        <v>0</v>
      </c>
      <c r="BO708">
        <f>($B$11*$D$9+$C$11*$D$9+$F$11*((CZ708+CR708)/MAX(CZ708+CR708+DA708, 0.1)*$I$9+DA708/MAX(CZ708+CR708+DA708, 0.1)*$J$9))/($B$11+$C$11+$F$11)</f>
        <v>0</v>
      </c>
      <c r="BP708">
        <f>($B$11*$K$9+$C$11*$K$9+$F$11*((CZ708+CR708)/MAX(CZ708+CR708+DA708, 0.1)*$P$9+DA708/MAX(CZ708+CR708+DA708, 0.1)*$Q$9))/($B$11+$C$11+$F$11)</f>
        <v>0</v>
      </c>
      <c r="BQ708">
        <v>6</v>
      </c>
      <c r="BR708">
        <v>0.5</v>
      </c>
      <c r="BS708" t="s">
        <v>293</v>
      </c>
      <c r="BT708">
        <v>2</v>
      </c>
      <c r="BU708">
        <v>1626466571</v>
      </c>
      <c r="BV708">
        <v>395.499666666667</v>
      </c>
      <c r="BW708">
        <v>419.958333333333</v>
      </c>
      <c r="BX708">
        <v>22.6741</v>
      </c>
      <c r="BY708">
        <v>12.2395</v>
      </c>
      <c r="BZ708">
        <v>393.950666666667</v>
      </c>
      <c r="CA708">
        <v>22.5769666666667</v>
      </c>
      <c r="CB708">
        <v>900.046</v>
      </c>
      <c r="CC708">
        <v>100.748666666667</v>
      </c>
      <c r="CD708">
        <v>0.0999155666666667</v>
      </c>
      <c r="CE708">
        <v>37.8129</v>
      </c>
      <c r="CF708">
        <v>34.7134</v>
      </c>
      <c r="CG708">
        <v>999.9</v>
      </c>
      <c r="CH708">
        <v>0</v>
      </c>
      <c r="CI708">
        <v>0</v>
      </c>
      <c r="CJ708">
        <v>10016.2333333333</v>
      </c>
      <c r="CK708">
        <v>0</v>
      </c>
      <c r="CL708">
        <v>0.221023</v>
      </c>
      <c r="CM708">
        <v>1460.07</v>
      </c>
      <c r="CN708">
        <v>0.972989</v>
      </c>
      <c r="CO708">
        <v>0.0270114</v>
      </c>
      <c r="CP708">
        <v>0</v>
      </c>
      <c r="CQ708">
        <v>876.925666666667</v>
      </c>
      <c r="CR708">
        <v>4.99999</v>
      </c>
      <c r="CS708">
        <v>12938.6666666667</v>
      </c>
      <c r="CT708">
        <v>12728.9</v>
      </c>
      <c r="CU708">
        <v>41.437</v>
      </c>
      <c r="CV708">
        <v>42.625</v>
      </c>
      <c r="CW708">
        <v>42.187</v>
      </c>
      <c r="CX708">
        <v>42.375</v>
      </c>
      <c r="CY708">
        <v>44.437</v>
      </c>
      <c r="CZ708">
        <v>1415.76333333333</v>
      </c>
      <c r="DA708">
        <v>39.3066666666667</v>
      </c>
      <c r="DB708">
        <v>0</v>
      </c>
      <c r="DC708">
        <v>1626466583</v>
      </c>
      <c r="DD708">
        <v>0</v>
      </c>
      <c r="DE708">
        <v>877.453230769231</v>
      </c>
      <c r="DF708">
        <v>-4.73805128113843</v>
      </c>
      <c r="DG708">
        <v>-61.8085469660574</v>
      </c>
      <c r="DH708">
        <v>12944.9807692308</v>
      </c>
      <c r="DI708">
        <v>15</v>
      </c>
      <c r="DJ708">
        <v>1626465084.6</v>
      </c>
      <c r="DK708" t="s">
        <v>294</v>
      </c>
      <c r="DL708">
        <v>1626465076.6</v>
      </c>
      <c r="DM708">
        <v>1626465084.6</v>
      </c>
      <c r="DN708">
        <v>8</v>
      </c>
      <c r="DO708">
        <v>0.212</v>
      </c>
      <c r="DP708">
        <v>0.013</v>
      </c>
      <c r="DQ708">
        <v>1.588</v>
      </c>
      <c r="DR708">
        <v>-0.074</v>
      </c>
      <c r="DS708">
        <v>420</v>
      </c>
      <c r="DT708">
        <v>3</v>
      </c>
      <c r="DU708">
        <v>0.13</v>
      </c>
      <c r="DV708">
        <v>0.03</v>
      </c>
      <c r="DW708">
        <v>-24.4859804878049</v>
      </c>
      <c r="DX708">
        <v>0.167427177700425</v>
      </c>
      <c r="DY708">
        <v>0.0347265711124128</v>
      </c>
      <c r="DZ708">
        <v>1</v>
      </c>
      <c r="EA708">
        <v>877.773857142857</v>
      </c>
      <c r="EB708">
        <v>-5.34511937377547</v>
      </c>
      <c r="EC708">
        <v>0.580942148231506</v>
      </c>
      <c r="ED708">
        <v>1</v>
      </c>
      <c r="EE708">
        <v>10.4010317073171</v>
      </c>
      <c r="EF708">
        <v>0.146324738675966</v>
      </c>
      <c r="EG708">
        <v>0.0158148809056749</v>
      </c>
      <c r="EH708">
        <v>0</v>
      </c>
      <c r="EI708">
        <v>2</v>
      </c>
      <c r="EJ708">
        <v>3</v>
      </c>
      <c r="EK708" t="s">
        <v>354</v>
      </c>
      <c r="EL708">
        <v>100</v>
      </c>
      <c r="EM708">
        <v>100</v>
      </c>
      <c r="EN708">
        <v>1.548</v>
      </c>
      <c r="EO708">
        <v>0.0974</v>
      </c>
      <c r="EP708">
        <v>0.796380875196005</v>
      </c>
      <c r="EQ708">
        <v>0.00225868272383977</v>
      </c>
      <c r="ER708">
        <v>-9.96746185667655e-07</v>
      </c>
      <c r="ES708">
        <v>2.83711317370827e-10</v>
      </c>
      <c r="ET708">
        <v>-0.071317122073674</v>
      </c>
      <c r="EU708">
        <v>-0.00217948432402501</v>
      </c>
      <c r="EV708">
        <v>0.000453263451741206</v>
      </c>
      <c r="EW708">
        <v>-1.16319206543697e-06</v>
      </c>
      <c r="EX708">
        <v>-2</v>
      </c>
      <c r="EY708">
        <v>2196</v>
      </c>
      <c r="EZ708">
        <v>1</v>
      </c>
      <c r="FA708">
        <v>25</v>
      </c>
      <c r="FB708">
        <v>24.9</v>
      </c>
      <c r="FC708">
        <v>24.8</v>
      </c>
      <c r="FD708">
        <v>18</v>
      </c>
      <c r="FE708">
        <v>847.439</v>
      </c>
      <c r="FF708">
        <v>445.403</v>
      </c>
      <c r="FG708">
        <v>47.3597</v>
      </c>
      <c r="FH708">
        <v>26.2402</v>
      </c>
      <c r="FI708">
        <v>30.0007</v>
      </c>
      <c r="FJ708">
        <v>25.9622</v>
      </c>
      <c r="FK708">
        <v>25.957</v>
      </c>
      <c r="FL708">
        <v>25.2651</v>
      </c>
      <c r="FM708">
        <v>21.8301</v>
      </c>
      <c r="FN708">
        <v>0</v>
      </c>
      <c r="FO708">
        <v>47</v>
      </c>
      <c r="FP708">
        <v>420</v>
      </c>
      <c r="FQ708">
        <v>12.3491</v>
      </c>
      <c r="FR708">
        <v>101.371</v>
      </c>
      <c r="FS708">
        <v>101.782</v>
      </c>
    </row>
    <row r="709" spans="1:175">
      <c r="A709">
        <v>693</v>
      </c>
      <c r="B709">
        <v>1626466574</v>
      </c>
      <c r="C709">
        <v>1384.40000009537</v>
      </c>
      <c r="D709" t="s">
        <v>1680</v>
      </c>
      <c r="E709" t="s">
        <v>1681</v>
      </c>
      <c r="F709">
        <v>1</v>
      </c>
      <c r="G709" t="s">
        <v>291</v>
      </c>
      <c r="H709">
        <v>1626466573</v>
      </c>
      <c r="I709">
        <f>(J709)/1000</f>
        <v>0</v>
      </c>
      <c r="J709">
        <f>1000*CB709*AH709*(BX709-BY709)/(100*BQ709*(1000-AH709*BX709))</f>
        <v>0</v>
      </c>
      <c r="K709">
        <f>CB709*AH709*(BW709-BV709*(1000-AH709*BY709)/(1000-AH709*BX709))/(100*BQ709)</f>
        <v>0</v>
      </c>
      <c r="L709">
        <f>BV709 - IF(AH709&gt;1, K709*BQ709*100.0/(AJ709*CJ709), 0)</f>
        <v>0</v>
      </c>
      <c r="M709">
        <f>((S709-I709/2)*L709-K709)/(S709+I709/2)</f>
        <v>0</v>
      </c>
      <c r="N709">
        <f>M709*(CC709+CD709)/1000.0</f>
        <v>0</v>
      </c>
      <c r="O709">
        <f>(BV709 - IF(AH709&gt;1, K709*BQ709*100.0/(AJ709*CJ709), 0))*(CC709+CD709)/1000.0</f>
        <v>0</v>
      </c>
      <c r="P709">
        <f>2.0/((1/R709-1/Q709)+SIGN(R709)*SQRT((1/R709-1/Q709)*(1/R709-1/Q709) + 4*BR709/((BR709+1)*(BR709+1))*(2*1/R709*1/Q709-1/Q709*1/Q709)))</f>
        <v>0</v>
      </c>
      <c r="Q709">
        <f>IF(LEFT(BS709,1)&lt;&gt;"0",IF(LEFT(BS709,1)="1",3.0,BT709),$D$5+$E$5*(CJ709*CC709/($K$5*1000))+$F$5*(CJ709*CC709/($K$5*1000))*MAX(MIN(BQ709,$J$5),$I$5)*MAX(MIN(BQ709,$J$5),$I$5)+$G$5*MAX(MIN(BQ709,$J$5),$I$5)*(CJ709*CC709/($K$5*1000))+$H$5*(CJ709*CC709/($K$5*1000))*(CJ709*CC709/($K$5*1000)))</f>
        <v>0</v>
      </c>
      <c r="R709">
        <f>I709*(1000-(1000*0.61365*exp(17.502*V709/(240.97+V709))/(CC709+CD709)+BX709)/2)/(1000*0.61365*exp(17.502*V709/(240.97+V709))/(CC709+CD709)-BX709)</f>
        <v>0</v>
      </c>
      <c r="S709">
        <f>1/((BR709+1)/(P709/1.6)+1/(Q709/1.37)) + BR709/((BR709+1)/(P709/1.6) + BR709/(Q709/1.37))</f>
        <v>0</v>
      </c>
      <c r="T709">
        <f>(BM709*BP709)</f>
        <v>0</v>
      </c>
      <c r="U709">
        <f>(CE709+(T709+2*0.95*5.67E-8*(((CE709+$B$7)+273)^4-(CE709+273)^4)-44100*I709)/(1.84*29.3*Q709+8*0.95*5.67E-8*(CE709+273)^3))</f>
        <v>0</v>
      </c>
      <c r="V709">
        <f>($C$7*CF709+$D$7*CG709+$E$7*U709)</f>
        <v>0</v>
      </c>
      <c r="W709">
        <f>0.61365*exp(17.502*V709/(240.97+V709))</f>
        <v>0</v>
      </c>
      <c r="X709">
        <f>(Y709/Z709*100)</f>
        <v>0</v>
      </c>
      <c r="Y709">
        <f>BX709*(CC709+CD709)/1000</f>
        <v>0</v>
      </c>
      <c r="Z709">
        <f>0.61365*exp(17.502*CE709/(240.97+CE709))</f>
        <v>0</v>
      </c>
      <c r="AA709">
        <f>(W709-BX709*(CC709+CD709)/1000)</f>
        <v>0</v>
      </c>
      <c r="AB709">
        <f>(-I709*44100)</f>
        <v>0</v>
      </c>
      <c r="AC709">
        <f>2*29.3*Q709*0.92*(CE709-V709)</f>
        <v>0</v>
      </c>
      <c r="AD709">
        <f>2*0.95*5.67E-8*(((CE709+$B$7)+273)^4-(V709+273)^4)</f>
        <v>0</v>
      </c>
      <c r="AE709">
        <f>T709+AD709+AB709+AC709</f>
        <v>0</v>
      </c>
      <c r="AF709">
        <v>119</v>
      </c>
      <c r="AG709">
        <v>13</v>
      </c>
      <c r="AH709">
        <f>IF(AF709*$H$13&gt;=AJ709,1.0,(AJ709/(AJ709-AF709*$H$13)))</f>
        <v>0</v>
      </c>
      <c r="AI709">
        <f>(AH709-1)*100</f>
        <v>0</v>
      </c>
      <c r="AJ709">
        <f>MAX(0,($B$13+$C$13*CJ709)/(1+$D$13*CJ709)*CC709/(CE709+273)*$E$13)</f>
        <v>0</v>
      </c>
      <c r="AK709" t="s">
        <v>292</v>
      </c>
      <c r="AL709" t="s">
        <v>292</v>
      </c>
      <c r="AM709">
        <v>0</v>
      </c>
      <c r="AN709">
        <v>0</v>
      </c>
      <c r="AO709">
        <f>1-AM709/AN709</f>
        <v>0</v>
      </c>
      <c r="AP709">
        <v>0</v>
      </c>
      <c r="AQ709" t="s">
        <v>292</v>
      </c>
      <c r="AR709" t="s">
        <v>292</v>
      </c>
      <c r="AS709">
        <v>0</v>
      </c>
      <c r="AT709">
        <v>0</v>
      </c>
      <c r="AU709">
        <f>1-AS709/AT709</f>
        <v>0</v>
      </c>
      <c r="AV709">
        <v>0.5</v>
      </c>
      <c r="AW709">
        <f>BN709</f>
        <v>0</v>
      </c>
      <c r="AX709">
        <f>K709</f>
        <v>0</v>
      </c>
      <c r="AY709">
        <f>AU709*AV709*AW709</f>
        <v>0</v>
      </c>
      <c r="AZ709">
        <f>(AX709-AP709)/AW709</f>
        <v>0</v>
      </c>
      <c r="BA709">
        <f>(AN709-AT709)/AT709</f>
        <v>0</v>
      </c>
      <c r="BB709">
        <f>AM709/(AO709+AM709/AT709)</f>
        <v>0</v>
      </c>
      <c r="BC709" t="s">
        <v>292</v>
      </c>
      <c r="BD709">
        <v>0</v>
      </c>
      <c r="BE709">
        <f>IF(BD709&lt;&gt;0, BD709, BB709)</f>
        <v>0</v>
      </c>
      <c r="BF709">
        <f>1-BE709/AT709</f>
        <v>0</v>
      </c>
      <c r="BG709">
        <f>(AT709-AS709)/(AT709-BE709)</f>
        <v>0</v>
      </c>
      <c r="BH709">
        <f>(AN709-AT709)/(AN709-BE709)</f>
        <v>0</v>
      </c>
      <c r="BI709">
        <f>(AT709-AS709)/(AT709-AM709)</f>
        <v>0</v>
      </c>
      <c r="BJ709">
        <f>(AN709-AT709)/(AN709-AM709)</f>
        <v>0</v>
      </c>
      <c r="BK709">
        <f>(BG709*BE709/AS709)</f>
        <v>0</v>
      </c>
      <c r="BL709">
        <f>(1-BK709)</f>
        <v>0</v>
      </c>
      <c r="BM709">
        <f>$B$11*CK709+$C$11*CL709+$F$11*CM709*(1-CP709)</f>
        <v>0</v>
      </c>
      <c r="BN709">
        <f>BM709*BO709</f>
        <v>0</v>
      </c>
      <c r="BO709">
        <f>($B$11*$D$9+$C$11*$D$9+$F$11*((CZ709+CR709)/MAX(CZ709+CR709+DA709, 0.1)*$I$9+DA709/MAX(CZ709+CR709+DA709, 0.1)*$J$9))/($B$11+$C$11+$F$11)</f>
        <v>0</v>
      </c>
      <c r="BP709">
        <f>($B$11*$K$9+$C$11*$K$9+$F$11*((CZ709+CR709)/MAX(CZ709+CR709+DA709, 0.1)*$P$9+DA709/MAX(CZ709+CR709+DA709, 0.1)*$Q$9))/($B$11+$C$11+$F$11)</f>
        <v>0</v>
      </c>
      <c r="BQ709">
        <v>6</v>
      </c>
      <c r="BR709">
        <v>0.5</v>
      </c>
      <c r="BS709" t="s">
        <v>293</v>
      </c>
      <c r="BT709">
        <v>2</v>
      </c>
      <c r="BU709">
        <v>1626466573</v>
      </c>
      <c r="BV709">
        <v>395.494666666667</v>
      </c>
      <c r="BW709">
        <v>419.926666666667</v>
      </c>
      <c r="BX709">
        <v>22.7002</v>
      </c>
      <c r="BY709">
        <v>12.2663666666667</v>
      </c>
      <c r="BZ709">
        <v>393.945666666667</v>
      </c>
      <c r="CA709">
        <v>22.6026</v>
      </c>
      <c r="CB709">
        <v>899.983666666667</v>
      </c>
      <c r="CC709">
        <v>100.750333333333</v>
      </c>
      <c r="CD709">
        <v>0.0996583333333333</v>
      </c>
      <c r="CE709">
        <v>37.8223666666667</v>
      </c>
      <c r="CF709">
        <v>34.7296</v>
      </c>
      <c r="CG709">
        <v>999.9</v>
      </c>
      <c r="CH709">
        <v>0</v>
      </c>
      <c r="CI709">
        <v>0</v>
      </c>
      <c r="CJ709">
        <v>10012.5</v>
      </c>
      <c r="CK709">
        <v>0</v>
      </c>
      <c r="CL709">
        <v>0.221023</v>
      </c>
      <c r="CM709">
        <v>1459.98</v>
      </c>
      <c r="CN709">
        <v>0.972997</v>
      </c>
      <c r="CO709">
        <v>0.0270029666666667</v>
      </c>
      <c r="CP709">
        <v>0</v>
      </c>
      <c r="CQ709">
        <v>876.698</v>
      </c>
      <c r="CR709">
        <v>4.99999</v>
      </c>
      <c r="CS709">
        <v>12935.7</v>
      </c>
      <c r="CT709">
        <v>12728.2</v>
      </c>
      <c r="CU709">
        <v>41.458</v>
      </c>
      <c r="CV709">
        <v>42.625</v>
      </c>
      <c r="CW709">
        <v>42.187</v>
      </c>
      <c r="CX709">
        <v>42.375</v>
      </c>
      <c r="CY709">
        <v>44.437</v>
      </c>
      <c r="CZ709">
        <v>1415.69</v>
      </c>
      <c r="DA709">
        <v>39.29</v>
      </c>
      <c r="DB709">
        <v>0</v>
      </c>
      <c r="DC709">
        <v>1626466585.4</v>
      </c>
      <c r="DD709">
        <v>0</v>
      </c>
      <c r="DE709">
        <v>877.242153846154</v>
      </c>
      <c r="DF709">
        <v>-4.52895726506438</v>
      </c>
      <c r="DG709">
        <v>-60.3247863368902</v>
      </c>
      <c r="DH709">
        <v>12942.2653846154</v>
      </c>
      <c r="DI709">
        <v>15</v>
      </c>
      <c r="DJ709">
        <v>1626465084.6</v>
      </c>
      <c r="DK709" t="s">
        <v>294</v>
      </c>
      <c r="DL709">
        <v>1626465076.6</v>
      </c>
      <c r="DM709">
        <v>1626465084.6</v>
      </c>
      <c r="DN709">
        <v>8</v>
      </c>
      <c r="DO709">
        <v>0.212</v>
      </c>
      <c r="DP709">
        <v>0.013</v>
      </c>
      <c r="DQ709">
        <v>1.588</v>
      </c>
      <c r="DR709">
        <v>-0.074</v>
      </c>
      <c r="DS709">
        <v>420</v>
      </c>
      <c r="DT709">
        <v>3</v>
      </c>
      <c r="DU709">
        <v>0.13</v>
      </c>
      <c r="DV709">
        <v>0.03</v>
      </c>
      <c r="DW709">
        <v>-24.4740195121951</v>
      </c>
      <c r="DX709">
        <v>0.106599303135904</v>
      </c>
      <c r="DY709">
        <v>0.0279918648418255</v>
      </c>
      <c r="DZ709">
        <v>1</v>
      </c>
      <c r="EA709">
        <v>877.550090909091</v>
      </c>
      <c r="EB709">
        <v>-5.44290712414354</v>
      </c>
      <c r="EC709">
        <v>0.561028566422058</v>
      </c>
      <c r="ED709">
        <v>1</v>
      </c>
      <c r="EE709">
        <v>10.4066024390244</v>
      </c>
      <c r="EF709">
        <v>0.153342857142876</v>
      </c>
      <c r="EG709">
        <v>0.0164888208663736</v>
      </c>
      <c r="EH709">
        <v>0</v>
      </c>
      <c r="EI709">
        <v>2</v>
      </c>
      <c r="EJ709">
        <v>3</v>
      </c>
      <c r="EK709" t="s">
        <v>354</v>
      </c>
      <c r="EL709">
        <v>100</v>
      </c>
      <c r="EM709">
        <v>100</v>
      </c>
      <c r="EN709">
        <v>1.549</v>
      </c>
      <c r="EO709">
        <v>0.0978</v>
      </c>
      <c r="EP709">
        <v>0.796380875196005</v>
      </c>
      <c r="EQ709">
        <v>0.00225868272383977</v>
      </c>
      <c r="ER709">
        <v>-9.96746185667655e-07</v>
      </c>
      <c r="ES709">
        <v>2.83711317370827e-10</v>
      </c>
      <c r="ET709">
        <v>-0.071317122073674</v>
      </c>
      <c r="EU709">
        <v>-0.00217948432402501</v>
      </c>
      <c r="EV709">
        <v>0.000453263451741206</v>
      </c>
      <c r="EW709">
        <v>-1.16319206543697e-06</v>
      </c>
      <c r="EX709">
        <v>-2</v>
      </c>
      <c r="EY709">
        <v>2196</v>
      </c>
      <c r="EZ709">
        <v>1</v>
      </c>
      <c r="FA709">
        <v>25</v>
      </c>
      <c r="FB709">
        <v>25</v>
      </c>
      <c r="FC709">
        <v>24.8</v>
      </c>
      <c r="FD709">
        <v>18</v>
      </c>
      <c r="FE709">
        <v>847.538</v>
      </c>
      <c r="FF709">
        <v>445.289</v>
      </c>
      <c r="FG709">
        <v>47.377</v>
      </c>
      <c r="FH709">
        <v>26.2443</v>
      </c>
      <c r="FI709">
        <v>30.0006</v>
      </c>
      <c r="FJ709">
        <v>25.9655</v>
      </c>
      <c r="FK709">
        <v>25.9599</v>
      </c>
      <c r="FL709">
        <v>25.2658</v>
      </c>
      <c r="FM709">
        <v>21.8301</v>
      </c>
      <c r="FN709">
        <v>0</v>
      </c>
      <c r="FO709">
        <v>47</v>
      </c>
      <c r="FP709">
        <v>420</v>
      </c>
      <c r="FQ709">
        <v>12.3404</v>
      </c>
      <c r="FR709">
        <v>101.371</v>
      </c>
      <c r="FS709">
        <v>101.783</v>
      </c>
    </row>
    <row r="710" spans="1:175">
      <c r="A710">
        <v>694</v>
      </c>
      <c r="B710">
        <v>1626466576</v>
      </c>
      <c r="C710">
        <v>1386.40000009537</v>
      </c>
      <c r="D710" t="s">
        <v>1682</v>
      </c>
      <c r="E710" t="s">
        <v>1683</v>
      </c>
      <c r="F710">
        <v>1</v>
      </c>
      <c r="G710" t="s">
        <v>291</v>
      </c>
      <c r="H710">
        <v>1626466575</v>
      </c>
      <c r="I710">
        <f>(J710)/1000</f>
        <v>0</v>
      </c>
      <c r="J710">
        <f>1000*CB710*AH710*(BX710-BY710)/(100*BQ710*(1000-AH710*BX710))</f>
        <v>0</v>
      </c>
      <c r="K710">
        <f>CB710*AH710*(BW710-BV710*(1000-AH710*BY710)/(1000-AH710*BX710))/(100*BQ710)</f>
        <v>0</v>
      </c>
      <c r="L710">
        <f>BV710 - IF(AH710&gt;1, K710*BQ710*100.0/(AJ710*CJ710), 0)</f>
        <v>0</v>
      </c>
      <c r="M710">
        <f>((S710-I710/2)*L710-K710)/(S710+I710/2)</f>
        <v>0</v>
      </c>
      <c r="N710">
        <f>M710*(CC710+CD710)/1000.0</f>
        <v>0</v>
      </c>
      <c r="O710">
        <f>(BV710 - IF(AH710&gt;1, K710*BQ710*100.0/(AJ710*CJ710), 0))*(CC710+CD710)/1000.0</f>
        <v>0</v>
      </c>
      <c r="P710">
        <f>2.0/((1/R710-1/Q710)+SIGN(R710)*SQRT((1/R710-1/Q710)*(1/R710-1/Q710) + 4*BR710/((BR710+1)*(BR710+1))*(2*1/R710*1/Q710-1/Q710*1/Q710)))</f>
        <v>0</v>
      </c>
      <c r="Q710">
        <f>IF(LEFT(BS710,1)&lt;&gt;"0",IF(LEFT(BS710,1)="1",3.0,BT710),$D$5+$E$5*(CJ710*CC710/($K$5*1000))+$F$5*(CJ710*CC710/($K$5*1000))*MAX(MIN(BQ710,$J$5),$I$5)*MAX(MIN(BQ710,$J$5),$I$5)+$G$5*MAX(MIN(BQ710,$J$5),$I$5)*(CJ710*CC710/($K$5*1000))+$H$5*(CJ710*CC710/($K$5*1000))*(CJ710*CC710/($K$5*1000)))</f>
        <v>0</v>
      </c>
      <c r="R710">
        <f>I710*(1000-(1000*0.61365*exp(17.502*V710/(240.97+V710))/(CC710+CD710)+BX710)/2)/(1000*0.61365*exp(17.502*V710/(240.97+V710))/(CC710+CD710)-BX710)</f>
        <v>0</v>
      </c>
      <c r="S710">
        <f>1/((BR710+1)/(P710/1.6)+1/(Q710/1.37)) + BR710/((BR710+1)/(P710/1.6) + BR710/(Q710/1.37))</f>
        <v>0</v>
      </c>
      <c r="T710">
        <f>(BM710*BP710)</f>
        <v>0</v>
      </c>
      <c r="U710">
        <f>(CE710+(T710+2*0.95*5.67E-8*(((CE710+$B$7)+273)^4-(CE710+273)^4)-44100*I710)/(1.84*29.3*Q710+8*0.95*5.67E-8*(CE710+273)^3))</f>
        <v>0</v>
      </c>
      <c r="V710">
        <f>($C$7*CF710+$D$7*CG710+$E$7*U710)</f>
        <v>0</v>
      </c>
      <c r="W710">
        <f>0.61365*exp(17.502*V710/(240.97+V710))</f>
        <v>0</v>
      </c>
      <c r="X710">
        <f>(Y710/Z710*100)</f>
        <v>0</v>
      </c>
      <c r="Y710">
        <f>BX710*(CC710+CD710)/1000</f>
        <v>0</v>
      </c>
      <c r="Z710">
        <f>0.61365*exp(17.502*CE710/(240.97+CE710))</f>
        <v>0</v>
      </c>
      <c r="AA710">
        <f>(W710-BX710*(CC710+CD710)/1000)</f>
        <v>0</v>
      </c>
      <c r="AB710">
        <f>(-I710*44100)</f>
        <v>0</v>
      </c>
      <c r="AC710">
        <f>2*29.3*Q710*0.92*(CE710-V710)</f>
        <v>0</v>
      </c>
      <c r="AD710">
        <f>2*0.95*5.67E-8*(((CE710+$B$7)+273)^4-(V710+273)^4)</f>
        <v>0</v>
      </c>
      <c r="AE710">
        <f>T710+AD710+AB710+AC710</f>
        <v>0</v>
      </c>
      <c r="AF710">
        <v>119</v>
      </c>
      <c r="AG710">
        <v>13</v>
      </c>
      <c r="AH710">
        <f>IF(AF710*$H$13&gt;=AJ710,1.0,(AJ710/(AJ710-AF710*$H$13)))</f>
        <v>0</v>
      </c>
      <c r="AI710">
        <f>(AH710-1)*100</f>
        <v>0</v>
      </c>
      <c r="AJ710">
        <f>MAX(0,($B$13+$C$13*CJ710)/(1+$D$13*CJ710)*CC710/(CE710+273)*$E$13)</f>
        <v>0</v>
      </c>
      <c r="AK710" t="s">
        <v>292</v>
      </c>
      <c r="AL710" t="s">
        <v>292</v>
      </c>
      <c r="AM710">
        <v>0</v>
      </c>
      <c r="AN710">
        <v>0</v>
      </c>
      <c r="AO710">
        <f>1-AM710/AN710</f>
        <v>0</v>
      </c>
      <c r="AP710">
        <v>0</v>
      </c>
      <c r="AQ710" t="s">
        <v>292</v>
      </c>
      <c r="AR710" t="s">
        <v>292</v>
      </c>
      <c r="AS710">
        <v>0</v>
      </c>
      <c r="AT710">
        <v>0</v>
      </c>
      <c r="AU710">
        <f>1-AS710/AT710</f>
        <v>0</v>
      </c>
      <c r="AV710">
        <v>0.5</v>
      </c>
      <c r="AW710">
        <f>BN710</f>
        <v>0</v>
      </c>
      <c r="AX710">
        <f>K710</f>
        <v>0</v>
      </c>
      <c r="AY710">
        <f>AU710*AV710*AW710</f>
        <v>0</v>
      </c>
      <c r="AZ710">
        <f>(AX710-AP710)/AW710</f>
        <v>0</v>
      </c>
      <c r="BA710">
        <f>(AN710-AT710)/AT710</f>
        <v>0</v>
      </c>
      <c r="BB710">
        <f>AM710/(AO710+AM710/AT710)</f>
        <v>0</v>
      </c>
      <c r="BC710" t="s">
        <v>292</v>
      </c>
      <c r="BD710">
        <v>0</v>
      </c>
      <c r="BE710">
        <f>IF(BD710&lt;&gt;0, BD710, BB710)</f>
        <v>0</v>
      </c>
      <c r="BF710">
        <f>1-BE710/AT710</f>
        <v>0</v>
      </c>
      <c r="BG710">
        <f>(AT710-AS710)/(AT710-BE710)</f>
        <v>0</v>
      </c>
      <c r="BH710">
        <f>(AN710-AT710)/(AN710-BE710)</f>
        <v>0</v>
      </c>
      <c r="BI710">
        <f>(AT710-AS710)/(AT710-AM710)</f>
        <v>0</v>
      </c>
      <c r="BJ710">
        <f>(AN710-AT710)/(AN710-AM710)</f>
        <v>0</v>
      </c>
      <c r="BK710">
        <f>(BG710*BE710/AS710)</f>
        <v>0</v>
      </c>
      <c r="BL710">
        <f>(1-BK710)</f>
        <v>0</v>
      </c>
      <c r="BM710">
        <f>$B$11*CK710+$C$11*CL710+$F$11*CM710*(1-CP710)</f>
        <v>0</v>
      </c>
      <c r="BN710">
        <f>BM710*BO710</f>
        <v>0</v>
      </c>
      <c r="BO710">
        <f>($B$11*$D$9+$C$11*$D$9+$F$11*((CZ710+CR710)/MAX(CZ710+CR710+DA710, 0.1)*$I$9+DA710/MAX(CZ710+CR710+DA710, 0.1)*$J$9))/($B$11+$C$11+$F$11)</f>
        <v>0</v>
      </c>
      <c r="BP710">
        <f>($B$11*$K$9+$C$11*$K$9+$F$11*((CZ710+CR710)/MAX(CZ710+CR710+DA710, 0.1)*$P$9+DA710/MAX(CZ710+CR710+DA710, 0.1)*$Q$9))/($B$11+$C$11+$F$11)</f>
        <v>0</v>
      </c>
      <c r="BQ710">
        <v>6</v>
      </c>
      <c r="BR710">
        <v>0.5</v>
      </c>
      <c r="BS710" t="s">
        <v>293</v>
      </c>
      <c r="BT710">
        <v>2</v>
      </c>
      <c r="BU710">
        <v>1626466575</v>
      </c>
      <c r="BV710">
        <v>395.519333333333</v>
      </c>
      <c r="BW710">
        <v>419.948</v>
      </c>
      <c r="BX710">
        <v>22.7264666666667</v>
      </c>
      <c r="BY710">
        <v>12.2962666666667</v>
      </c>
      <c r="BZ710">
        <v>393.970333333333</v>
      </c>
      <c r="CA710">
        <v>22.6285333333333</v>
      </c>
      <c r="CB710">
        <v>900.007333333333</v>
      </c>
      <c r="CC710">
        <v>100.751</v>
      </c>
      <c r="CD710">
        <v>0.1000158</v>
      </c>
      <c r="CE710">
        <v>37.8381</v>
      </c>
      <c r="CF710">
        <v>34.7456</v>
      </c>
      <c r="CG710">
        <v>999.9</v>
      </c>
      <c r="CH710">
        <v>0</v>
      </c>
      <c r="CI710">
        <v>0</v>
      </c>
      <c r="CJ710">
        <v>10001.25</v>
      </c>
      <c r="CK710">
        <v>0</v>
      </c>
      <c r="CL710">
        <v>0.221023</v>
      </c>
      <c r="CM710">
        <v>1459.97333333333</v>
      </c>
      <c r="CN710">
        <v>0.972997</v>
      </c>
      <c r="CO710">
        <v>0.0270029</v>
      </c>
      <c r="CP710">
        <v>0</v>
      </c>
      <c r="CQ710">
        <v>876.636333333333</v>
      </c>
      <c r="CR710">
        <v>4.99999</v>
      </c>
      <c r="CS710">
        <v>12933.3333333333</v>
      </c>
      <c r="CT710">
        <v>12728.1333333333</v>
      </c>
      <c r="CU710">
        <v>41.5</v>
      </c>
      <c r="CV710">
        <v>42.625</v>
      </c>
      <c r="CW710">
        <v>42.187</v>
      </c>
      <c r="CX710">
        <v>42.375</v>
      </c>
      <c r="CY710">
        <v>44.5</v>
      </c>
      <c r="CZ710">
        <v>1415.68333333333</v>
      </c>
      <c r="DA710">
        <v>39.29</v>
      </c>
      <c r="DB710">
        <v>0</v>
      </c>
      <c r="DC710">
        <v>1626466587.2</v>
      </c>
      <c r="DD710">
        <v>0</v>
      </c>
      <c r="DE710">
        <v>877.07344</v>
      </c>
      <c r="DF710">
        <v>-4.52861538043274</v>
      </c>
      <c r="DG710">
        <v>-62.2846154218775</v>
      </c>
      <c r="DH710">
        <v>12940.056</v>
      </c>
      <c r="DI710">
        <v>15</v>
      </c>
      <c r="DJ710">
        <v>1626465084.6</v>
      </c>
      <c r="DK710" t="s">
        <v>294</v>
      </c>
      <c r="DL710">
        <v>1626465076.6</v>
      </c>
      <c r="DM710">
        <v>1626465084.6</v>
      </c>
      <c r="DN710">
        <v>8</v>
      </c>
      <c r="DO710">
        <v>0.212</v>
      </c>
      <c r="DP710">
        <v>0.013</v>
      </c>
      <c r="DQ710">
        <v>1.588</v>
      </c>
      <c r="DR710">
        <v>-0.074</v>
      </c>
      <c r="DS710">
        <v>420</v>
      </c>
      <c r="DT710">
        <v>3</v>
      </c>
      <c r="DU710">
        <v>0.13</v>
      </c>
      <c r="DV710">
        <v>0.03</v>
      </c>
      <c r="DW710">
        <v>-24.4662195121951</v>
      </c>
      <c r="DX710">
        <v>0.0737979094076907</v>
      </c>
      <c r="DY710">
        <v>0.0247248390905731</v>
      </c>
      <c r="DZ710">
        <v>1</v>
      </c>
      <c r="EA710">
        <v>877.376606060606</v>
      </c>
      <c r="EB710">
        <v>-4.71182328348424</v>
      </c>
      <c r="EC710">
        <v>0.487391693603371</v>
      </c>
      <c r="ED710">
        <v>1</v>
      </c>
      <c r="EE710">
        <v>10.4105585365854</v>
      </c>
      <c r="EF710">
        <v>0.165225783972148</v>
      </c>
      <c r="EG710">
        <v>0.0173186629294325</v>
      </c>
      <c r="EH710">
        <v>0</v>
      </c>
      <c r="EI710">
        <v>2</v>
      </c>
      <c r="EJ710">
        <v>3</v>
      </c>
      <c r="EK710" t="s">
        <v>354</v>
      </c>
      <c r="EL710">
        <v>100</v>
      </c>
      <c r="EM710">
        <v>100</v>
      </c>
      <c r="EN710">
        <v>1.549</v>
      </c>
      <c r="EO710">
        <v>0.0981</v>
      </c>
      <c r="EP710">
        <v>0.796380875196005</v>
      </c>
      <c r="EQ710">
        <v>0.00225868272383977</v>
      </c>
      <c r="ER710">
        <v>-9.96746185667655e-07</v>
      </c>
      <c r="ES710">
        <v>2.83711317370827e-10</v>
      </c>
      <c r="ET710">
        <v>-0.071317122073674</v>
      </c>
      <c r="EU710">
        <v>-0.00217948432402501</v>
      </c>
      <c r="EV710">
        <v>0.000453263451741206</v>
      </c>
      <c r="EW710">
        <v>-1.16319206543697e-06</v>
      </c>
      <c r="EX710">
        <v>-2</v>
      </c>
      <c r="EY710">
        <v>2196</v>
      </c>
      <c r="EZ710">
        <v>1</v>
      </c>
      <c r="FA710">
        <v>25</v>
      </c>
      <c r="FB710">
        <v>25</v>
      </c>
      <c r="FC710">
        <v>24.9</v>
      </c>
      <c r="FD710">
        <v>18</v>
      </c>
      <c r="FE710">
        <v>848.153</v>
      </c>
      <c r="FF710">
        <v>445.205</v>
      </c>
      <c r="FG710">
        <v>47.3935</v>
      </c>
      <c r="FH710">
        <v>26.2479</v>
      </c>
      <c r="FI710">
        <v>30.0007</v>
      </c>
      <c r="FJ710">
        <v>25.9682</v>
      </c>
      <c r="FK710">
        <v>25.9626</v>
      </c>
      <c r="FL710">
        <v>25.2658</v>
      </c>
      <c r="FM710">
        <v>21.8301</v>
      </c>
      <c r="FN710">
        <v>0</v>
      </c>
      <c r="FO710">
        <v>47</v>
      </c>
      <c r="FP710">
        <v>420</v>
      </c>
      <c r="FQ710">
        <v>12.3328</v>
      </c>
      <c r="FR710">
        <v>101.37</v>
      </c>
      <c r="FS710">
        <v>101.782</v>
      </c>
    </row>
    <row r="711" spans="1:175">
      <c r="A711">
        <v>695</v>
      </c>
      <c r="B711">
        <v>1626466578</v>
      </c>
      <c r="C711">
        <v>1388.40000009537</v>
      </c>
      <c r="D711" t="s">
        <v>1684</v>
      </c>
      <c r="E711" t="s">
        <v>1685</v>
      </c>
      <c r="F711">
        <v>1</v>
      </c>
      <c r="G711" t="s">
        <v>291</v>
      </c>
      <c r="H711">
        <v>1626466577</v>
      </c>
      <c r="I711">
        <f>(J711)/1000</f>
        <v>0</v>
      </c>
      <c r="J711">
        <f>1000*CB711*AH711*(BX711-BY711)/(100*BQ711*(1000-AH711*BX711))</f>
        <v>0</v>
      </c>
      <c r="K711">
        <f>CB711*AH711*(BW711-BV711*(1000-AH711*BY711)/(1000-AH711*BX711))/(100*BQ711)</f>
        <v>0</v>
      </c>
      <c r="L711">
        <f>BV711 - IF(AH711&gt;1, K711*BQ711*100.0/(AJ711*CJ711), 0)</f>
        <v>0</v>
      </c>
      <c r="M711">
        <f>((S711-I711/2)*L711-K711)/(S711+I711/2)</f>
        <v>0</v>
      </c>
      <c r="N711">
        <f>M711*(CC711+CD711)/1000.0</f>
        <v>0</v>
      </c>
      <c r="O711">
        <f>(BV711 - IF(AH711&gt;1, K711*BQ711*100.0/(AJ711*CJ711), 0))*(CC711+CD711)/1000.0</f>
        <v>0</v>
      </c>
      <c r="P711">
        <f>2.0/((1/R711-1/Q711)+SIGN(R711)*SQRT((1/R711-1/Q711)*(1/R711-1/Q711) + 4*BR711/((BR711+1)*(BR711+1))*(2*1/R711*1/Q711-1/Q711*1/Q711)))</f>
        <v>0</v>
      </c>
      <c r="Q711">
        <f>IF(LEFT(BS711,1)&lt;&gt;"0",IF(LEFT(BS711,1)="1",3.0,BT711),$D$5+$E$5*(CJ711*CC711/($K$5*1000))+$F$5*(CJ711*CC711/($K$5*1000))*MAX(MIN(BQ711,$J$5),$I$5)*MAX(MIN(BQ711,$J$5),$I$5)+$G$5*MAX(MIN(BQ711,$J$5),$I$5)*(CJ711*CC711/($K$5*1000))+$H$5*(CJ711*CC711/($K$5*1000))*(CJ711*CC711/($K$5*1000)))</f>
        <v>0</v>
      </c>
      <c r="R711">
        <f>I711*(1000-(1000*0.61365*exp(17.502*V711/(240.97+V711))/(CC711+CD711)+BX711)/2)/(1000*0.61365*exp(17.502*V711/(240.97+V711))/(CC711+CD711)-BX711)</f>
        <v>0</v>
      </c>
      <c r="S711">
        <f>1/((BR711+1)/(P711/1.6)+1/(Q711/1.37)) + BR711/((BR711+1)/(P711/1.6) + BR711/(Q711/1.37))</f>
        <v>0</v>
      </c>
      <c r="T711">
        <f>(BM711*BP711)</f>
        <v>0</v>
      </c>
      <c r="U711">
        <f>(CE711+(T711+2*0.95*5.67E-8*(((CE711+$B$7)+273)^4-(CE711+273)^4)-44100*I711)/(1.84*29.3*Q711+8*0.95*5.67E-8*(CE711+273)^3))</f>
        <v>0</v>
      </c>
      <c r="V711">
        <f>($C$7*CF711+$D$7*CG711+$E$7*U711)</f>
        <v>0</v>
      </c>
      <c r="W711">
        <f>0.61365*exp(17.502*V711/(240.97+V711))</f>
        <v>0</v>
      </c>
      <c r="X711">
        <f>(Y711/Z711*100)</f>
        <v>0</v>
      </c>
      <c r="Y711">
        <f>BX711*(CC711+CD711)/1000</f>
        <v>0</v>
      </c>
      <c r="Z711">
        <f>0.61365*exp(17.502*CE711/(240.97+CE711))</f>
        <v>0</v>
      </c>
      <c r="AA711">
        <f>(W711-BX711*(CC711+CD711)/1000)</f>
        <v>0</v>
      </c>
      <c r="AB711">
        <f>(-I711*44100)</f>
        <v>0</v>
      </c>
      <c r="AC711">
        <f>2*29.3*Q711*0.92*(CE711-V711)</f>
        <v>0</v>
      </c>
      <c r="AD711">
        <f>2*0.95*5.67E-8*(((CE711+$B$7)+273)^4-(V711+273)^4)</f>
        <v>0</v>
      </c>
      <c r="AE711">
        <f>T711+AD711+AB711+AC711</f>
        <v>0</v>
      </c>
      <c r="AF711">
        <v>119</v>
      </c>
      <c r="AG711">
        <v>13</v>
      </c>
      <c r="AH711">
        <f>IF(AF711*$H$13&gt;=AJ711,1.0,(AJ711/(AJ711-AF711*$H$13)))</f>
        <v>0</v>
      </c>
      <c r="AI711">
        <f>(AH711-1)*100</f>
        <v>0</v>
      </c>
      <c r="AJ711">
        <f>MAX(0,($B$13+$C$13*CJ711)/(1+$D$13*CJ711)*CC711/(CE711+273)*$E$13)</f>
        <v>0</v>
      </c>
      <c r="AK711" t="s">
        <v>292</v>
      </c>
      <c r="AL711" t="s">
        <v>292</v>
      </c>
      <c r="AM711">
        <v>0</v>
      </c>
      <c r="AN711">
        <v>0</v>
      </c>
      <c r="AO711">
        <f>1-AM711/AN711</f>
        <v>0</v>
      </c>
      <c r="AP711">
        <v>0</v>
      </c>
      <c r="AQ711" t="s">
        <v>292</v>
      </c>
      <c r="AR711" t="s">
        <v>292</v>
      </c>
      <c r="AS711">
        <v>0</v>
      </c>
      <c r="AT711">
        <v>0</v>
      </c>
      <c r="AU711">
        <f>1-AS711/AT711</f>
        <v>0</v>
      </c>
      <c r="AV711">
        <v>0.5</v>
      </c>
      <c r="AW711">
        <f>BN711</f>
        <v>0</v>
      </c>
      <c r="AX711">
        <f>K711</f>
        <v>0</v>
      </c>
      <c r="AY711">
        <f>AU711*AV711*AW711</f>
        <v>0</v>
      </c>
      <c r="AZ711">
        <f>(AX711-AP711)/AW711</f>
        <v>0</v>
      </c>
      <c r="BA711">
        <f>(AN711-AT711)/AT711</f>
        <v>0</v>
      </c>
      <c r="BB711">
        <f>AM711/(AO711+AM711/AT711)</f>
        <v>0</v>
      </c>
      <c r="BC711" t="s">
        <v>292</v>
      </c>
      <c r="BD711">
        <v>0</v>
      </c>
      <c r="BE711">
        <f>IF(BD711&lt;&gt;0, BD711, BB711)</f>
        <v>0</v>
      </c>
      <c r="BF711">
        <f>1-BE711/AT711</f>
        <v>0</v>
      </c>
      <c r="BG711">
        <f>(AT711-AS711)/(AT711-BE711)</f>
        <v>0</v>
      </c>
      <c r="BH711">
        <f>(AN711-AT711)/(AN711-BE711)</f>
        <v>0</v>
      </c>
      <c r="BI711">
        <f>(AT711-AS711)/(AT711-AM711)</f>
        <v>0</v>
      </c>
      <c r="BJ711">
        <f>(AN711-AT711)/(AN711-AM711)</f>
        <v>0</v>
      </c>
      <c r="BK711">
        <f>(BG711*BE711/AS711)</f>
        <v>0</v>
      </c>
      <c r="BL711">
        <f>(1-BK711)</f>
        <v>0</v>
      </c>
      <c r="BM711">
        <f>$B$11*CK711+$C$11*CL711+$F$11*CM711*(1-CP711)</f>
        <v>0</v>
      </c>
      <c r="BN711">
        <f>BM711*BO711</f>
        <v>0</v>
      </c>
      <c r="BO711">
        <f>($B$11*$D$9+$C$11*$D$9+$F$11*((CZ711+CR711)/MAX(CZ711+CR711+DA711, 0.1)*$I$9+DA711/MAX(CZ711+CR711+DA711, 0.1)*$J$9))/($B$11+$C$11+$F$11)</f>
        <v>0</v>
      </c>
      <c r="BP711">
        <f>($B$11*$K$9+$C$11*$K$9+$F$11*((CZ711+CR711)/MAX(CZ711+CR711+DA711, 0.1)*$P$9+DA711/MAX(CZ711+CR711+DA711, 0.1)*$Q$9))/($B$11+$C$11+$F$11)</f>
        <v>0</v>
      </c>
      <c r="BQ711">
        <v>6</v>
      </c>
      <c r="BR711">
        <v>0.5</v>
      </c>
      <c r="BS711" t="s">
        <v>293</v>
      </c>
      <c r="BT711">
        <v>2</v>
      </c>
      <c r="BU711">
        <v>1626466577</v>
      </c>
      <c r="BV711">
        <v>395.536666666667</v>
      </c>
      <c r="BW711">
        <v>419.959333333333</v>
      </c>
      <c r="BX711">
        <v>22.7511</v>
      </c>
      <c r="BY711">
        <v>12.3105333333333</v>
      </c>
      <c r="BZ711">
        <v>393.988</v>
      </c>
      <c r="CA711">
        <v>22.6527666666667</v>
      </c>
      <c r="CB711">
        <v>900.045333333333</v>
      </c>
      <c r="CC711">
        <v>100.750333333333</v>
      </c>
      <c r="CD711">
        <v>0.100564333333333</v>
      </c>
      <c r="CE711">
        <v>37.8561</v>
      </c>
      <c r="CF711">
        <v>34.7602</v>
      </c>
      <c r="CG711">
        <v>999.9</v>
      </c>
      <c r="CH711">
        <v>0</v>
      </c>
      <c r="CI711">
        <v>0</v>
      </c>
      <c r="CJ711">
        <v>9989.98333333333</v>
      </c>
      <c r="CK711">
        <v>0</v>
      </c>
      <c r="CL711">
        <v>0.221023</v>
      </c>
      <c r="CM711">
        <v>1460.06666666667</v>
      </c>
      <c r="CN711">
        <v>0.972991666666667</v>
      </c>
      <c r="CO711">
        <v>0.0270082666666667</v>
      </c>
      <c r="CP711">
        <v>0</v>
      </c>
      <c r="CQ711">
        <v>876.568</v>
      </c>
      <c r="CR711">
        <v>4.99999</v>
      </c>
      <c r="CS711">
        <v>12931.5333333333</v>
      </c>
      <c r="CT711">
        <v>12728.8666666667</v>
      </c>
      <c r="CU711">
        <v>41.5</v>
      </c>
      <c r="CV711">
        <v>42.625</v>
      </c>
      <c r="CW711">
        <v>42.187</v>
      </c>
      <c r="CX711">
        <v>42.375</v>
      </c>
      <c r="CY711">
        <v>44.437</v>
      </c>
      <c r="CZ711">
        <v>1415.76666666667</v>
      </c>
      <c r="DA711">
        <v>39.3</v>
      </c>
      <c r="DB711">
        <v>0</v>
      </c>
      <c r="DC711">
        <v>1626466589</v>
      </c>
      <c r="DD711">
        <v>0</v>
      </c>
      <c r="DE711">
        <v>876.970038461539</v>
      </c>
      <c r="DF711">
        <v>-4.30211964353921</v>
      </c>
      <c r="DG711">
        <v>-64.1230768460889</v>
      </c>
      <c r="DH711">
        <v>12938.3538461538</v>
      </c>
      <c r="DI711">
        <v>15</v>
      </c>
      <c r="DJ711">
        <v>1626465084.6</v>
      </c>
      <c r="DK711" t="s">
        <v>294</v>
      </c>
      <c r="DL711">
        <v>1626465076.6</v>
      </c>
      <c r="DM711">
        <v>1626465084.6</v>
      </c>
      <c r="DN711">
        <v>8</v>
      </c>
      <c r="DO711">
        <v>0.212</v>
      </c>
      <c r="DP711">
        <v>0.013</v>
      </c>
      <c r="DQ711">
        <v>1.588</v>
      </c>
      <c r="DR711">
        <v>-0.074</v>
      </c>
      <c r="DS711">
        <v>420</v>
      </c>
      <c r="DT711">
        <v>3</v>
      </c>
      <c r="DU711">
        <v>0.13</v>
      </c>
      <c r="DV711">
        <v>0.03</v>
      </c>
      <c r="DW711">
        <v>-24.4626926829268</v>
      </c>
      <c r="DX711">
        <v>0.169979790940708</v>
      </c>
      <c r="DY711">
        <v>0.0282450115625355</v>
      </c>
      <c r="DZ711">
        <v>1</v>
      </c>
      <c r="EA711">
        <v>877.231228571428</v>
      </c>
      <c r="EB711">
        <v>-4.84593346379914</v>
      </c>
      <c r="EC711">
        <v>0.52941035046896</v>
      </c>
      <c r="ED711">
        <v>1</v>
      </c>
      <c r="EE711">
        <v>10.4144853658537</v>
      </c>
      <c r="EF711">
        <v>0.172354703832734</v>
      </c>
      <c r="EG711">
        <v>0.0177697408051098</v>
      </c>
      <c r="EH711">
        <v>0</v>
      </c>
      <c r="EI711">
        <v>2</v>
      </c>
      <c r="EJ711">
        <v>3</v>
      </c>
      <c r="EK711" t="s">
        <v>354</v>
      </c>
      <c r="EL711">
        <v>100</v>
      </c>
      <c r="EM711">
        <v>100</v>
      </c>
      <c r="EN711">
        <v>1.549</v>
      </c>
      <c r="EO711">
        <v>0.0986</v>
      </c>
      <c r="EP711">
        <v>0.796380875196005</v>
      </c>
      <c r="EQ711">
        <v>0.00225868272383977</v>
      </c>
      <c r="ER711">
        <v>-9.96746185667655e-07</v>
      </c>
      <c r="ES711">
        <v>2.83711317370827e-10</v>
      </c>
      <c r="ET711">
        <v>-0.071317122073674</v>
      </c>
      <c r="EU711">
        <v>-0.00217948432402501</v>
      </c>
      <c r="EV711">
        <v>0.000453263451741206</v>
      </c>
      <c r="EW711">
        <v>-1.16319206543697e-06</v>
      </c>
      <c r="EX711">
        <v>-2</v>
      </c>
      <c r="EY711">
        <v>2196</v>
      </c>
      <c r="EZ711">
        <v>1</v>
      </c>
      <c r="FA711">
        <v>25</v>
      </c>
      <c r="FB711">
        <v>25</v>
      </c>
      <c r="FC711">
        <v>24.9</v>
      </c>
      <c r="FD711">
        <v>18</v>
      </c>
      <c r="FE711">
        <v>848.153</v>
      </c>
      <c r="FF711">
        <v>445.353</v>
      </c>
      <c r="FG711">
        <v>47.4105</v>
      </c>
      <c r="FH711">
        <v>26.2512</v>
      </c>
      <c r="FI711">
        <v>30.0008</v>
      </c>
      <c r="FJ711">
        <v>25.9712</v>
      </c>
      <c r="FK711">
        <v>25.9657</v>
      </c>
      <c r="FL711">
        <v>25.2668</v>
      </c>
      <c r="FM711">
        <v>21.8301</v>
      </c>
      <c r="FN711">
        <v>0</v>
      </c>
      <c r="FO711">
        <v>47</v>
      </c>
      <c r="FP711">
        <v>420</v>
      </c>
      <c r="FQ711">
        <v>12.323</v>
      </c>
      <c r="FR711">
        <v>101.37</v>
      </c>
      <c r="FS711">
        <v>101.781</v>
      </c>
    </row>
    <row r="712" spans="1:175">
      <c r="A712">
        <v>696</v>
      </c>
      <c r="B712">
        <v>1626466580</v>
      </c>
      <c r="C712">
        <v>1390.40000009537</v>
      </c>
      <c r="D712" t="s">
        <v>1686</v>
      </c>
      <c r="E712" t="s">
        <v>1687</v>
      </c>
      <c r="F712">
        <v>1</v>
      </c>
      <c r="G712" t="s">
        <v>291</v>
      </c>
      <c r="H712">
        <v>1626466579</v>
      </c>
      <c r="I712">
        <f>(J712)/1000</f>
        <v>0</v>
      </c>
      <c r="J712">
        <f>1000*CB712*AH712*(BX712-BY712)/(100*BQ712*(1000-AH712*BX712))</f>
        <v>0</v>
      </c>
      <c r="K712">
        <f>CB712*AH712*(BW712-BV712*(1000-AH712*BY712)/(1000-AH712*BX712))/(100*BQ712)</f>
        <v>0</v>
      </c>
      <c r="L712">
        <f>BV712 - IF(AH712&gt;1, K712*BQ712*100.0/(AJ712*CJ712), 0)</f>
        <v>0</v>
      </c>
      <c r="M712">
        <f>((S712-I712/2)*L712-K712)/(S712+I712/2)</f>
        <v>0</v>
      </c>
      <c r="N712">
        <f>M712*(CC712+CD712)/1000.0</f>
        <v>0</v>
      </c>
      <c r="O712">
        <f>(BV712 - IF(AH712&gt;1, K712*BQ712*100.0/(AJ712*CJ712), 0))*(CC712+CD712)/1000.0</f>
        <v>0</v>
      </c>
      <c r="P712">
        <f>2.0/((1/R712-1/Q712)+SIGN(R712)*SQRT((1/R712-1/Q712)*(1/R712-1/Q712) + 4*BR712/((BR712+1)*(BR712+1))*(2*1/R712*1/Q712-1/Q712*1/Q712)))</f>
        <v>0</v>
      </c>
      <c r="Q712">
        <f>IF(LEFT(BS712,1)&lt;&gt;"0",IF(LEFT(BS712,1)="1",3.0,BT712),$D$5+$E$5*(CJ712*CC712/($K$5*1000))+$F$5*(CJ712*CC712/($K$5*1000))*MAX(MIN(BQ712,$J$5),$I$5)*MAX(MIN(BQ712,$J$5),$I$5)+$G$5*MAX(MIN(BQ712,$J$5),$I$5)*(CJ712*CC712/($K$5*1000))+$H$5*(CJ712*CC712/($K$5*1000))*(CJ712*CC712/($K$5*1000)))</f>
        <v>0</v>
      </c>
      <c r="R712">
        <f>I712*(1000-(1000*0.61365*exp(17.502*V712/(240.97+V712))/(CC712+CD712)+BX712)/2)/(1000*0.61365*exp(17.502*V712/(240.97+V712))/(CC712+CD712)-BX712)</f>
        <v>0</v>
      </c>
      <c r="S712">
        <f>1/((BR712+1)/(P712/1.6)+1/(Q712/1.37)) + BR712/((BR712+1)/(P712/1.6) + BR712/(Q712/1.37))</f>
        <v>0</v>
      </c>
      <c r="T712">
        <f>(BM712*BP712)</f>
        <v>0</v>
      </c>
      <c r="U712">
        <f>(CE712+(T712+2*0.95*5.67E-8*(((CE712+$B$7)+273)^4-(CE712+273)^4)-44100*I712)/(1.84*29.3*Q712+8*0.95*5.67E-8*(CE712+273)^3))</f>
        <v>0</v>
      </c>
      <c r="V712">
        <f>($C$7*CF712+$D$7*CG712+$E$7*U712)</f>
        <v>0</v>
      </c>
      <c r="W712">
        <f>0.61365*exp(17.502*V712/(240.97+V712))</f>
        <v>0</v>
      </c>
      <c r="X712">
        <f>(Y712/Z712*100)</f>
        <v>0</v>
      </c>
      <c r="Y712">
        <f>BX712*(CC712+CD712)/1000</f>
        <v>0</v>
      </c>
      <c r="Z712">
        <f>0.61365*exp(17.502*CE712/(240.97+CE712))</f>
        <v>0</v>
      </c>
      <c r="AA712">
        <f>(W712-BX712*(CC712+CD712)/1000)</f>
        <v>0</v>
      </c>
      <c r="AB712">
        <f>(-I712*44100)</f>
        <v>0</v>
      </c>
      <c r="AC712">
        <f>2*29.3*Q712*0.92*(CE712-V712)</f>
        <v>0</v>
      </c>
      <c r="AD712">
        <f>2*0.95*5.67E-8*(((CE712+$B$7)+273)^4-(V712+273)^4)</f>
        <v>0</v>
      </c>
      <c r="AE712">
        <f>T712+AD712+AB712+AC712</f>
        <v>0</v>
      </c>
      <c r="AF712">
        <v>119</v>
      </c>
      <c r="AG712">
        <v>13</v>
      </c>
      <c r="AH712">
        <f>IF(AF712*$H$13&gt;=AJ712,1.0,(AJ712/(AJ712-AF712*$H$13)))</f>
        <v>0</v>
      </c>
      <c r="AI712">
        <f>(AH712-1)*100</f>
        <v>0</v>
      </c>
      <c r="AJ712">
        <f>MAX(0,($B$13+$C$13*CJ712)/(1+$D$13*CJ712)*CC712/(CE712+273)*$E$13)</f>
        <v>0</v>
      </c>
      <c r="AK712" t="s">
        <v>292</v>
      </c>
      <c r="AL712" t="s">
        <v>292</v>
      </c>
      <c r="AM712">
        <v>0</v>
      </c>
      <c r="AN712">
        <v>0</v>
      </c>
      <c r="AO712">
        <f>1-AM712/AN712</f>
        <v>0</v>
      </c>
      <c r="AP712">
        <v>0</v>
      </c>
      <c r="AQ712" t="s">
        <v>292</v>
      </c>
      <c r="AR712" t="s">
        <v>292</v>
      </c>
      <c r="AS712">
        <v>0</v>
      </c>
      <c r="AT712">
        <v>0</v>
      </c>
      <c r="AU712">
        <f>1-AS712/AT712</f>
        <v>0</v>
      </c>
      <c r="AV712">
        <v>0.5</v>
      </c>
      <c r="AW712">
        <f>BN712</f>
        <v>0</v>
      </c>
      <c r="AX712">
        <f>K712</f>
        <v>0</v>
      </c>
      <c r="AY712">
        <f>AU712*AV712*AW712</f>
        <v>0</v>
      </c>
      <c r="AZ712">
        <f>(AX712-AP712)/AW712</f>
        <v>0</v>
      </c>
      <c r="BA712">
        <f>(AN712-AT712)/AT712</f>
        <v>0</v>
      </c>
      <c r="BB712">
        <f>AM712/(AO712+AM712/AT712)</f>
        <v>0</v>
      </c>
      <c r="BC712" t="s">
        <v>292</v>
      </c>
      <c r="BD712">
        <v>0</v>
      </c>
      <c r="BE712">
        <f>IF(BD712&lt;&gt;0, BD712, BB712)</f>
        <v>0</v>
      </c>
      <c r="BF712">
        <f>1-BE712/AT712</f>
        <v>0</v>
      </c>
      <c r="BG712">
        <f>(AT712-AS712)/(AT712-BE712)</f>
        <v>0</v>
      </c>
      <c r="BH712">
        <f>(AN712-AT712)/(AN712-BE712)</f>
        <v>0</v>
      </c>
      <c r="BI712">
        <f>(AT712-AS712)/(AT712-AM712)</f>
        <v>0</v>
      </c>
      <c r="BJ712">
        <f>(AN712-AT712)/(AN712-AM712)</f>
        <v>0</v>
      </c>
      <c r="BK712">
        <f>(BG712*BE712/AS712)</f>
        <v>0</v>
      </c>
      <c r="BL712">
        <f>(1-BK712)</f>
        <v>0</v>
      </c>
      <c r="BM712">
        <f>$B$11*CK712+$C$11*CL712+$F$11*CM712*(1-CP712)</f>
        <v>0</v>
      </c>
      <c r="BN712">
        <f>BM712*BO712</f>
        <v>0</v>
      </c>
      <c r="BO712">
        <f>($B$11*$D$9+$C$11*$D$9+$F$11*((CZ712+CR712)/MAX(CZ712+CR712+DA712, 0.1)*$I$9+DA712/MAX(CZ712+CR712+DA712, 0.1)*$J$9))/($B$11+$C$11+$F$11)</f>
        <v>0</v>
      </c>
      <c r="BP712">
        <f>($B$11*$K$9+$C$11*$K$9+$F$11*((CZ712+CR712)/MAX(CZ712+CR712+DA712, 0.1)*$P$9+DA712/MAX(CZ712+CR712+DA712, 0.1)*$Q$9))/($B$11+$C$11+$F$11)</f>
        <v>0</v>
      </c>
      <c r="BQ712">
        <v>6</v>
      </c>
      <c r="BR712">
        <v>0.5</v>
      </c>
      <c r="BS712" t="s">
        <v>293</v>
      </c>
      <c r="BT712">
        <v>2</v>
      </c>
      <c r="BU712">
        <v>1626466579</v>
      </c>
      <c r="BV712">
        <v>395.574666666667</v>
      </c>
      <c r="BW712">
        <v>419.959666666667</v>
      </c>
      <c r="BX712">
        <v>22.7716333333333</v>
      </c>
      <c r="BY712">
        <v>12.3143666666667</v>
      </c>
      <c r="BZ712">
        <v>394.025666666667</v>
      </c>
      <c r="CA712">
        <v>22.6729666666667</v>
      </c>
      <c r="CB712">
        <v>900.003666666667</v>
      </c>
      <c r="CC712">
        <v>100.749666666667</v>
      </c>
      <c r="CD712">
        <v>0.100476</v>
      </c>
      <c r="CE712">
        <v>37.8713666666667</v>
      </c>
      <c r="CF712">
        <v>34.7723666666667</v>
      </c>
      <c r="CG712">
        <v>999.9</v>
      </c>
      <c r="CH712">
        <v>0</v>
      </c>
      <c r="CI712">
        <v>0</v>
      </c>
      <c r="CJ712">
        <v>9984.16666666667</v>
      </c>
      <c r="CK712">
        <v>0</v>
      </c>
      <c r="CL712">
        <v>0.221023</v>
      </c>
      <c r="CM712">
        <v>1460.05</v>
      </c>
      <c r="CN712">
        <v>0.972997</v>
      </c>
      <c r="CO712">
        <v>0.0270028</v>
      </c>
      <c r="CP712">
        <v>0</v>
      </c>
      <c r="CQ712">
        <v>876.18</v>
      </c>
      <c r="CR712">
        <v>4.99999</v>
      </c>
      <c r="CS712">
        <v>12928.0333333333</v>
      </c>
      <c r="CT712">
        <v>12728.7666666667</v>
      </c>
      <c r="CU712">
        <v>41.5</v>
      </c>
      <c r="CV712">
        <v>42.625</v>
      </c>
      <c r="CW712">
        <v>42.187</v>
      </c>
      <c r="CX712">
        <v>42.375</v>
      </c>
      <c r="CY712">
        <v>44.458</v>
      </c>
      <c r="CZ712">
        <v>1415.76</v>
      </c>
      <c r="DA712">
        <v>39.29</v>
      </c>
      <c r="DB712">
        <v>0</v>
      </c>
      <c r="DC712">
        <v>1626466591.4</v>
      </c>
      <c r="DD712">
        <v>0</v>
      </c>
      <c r="DE712">
        <v>876.782115384615</v>
      </c>
      <c r="DF712">
        <v>-5.32482050109932</v>
      </c>
      <c r="DG712">
        <v>-68.1675213504763</v>
      </c>
      <c r="DH712">
        <v>12935.7346153846</v>
      </c>
      <c r="DI712">
        <v>15</v>
      </c>
      <c r="DJ712">
        <v>1626465084.6</v>
      </c>
      <c r="DK712" t="s">
        <v>294</v>
      </c>
      <c r="DL712">
        <v>1626465076.6</v>
      </c>
      <c r="DM712">
        <v>1626465084.6</v>
      </c>
      <c r="DN712">
        <v>8</v>
      </c>
      <c r="DO712">
        <v>0.212</v>
      </c>
      <c r="DP712">
        <v>0.013</v>
      </c>
      <c r="DQ712">
        <v>1.588</v>
      </c>
      <c r="DR712">
        <v>-0.074</v>
      </c>
      <c r="DS712">
        <v>420</v>
      </c>
      <c r="DT712">
        <v>3</v>
      </c>
      <c r="DU712">
        <v>0.13</v>
      </c>
      <c r="DV712">
        <v>0.03</v>
      </c>
      <c r="DW712">
        <v>-24.4565951219512</v>
      </c>
      <c r="DX712">
        <v>0.281107317073116</v>
      </c>
      <c r="DY712">
        <v>0.0345775900302812</v>
      </c>
      <c r="DZ712">
        <v>1</v>
      </c>
      <c r="EA712">
        <v>877.044303030303</v>
      </c>
      <c r="EB712">
        <v>-4.68557001605748</v>
      </c>
      <c r="EC712">
        <v>0.482925898377955</v>
      </c>
      <c r="ED712">
        <v>1</v>
      </c>
      <c r="EE712">
        <v>10.4209609756098</v>
      </c>
      <c r="EF712">
        <v>0.174347038327538</v>
      </c>
      <c r="EG712">
        <v>0.0179733390365106</v>
      </c>
      <c r="EH712">
        <v>0</v>
      </c>
      <c r="EI712">
        <v>2</v>
      </c>
      <c r="EJ712">
        <v>3</v>
      </c>
      <c r="EK712" t="s">
        <v>354</v>
      </c>
      <c r="EL712">
        <v>100</v>
      </c>
      <c r="EM712">
        <v>100</v>
      </c>
      <c r="EN712">
        <v>1.549</v>
      </c>
      <c r="EO712">
        <v>0.0988</v>
      </c>
      <c r="EP712">
        <v>0.796380875196005</v>
      </c>
      <c r="EQ712">
        <v>0.00225868272383977</v>
      </c>
      <c r="ER712">
        <v>-9.96746185667655e-07</v>
      </c>
      <c r="ES712">
        <v>2.83711317370827e-10</v>
      </c>
      <c r="ET712">
        <v>-0.071317122073674</v>
      </c>
      <c r="EU712">
        <v>-0.00217948432402501</v>
      </c>
      <c r="EV712">
        <v>0.000453263451741206</v>
      </c>
      <c r="EW712">
        <v>-1.16319206543697e-06</v>
      </c>
      <c r="EX712">
        <v>-2</v>
      </c>
      <c r="EY712">
        <v>2196</v>
      </c>
      <c r="EZ712">
        <v>1</v>
      </c>
      <c r="FA712">
        <v>25</v>
      </c>
      <c r="FB712">
        <v>25.1</v>
      </c>
      <c r="FC712">
        <v>24.9</v>
      </c>
      <c r="FD712">
        <v>18</v>
      </c>
      <c r="FE712">
        <v>847.674</v>
      </c>
      <c r="FF712">
        <v>445.407</v>
      </c>
      <c r="FG712">
        <v>47.4278</v>
      </c>
      <c r="FH712">
        <v>26.2554</v>
      </c>
      <c r="FI712">
        <v>30.0007</v>
      </c>
      <c r="FJ712">
        <v>25.9742</v>
      </c>
      <c r="FK712">
        <v>25.9686</v>
      </c>
      <c r="FL712">
        <v>25.2664</v>
      </c>
      <c r="FM712">
        <v>21.8301</v>
      </c>
      <c r="FN712">
        <v>0</v>
      </c>
      <c r="FO712">
        <v>47</v>
      </c>
      <c r="FP712">
        <v>420</v>
      </c>
      <c r="FQ712">
        <v>12.4232</v>
      </c>
      <c r="FR712">
        <v>101.371</v>
      </c>
      <c r="FS712">
        <v>101.781</v>
      </c>
    </row>
    <row r="713" spans="1:175">
      <c r="A713">
        <v>697</v>
      </c>
      <c r="B713">
        <v>1626466582</v>
      </c>
      <c r="C713">
        <v>1392.40000009537</v>
      </c>
      <c r="D713" t="s">
        <v>1688</v>
      </c>
      <c r="E713" t="s">
        <v>1689</v>
      </c>
      <c r="F713">
        <v>1</v>
      </c>
      <c r="G713" t="s">
        <v>291</v>
      </c>
      <c r="H713">
        <v>1626466581</v>
      </c>
      <c r="I713">
        <f>(J713)/1000</f>
        <v>0</v>
      </c>
      <c r="J713">
        <f>1000*CB713*AH713*(BX713-BY713)/(100*BQ713*(1000-AH713*BX713))</f>
        <v>0</v>
      </c>
      <c r="K713">
        <f>CB713*AH713*(BW713-BV713*(1000-AH713*BY713)/(1000-AH713*BX713))/(100*BQ713)</f>
        <v>0</v>
      </c>
      <c r="L713">
        <f>BV713 - IF(AH713&gt;1, K713*BQ713*100.0/(AJ713*CJ713), 0)</f>
        <v>0</v>
      </c>
      <c r="M713">
        <f>((S713-I713/2)*L713-K713)/(S713+I713/2)</f>
        <v>0</v>
      </c>
      <c r="N713">
        <f>M713*(CC713+CD713)/1000.0</f>
        <v>0</v>
      </c>
      <c r="O713">
        <f>(BV713 - IF(AH713&gt;1, K713*BQ713*100.0/(AJ713*CJ713), 0))*(CC713+CD713)/1000.0</f>
        <v>0</v>
      </c>
      <c r="P713">
        <f>2.0/((1/R713-1/Q713)+SIGN(R713)*SQRT((1/R713-1/Q713)*(1/R713-1/Q713) + 4*BR713/((BR713+1)*(BR713+1))*(2*1/R713*1/Q713-1/Q713*1/Q713)))</f>
        <v>0</v>
      </c>
      <c r="Q713">
        <f>IF(LEFT(BS713,1)&lt;&gt;"0",IF(LEFT(BS713,1)="1",3.0,BT713),$D$5+$E$5*(CJ713*CC713/($K$5*1000))+$F$5*(CJ713*CC713/($K$5*1000))*MAX(MIN(BQ713,$J$5),$I$5)*MAX(MIN(BQ713,$J$5),$I$5)+$G$5*MAX(MIN(BQ713,$J$5),$I$5)*(CJ713*CC713/($K$5*1000))+$H$5*(CJ713*CC713/($K$5*1000))*(CJ713*CC713/($K$5*1000)))</f>
        <v>0</v>
      </c>
      <c r="R713">
        <f>I713*(1000-(1000*0.61365*exp(17.502*V713/(240.97+V713))/(CC713+CD713)+BX713)/2)/(1000*0.61365*exp(17.502*V713/(240.97+V713))/(CC713+CD713)-BX713)</f>
        <v>0</v>
      </c>
      <c r="S713">
        <f>1/((BR713+1)/(P713/1.6)+1/(Q713/1.37)) + BR713/((BR713+1)/(P713/1.6) + BR713/(Q713/1.37))</f>
        <v>0</v>
      </c>
      <c r="T713">
        <f>(BM713*BP713)</f>
        <v>0</v>
      </c>
      <c r="U713">
        <f>(CE713+(T713+2*0.95*5.67E-8*(((CE713+$B$7)+273)^4-(CE713+273)^4)-44100*I713)/(1.84*29.3*Q713+8*0.95*5.67E-8*(CE713+273)^3))</f>
        <v>0</v>
      </c>
      <c r="V713">
        <f>($C$7*CF713+$D$7*CG713+$E$7*U713)</f>
        <v>0</v>
      </c>
      <c r="W713">
        <f>0.61365*exp(17.502*V713/(240.97+V713))</f>
        <v>0</v>
      </c>
      <c r="X713">
        <f>(Y713/Z713*100)</f>
        <v>0</v>
      </c>
      <c r="Y713">
        <f>BX713*(CC713+CD713)/1000</f>
        <v>0</v>
      </c>
      <c r="Z713">
        <f>0.61365*exp(17.502*CE713/(240.97+CE713))</f>
        <v>0</v>
      </c>
      <c r="AA713">
        <f>(W713-BX713*(CC713+CD713)/1000)</f>
        <v>0</v>
      </c>
      <c r="AB713">
        <f>(-I713*44100)</f>
        <v>0</v>
      </c>
      <c r="AC713">
        <f>2*29.3*Q713*0.92*(CE713-V713)</f>
        <v>0</v>
      </c>
      <c r="AD713">
        <f>2*0.95*5.67E-8*(((CE713+$B$7)+273)^4-(V713+273)^4)</f>
        <v>0</v>
      </c>
      <c r="AE713">
        <f>T713+AD713+AB713+AC713</f>
        <v>0</v>
      </c>
      <c r="AF713">
        <v>119</v>
      </c>
      <c r="AG713">
        <v>13</v>
      </c>
      <c r="AH713">
        <f>IF(AF713*$H$13&gt;=AJ713,1.0,(AJ713/(AJ713-AF713*$H$13)))</f>
        <v>0</v>
      </c>
      <c r="AI713">
        <f>(AH713-1)*100</f>
        <v>0</v>
      </c>
      <c r="AJ713">
        <f>MAX(0,($B$13+$C$13*CJ713)/(1+$D$13*CJ713)*CC713/(CE713+273)*$E$13)</f>
        <v>0</v>
      </c>
      <c r="AK713" t="s">
        <v>292</v>
      </c>
      <c r="AL713" t="s">
        <v>292</v>
      </c>
      <c r="AM713">
        <v>0</v>
      </c>
      <c r="AN713">
        <v>0</v>
      </c>
      <c r="AO713">
        <f>1-AM713/AN713</f>
        <v>0</v>
      </c>
      <c r="AP713">
        <v>0</v>
      </c>
      <c r="AQ713" t="s">
        <v>292</v>
      </c>
      <c r="AR713" t="s">
        <v>292</v>
      </c>
      <c r="AS713">
        <v>0</v>
      </c>
      <c r="AT713">
        <v>0</v>
      </c>
      <c r="AU713">
        <f>1-AS713/AT713</f>
        <v>0</v>
      </c>
      <c r="AV713">
        <v>0.5</v>
      </c>
      <c r="AW713">
        <f>BN713</f>
        <v>0</v>
      </c>
      <c r="AX713">
        <f>K713</f>
        <v>0</v>
      </c>
      <c r="AY713">
        <f>AU713*AV713*AW713</f>
        <v>0</v>
      </c>
      <c r="AZ713">
        <f>(AX713-AP713)/AW713</f>
        <v>0</v>
      </c>
      <c r="BA713">
        <f>(AN713-AT713)/AT713</f>
        <v>0</v>
      </c>
      <c r="BB713">
        <f>AM713/(AO713+AM713/AT713)</f>
        <v>0</v>
      </c>
      <c r="BC713" t="s">
        <v>292</v>
      </c>
      <c r="BD713">
        <v>0</v>
      </c>
      <c r="BE713">
        <f>IF(BD713&lt;&gt;0, BD713, BB713)</f>
        <v>0</v>
      </c>
      <c r="BF713">
        <f>1-BE713/AT713</f>
        <v>0</v>
      </c>
      <c r="BG713">
        <f>(AT713-AS713)/(AT713-BE713)</f>
        <v>0</v>
      </c>
      <c r="BH713">
        <f>(AN713-AT713)/(AN713-BE713)</f>
        <v>0</v>
      </c>
      <c r="BI713">
        <f>(AT713-AS713)/(AT713-AM713)</f>
        <v>0</v>
      </c>
      <c r="BJ713">
        <f>(AN713-AT713)/(AN713-AM713)</f>
        <v>0</v>
      </c>
      <c r="BK713">
        <f>(BG713*BE713/AS713)</f>
        <v>0</v>
      </c>
      <c r="BL713">
        <f>(1-BK713)</f>
        <v>0</v>
      </c>
      <c r="BM713">
        <f>$B$11*CK713+$C$11*CL713+$F$11*CM713*(1-CP713)</f>
        <v>0</v>
      </c>
      <c r="BN713">
        <f>BM713*BO713</f>
        <v>0</v>
      </c>
      <c r="BO713">
        <f>($B$11*$D$9+$C$11*$D$9+$F$11*((CZ713+CR713)/MAX(CZ713+CR713+DA713, 0.1)*$I$9+DA713/MAX(CZ713+CR713+DA713, 0.1)*$J$9))/($B$11+$C$11+$F$11)</f>
        <v>0</v>
      </c>
      <c r="BP713">
        <f>($B$11*$K$9+$C$11*$K$9+$F$11*((CZ713+CR713)/MAX(CZ713+CR713+DA713, 0.1)*$P$9+DA713/MAX(CZ713+CR713+DA713, 0.1)*$Q$9))/($B$11+$C$11+$F$11)</f>
        <v>0</v>
      </c>
      <c r="BQ713">
        <v>6</v>
      </c>
      <c r="BR713">
        <v>0.5</v>
      </c>
      <c r="BS713" t="s">
        <v>293</v>
      </c>
      <c r="BT713">
        <v>2</v>
      </c>
      <c r="BU713">
        <v>1626466581</v>
      </c>
      <c r="BV713">
        <v>395.589333333333</v>
      </c>
      <c r="BW713">
        <v>420.002333333333</v>
      </c>
      <c r="BX713">
        <v>22.791</v>
      </c>
      <c r="BY713">
        <v>12.3170333333333</v>
      </c>
      <c r="BZ713">
        <v>394.040333333333</v>
      </c>
      <c r="CA713">
        <v>22.6919666666667</v>
      </c>
      <c r="CB713">
        <v>899.974666666667</v>
      </c>
      <c r="CC713">
        <v>100.749</v>
      </c>
      <c r="CD713">
        <v>0.0997799666666667</v>
      </c>
      <c r="CE713">
        <v>37.8913333333333</v>
      </c>
      <c r="CF713">
        <v>34.7886</v>
      </c>
      <c r="CG713">
        <v>999.9</v>
      </c>
      <c r="CH713">
        <v>0</v>
      </c>
      <c r="CI713">
        <v>0</v>
      </c>
      <c r="CJ713">
        <v>10010</v>
      </c>
      <c r="CK713">
        <v>0</v>
      </c>
      <c r="CL713">
        <v>0.221023</v>
      </c>
      <c r="CM713">
        <v>1459.96</v>
      </c>
      <c r="CN713">
        <v>0.973003666666667</v>
      </c>
      <c r="CO713">
        <v>0.0269961333333333</v>
      </c>
      <c r="CP713">
        <v>0</v>
      </c>
      <c r="CQ713">
        <v>875.919</v>
      </c>
      <c r="CR713">
        <v>4.99999</v>
      </c>
      <c r="CS713">
        <v>12926.1</v>
      </c>
      <c r="CT713">
        <v>12728.0333333333</v>
      </c>
      <c r="CU713">
        <v>41.5</v>
      </c>
      <c r="CV713">
        <v>42.625</v>
      </c>
      <c r="CW713">
        <v>42.187</v>
      </c>
      <c r="CX713">
        <v>42.437</v>
      </c>
      <c r="CY713">
        <v>44.5</v>
      </c>
      <c r="CZ713">
        <v>1415.68</v>
      </c>
      <c r="DA713">
        <v>39.28</v>
      </c>
      <c r="DB713">
        <v>0</v>
      </c>
      <c r="DC713">
        <v>1626466593.2</v>
      </c>
      <c r="DD713">
        <v>0</v>
      </c>
      <c r="DE713">
        <v>876.60348</v>
      </c>
      <c r="DF713">
        <v>-5.73099998272664</v>
      </c>
      <c r="DG713">
        <v>-72.6769230671655</v>
      </c>
      <c r="DH713">
        <v>12933.54</v>
      </c>
      <c r="DI713">
        <v>15</v>
      </c>
      <c r="DJ713">
        <v>1626465084.6</v>
      </c>
      <c r="DK713" t="s">
        <v>294</v>
      </c>
      <c r="DL713">
        <v>1626465076.6</v>
      </c>
      <c r="DM713">
        <v>1626465084.6</v>
      </c>
      <c r="DN713">
        <v>8</v>
      </c>
      <c r="DO713">
        <v>0.212</v>
      </c>
      <c r="DP713">
        <v>0.013</v>
      </c>
      <c r="DQ713">
        <v>1.588</v>
      </c>
      <c r="DR713">
        <v>-0.074</v>
      </c>
      <c r="DS713">
        <v>420</v>
      </c>
      <c r="DT713">
        <v>3</v>
      </c>
      <c r="DU713">
        <v>0.13</v>
      </c>
      <c r="DV713">
        <v>0.03</v>
      </c>
      <c r="DW713">
        <v>-24.4483707317073</v>
      </c>
      <c r="DX713">
        <v>0.306326132404154</v>
      </c>
      <c r="DY713">
        <v>0.036228813784681</v>
      </c>
      <c r="DZ713">
        <v>1</v>
      </c>
      <c r="EA713">
        <v>876.873909090909</v>
      </c>
      <c r="EB713">
        <v>-4.82935267543975</v>
      </c>
      <c r="EC713">
        <v>0.499015780623519</v>
      </c>
      <c r="ED713">
        <v>1</v>
      </c>
      <c r="EE713">
        <v>10.4286512195122</v>
      </c>
      <c r="EF713">
        <v>0.186382578397236</v>
      </c>
      <c r="EG713">
        <v>0.0194274400099977</v>
      </c>
      <c r="EH713">
        <v>0</v>
      </c>
      <c r="EI713">
        <v>2</v>
      </c>
      <c r="EJ713">
        <v>3</v>
      </c>
      <c r="EK713" t="s">
        <v>354</v>
      </c>
      <c r="EL713">
        <v>100</v>
      </c>
      <c r="EM713">
        <v>100</v>
      </c>
      <c r="EN713">
        <v>1.549</v>
      </c>
      <c r="EO713">
        <v>0.0991</v>
      </c>
      <c r="EP713">
        <v>0.796380875196005</v>
      </c>
      <c r="EQ713">
        <v>0.00225868272383977</v>
      </c>
      <c r="ER713">
        <v>-9.96746185667655e-07</v>
      </c>
      <c r="ES713">
        <v>2.83711317370827e-10</v>
      </c>
      <c r="ET713">
        <v>-0.071317122073674</v>
      </c>
      <c r="EU713">
        <v>-0.00217948432402501</v>
      </c>
      <c r="EV713">
        <v>0.000453263451741206</v>
      </c>
      <c r="EW713">
        <v>-1.16319206543697e-06</v>
      </c>
      <c r="EX713">
        <v>-2</v>
      </c>
      <c r="EY713">
        <v>2196</v>
      </c>
      <c r="EZ713">
        <v>1</v>
      </c>
      <c r="FA713">
        <v>25</v>
      </c>
      <c r="FB713">
        <v>25.1</v>
      </c>
      <c r="FC713">
        <v>25</v>
      </c>
      <c r="FD713">
        <v>18</v>
      </c>
      <c r="FE713">
        <v>847.812</v>
      </c>
      <c r="FF713">
        <v>445.308</v>
      </c>
      <c r="FG713">
        <v>47.4437</v>
      </c>
      <c r="FH713">
        <v>26.259</v>
      </c>
      <c r="FI713">
        <v>30.0006</v>
      </c>
      <c r="FJ713">
        <v>25.977</v>
      </c>
      <c r="FK713">
        <v>25.9713</v>
      </c>
      <c r="FL713">
        <v>25.2661</v>
      </c>
      <c r="FM713">
        <v>21.5578</v>
      </c>
      <c r="FN713">
        <v>0</v>
      </c>
      <c r="FO713">
        <v>47</v>
      </c>
      <c r="FP713">
        <v>420</v>
      </c>
      <c r="FQ713">
        <v>12.4382</v>
      </c>
      <c r="FR713">
        <v>101.371</v>
      </c>
      <c r="FS713">
        <v>101.781</v>
      </c>
    </row>
    <row r="714" spans="1:175">
      <c r="A714">
        <v>698</v>
      </c>
      <c r="B714">
        <v>1626466584</v>
      </c>
      <c r="C714">
        <v>1394.40000009537</v>
      </c>
      <c r="D714" t="s">
        <v>1690</v>
      </c>
      <c r="E714" t="s">
        <v>1691</v>
      </c>
      <c r="F714">
        <v>1</v>
      </c>
      <c r="G714" t="s">
        <v>291</v>
      </c>
      <c r="H714">
        <v>1626466583</v>
      </c>
      <c r="I714">
        <f>(J714)/1000</f>
        <v>0</v>
      </c>
      <c r="J714">
        <f>1000*CB714*AH714*(BX714-BY714)/(100*BQ714*(1000-AH714*BX714))</f>
        <v>0</v>
      </c>
      <c r="K714">
        <f>CB714*AH714*(BW714-BV714*(1000-AH714*BY714)/(1000-AH714*BX714))/(100*BQ714)</f>
        <v>0</v>
      </c>
      <c r="L714">
        <f>BV714 - IF(AH714&gt;1, K714*BQ714*100.0/(AJ714*CJ714), 0)</f>
        <v>0</v>
      </c>
      <c r="M714">
        <f>((S714-I714/2)*L714-K714)/(S714+I714/2)</f>
        <v>0</v>
      </c>
      <c r="N714">
        <f>M714*(CC714+CD714)/1000.0</f>
        <v>0</v>
      </c>
      <c r="O714">
        <f>(BV714 - IF(AH714&gt;1, K714*BQ714*100.0/(AJ714*CJ714), 0))*(CC714+CD714)/1000.0</f>
        <v>0</v>
      </c>
      <c r="P714">
        <f>2.0/((1/R714-1/Q714)+SIGN(R714)*SQRT((1/R714-1/Q714)*(1/R714-1/Q714) + 4*BR714/((BR714+1)*(BR714+1))*(2*1/R714*1/Q714-1/Q714*1/Q714)))</f>
        <v>0</v>
      </c>
      <c r="Q714">
        <f>IF(LEFT(BS714,1)&lt;&gt;"0",IF(LEFT(BS714,1)="1",3.0,BT714),$D$5+$E$5*(CJ714*CC714/($K$5*1000))+$F$5*(CJ714*CC714/($K$5*1000))*MAX(MIN(BQ714,$J$5),$I$5)*MAX(MIN(BQ714,$J$5),$I$5)+$G$5*MAX(MIN(BQ714,$J$5),$I$5)*(CJ714*CC714/($K$5*1000))+$H$5*(CJ714*CC714/($K$5*1000))*(CJ714*CC714/($K$5*1000)))</f>
        <v>0</v>
      </c>
      <c r="R714">
        <f>I714*(1000-(1000*0.61365*exp(17.502*V714/(240.97+V714))/(CC714+CD714)+BX714)/2)/(1000*0.61365*exp(17.502*V714/(240.97+V714))/(CC714+CD714)-BX714)</f>
        <v>0</v>
      </c>
      <c r="S714">
        <f>1/((BR714+1)/(P714/1.6)+1/(Q714/1.37)) + BR714/((BR714+1)/(P714/1.6) + BR714/(Q714/1.37))</f>
        <v>0</v>
      </c>
      <c r="T714">
        <f>(BM714*BP714)</f>
        <v>0</v>
      </c>
      <c r="U714">
        <f>(CE714+(T714+2*0.95*5.67E-8*(((CE714+$B$7)+273)^4-(CE714+273)^4)-44100*I714)/(1.84*29.3*Q714+8*0.95*5.67E-8*(CE714+273)^3))</f>
        <v>0</v>
      </c>
      <c r="V714">
        <f>($C$7*CF714+$D$7*CG714+$E$7*U714)</f>
        <v>0</v>
      </c>
      <c r="W714">
        <f>0.61365*exp(17.502*V714/(240.97+V714))</f>
        <v>0</v>
      </c>
      <c r="X714">
        <f>(Y714/Z714*100)</f>
        <v>0</v>
      </c>
      <c r="Y714">
        <f>BX714*(CC714+CD714)/1000</f>
        <v>0</v>
      </c>
      <c r="Z714">
        <f>0.61365*exp(17.502*CE714/(240.97+CE714))</f>
        <v>0</v>
      </c>
      <c r="AA714">
        <f>(W714-BX714*(CC714+CD714)/1000)</f>
        <v>0</v>
      </c>
      <c r="AB714">
        <f>(-I714*44100)</f>
        <v>0</v>
      </c>
      <c r="AC714">
        <f>2*29.3*Q714*0.92*(CE714-V714)</f>
        <v>0</v>
      </c>
      <c r="AD714">
        <f>2*0.95*5.67E-8*(((CE714+$B$7)+273)^4-(V714+273)^4)</f>
        <v>0</v>
      </c>
      <c r="AE714">
        <f>T714+AD714+AB714+AC714</f>
        <v>0</v>
      </c>
      <c r="AF714">
        <v>119</v>
      </c>
      <c r="AG714">
        <v>13</v>
      </c>
      <c r="AH714">
        <f>IF(AF714*$H$13&gt;=AJ714,1.0,(AJ714/(AJ714-AF714*$H$13)))</f>
        <v>0</v>
      </c>
      <c r="AI714">
        <f>(AH714-1)*100</f>
        <v>0</v>
      </c>
      <c r="AJ714">
        <f>MAX(0,($B$13+$C$13*CJ714)/(1+$D$13*CJ714)*CC714/(CE714+273)*$E$13)</f>
        <v>0</v>
      </c>
      <c r="AK714" t="s">
        <v>292</v>
      </c>
      <c r="AL714" t="s">
        <v>292</v>
      </c>
      <c r="AM714">
        <v>0</v>
      </c>
      <c r="AN714">
        <v>0</v>
      </c>
      <c r="AO714">
        <f>1-AM714/AN714</f>
        <v>0</v>
      </c>
      <c r="AP714">
        <v>0</v>
      </c>
      <c r="AQ714" t="s">
        <v>292</v>
      </c>
      <c r="AR714" t="s">
        <v>292</v>
      </c>
      <c r="AS714">
        <v>0</v>
      </c>
      <c r="AT714">
        <v>0</v>
      </c>
      <c r="AU714">
        <f>1-AS714/AT714</f>
        <v>0</v>
      </c>
      <c r="AV714">
        <v>0.5</v>
      </c>
      <c r="AW714">
        <f>BN714</f>
        <v>0</v>
      </c>
      <c r="AX714">
        <f>K714</f>
        <v>0</v>
      </c>
      <c r="AY714">
        <f>AU714*AV714*AW714</f>
        <v>0</v>
      </c>
      <c r="AZ714">
        <f>(AX714-AP714)/AW714</f>
        <v>0</v>
      </c>
      <c r="BA714">
        <f>(AN714-AT714)/AT714</f>
        <v>0</v>
      </c>
      <c r="BB714">
        <f>AM714/(AO714+AM714/AT714)</f>
        <v>0</v>
      </c>
      <c r="BC714" t="s">
        <v>292</v>
      </c>
      <c r="BD714">
        <v>0</v>
      </c>
      <c r="BE714">
        <f>IF(BD714&lt;&gt;0, BD714, BB714)</f>
        <v>0</v>
      </c>
      <c r="BF714">
        <f>1-BE714/AT714</f>
        <v>0</v>
      </c>
      <c r="BG714">
        <f>(AT714-AS714)/(AT714-BE714)</f>
        <v>0</v>
      </c>
      <c r="BH714">
        <f>(AN714-AT714)/(AN714-BE714)</f>
        <v>0</v>
      </c>
      <c r="BI714">
        <f>(AT714-AS714)/(AT714-AM714)</f>
        <v>0</v>
      </c>
      <c r="BJ714">
        <f>(AN714-AT714)/(AN714-AM714)</f>
        <v>0</v>
      </c>
      <c r="BK714">
        <f>(BG714*BE714/AS714)</f>
        <v>0</v>
      </c>
      <c r="BL714">
        <f>(1-BK714)</f>
        <v>0</v>
      </c>
      <c r="BM714">
        <f>$B$11*CK714+$C$11*CL714+$F$11*CM714*(1-CP714)</f>
        <v>0</v>
      </c>
      <c r="BN714">
        <f>BM714*BO714</f>
        <v>0</v>
      </c>
      <c r="BO714">
        <f>($B$11*$D$9+$C$11*$D$9+$F$11*((CZ714+CR714)/MAX(CZ714+CR714+DA714, 0.1)*$I$9+DA714/MAX(CZ714+CR714+DA714, 0.1)*$J$9))/($B$11+$C$11+$F$11)</f>
        <v>0</v>
      </c>
      <c r="BP714">
        <f>($B$11*$K$9+$C$11*$K$9+$F$11*((CZ714+CR714)/MAX(CZ714+CR714+DA714, 0.1)*$P$9+DA714/MAX(CZ714+CR714+DA714, 0.1)*$Q$9))/($B$11+$C$11+$F$11)</f>
        <v>0</v>
      </c>
      <c r="BQ714">
        <v>6</v>
      </c>
      <c r="BR714">
        <v>0.5</v>
      </c>
      <c r="BS714" t="s">
        <v>293</v>
      </c>
      <c r="BT714">
        <v>2</v>
      </c>
      <c r="BU714">
        <v>1626466583</v>
      </c>
      <c r="BV714">
        <v>395.607333333333</v>
      </c>
      <c r="BW714">
        <v>420.012</v>
      </c>
      <c r="BX714">
        <v>22.8054666666667</v>
      </c>
      <c r="BY714">
        <v>12.3199</v>
      </c>
      <c r="BZ714">
        <v>394.058333333333</v>
      </c>
      <c r="CA714">
        <v>22.7061666666667</v>
      </c>
      <c r="CB714">
        <v>900.044</v>
      </c>
      <c r="CC714">
        <v>100.749</v>
      </c>
      <c r="CD714">
        <v>0.0997581666666667</v>
      </c>
      <c r="CE714">
        <v>37.9121</v>
      </c>
      <c r="CF714">
        <v>34.8026333333333</v>
      </c>
      <c r="CG714">
        <v>999.9</v>
      </c>
      <c r="CH714">
        <v>0</v>
      </c>
      <c r="CI714">
        <v>0</v>
      </c>
      <c r="CJ714">
        <v>10012.5</v>
      </c>
      <c r="CK714">
        <v>0</v>
      </c>
      <c r="CL714">
        <v>0.221023</v>
      </c>
      <c r="CM714">
        <v>1460.04666666667</v>
      </c>
      <c r="CN714">
        <v>0.972995666666667</v>
      </c>
      <c r="CO714">
        <v>0.0270042666666667</v>
      </c>
      <c r="CP714">
        <v>0</v>
      </c>
      <c r="CQ714">
        <v>875.904333333333</v>
      </c>
      <c r="CR714">
        <v>4.99999</v>
      </c>
      <c r="CS714">
        <v>12924.2</v>
      </c>
      <c r="CT714">
        <v>12728.7333333333</v>
      </c>
      <c r="CU714">
        <v>41.5</v>
      </c>
      <c r="CV714">
        <v>42.625</v>
      </c>
      <c r="CW714">
        <v>42.187</v>
      </c>
      <c r="CX714">
        <v>42.437</v>
      </c>
      <c r="CY714">
        <v>44.5</v>
      </c>
      <c r="CZ714">
        <v>1415.75666666667</v>
      </c>
      <c r="DA714">
        <v>39.29</v>
      </c>
      <c r="DB714">
        <v>0</v>
      </c>
      <c r="DC714">
        <v>1626466595</v>
      </c>
      <c r="DD714">
        <v>0</v>
      </c>
      <c r="DE714">
        <v>876.454884615385</v>
      </c>
      <c r="DF714">
        <v>-5.17630766874596</v>
      </c>
      <c r="DG714">
        <v>-73.131623775828</v>
      </c>
      <c r="DH714">
        <v>12931.8269230769</v>
      </c>
      <c r="DI714">
        <v>15</v>
      </c>
      <c r="DJ714">
        <v>1626465084.6</v>
      </c>
      <c r="DK714" t="s">
        <v>294</v>
      </c>
      <c r="DL714">
        <v>1626465076.6</v>
      </c>
      <c r="DM714">
        <v>1626465084.6</v>
      </c>
      <c r="DN714">
        <v>8</v>
      </c>
      <c r="DO714">
        <v>0.212</v>
      </c>
      <c r="DP714">
        <v>0.013</v>
      </c>
      <c r="DQ714">
        <v>1.588</v>
      </c>
      <c r="DR714">
        <v>-0.074</v>
      </c>
      <c r="DS714">
        <v>420</v>
      </c>
      <c r="DT714">
        <v>3</v>
      </c>
      <c r="DU714">
        <v>0.13</v>
      </c>
      <c r="DV714">
        <v>0.03</v>
      </c>
      <c r="DW714">
        <v>-24.4392268292683</v>
      </c>
      <c r="DX714">
        <v>0.258194425087064</v>
      </c>
      <c r="DY714">
        <v>0.0324632627216031</v>
      </c>
      <c r="DZ714">
        <v>1</v>
      </c>
      <c r="EA714">
        <v>876.725971428571</v>
      </c>
      <c r="EB714">
        <v>-4.95531898238604</v>
      </c>
      <c r="EC714">
        <v>0.53376963922193</v>
      </c>
      <c r="ED714">
        <v>1</v>
      </c>
      <c r="EE714">
        <v>10.4362292682927</v>
      </c>
      <c r="EF714">
        <v>0.223003484320573</v>
      </c>
      <c r="EG714">
        <v>0.0232244325079917</v>
      </c>
      <c r="EH714">
        <v>0</v>
      </c>
      <c r="EI714">
        <v>2</v>
      </c>
      <c r="EJ714">
        <v>3</v>
      </c>
      <c r="EK714" t="s">
        <v>354</v>
      </c>
      <c r="EL714">
        <v>100</v>
      </c>
      <c r="EM714">
        <v>100</v>
      </c>
      <c r="EN714">
        <v>1.549</v>
      </c>
      <c r="EO714">
        <v>0.0994</v>
      </c>
      <c r="EP714">
        <v>0.796380875196005</v>
      </c>
      <c r="EQ714">
        <v>0.00225868272383977</v>
      </c>
      <c r="ER714">
        <v>-9.96746185667655e-07</v>
      </c>
      <c r="ES714">
        <v>2.83711317370827e-10</v>
      </c>
      <c r="ET714">
        <v>-0.071317122073674</v>
      </c>
      <c r="EU714">
        <v>-0.00217948432402501</v>
      </c>
      <c r="EV714">
        <v>0.000453263451741206</v>
      </c>
      <c r="EW714">
        <v>-1.16319206543697e-06</v>
      </c>
      <c r="EX714">
        <v>-2</v>
      </c>
      <c r="EY714">
        <v>2196</v>
      </c>
      <c r="EZ714">
        <v>1</v>
      </c>
      <c r="FA714">
        <v>25</v>
      </c>
      <c r="FB714">
        <v>25.1</v>
      </c>
      <c r="FC714">
        <v>25</v>
      </c>
      <c r="FD714">
        <v>18</v>
      </c>
      <c r="FE714">
        <v>848.123</v>
      </c>
      <c r="FF714">
        <v>445.38</v>
      </c>
      <c r="FG714">
        <v>47.4592</v>
      </c>
      <c r="FH714">
        <v>26.2623</v>
      </c>
      <c r="FI714">
        <v>30.0007</v>
      </c>
      <c r="FJ714">
        <v>25.98</v>
      </c>
      <c r="FK714">
        <v>25.9744</v>
      </c>
      <c r="FL714">
        <v>25.2669</v>
      </c>
      <c r="FM714">
        <v>21.5578</v>
      </c>
      <c r="FN714">
        <v>0</v>
      </c>
      <c r="FO714">
        <v>47</v>
      </c>
      <c r="FP714">
        <v>420</v>
      </c>
      <c r="FQ714">
        <v>12.4475</v>
      </c>
      <c r="FR714">
        <v>101.369</v>
      </c>
      <c r="FS714">
        <v>101.78</v>
      </c>
    </row>
    <row r="715" spans="1:175">
      <c r="A715">
        <v>699</v>
      </c>
      <c r="B715">
        <v>1626466586</v>
      </c>
      <c r="C715">
        <v>1396.40000009537</v>
      </c>
      <c r="D715" t="s">
        <v>1692</v>
      </c>
      <c r="E715" t="s">
        <v>1693</v>
      </c>
      <c r="F715">
        <v>1</v>
      </c>
      <c r="G715" t="s">
        <v>291</v>
      </c>
      <c r="H715">
        <v>1626466585</v>
      </c>
      <c r="I715">
        <f>(J715)/1000</f>
        <v>0</v>
      </c>
      <c r="J715">
        <f>1000*CB715*AH715*(BX715-BY715)/(100*BQ715*(1000-AH715*BX715))</f>
        <v>0</v>
      </c>
      <c r="K715">
        <f>CB715*AH715*(BW715-BV715*(1000-AH715*BY715)/(1000-AH715*BX715))/(100*BQ715)</f>
        <v>0</v>
      </c>
      <c r="L715">
        <f>BV715 - IF(AH715&gt;1, K715*BQ715*100.0/(AJ715*CJ715), 0)</f>
        <v>0</v>
      </c>
      <c r="M715">
        <f>((S715-I715/2)*L715-K715)/(S715+I715/2)</f>
        <v>0</v>
      </c>
      <c r="N715">
        <f>M715*(CC715+CD715)/1000.0</f>
        <v>0</v>
      </c>
      <c r="O715">
        <f>(BV715 - IF(AH715&gt;1, K715*BQ715*100.0/(AJ715*CJ715), 0))*(CC715+CD715)/1000.0</f>
        <v>0</v>
      </c>
      <c r="P715">
        <f>2.0/((1/R715-1/Q715)+SIGN(R715)*SQRT((1/R715-1/Q715)*(1/R715-1/Q715) + 4*BR715/((BR715+1)*(BR715+1))*(2*1/R715*1/Q715-1/Q715*1/Q715)))</f>
        <v>0</v>
      </c>
      <c r="Q715">
        <f>IF(LEFT(BS715,1)&lt;&gt;"0",IF(LEFT(BS715,1)="1",3.0,BT715),$D$5+$E$5*(CJ715*CC715/($K$5*1000))+$F$5*(CJ715*CC715/($K$5*1000))*MAX(MIN(BQ715,$J$5),$I$5)*MAX(MIN(BQ715,$J$5),$I$5)+$G$5*MAX(MIN(BQ715,$J$5),$I$5)*(CJ715*CC715/($K$5*1000))+$H$5*(CJ715*CC715/($K$5*1000))*(CJ715*CC715/($K$5*1000)))</f>
        <v>0</v>
      </c>
      <c r="R715">
        <f>I715*(1000-(1000*0.61365*exp(17.502*V715/(240.97+V715))/(CC715+CD715)+BX715)/2)/(1000*0.61365*exp(17.502*V715/(240.97+V715))/(CC715+CD715)-BX715)</f>
        <v>0</v>
      </c>
      <c r="S715">
        <f>1/((BR715+1)/(P715/1.6)+1/(Q715/1.37)) + BR715/((BR715+1)/(P715/1.6) + BR715/(Q715/1.37))</f>
        <v>0</v>
      </c>
      <c r="T715">
        <f>(BM715*BP715)</f>
        <v>0</v>
      </c>
      <c r="U715">
        <f>(CE715+(T715+2*0.95*5.67E-8*(((CE715+$B$7)+273)^4-(CE715+273)^4)-44100*I715)/(1.84*29.3*Q715+8*0.95*5.67E-8*(CE715+273)^3))</f>
        <v>0</v>
      </c>
      <c r="V715">
        <f>($C$7*CF715+$D$7*CG715+$E$7*U715)</f>
        <v>0</v>
      </c>
      <c r="W715">
        <f>0.61365*exp(17.502*V715/(240.97+V715))</f>
        <v>0</v>
      </c>
      <c r="X715">
        <f>(Y715/Z715*100)</f>
        <v>0</v>
      </c>
      <c r="Y715">
        <f>BX715*(CC715+CD715)/1000</f>
        <v>0</v>
      </c>
      <c r="Z715">
        <f>0.61365*exp(17.502*CE715/(240.97+CE715))</f>
        <v>0</v>
      </c>
      <c r="AA715">
        <f>(W715-BX715*(CC715+CD715)/1000)</f>
        <v>0</v>
      </c>
      <c r="AB715">
        <f>(-I715*44100)</f>
        <v>0</v>
      </c>
      <c r="AC715">
        <f>2*29.3*Q715*0.92*(CE715-V715)</f>
        <v>0</v>
      </c>
      <c r="AD715">
        <f>2*0.95*5.67E-8*(((CE715+$B$7)+273)^4-(V715+273)^4)</f>
        <v>0</v>
      </c>
      <c r="AE715">
        <f>T715+AD715+AB715+AC715</f>
        <v>0</v>
      </c>
      <c r="AF715">
        <v>119</v>
      </c>
      <c r="AG715">
        <v>13</v>
      </c>
      <c r="AH715">
        <f>IF(AF715*$H$13&gt;=AJ715,1.0,(AJ715/(AJ715-AF715*$H$13)))</f>
        <v>0</v>
      </c>
      <c r="AI715">
        <f>(AH715-1)*100</f>
        <v>0</v>
      </c>
      <c r="AJ715">
        <f>MAX(0,($B$13+$C$13*CJ715)/(1+$D$13*CJ715)*CC715/(CE715+273)*$E$13)</f>
        <v>0</v>
      </c>
      <c r="AK715" t="s">
        <v>292</v>
      </c>
      <c r="AL715" t="s">
        <v>292</v>
      </c>
      <c r="AM715">
        <v>0</v>
      </c>
      <c r="AN715">
        <v>0</v>
      </c>
      <c r="AO715">
        <f>1-AM715/AN715</f>
        <v>0</v>
      </c>
      <c r="AP715">
        <v>0</v>
      </c>
      <c r="AQ715" t="s">
        <v>292</v>
      </c>
      <c r="AR715" t="s">
        <v>292</v>
      </c>
      <c r="AS715">
        <v>0</v>
      </c>
      <c r="AT715">
        <v>0</v>
      </c>
      <c r="AU715">
        <f>1-AS715/AT715</f>
        <v>0</v>
      </c>
      <c r="AV715">
        <v>0.5</v>
      </c>
      <c r="AW715">
        <f>BN715</f>
        <v>0</v>
      </c>
      <c r="AX715">
        <f>K715</f>
        <v>0</v>
      </c>
      <c r="AY715">
        <f>AU715*AV715*AW715</f>
        <v>0</v>
      </c>
      <c r="AZ715">
        <f>(AX715-AP715)/AW715</f>
        <v>0</v>
      </c>
      <c r="BA715">
        <f>(AN715-AT715)/AT715</f>
        <v>0</v>
      </c>
      <c r="BB715">
        <f>AM715/(AO715+AM715/AT715)</f>
        <v>0</v>
      </c>
      <c r="BC715" t="s">
        <v>292</v>
      </c>
      <c r="BD715">
        <v>0</v>
      </c>
      <c r="BE715">
        <f>IF(BD715&lt;&gt;0, BD715, BB715)</f>
        <v>0</v>
      </c>
      <c r="BF715">
        <f>1-BE715/AT715</f>
        <v>0</v>
      </c>
      <c r="BG715">
        <f>(AT715-AS715)/(AT715-BE715)</f>
        <v>0</v>
      </c>
      <c r="BH715">
        <f>(AN715-AT715)/(AN715-BE715)</f>
        <v>0</v>
      </c>
      <c r="BI715">
        <f>(AT715-AS715)/(AT715-AM715)</f>
        <v>0</v>
      </c>
      <c r="BJ715">
        <f>(AN715-AT715)/(AN715-AM715)</f>
        <v>0</v>
      </c>
      <c r="BK715">
        <f>(BG715*BE715/AS715)</f>
        <v>0</v>
      </c>
      <c r="BL715">
        <f>(1-BK715)</f>
        <v>0</v>
      </c>
      <c r="BM715">
        <f>$B$11*CK715+$C$11*CL715+$F$11*CM715*(1-CP715)</f>
        <v>0</v>
      </c>
      <c r="BN715">
        <f>BM715*BO715</f>
        <v>0</v>
      </c>
      <c r="BO715">
        <f>($B$11*$D$9+$C$11*$D$9+$F$11*((CZ715+CR715)/MAX(CZ715+CR715+DA715, 0.1)*$I$9+DA715/MAX(CZ715+CR715+DA715, 0.1)*$J$9))/($B$11+$C$11+$F$11)</f>
        <v>0</v>
      </c>
      <c r="BP715">
        <f>($B$11*$K$9+$C$11*$K$9+$F$11*((CZ715+CR715)/MAX(CZ715+CR715+DA715, 0.1)*$P$9+DA715/MAX(CZ715+CR715+DA715, 0.1)*$Q$9))/($B$11+$C$11+$F$11)</f>
        <v>0</v>
      </c>
      <c r="BQ715">
        <v>6</v>
      </c>
      <c r="BR715">
        <v>0.5</v>
      </c>
      <c r="BS715" t="s">
        <v>293</v>
      </c>
      <c r="BT715">
        <v>2</v>
      </c>
      <c r="BU715">
        <v>1626466585</v>
      </c>
      <c r="BV715">
        <v>395.601</v>
      </c>
      <c r="BW715">
        <v>419.994333333333</v>
      </c>
      <c r="BX715">
        <v>22.8225</v>
      </c>
      <c r="BY715">
        <v>12.3325</v>
      </c>
      <c r="BZ715">
        <v>394.052</v>
      </c>
      <c r="CA715">
        <v>22.7229333333333</v>
      </c>
      <c r="CB715">
        <v>900.022</v>
      </c>
      <c r="CC715">
        <v>100.749</v>
      </c>
      <c r="CD715">
        <v>0.0998267333333333</v>
      </c>
      <c r="CE715">
        <v>37.9279333333333</v>
      </c>
      <c r="CF715">
        <v>34.8139666666667</v>
      </c>
      <c r="CG715">
        <v>999.9</v>
      </c>
      <c r="CH715">
        <v>0</v>
      </c>
      <c r="CI715">
        <v>0</v>
      </c>
      <c r="CJ715">
        <v>9996.21666666667</v>
      </c>
      <c r="CK715">
        <v>0</v>
      </c>
      <c r="CL715">
        <v>0.221023</v>
      </c>
      <c r="CM715">
        <v>1459.95666666667</v>
      </c>
      <c r="CN715">
        <v>0.973003666666667</v>
      </c>
      <c r="CO715">
        <v>0.0269960333333333</v>
      </c>
      <c r="CP715">
        <v>0</v>
      </c>
      <c r="CQ715">
        <v>875.708333333333</v>
      </c>
      <c r="CR715">
        <v>4.99999</v>
      </c>
      <c r="CS715">
        <v>12920.0333333333</v>
      </c>
      <c r="CT715">
        <v>12727.9666666667</v>
      </c>
      <c r="CU715">
        <v>41.5</v>
      </c>
      <c r="CV715">
        <v>42.625</v>
      </c>
      <c r="CW715">
        <v>42.229</v>
      </c>
      <c r="CX715">
        <v>42.437</v>
      </c>
      <c r="CY715">
        <v>44.5</v>
      </c>
      <c r="CZ715">
        <v>1415.67666666667</v>
      </c>
      <c r="DA715">
        <v>39.28</v>
      </c>
      <c r="DB715">
        <v>0</v>
      </c>
      <c r="DC715">
        <v>1626466597.4</v>
      </c>
      <c r="DD715">
        <v>0</v>
      </c>
      <c r="DE715">
        <v>876.2295</v>
      </c>
      <c r="DF715">
        <v>-5.36427348770151</v>
      </c>
      <c r="DG715">
        <v>-77.4495725478936</v>
      </c>
      <c r="DH715">
        <v>12928.7461538462</v>
      </c>
      <c r="DI715">
        <v>15</v>
      </c>
      <c r="DJ715">
        <v>1626465084.6</v>
      </c>
      <c r="DK715" t="s">
        <v>294</v>
      </c>
      <c r="DL715">
        <v>1626465076.6</v>
      </c>
      <c r="DM715">
        <v>1626465084.6</v>
      </c>
      <c r="DN715">
        <v>8</v>
      </c>
      <c r="DO715">
        <v>0.212</v>
      </c>
      <c r="DP715">
        <v>0.013</v>
      </c>
      <c r="DQ715">
        <v>1.588</v>
      </c>
      <c r="DR715">
        <v>-0.074</v>
      </c>
      <c r="DS715">
        <v>420</v>
      </c>
      <c r="DT715">
        <v>3</v>
      </c>
      <c r="DU715">
        <v>0.13</v>
      </c>
      <c r="DV715">
        <v>0.03</v>
      </c>
      <c r="DW715">
        <v>-24.4326780487805</v>
      </c>
      <c r="DX715">
        <v>0.267259233449407</v>
      </c>
      <c r="DY715">
        <v>0.0328234710207693</v>
      </c>
      <c r="DZ715">
        <v>1</v>
      </c>
      <c r="EA715">
        <v>876.553333333333</v>
      </c>
      <c r="EB715">
        <v>-5.0718152624012</v>
      </c>
      <c r="EC715">
        <v>0.519187049067283</v>
      </c>
      <c r="ED715">
        <v>1</v>
      </c>
      <c r="EE715">
        <v>10.4441073170732</v>
      </c>
      <c r="EF715">
        <v>0.251044599303188</v>
      </c>
      <c r="EG715">
        <v>0.0258219644663117</v>
      </c>
      <c r="EH715">
        <v>0</v>
      </c>
      <c r="EI715">
        <v>2</v>
      </c>
      <c r="EJ715">
        <v>3</v>
      </c>
      <c r="EK715" t="s">
        <v>354</v>
      </c>
      <c r="EL715">
        <v>100</v>
      </c>
      <c r="EM715">
        <v>100</v>
      </c>
      <c r="EN715">
        <v>1.549</v>
      </c>
      <c r="EO715">
        <v>0.0998</v>
      </c>
      <c r="EP715">
        <v>0.796380875196005</v>
      </c>
      <c r="EQ715">
        <v>0.00225868272383977</v>
      </c>
      <c r="ER715">
        <v>-9.96746185667655e-07</v>
      </c>
      <c r="ES715">
        <v>2.83711317370827e-10</v>
      </c>
      <c r="ET715">
        <v>-0.071317122073674</v>
      </c>
      <c r="EU715">
        <v>-0.00217948432402501</v>
      </c>
      <c r="EV715">
        <v>0.000453263451741206</v>
      </c>
      <c r="EW715">
        <v>-1.16319206543697e-06</v>
      </c>
      <c r="EX715">
        <v>-2</v>
      </c>
      <c r="EY715">
        <v>2196</v>
      </c>
      <c r="EZ715">
        <v>1</v>
      </c>
      <c r="FA715">
        <v>25</v>
      </c>
      <c r="FB715">
        <v>25.2</v>
      </c>
      <c r="FC715">
        <v>25</v>
      </c>
      <c r="FD715">
        <v>18</v>
      </c>
      <c r="FE715">
        <v>848.121</v>
      </c>
      <c r="FF715">
        <v>445.662</v>
      </c>
      <c r="FG715">
        <v>47.4753</v>
      </c>
      <c r="FH715">
        <v>26.2662</v>
      </c>
      <c r="FI715">
        <v>30.0007</v>
      </c>
      <c r="FJ715">
        <v>25.983</v>
      </c>
      <c r="FK715">
        <v>25.9771</v>
      </c>
      <c r="FL715">
        <v>25.2669</v>
      </c>
      <c r="FM715">
        <v>21.2845</v>
      </c>
      <c r="FN715">
        <v>0</v>
      </c>
      <c r="FO715">
        <v>47</v>
      </c>
      <c r="FP715">
        <v>420</v>
      </c>
      <c r="FQ715">
        <v>12.4421</v>
      </c>
      <c r="FR715">
        <v>101.368</v>
      </c>
      <c r="FS715">
        <v>101.779</v>
      </c>
    </row>
    <row r="716" spans="1:175">
      <c r="A716">
        <v>700</v>
      </c>
      <c r="B716">
        <v>1626466588</v>
      </c>
      <c r="C716">
        <v>1398.40000009537</v>
      </c>
      <c r="D716" t="s">
        <v>1694</v>
      </c>
      <c r="E716" t="s">
        <v>1695</v>
      </c>
      <c r="F716">
        <v>1</v>
      </c>
      <c r="G716" t="s">
        <v>291</v>
      </c>
      <c r="H716">
        <v>1626466587</v>
      </c>
      <c r="I716">
        <f>(J716)/1000</f>
        <v>0</v>
      </c>
      <c r="J716">
        <f>1000*CB716*AH716*(BX716-BY716)/(100*BQ716*(1000-AH716*BX716))</f>
        <v>0</v>
      </c>
      <c r="K716">
        <f>CB716*AH716*(BW716-BV716*(1000-AH716*BY716)/(1000-AH716*BX716))/(100*BQ716)</f>
        <v>0</v>
      </c>
      <c r="L716">
        <f>BV716 - IF(AH716&gt;1, K716*BQ716*100.0/(AJ716*CJ716), 0)</f>
        <v>0</v>
      </c>
      <c r="M716">
        <f>((S716-I716/2)*L716-K716)/(S716+I716/2)</f>
        <v>0</v>
      </c>
      <c r="N716">
        <f>M716*(CC716+CD716)/1000.0</f>
        <v>0</v>
      </c>
      <c r="O716">
        <f>(BV716 - IF(AH716&gt;1, K716*BQ716*100.0/(AJ716*CJ716), 0))*(CC716+CD716)/1000.0</f>
        <v>0</v>
      </c>
      <c r="P716">
        <f>2.0/((1/R716-1/Q716)+SIGN(R716)*SQRT((1/R716-1/Q716)*(1/R716-1/Q716) + 4*BR716/((BR716+1)*(BR716+1))*(2*1/R716*1/Q716-1/Q716*1/Q716)))</f>
        <v>0</v>
      </c>
      <c r="Q716">
        <f>IF(LEFT(BS716,1)&lt;&gt;"0",IF(LEFT(BS716,1)="1",3.0,BT716),$D$5+$E$5*(CJ716*CC716/($K$5*1000))+$F$5*(CJ716*CC716/($K$5*1000))*MAX(MIN(BQ716,$J$5),$I$5)*MAX(MIN(BQ716,$J$5),$I$5)+$G$5*MAX(MIN(BQ716,$J$5),$I$5)*(CJ716*CC716/($K$5*1000))+$H$5*(CJ716*CC716/($K$5*1000))*(CJ716*CC716/($K$5*1000)))</f>
        <v>0</v>
      </c>
      <c r="R716">
        <f>I716*(1000-(1000*0.61365*exp(17.502*V716/(240.97+V716))/(CC716+CD716)+BX716)/2)/(1000*0.61365*exp(17.502*V716/(240.97+V716))/(CC716+CD716)-BX716)</f>
        <v>0</v>
      </c>
      <c r="S716">
        <f>1/((BR716+1)/(P716/1.6)+1/(Q716/1.37)) + BR716/((BR716+1)/(P716/1.6) + BR716/(Q716/1.37))</f>
        <v>0</v>
      </c>
      <c r="T716">
        <f>(BM716*BP716)</f>
        <v>0</v>
      </c>
      <c r="U716">
        <f>(CE716+(T716+2*0.95*5.67E-8*(((CE716+$B$7)+273)^4-(CE716+273)^4)-44100*I716)/(1.84*29.3*Q716+8*0.95*5.67E-8*(CE716+273)^3))</f>
        <v>0</v>
      </c>
      <c r="V716">
        <f>($C$7*CF716+$D$7*CG716+$E$7*U716)</f>
        <v>0</v>
      </c>
      <c r="W716">
        <f>0.61365*exp(17.502*V716/(240.97+V716))</f>
        <v>0</v>
      </c>
      <c r="X716">
        <f>(Y716/Z716*100)</f>
        <v>0</v>
      </c>
      <c r="Y716">
        <f>BX716*(CC716+CD716)/1000</f>
        <v>0</v>
      </c>
      <c r="Z716">
        <f>0.61365*exp(17.502*CE716/(240.97+CE716))</f>
        <v>0</v>
      </c>
      <c r="AA716">
        <f>(W716-BX716*(CC716+CD716)/1000)</f>
        <v>0</v>
      </c>
      <c r="AB716">
        <f>(-I716*44100)</f>
        <v>0</v>
      </c>
      <c r="AC716">
        <f>2*29.3*Q716*0.92*(CE716-V716)</f>
        <v>0</v>
      </c>
      <c r="AD716">
        <f>2*0.95*5.67E-8*(((CE716+$B$7)+273)^4-(V716+273)^4)</f>
        <v>0</v>
      </c>
      <c r="AE716">
        <f>T716+AD716+AB716+AC716</f>
        <v>0</v>
      </c>
      <c r="AF716">
        <v>119</v>
      </c>
      <c r="AG716">
        <v>13</v>
      </c>
      <c r="AH716">
        <f>IF(AF716*$H$13&gt;=AJ716,1.0,(AJ716/(AJ716-AF716*$H$13)))</f>
        <v>0</v>
      </c>
      <c r="AI716">
        <f>(AH716-1)*100</f>
        <v>0</v>
      </c>
      <c r="AJ716">
        <f>MAX(0,($B$13+$C$13*CJ716)/(1+$D$13*CJ716)*CC716/(CE716+273)*$E$13)</f>
        <v>0</v>
      </c>
      <c r="AK716" t="s">
        <v>292</v>
      </c>
      <c r="AL716" t="s">
        <v>292</v>
      </c>
      <c r="AM716">
        <v>0</v>
      </c>
      <c r="AN716">
        <v>0</v>
      </c>
      <c r="AO716">
        <f>1-AM716/AN716</f>
        <v>0</v>
      </c>
      <c r="AP716">
        <v>0</v>
      </c>
      <c r="AQ716" t="s">
        <v>292</v>
      </c>
      <c r="AR716" t="s">
        <v>292</v>
      </c>
      <c r="AS716">
        <v>0</v>
      </c>
      <c r="AT716">
        <v>0</v>
      </c>
      <c r="AU716">
        <f>1-AS716/AT716</f>
        <v>0</v>
      </c>
      <c r="AV716">
        <v>0.5</v>
      </c>
      <c r="AW716">
        <f>BN716</f>
        <v>0</v>
      </c>
      <c r="AX716">
        <f>K716</f>
        <v>0</v>
      </c>
      <c r="AY716">
        <f>AU716*AV716*AW716</f>
        <v>0</v>
      </c>
      <c r="AZ716">
        <f>(AX716-AP716)/AW716</f>
        <v>0</v>
      </c>
      <c r="BA716">
        <f>(AN716-AT716)/AT716</f>
        <v>0</v>
      </c>
      <c r="BB716">
        <f>AM716/(AO716+AM716/AT716)</f>
        <v>0</v>
      </c>
      <c r="BC716" t="s">
        <v>292</v>
      </c>
      <c r="BD716">
        <v>0</v>
      </c>
      <c r="BE716">
        <f>IF(BD716&lt;&gt;0, BD716, BB716)</f>
        <v>0</v>
      </c>
      <c r="BF716">
        <f>1-BE716/AT716</f>
        <v>0</v>
      </c>
      <c r="BG716">
        <f>(AT716-AS716)/(AT716-BE716)</f>
        <v>0</v>
      </c>
      <c r="BH716">
        <f>(AN716-AT716)/(AN716-BE716)</f>
        <v>0</v>
      </c>
      <c r="BI716">
        <f>(AT716-AS716)/(AT716-AM716)</f>
        <v>0</v>
      </c>
      <c r="BJ716">
        <f>(AN716-AT716)/(AN716-AM716)</f>
        <v>0</v>
      </c>
      <c r="BK716">
        <f>(BG716*BE716/AS716)</f>
        <v>0</v>
      </c>
      <c r="BL716">
        <f>(1-BK716)</f>
        <v>0</v>
      </c>
      <c r="BM716">
        <f>$B$11*CK716+$C$11*CL716+$F$11*CM716*(1-CP716)</f>
        <v>0</v>
      </c>
      <c r="BN716">
        <f>BM716*BO716</f>
        <v>0</v>
      </c>
      <c r="BO716">
        <f>($B$11*$D$9+$C$11*$D$9+$F$11*((CZ716+CR716)/MAX(CZ716+CR716+DA716, 0.1)*$I$9+DA716/MAX(CZ716+CR716+DA716, 0.1)*$J$9))/($B$11+$C$11+$F$11)</f>
        <v>0</v>
      </c>
      <c r="BP716">
        <f>($B$11*$K$9+$C$11*$K$9+$F$11*((CZ716+CR716)/MAX(CZ716+CR716+DA716, 0.1)*$P$9+DA716/MAX(CZ716+CR716+DA716, 0.1)*$Q$9))/($B$11+$C$11+$F$11)</f>
        <v>0</v>
      </c>
      <c r="BQ716">
        <v>6</v>
      </c>
      <c r="BR716">
        <v>0.5</v>
      </c>
      <c r="BS716" t="s">
        <v>293</v>
      </c>
      <c r="BT716">
        <v>2</v>
      </c>
      <c r="BU716">
        <v>1626466587</v>
      </c>
      <c r="BV716">
        <v>395.561333333333</v>
      </c>
      <c r="BW716">
        <v>419.999666666667</v>
      </c>
      <c r="BX716">
        <v>22.8424333333333</v>
      </c>
      <c r="BY716">
        <v>12.3492333333333</v>
      </c>
      <c r="BZ716">
        <v>394.012333333333</v>
      </c>
      <c r="CA716">
        <v>22.7425333333333</v>
      </c>
      <c r="CB716">
        <v>899.994</v>
      </c>
      <c r="CC716">
        <v>100.749</v>
      </c>
      <c r="CD716">
        <v>0.0997733333333333</v>
      </c>
      <c r="CE716">
        <v>37.9415</v>
      </c>
      <c r="CF716">
        <v>34.8237666666667</v>
      </c>
      <c r="CG716">
        <v>999.9</v>
      </c>
      <c r="CH716">
        <v>0</v>
      </c>
      <c r="CI716">
        <v>0</v>
      </c>
      <c r="CJ716">
        <v>10012.5</v>
      </c>
      <c r="CK716">
        <v>0</v>
      </c>
      <c r="CL716">
        <v>0.221023</v>
      </c>
      <c r="CM716">
        <v>1459.94666666667</v>
      </c>
      <c r="CN716">
        <v>0.973003666666667</v>
      </c>
      <c r="CO716">
        <v>0.0269959666666667</v>
      </c>
      <c r="CP716">
        <v>0</v>
      </c>
      <c r="CQ716">
        <v>875.279</v>
      </c>
      <c r="CR716">
        <v>4.99999</v>
      </c>
      <c r="CS716">
        <v>12918.1666666667</v>
      </c>
      <c r="CT716">
        <v>12727.9333333333</v>
      </c>
      <c r="CU716">
        <v>41.5</v>
      </c>
      <c r="CV716">
        <v>42.6663333333333</v>
      </c>
      <c r="CW716">
        <v>42.187</v>
      </c>
      <c r="CX716">
        <v>42.437</v>
      </c>
      <c r="CY716">
        <v>44.5</v>
      </c>
      <c r="CZ716">
        <v>1415.66666666667</v>
      </c>
      <c r="DA716">
        <v>39.28</v>
      </c>
      <c r="DB716">
        <v>0</v>
      </c>
      <c r="DC716">
        <v>1626466599.2</v>
      </c>
      <c r="DD716">
        <v>0</v>
      </c>
      <c r="DE716">
        <v>876.03632</v>
      </c>
      <c r="DF716">
        <v>-6.20684613719848</v>
      </c>
      <c r="DG716">
        <v>-72.3923075932869</v>
      </c>
      <c r="DH716">
        <v>12926.008</v>
      </c>
      <c r="DI716">
        <v>15</v>
      </c>
      <c r="DJ716">
        <v>1626465084.6</v>
      </c>
      <c r="DK716" t="s">
        <v>294</v>
      </c>
      <c r="DL716">
        <v>1626465076.6</v>
      </c>
      <c r="DM716">
        <v>1626465084.6</v>
      </c>
      <c r="DN716">
        <v>8</v>
      </c>
      <c r="DO716">
        <v>0.212</v>
      </c>
      <c r="DP716">
        <v>0.013</v>
      </c>
      <c r="DQ716">
        <v>1.588</v>
      </c>
      <c r="DR716">
        <v>-0.074</v>
      </c>
      <c r="DS716">
        <v>420</v>
      </c>
      <c r="DT716">
        <v>3</v>
      </c>
      <c r="DU716">
        <v>0.13</v>
      </c>
      <c r="DV716">
        <v>0.03</v>
      </c>
      <c r="DW716">
        <v>-24.430012195122</v>
      </c>
      <c r="DX716">
        <v>0.267275958188201</v>
      </c>
      <c r="DY716">
        <v>0.0334875309529948</v>
      </c>
      <c r="DZ716">
        <v>1</v>
      </c>
      <c r="EA716">
        <v>876.373424242424</v>
      </c>
      <c r="EB716">
        <v>-5.81012177670554</v>
      </c>
      <c r="EC716">
        <v>0.591986385505979</v>
      </c>
      <c r="ED716">
        <v>1</v>
      </c>
      <c r="EE716">
        <v>10.4524414634146</v>
      </c>
      <c r="EF716">
        <v>0.255771428571439</v>
      </c>
      <c r="EG716">
        <v>0.0262691878824747</v>
      </c>
      <c r="EH716">
        <v>0</v>
      </c>
      <c r="EI716">
        <v>2</v>
      </c>
      <c r="EJ716">
        <v>3</v>
      </c>
      <c r="EK716" t="s">
        <v>354</v>
      </c>
      <c r="EL716">
        <v>100</v>
      </c>
      <c r="EM716">
        <v>100</v>
      </c>
      <c r="EN716">
        <v>1.549</v>
      </c>
      <c r="EO716">
        <v>0.1</v>
      </c>
      <c r="EP716">
        <v>0.796380875196005</v>
      </c>
      <c r="EQ716">
        <v>0.00225868272383977</v>
      </c>
      <c r="ER716">
        <v>-9.96746185667655e-07</v>
      </c>
      <c r="ES716">
        <v>2.83711317370827e-10</v>
      </c>
      <c r="ET716">
        <v>-0.071317122073674</v>
      </c>
      <c r="EU716">
        <v>-0.00217948432402501</v>
      </c>
      <c r="EV716">
        <v>0.000453263451741206</v>
      </c>
      <c r="EW716">
        <v>-1.16319206543697e-06</v>
      </c>
      <c r="EX716">
        <v>-2</v>
      </c>
      <c r="EY716">
        <v>2196</v>
      </c>
      <c r="EZ716">
        <v>1</v>
      </c>
      <c r="FA716">
        <v>25</v>
      </c>
      <c r="FB716">
        <v>25.2</v>
      </c>
      <c r="FC716">
        <v>25.1</v>
      </c>
      <c r="FD716">
        <v>18</v>
      </c>
      <c r="FE716">
        <v>848.235</v>
      </c>
      <c r="FF716">
        <v>445.651</v>
      </c>
      <c r="FG716">
        <v>47.4916</v>
      </c>
      <c r="FH716">
        <v>26.2695</v>
      </c>
      <c r="FI716">
        <v>30.0007</v>
      </c>
      <c r="FJ716">
        <v>25.9857</v>
      </c>
      <c r="FK716">
        <v>25.9795</v>
      </c>
      <c r="FL716">
        <v>25.2673</v>
      </c>
      <c r="FM716">
        <v>21.2845</v>
      </c>
      <c r="FN716">
        <v>0</v>
      </c>
      <c r="FO716">
        <v>47</v>
      </c>
      <c r="FP716">
        <v>420</v>
      </c>
      <c r="FQ716">
        <v>12.448</v>
      </c>
      <c r="FR716">
        <v>101.368</v>
      </c>
      <c r="FS716">
        <v>101.779</v>
      </c>
    </row>
    <row r="717" spans="1:175">
      <c r="A717">
        <v>701</v>
      </c>
      <c r="B717">
        <v>1626466590</v>
      </c>
      <c r="C717">
        <v>1400.40000009537</v>
      </c>
      <c r="D717" t="s">
        <v>1696</v>
      </c>
      <c r="E717" t="s">
        <v>1697</v>
      </c>
      <c r="F717">
        <v>1</v>
      </c>
      <c r="G717" t="s">
        <v>291</v>
      </c>
      <c r="H717">
        <v>1626466589</v>
      </c>
      <c r="I717">
        <f>(J717)/1000</f>
        <v>0</v>
      </c>
      <c r="J717">
        <f>1000*CB717*AH717*(BX717-BY717)/(100*BQ717*(1000-AH717*BX717))</f>
        <v>0</v>
      </c>
      <c r="K717">
        <f>CB717*AH717*(BW717-BV717*(1000-AH717*BY717)/(1000-AH717*BX717))/(100*BQ717)</f>
        <v>0</v>
      </c>
      <c r="L717">
        <f>BV717 - IF(AH717&gt;1, K717*BQ717*100.0/(AJ717*CJ717), 0)</f>
        <v>0</v>
      </c>
      <c r="M717">
        <f>((S717-I717/2)*L717-K717)/(S717+I717/2)</f>
        <v>0</v>
      </c>
      <c r="N717">
        <f>M717*(CC717+CD717)/1000.0</f>
        <v>0</v>
      </c>
      <c r="O717">
        <f>(BV717 - IF(AH717&gt;1, K717*BQ717*100.0/(AJ717*CJ717), 0))*(CC717+CD717)/1000.0</f>
        <v>0</v>
      </c>
      <c r="P717">
        <f>2.0/((1/R717-1/Q717)+SIGN(R717)*SQRT((1/R717-1/Q717)*(1/R717-1/Q717) + 4*BR717/((BR717+1)*(BR717+1))*(2*1/R717*1/Q717-1/Q717*1/Q717)))</f>
        <v>0</v>
      </c>
      <c r="Q717">
        <f>IF(LEFT(BS717,1)&lt;&gt;"0",IF(LEFT(BS717,1)="1",3.0,BT717),$D$5+$E$5*(CJ717*CC717/($K$5*1000))+$F$5*(CJ717*CC717/($K$5*1000))*MAX(MIN(BQ717,$J$5),$I$5)*MAX(MIN(BQ717,$J$5),$I$5)+$G$5*MAX(MIN(BQ717,$J$5),$I$5)*(CJ717*CC717/($K$5*1000))+$H$5*(CJ717*CC717/($K$5*1000))*(CJ717*CC717/($K$5*1000)))</f>
        <v>0</v>
      </c>
      <c r="R717">
        <f>I717*(1000-(1000*0.61365*exp(17.502*V717/(240.97+V717))/(CC717+CD717)+BX717)/2)/(1000*0.61365*exp(17.502*V717/(240.97+V717))/(CC717+CD717)-BX717)</f>
        <v>0</v>
      </c>
      <c r="S717">
        <f>1/((BR717+1)/(P717/1.6)+1/(Q717/1.37)) + BR717/((BR717+1)/(P717/1.6) + BR717/(Q717/1.37))</f>
        <v>0</v>
      </c>
      <c r="T717">
        <f>(BM717*BP717)</f>
        <v>0</v>
      </c>
      <c r="U717">
        <f>(CE717+(T717+2*0.95*5.67E-8*(((CE717+$B$7)+273)^4-(CE717+273)^4)-44100*I717)/(1.84*29.3*Q717+8*0.95*5.67E-8*(CE717+273)^3))</f>
        <v>0</v>
      </c>
      <c r="V717">
        <f>($C$7*CF717+$D$7*CG717+$E$7*U717)</f>
        <v>0</v>
      </c>
      <c r="W717">
        <f>0.61365*exp(17.502*V717/(240.97+V717))</f>
        <v>0</v>
      </c>
      <c r="X717">
        <f>(Y717/Z717*100)</f>
        <v>0</v>
      </c>
      <c r="Y717">
        <f>BX717*(CC717+CD717)/1000</f>
        <v>0</v>
      </c>
      <c r="Z717">
        <f>0.61365*exp(17.502*CE717/(240.97+CE717))</f>
        <v>0</v>
      </c>
      <c r="AA717">
        <f>(W717-BX717*(CC717+CD717)/1000)</f>
        <v>0</v>
      </c>
      <c r="AB717">
        <f>(-I717*44100)</f>
        <v>0</v>
      </c>
      <c r="AC717">
        <f>2*29.3*Q717*0.92*(CE717-V717)</f>
        <v>0</v>
      </c>
      <c r="AD717">
        <f>2*0.95*5.67E-8*(((CE717+$B$7)+273)^4-(V717+273)^4)</f>
        <v>0</v>
      </c>
      <c r="AE717">
        <f>T717+AD717+AB717+AC717</f>
        <v>0</v>
      </c>
      <c r="AF717">
        <v>119</v>
      </c>
      <c r="AG717">
        <v>13</v>
      </c>
      <c r="AH717">
        <f>IF(AF717*$H$13&gt;=AJ717,1.0,(AJ717/(AJ717-AF717*$H$13)))</f>
        <v>0</v>
      </c>
      <c r="AI717">
        <f>(AH717-1)*100</f>
        <v>0</v>
      </c>
      <c r="AJ717">
        <f>MAX(0,($B$13+$C$13*CJ717)/(1+$D$13*CJ717)*CC717/(CE717+273)*$E$13)</f>
        <v>0</v>
      </c>
      <c r="AK717" t="s">
        <v>292</v>
      </c>
      <c r="AL717" t="s">
        <v>292</v>
      </c>
      <c r="AM717">
        <v>0</v>
      </c>
      <c r="AN717">
        <v>0</v>
      </c>
      <c r="AO717">
        <f>1-AM717/AN717</f>
        <v>0</v>
      </c>
      <c r="AP717">
        <v>0</v>
      </c>
      <c r="AQ717" t="s">
        <v>292</v>
      </c>
      <c r="AR717" t="s">
        <v>292</v>
      </c>
      <c r="AS717">
        <v>0</v>
      </c>
      <c r="AT717">
        <v>0</v>
      </c>
      <c r="AU717">
        <f>1-AS717/AT717</f>
        <v>0</v>
      </c>
      <c r="AV717">
        <v>0.5</v>
      </c>
      <c r="AW717">
        <f>BN717</f>
        <v>0</v>
      </c>
      <c r="AX717">
        <f>K717</f>
        <v>0</v>
      </c>
      <c r="AY717">
        <f>AU717*AV717*AW717</f>
        <v>0</v>
      </c>
      <c r="AZ717">
        <f>(AX717-AP717)/AW717</f>
        <v>0</v>
      </c>
      <c r="BA717">
        <f>(AN717-AT717)/AT717</f>
        <v>0</v>
      </c>
      <c r="BB717">
        <f>AM717/(AO717+AM717/AT717)</f>
        <v>0</v>
      </c>
      <c r="BC717" t="s">
        <v>292</v>
      </c>
      <c r="BD717">
        <v>0</v>
      </c>
      <c r="BE717">
        <f>IF(BD717&lt;&gt;0, BD717, BB717)</f>
        <v>0</v>
      </c>
      <c r="BF717">
        <f>1-BE717/AT717</f>
        <v>0</v>
      </c>
      <c r="BG717">
        <f>(AT717-AS717)/(AT717-BE717)</f>
        <v>0</v>
      </c>
      <c r="BH717">
        <f>(AN717-AT717)/(AN717-BE717)</f>
        <v>0</v>
      </c>
      <c r="BI717">
        <f>(AT717-AS717)/(AT717-AM717)</f>
        <v>0</v>
      </c>
      <c r="BJ717">
        <f>(AN717-AT717)/(AN717-AM717)</f>
        <v>0</v>
      </c>
      <c r="BK717">
        <f>(BG717*BE717/AS717)</f>
        <v>0</v>
      </c>
      <c r="BL717">
        <f>(1-BK717)</f>
        <v>0</v>
      </c>
      <c r="BM717">
        <f>$B$11*CK717+$C$11*CL717+$F$11*CM717*(1-CP717)</f>
        <v>0</v>
      </c>
      <c r="BN717">
        <f>BM717*BO717</f>
        <v>0</v>
      </c>
      <c r="BO717">
        <f>($B$11*$D$9+$C$11*$D$9+$F$11*((CZ717+CR717)/MAX(CZ717+CR717+DA717, 0.1)*$I$9+DA717/MAX(CZ717+CR717+DA717, 0.1)*$J$9))/($B$11+$C$11+$F$11)</f>
        <v>0</v>
      </c>
      <c r="BP717">
        <f>($B$11*$K$9+$C$11*$K$9+$F$11*((CZ717+CR717)/MAX(CZ717+CR717+DA717, 0.1)*$P$9+DA717/MAX(CZ717+CR717+DA717, 0.1)*$Q$9))/($B$11+$C$11+$F$11)</f>
        <v>0</v>
      </c>
      <c r="BQ717">
        <v>6</v>
      </c>
      <c r="BR717">
        <v>0.5</v>
      </c>
      <c r="BS717" t="s">
        <v>293</v>
      </c>
      <c r="BT717">
        <v>2</v>
      </c>
      <c r="BU717">
        <v>1626466589</v>
      </c>
      <c r="BV717">
        <v>395.572666666667</v>
      </c>
      <c r="BW717">
        <v>419.974</v>
      </c>
      <c r="BX717">
        <v>22.8572333333333</v>
      </c>
      <c r="BY717">
        <v>12.3655666666667</v>
      </c>
      <c r="BZ717">
        <v>394.023666666667</v>
      </c>
      <c r="CA717">
        <v>22.7571</v>
      </c>
      <c r="CB717">
        <v>900.033333333333</v>
      </c>
      <c r="CC717">
        <v>100.749666666667</v>
      </c>
      <c r="CD717">
        <v>0.100219166666667</v>
      </c>
      <c r="CE717">
        <v>37.9587</v>
      </c>
      <c r="CF717">
        <v>34.8459</v>
      </c>
      <c r="CG717">
        <v>999.9</v>
      </c>
      <c r="CH717">
        <v>0</v>
      </c>
      <c r="CI717">
        <v>0</v>
      </c>
      <c r="CJ717">
        <v>10005</v>
      </c>
      <c r="CK717">
        <v>0</v>
      </c>
      <c r="CL717">
        <v>0.221023</v>
      </c>
      <c r="CM717">
        <v>1459.93666666667</v>
      </c>
      <c r="CN717">
        <v>0.973003666666667</v>
      </c>
      <c r="CO717">
        <v>0.0269959666666667</v>
      </c>
      <c r="CP717">
        <v>0</v>
      </c>
      <c r="CQ717">
        <v>875.203333333333</v>
      </c>
      <c r="CR717">
        <v>4.99999</v>
      </c>
      <c r="CS717">
        <v>12915.1333333333</v>
      </c>
      <c r="CT717">
        <v>12727.8</v>
      </c>
      <c r="CU717">
        <v>41.5206666666667</v>
      </c>
      <c r="CV717">
        <v>42.625</v>
      </c>
      <c r="CW717">
        <v>42.229</v>
      </c>
      <c r="CX717">
        <v>42.437</v>
      </c>
      <c r="CY717">
        <v>44.5</v>
      </c>
      <c r="CZ717">
        <v>1415.65666666667</v>
      </c>
      <c r="DA717">
        <v>39.28</v>
      </c>
      <c r="DB717">
        <v>0</v>
      </c>
      <c r="DC717">
        <v>1626466601</v>
      </c>
      <c r="DD717">
        <v>0</v>
      </c>
      <c r="DE717">
        <v>875.896307692308</v>
      </c>
      <c r="DF717">
        <v>-5.9532307463303</v>
      </c>
      <c r="DG717">
        <v>-73.9247861548706</v>
      </c>
      <c r="DH717">
        <v>12924.2730769231</v>
      </c>
      <c r="DI717">
        <v>15</v>
      </c>
      <c r="DJ717">
        <v>1626465084.6</v>
      </c>
      <c r="DK717" t="s">
        <v>294</v>
      </c>
      <c r="DL717">
        <v>1626465076.6</v>
      </c>
      <c r="DM717">
        <v>1626465084.6</v>
      </c>
      <c r="DN717">
        <v>8</v>
      </c>
      <c r="DO717">
        <v>0.212</v>
      </c>
      <c r="DP717">
        <v>0.013</v>
      </c>
      <c r="DQ717">
        <v>1.588</v>
      </c>
      <c r="DR717">
        <v>-0.074</v>
      </c>
      <c r="DS717">
        <v>420</v>
      </c>
      <c r="DT717">
        <v>3</v>
      </c>
      <c r="DU717">
        <v>0.13</v>
      </c>
      <c r="DV717">
        <v>0.03</v>
      </c>
      <c r="DW717">
        <v>-24.4228317073171</v>
      </c>
      <c r="DX717">
        <v>0.164665505226485</v>
      </c>
      <c r="DY717">
        <v>0.0265055211830031</v>
      </c>
      <c r="DZ717">
        <v>1</v>
      </c>
      <c r="EA717">
        <v>876.184971428571</v>
      </c>
      <c r="EB717">
        <v>-5.70951076320923</v>
      </c>
      <c r="EC717">
        <v>0.607789130994549</v>
      </c>
      <c r="ED717">
        <v>1</v>
      </c>
      <c r="EE717">
        <v>10.4598634146341</v>
      </c>
      <c r="EF717">
        <v>0.253866898954721</v>
      </c>
      <c r="EG717">
        <v>0.0261202076346429</v>
      </c>
      <c r="EH717">
        <v>0</v>
      </c>
      <c r="EI717">
        <v>2</v>
      </c>
      <c r="EJ717">
        <v>3</v>
      </c>
      <c r="EK717" t="s">
        <v>354</v>
      </c>
      <c r="EL717">
        <v>100</v>
      </c>
      <c r="EM717">
        <v>100</v>
      </c>
      <c r="EN717">
        <v>1.549</v>
      </c>
      <c r="EO717">
        <v>0.1002</v>
      </c>
      <c r="EP717">
        <v>0.796380875196005</v>
      </c>
      <c r="EQ717">
        <v>0.00225868272383977</v>
      </c>
      <c r="ER717">
        <v>-9.96746185667655e-07</v>
      </c>
      <c r="ES717">
        <v>2.83711317370827e-10</v>
      </c>
      <c r="ET717">
        <v>-0.071317122073674</v>
      </c>
      <c r="EU717">
        <v>-0.00217948432402501</v>
      </c>
      <c r="EV717">
        <v>0.000453263451741206</v>
      </c>
      <c r="EW717">
        <v>-1.16319206543697e-06</v>
      </c>
      <c r="EX717">
        <v>-2</v>
      </c>
      <c r="EY717">
        <v>2196</v>
      </c>
      <c r="EZ717">
        <v>1</v>
      </c>
      <c r="FA717">
        <v>25</v>
      </c>
      <c r="FB717">
        <v>25.2</v>
      </c>
      <c r="FC717">
        <v>25.1</v>
      </c>
      <c r="FD717">
        <v>18</v>
      </c>
      <c r="FE717">
        <v>848.355</v>
      </c>
      <c r="FF717">
        <v>445.505</v>
      </c>
      <c r="FG717">
        <v>47.5069</v>
      </c>
      <c r="FH717">
        <v>26.2731</v>
      </c>
      <c r="FI717">
        <v>30.0008</v>
      </c>
      <c r="FJ717">
        <v>25.9888</v>
      </c>
      <c r="FK717">
        <v>25.9822</v>
      </c>
      <c r="FL717">
        <v>25.268</v>
      </c>
      <c r="FM717">
        <v>21.2845</v>
      </c>
      <c r="FN717">
        <v>0</v>
      </c>
      <c r="FO717">
        <v>47</v>
      </c>
      <c r="FP717">
        <v>420</v>
      </c>
      <c r="FQ717">
        <v>12.4452</v>
      </c>
      <c r="FR717">
        <v>101.367</v>
      </c>
      <c r="FS717">
        <v>101.778</v>
      </c>
    </row>
    <row r="718" spans="1:175">
      <c r="A718">
        <v>702</v>
      </c>
      <c r="B718">
        <v>1626466592</v>
      </c>
      <c r="C718">
        <v>1402.40000009537</v>
      </c>
      <c r="D718" t="s">
        <v>1698</v>
      </c>
      <c r="E718" t="s">
        <v>1699</v>
      </c>
      <c r="F718">
        <v>1</v>
      </c>
      <c r="G718" t="s">
        <v>291</v>
      </c>
      <c r="H718">
        <v>1626466591</v>
      </c>
      <c r="I718">
        <f>(J718)/1000</f>
        <v>0</v>
      </c>
      <c r="J718">
        <f>1000*CB718*AH718*(BX718-BY718)/(100*BQ718*(1000-AH718*BX718))</f>
        <v>0</v>
      </c>
      <c r="K718">
        <f>CB718*AH718*(BW718-BV718*(1000-AH718*BY718)/(1000-AH718*BX718))/(100*BQ718)</f>
        <v>0</v>
      </c>
      <c r="L718">
        <f>BV718 - IF(AH718&gt;1, K718*BQ718*100.0/(AJ718*CJ718), 0)</f>
        <v>0</v>
      </c>
      <c r="M718">
        <f>((S718-I718/2)*L718-K718)/(S718+I718/2)</f>
        <v>0</v>
      </c>
      <c r="N718">
        <f>M718*(CC718+CD718)/1000.0</f>
        <v>0</v>
      </c>
      <c r="O718">
        <f>(BV718 - IF(AH718&gt;1, K718*BQ718*100.0/(AJ718*CJ718), 0))*(CC718+CD718)/1000.0</f>
        <v>0</v>
      </c>
      <c r="P718">
        <f>2.0/((1/R718-1/Q718)+SIGN(R718)*SQRT((1/R718-1/Q718)*(1/R718-1/Q718) + 4*BR718/((BR718+1)*(BR718+1))*(2*1/R718*1/Q718-1/Q718*1/Q718)))</f>
        <v>0</v>
      </c>
      <c r="Q718">
        <f>IF(LEFT(BS718,1)&lt;&gt;"0",IF(LEFT(BS718,1)="1",3.0,BT718),$D$5+$E$5*(CJ718*CC718/($K$5*1000))+$F$5*(CJ718*CC718/($K$5*1000))*MAX(MIN(BQ718,$J$5),$I$5)*MAX(MIN(BQ718,$J$5),$I$5)+$G$5*MAX(MIN(BQ718,$J$5),$I$5)*(CJ718*CC718/($K$5*1000))+$H$5*(CJ718*CC718/($K$5*1000))*(CJ718*CC718/($K$5*1000)))</f>
        <v>0</v>
      </c>
      <c r="R718">
        <f>I718*(1000-(1000*0.61365*exp(17.502*V718/(240.97+V718))/(CC718+CD718)+BX718)/2)/(1000*0.61365*exp(17.502*V718/(240.97+V718))/(CC718+CD718)-BX718)</f>
        <v>0</v>
      </c>
      <c r="S718">
        <f>1/((BR718+1)/(P718/1.6)+1/(Q718/1.37)) + BR718/((BR718+1)/(P718/1.6) + BR718/(Q718/1.37))</f>
        <v>0</v>
      </c>
      <c r="T718">
        <f>(BM718*BP718)</f>
        <v>0</v>
      </c>
      <c r="U718">
        <f>(CE718+(T718+2*0.95*5.67E-8*(((CE718+$B$7)+273)^4-(CE718+273)^4)-44100*I718)/(1.84*29.3*Q718+8*0.95*5.67E-8*(CE718+273)^3))</f>
        <v>0</v>
      </c>
      <c r="V718">
        <f>($C$7*CF718+$D$7*CG718+$E$7*U718)</f>
        <v>0</v>
      </c>
      <c r="W718">
        <f>0.61365*exp(17.502*V718/(240.97+V718))</f>
        <v>0</v>
      </c>
      <c r="X718">
        <f>(Y718/Z718*100)</f>
        <v>0</v>
      </c>
      <c r="Y718">
        <f>BX718*(CC718+CD718)/1000</f>
        <v>0</v>
      </c>
      <c r="Z718">
        <f>0.61365*exp(17.502*CE718/(240.97+CE718))</f>
        <v>0</v>
      </c>
      <c r="AA718">
        <f>(W718-BX718*(CC718+CD718)/1000)</f>
        <v>0</v>
      </c>
      <c r="AB718">
        <f>(-I718*44100)</f>
        <v>0</v>
      </c>
      <c r="AC718">
        <f>2*29.3*Q718*0.92*(CE718-V718)</f>
        <v>0</v>
      </c>
      <c r="AD718">
        <f>2*0.95*5.67E-8*(((CE718+$B$7)+273)^4-(V718+273)^4)</f>
        <v>0</v>
      </c>
      <c r="AE718">
        <f>T718+AD718+AB718+AC718</f>
        <v>0</v>
      </c>
      <c r="AF718">
        <v>119</v>
      </c>
      <c r="AG718">
        <v>13</v>
      </c>
      <c r="AH718">
        <f>IF(AF718*$H$13&gt;=AJ718,1.0,(AJ718/(AJ718-AF718*$H$13)))</f>
        <v>0</v>
      </c>
      <c r="AI718">
        <f>(AH718-1)*100</f>
        <v>0</v>
      </c>
      <c r="AJ718">
        <f>MAX(0,($B$13+$C$13*CJ718)/(1+$D$13*CJ718)*CC718/(CE718+273)*$E$13)</f>
        <v>0</v>
      </c>
      <c r="AK718" t="s">
        <v>292</v>
      </c>
      <c r="AL718" t="s">
        <v>292</v>
      </c>
      <c r="AM718">
        <v>0</v>
      </c>
      <c r="AN718">
        <v>0</v>
      </c>
      <c r="AO718">
        <f>1-AM718/AN718</f>
        <v>0</v>
      </c>
      <c r="AP718">
        <v>0</v>
      </c>
      <c r="AQ718" t="s">
        <v>292</v>
      </c>
      <c r="AR718" t="s">
        <v>292</v>
      </c>
      <c r="AS718">
        <v>0</v>
      </c>
      <c r="AT718">
        <v>0</v>
      </c>
      <c r="AU718">
        <f>1-AS718/AT718</f>
        <v>0</v>
      </c>
      <c r="AV718">
        <v>0.5</v>
      </c>
      <c r="AW718">
        <f>BN718</f>
        <v>0</v>
      </c>
      <c r="AX718">
        <f>K718</f>
        <v>0</v>
      </c>
      <c r="AY718">
        <f>AU718*AV718*AW718</f>
        <v>0</v>
      </c>
      <c r="AZ718">
        <f>(AX718-AP718)/AW718</f>
        <v>0</v>
      </c>
      <c r="BA718">
        <f>(AN718-AT718)/AT718</f>
        <v>0</v>
      </c>
      <c r="BB718">
        <f>AM718/(AO718+AM718/AT718)</f>
        <v>0</v>
      </c>
      <c r="BC718" t="s">
        <v>292</v>
      </c>
      <c r="BD718">
        <v>0</v>
      </c>
      <c r="BE718">
        <f>IF(BD718&lt;&gt;0, BD718, BB718)</f>
        <v>0</v>
      </c>
      <c r="BF718">
        <f>1-BE718/AT718</f>
        <v>0</v>
      </c>
      <c r="BG718">
        <f>(AT718-AS718)/(AT718-BE718)</f>
        <v>0</v>
      </c>
      <c r="BH718">
        <f>(AN718-AT718)/(AN718-BE718)</f>
        <v>0</v>
      </c>
      <c r="BI718">
        <f>(AT718-AS718)/(AT718-AM718)</f>
        <v>0</v>
      </c>
      <c r="BJ718">
        <f>(AN718-AT718)/(AN718-AM718)</f>
        <v>0</v>
      </c>
      <c r="BK718">
        <f>(BG718*BE718/AS718)</f>
        <v>0</v>
      </c>
      <c r="BL718">
        <f>(1-BK718)</f>
        <v>0</v>
      </c>
      <c r="BM718">
        <f>$B$11*CK718+$C$11*CL718+$F$11*CM718*(1-CP718)</f>
        <v>0</v>
      </c>
      <c r="BN718">
        <f>BM718*BO718</f>
        <v>0</v>
      </c>
      <c r="BO718">
        <f>($B$11*$D$9+$C$11*$D$9+$F$11*((CZ718+CR718)/MAX(CZ718+CR718+DA718, 0.1)*$I$9+DA718/MAX(CZ718+CR718+DA718, 0.1)*$J$9))/($B$11+$C$11+$F$11)</f>
        <v>0</v>
      </c>
      <c r="BP718">
        <f>($B$11*$K$9+$C$11*$K$9+$F$11*((CZ718+CR718)/MAX(CZ718+CR718+DA718, 0.1)*$P$9+DA718/MAX(CZ718+CR718+DA718, 0.1)*$Q$9))/($B$11+$C$11+$F$11)</f>
        <v>0</v>
      </c>
      <c r="BQ718">
        <v>6</v>
      </c>
      <c r="BR718">
        <v>0.5</v>
      </c>
      <c r="BS718" t="s">
        <v>293</v>
      </c>
      <c r="BT718">
        <v>2</v>
      </c>
      <c r="BU718">
        <v>1626466591</v>
      </c>
      <c r="BV718">
        <v>395.615333333333</v>
      </c>
      <c r="BW718">
        <v>419.95</v>
      </c>
      <c r="BX718">
        <v>22.8745333333333</v>
      </c>
      <c r="BY718">
        <v>12.3804333333333</v>
      </c>
      <c r="BZ718">
        <v>394.066333333333</v>
      </c>
      <c r="CA718">
        <v>22.7741666666667</v>
      </c>
      <c r="CB718">
        <v>899.991</v>
      </c>
      <c r="CC718">
        <v>100.750666666667</v>
      </c>
      <c r="CD718">
        <v>0.100602333333333</v>
      </c>
      <c r="CE718">
        <v>37.9791</v>
      </c>
      <c r="CF718">
        <v>34.8722</v>
      </c>
      <c r="CG718">
        <v>999.9</v>
      </c>
      <c r="CH718">
        <v>0</v>
      </c>
      <c r="CI718">
        <v>0</v>
      </c>
      <c r="CJ718">
        <v>9967.5</v>
      </c>
      <c r="CK718">
        <v>0</v>
      </c>
      <c r="CL718">
        <v>0.221023</v>
      </c>
      <c r="CM718">
        <v>1459.96666666667</v>
      </c>
      <c r="CN718">
        <v>0.972990333333333</v>
      </c>
      <c r="CO718">
        <v>0.0270098333333333</v>
      </c>
      <c r="CP718">
        <v>0</v>
      </c>
      <c r="CQ718">
        <v>875.096333333333</v>
      </c>
      <c r="CR718">
        <v>4.99999</v>
      </c>
      <c r="CS718">
        <v>12912.4666666667</v>
      </c>
      <c r="CT718">
        <v>12728</v>
      </c>
      <c r="CU718">
        <v>41.5206666666667</v>
      </c>
      <c r="CV718">
        <v>42.6456666666667</v>
      </c>
      <c r="CW718">
        <v>42.208</v>
      </c>
      <c r="CX718">
        <v>42.437</v>
      </c>
      <c r="CY718">
        <v>44.562</v>
      </c>
      <c r="CZ718">
        <v>1415.66666666667</v>
      </c>
      <c r="DA718">
        <v>39.3</v>
      </c>
      <c r="DB718">
        <v>0</v>
      </c>
      <c r="DC718">
        <v>1626466603.4</v>
      </c>
      <c r="DD718">
        <v>0</v>
      </c>
      <c r="DE718">
        <v>875.680807692308</v>
      </c>
      <c r="DF718">
        <v>-6.26294016085042</v>
      </c>
      <c r="DG718">
        <v>-78.4786324046543</v>
      </c>
      <c r="DH718">
        <v>12921.1423076923</v>
      </c>
      <c r="DI718">
        <v>15</v>
      </c>
      <c r="DJ718">
        <v>1626465084.6</v>
      </c>
      <c r="DK718" t="s">
        <v>294</v>
      </c>
      <c r="DL718">
        <v>1626465076.6</v>
      </c>
      <c r="DM718">
        <v>1626465084.6</v>
      </c>
      <c r="DN718">
        <v>8</v>
      </c>
      <c r="DO718">
        <v>0.212</v>
      </c>
      <c r="DP718">
        <v>0.013</v>
      </c>
      <c r="DQ718">
        <v>1.588</v>
      </c>
      <c r="DR718">
        <v>-0.074</v>
      </c>
      <c r="DS718">
        <v>420</v>
      </c>
      <c r="DT718">
        <v>3</v>
      </c>
      <c r="DU718">
        <v>0.13</v>
      </c>
      <c r="DV718">
        <v>0.03</v>
      </c>
      <c r="DW718">
        <v>-24.4109268292683</v>
      </c>
      <c r="DX718">
        <v>0.163781184668937</v>
      </c>
      <c r="DY718">
        <v>0.0270691798860355</v>
      </c>
      <c r="DZ718">
        <v>1</v>
      </c>
      <c r="EA718">
        <v>875.952484848485</v>
      </c>
      <c r="EB718">
        <v>-5.87683596721031</v>
      </c>
      <c r="EC718">
        <v>0.599298181522767</v>
      </c>
      <c r="ED718">
        <v>1</v>
      </c>
      <c r="EE718">
        <v>10.4661365853659</v>
      </c>
      <c r="EF718">
        <v>0.241321254355381</v>
      </c>
      <c r="EG718">
        <v>0.0252211560062479</v>
      </c>
      <c r="EH718">
        <v>0</v>
      </c>
      <c r="EI718">
        <v>2</v>
      </c>
      <c r="EJ718">
        <v>3</v>
      </c>
      <c r="EK718" t="s">
        <v>354</v>
      </c>
      <c r="EL718">
        <v>100</v>
      </c>
      <c r="EM718">
        <v>100</v>
      </c>
      <c r="EN718">
        <v>1.549</v>
      </c>
      <c r="EO718">
        <v>0.1006</v>
      </c>
      <c r="EP718">
        <v>0.796380875196005</v>
      </c>
      <c r="EQ718">
        <v>0.00225868272383977</v>
      </c>
      <c r="ER718">
        <v>-9.96746185667655e-07</v>
      </c>
      <c r="ES718">
        <v>2.83711317370827e-10</v>
      </c>
      <c r="ET718">
        <v>-0.071317122073674</v>
      </c>
      <c r="EU718">
        <v>-0.00217948432402501</v>
      </c>
      <c r="EV718">
        <v>0.000453263451741206</v>
      </c>
      <c r="EW718">
        <v>-1.16319206543697e-06</v>
      </c>
      <c r="EX718">
        <v>-2</v>
      </c>
      <c r="EY718">
        <v>2196</v>
      </c>
      <c r="EZ718">
        <v>1</v>
      </c>
      <c r="FA718">
        <v>25</v>
      </c>
      <c r="FB718">
        <v>25.3</v>
      </c>
      <c r="FC718">
        <v>25.1</v>
      </c>
      <c r="FD718">
        <v>18</v>
      </c>
      <c r="FE718">
        <v>848.449</v>
      </c>
      <c r="FF718">
        <v>445.455</v>
      </c>
      <c r="FG718">
        <v>47.5218</v>
      </c>
      <c r="FH718">
        <v>26.2767</v>
      </c>
      <c r="FI718">
        <v>30.0007</v>
      </c>
      <c r="FJ718">
        <v>25.9918</v>
      </c>
      <c r="FK718">
        <v>25.9853</v>
      </c>
      <c r="FL718">
        <v>25.2693</v>
      </c>
      <c r="FM718">
        <v>21.2845</v>
      </c>
      <c r="FN718">
        <v>0</v>
      </c>
      <c r="FO718">
        <v>47</v>
      </c>
      <c r="FP718">
        <v>420</v>
      </c>
      <c r="FQ718">
        <v>12.4373</v>
      </c>
      <c r="FR718">
        <v>101.368</v>
      </c>
      <c r="FS718">
        <v>101.777</v>
      </c>
    </row>
    <row r="719" spans="1:175">
      <c r="A719">
        <v>703</v>
      </c>
      <c r="B719">
        <v>1626466594</v>
      </c>
      <c r="C719">
        <v>1404.40000009537</v>
      </c>
      <c r="D719" t="s">
        <v>1700</v>
      </c>
      <c r="E719" t="s">
        <v>1701</v>
      </c>
      <c r="F719">
        <v>1</v>
      </c>
      <c r="G719" t="s">
        <v>291</v>
      </c>
      <c r="H719">
        <v>1626466593</v>
      </c>
      <c r="I719">
        <f>(J719)/1000</f>
        <v>0</v>
      </c>
      <c r="J719">
        <f>1000*CB719*AH719*(BX719-BY719)/(100*BQ719*(1000-AH719*BX719))</f>
        <v>0</v>
      </c>
      <c r="K719">
        <f>CB719*AH719*(BW719-BV719*(1000-AH719*BY719)/(1000-AH719*BX719))/(100*BQ719)</f>
        <v>0</v>
      </c>
      <c r="L719">
        <f>BV719 - IF(AH719&gt;1, K719*BQ719*100.0/(AJ719*CJ719), 0)</f>
        <v>0</v>
      </c>
      <c r="M719">
        <f>((S719-I719/2)*L719-K719)/(S719+I719/2)</f>
        <v>0</v>
      </c>
      <c r="N719">
        <f>M719*(CC719+CD719)/1000.0</f>
        <v>0</v>
      </c>
      <c r="O719">
        <f>(BV719 - IF(AH719&gt;1, K719*BQ719*100.0/(AJ719*CJ719), 0))*(CC719+CD719)/1000.0</f>
        <v>0</v>
      </c>
      <c r="P719">
        <f>2.0/((1/R719-1/Q719)+SIGN(R719)*SQRT((1/R719-1/Q719)*(1/R719-1/Q719) + 4*BR719/((BR719+1)*(BR719+1))*(2*1/R719*1/Q719-1/Q719*1/Q719)))</f>
        <v>0</v>
      </c>
      <c r="Q719">
        <f>IF(LEFT(BS719,1)&lt;&gt;"0",IF(LEFT(BS719,1)="1",3.0,BT719),$D$5+$E$5*(CJ719*CC719/($K$5*1000))+$F$5*(CJ719*CC719/($K$5*1000))*MAX(MIN(BQ719,$J$5),$I$5)*MAX(MIN(BQ719,$J$5),$I$5)+$G$5*MAX(MIN(BQ719,$J$5),$I$5)*(CJ719*CC719/($K$5*1000))+$H$5*(CJ719*CC719/($K$5*1000))*(CJ719*CC719/($K$5*1000)))</f>
        <v>0</v>
      </c>
      <c r="R719">
        <f>I719*(1000-(1000*0.61365*exp(17.502*V719/(240.97+V719))/(CC719+CD719)+BX719)/2)/(1000*0.61365*exp(17.502*V719/(240.97+V719))/(CC719+CD719)-BX719)</f>
        <v>0</v>
      </c>
      <c r="S719">
        <f>1/((BR719+1)/(P719/1.6)+1/(Q719/1.37)) + BR719/((BR719+1)/(P719/1.6) + BR719/(Q719/1.37))</f>
        <v>0</v>
      </c>
      <c r="T719">
        <f>(BM719*BP719)</f>
        <v>0</v>
      </c>
      <c r="U719">
        <f>(CE719+(T719+2*0.95*5.67E-8*(((CE719+$B$7)+273)^4-(CE719+273)^4)-44100*I719)/(1.84*29.3*Q719+8*0.95*5.67E-8*(CE719+273)^3))</f>
        <v>0</v>
      </c>
      <c r="V719">
        <f>($C$7*CF719+$D$7*CG719+$E$7*U719)</f>
        <v>0</v>
      </c>
      <c r="W719">
        <f>0.61365*exp(17.502*V719/(240.97+V719))</f>
        <v>0</v>
      </c>
      <c r="X719">
        <f>(Y719/Z719*100)</f>
        <v>0</v>
      </c>
      <c r="Y719">
        <f>BX719*(CC719+CD719)/1000</f>
        <v>0</v>
      </c>
      <c r="Z719">
        <f>0.61365*exp(17.502*CE719/(240.97+CE719))</f>
        <v>0</v>
      </c>
      <c r="AA719">
        <f>(W719-BX719*(CC719+CD719)/1000)</f>
        <v>0</v>
      </c>
      <c r="AB719">
        <f>(-I719*44100)</f>
        <v>0</v>
      </c>
      <c r="AC719">
        <f>2*29.3*Q719*0.92*(CE719-V719)</f>
        <v>0</v>
      </c>
      <c r="AD719">
        <f>2*0.95*5.67E-8*(((CE719+$B$7)+273)^4-(V719+273)^4)</f>
        <v>0</v>
      </c>
      <c r="AE719">
        <f>T719+AD719+AB719+AC719</f>
        <v>0</v>
      </c>
      <c r="AF719">
        <v>119</v>
      </c>
      <c r="AG719">
        <v>13</v>
      </c>
      <c r="AH719">
        <f>IF(AF719*$H$13&gt;=AJ719,1.0,(AJ719/(AJ719-AF719*$H$13)))</f>
        <v>0</v>
      </c>
      <c r="AI719">
        <f>(AH719-1)*100</f>
        <v>0</v>
      </c>
      <c r="AJ719">
        <f>MAX(0,($B$13+$C$13*CJ719)/(1+$D$13*CJ719)*CC719/(CE719+273)*$E$13)</f>
        <v>0</v>
      </c>
      <c r="AK719" t="s">
        <v>292</v>
      </c>
      <c r="AL719" t="s">
        <v>292</v>
      </c>
      <c r="AM719">
        <v>0</v>
      </c>
      <c r="AN719">
        <v>0</v>
      </c>
      <c r="AO719">
        <f>1-AM719/AN719</f>
        <v>0</v>
      </c>
      <c r="AP719">
        <v>0</v>
      </c>
      <c r="AQ719" t="s">
        <v>292</v>
      </c>
      <c r="AR719" t="s">
        <v>292</v>
      </c>
      <c r="AS719">
        <v>0</v>
      </c>
      <c r="AT719">
        <v>0</v>
      </c>
      <c r="AU719">
        <f>1-AS719/AT719</f>
        <v>0</v>
      </c>
      <c r="AV719">
        <v>0.5</v>
      </c>
      <c r="AW719">
        <f>BN719</f>
        <v>0</v>
      </c>
      <c r="AX719">
        <f>K719</f>
        <v>0</v>
      </c>
      <c r="AY719">
        <f>AU719*AV719*AW719</f>
        <v>0</v>
      </c>
      <c r="AZ719">
        <f>(AX719-AP719)/AW719</f>
        <v>0</v>
      </c>
      <c r="BA719">
        <f>(AN719-AT719)/AT719</f>
        <v>0</v>
      </c>
      <c r="BB719">
        <f>AM719/(AO719+AM719/AT719)</f>
        <v>0</v>
      </c>
      <c r="BC719" t="s">
        <v>292</v>
      </c>
      <c r="BD719">
        <v>0</v>
      </c>
      <c r="BE719">
        <f>IF(BD719&lt;&gt;0, BD719, BB719)</f>
        <v>0</v>
      </c>
      <c r="BF719">
        <f>1-BE719/AT719</f>
        <v>0</v>
      </c>
      <c r="BG719">
        <f>(AT719-AS719)/(AT719-BE719)</f>
        <v>0</v>
      </c>
      <c r="BH719">
        <f>(AN719-AT719)/(AN719-BE719)</f>
        <v>0</v>
      </c>
      <c r="BI719">
        <f>(AT719-AS719)/(AT719-AM719)</f>
        <v>0</v>
      </c>
      <c r="BJ719">
        <f>(AN719-AT719)/(AN719-AM719)</f>
        <v>0</v>
      </c>
      <c r="BK719">
        <f>(BG719*BE719/AS719)</f>
        <v>0</v>
      </c>
      <c r="BL719">
        <f>(1-BK719)</f>
        <v>0</v>
      </c>
      <c r="BM719">
        <f>$B$11*CK719+$C$11*CL719+$F$11*CM719*(1-CP719)</f>
        <v>0</v>
      </c>
      <c r="BN719">
        <f>BM719*BO719</f>
        <v>0</v>
      </c>
      <c r="BO719">
        <f>($B$11*$D$9+$C$11*$D$9+$F$11*((CZ719+CR719)/MAX(CZ719+CR719+DA719, 0.1)*$I$9+DA719/MAX(CZ719+CR719+DA719, 0.1)*$J$9))/($B$11+$C$11+$F$11)</f>
        <v>0</v>
      </c>
      <c r="BP719">
        <f>($B$11*$K$9+$C$11*$K$9+$F$11*((CZ719+CR719)/MAX(CZ719+CR719+DA719, 0.1)*$P$9+DA719/MAX(CZ719+CR719+DA719, 0.1)*$Q$9))/($B$11+$C$11+$F$11)</f>
        <v>0</v>
      </c>
      <c r="BQ719">
        <v>6</v>
      </c>
      <c r="BR719">
        <v>0.5</v>
      </c>
      <c r="BS719" t="s">
        <v>293</v>
      </c>
      <c r="BT719">
        <v>2</v>
      </c>
      <c r="BU719">
        <v>1626466593</v>
      </c>
      <c r="BV719">
        <v>395.635</v>
      </c>
      <c r="BW719">
        <v>419.944333333333</v>
      </c>
      <c r="BX719">
        <v>22.8942</v>
      </c>
      <c r="BY719">
        <v>12.3866666666667</v>
      </c>
      <c r="BZ719">
        <v>394.086</v>
      </c>
      <c r="CA719">
        <v>22.7935</v>
      </c>
      <c r="CB719">
        <v>899.996666666667</v>
      </c>
      <c r="CC719">
        <v>100.751666666667</v>
      </c>
      <c r="CD719">
        <v>0.100414333333333</v>
      </c>
      <c r="CE719">
        <v>37.9943</v>
      </c>
      <c r="CF719">
        <v>34.8923333333333</v>
      </c>
      <c r="CG719">
        <v>999.9</v>
      </c>
      <c r="CH719">
        <v>0</v>
      </c>
      <c r="CI719">
        <v>0</v>
      </c>
      <c r="CJ719">
        <v>9972.5</v>
      </c>
      <c r="CK719">
        <v>0</v>
      </c>
      <c r="CL719">
        <v>0.221023</v>
      </c>
      <c r="CM719">
        <v>1460.03333333333</v>
      </c>
      <c r="CN719">
        <v>0.972990333333333</v>
      </c>
      <c r="CO719">
        <v>0.0270098333333333</v>
      </c>
      <c r="CP719">
        <v>0</v>
      </c>
      <c r="CQ719">
        <v>874.809666666667</v>
      </c>
      <c r="CR719">
        <v>4.99999</v>
      </c>
      <c r="CS719">
        <v>12911.8333333333</v>
      </c>
      <c r="CT719">
        <v>12728.6333333333</v>
      </c>
      <c r="CU719">
        <v>41.562</v>
      </c>
      <c r="CV719">
        <v>42.6456666666667</v>
      </c>
      <c r="CW719">
        <v>42.229</v>
      </c>
      <c r="CX719">
        <v>42.437</v>
      </c>
      <c r="CY719">
        <v>44.5206666666667</v>
      </c>
      <c r="CZ719">
        <v>1415.73333333333</v>
      </c>
      <c r="DA719">
        <v>39.3</v>
      </c>
      <c r="DB719">
        <v>0</v>
      </c>
      <c r="DC719">
        <v>1626466605.2</v>
      </c>
      <c r="DD719">
        <v>0</v>
      </c>
      <c r="DE719">
        <v>875.45584</v>
      </c>
      <c r="DF719">
        <v>-5.29738461418057</v>
      </c>
      <c r="DG719">
        <v>-73.4307691837084</v>
      </c>
      <c r="DH719">
        <v>12918.568</v>
      </c>
      <c r="DI719">
        <v>15</v>
      </c>
      <c r="DJ719">
        <v>1626465084.6</v>
      </c>
      <c r="DK719" t="s">
        <v>294</v>
      </c>
      <c r="DL719">
        <v>1626465076.6</v>
      </c>
      <c r="DM719">
        <v>1626465084.6</v>
      </c>
      <c r="DN719">
        <v>8</v>
      </c>
      <c r="DO719">
        <v>0.212</v>
      </c>
      <c r="DP719">
        <v>0.013</v>
      </c>
      <c r="DQ719">
        <v>1.588</v>
      </c>
      <c r="DR719">
        <v>-0.074</v>
      </c>
      <c r="DS719">
        <v>420</v>
      </c>
      <c r="DT719">
        <v>3</v>
      </c>
      <c r="DU719">
        <v>0.13</v>
      </c>
      <c r="DV719">
        <v>0.03</v>
      </c>
      <c r="DW719">
        <v>-24.3980195121951</v>
      </c>
      <c r="DX719">
        <v>0.251481533101047</v>
      </c>
      <c r="DY719">
        <v>0.0374265343430671</v>
      </c>
      <c r="DZ719">
        <v>1</v>
      </c>
      <c r="EA719">
        <v>875.803515151515</v>
      </c>
      <c r="EB719">
        <v>-5.98685400824846</v>
      </c>
      <c r="EC719">
        <v>0.619278618512044</v>
      </c>
      <c r="ED719">
        <v>1</v>
      </c>
      <c r="EE719">
        <v>10.4725658536585</v>
      </c>
      <c r="EF719">
        <v>0.237794425087121</v>
      </c>
      <c r="EG719">
        <v>0.0249621919940802</v>
      </c>
      <c r="EH719">
        <v>0</v>
      </c>
      <c r="EI719">
        <v>2</v>
      </c>
      <c r="EJ719">
        <v>3</v>
      </c>
      <c r="EK719" t="s">
        <v>354</v>
      </c>
      <c r="EL719">
        <v>100</v>
      </c>
      <c r="EM719">
        <v>100</v>
      </c>
      <c r="EN719">
        <v>1.549</v>
      </c>
      <c r="EO719">
        <v>0.1008</v>
      </c>
      <c r="EP719">
        <v>0.796380875196005</v>
      </c>
      <c r="EQ719">
        <v>0.00225868272383977</v>
      </c>
      <c r="ER719">
        <v>-9.96746185667655e-07</v>
      </c>
      <c r="ES719">
        <v>2.83711317370827e-10</v>
      </c>
      <c r="ET719">
        <v>-0.071317122073674</v>
      </c>
      <c r="EU719">
        <v>-0.00217948432402501</v>
      </c>
      <c r="EV719">
        <v>0.000453263451741206</v>
      </c>
      <c r="EW719">
        <v>-1.16319206543697e-06</v>
      </c>
      <c r="EX719">
        <v>-2</v>
      </c>
      <c r="EY719">
        <v>2196</v>
      </c>
      <c r="EZ719">
        <v>1</v>
      </c>
      <c r="FA719">
        <v>25</v>
      </c>
      <c r="FB719">
        <v>25.3</v>
      </c>
      <c r="FC719">
        <v>25.2</v>
      </c>
      <c r="FD719">
        <v>18</v>
      </c>
      <c r="FE719">
        <v>848.42</v>
      </c>
      <c r="FF719">
        <v>445.617</v>
      </c>
      <c r="FG719">
        <v>47.5375</v>
      </c>
      <c r="FH719">
        <v>26.28</v>
      </c>
      <c r="FI719">
        <v>30.0006</v>
      </c>
      <c r="FJ719">
        <v>25.9945</v>
      </c>
      <c r="FK719">
        <v>25.9882</v>
      </c>
      <c r="FL719">
        <v>25.2692</v>
      </c>
      <c r="FM719">
        <v>20.8877</v>
      </c>
      <c r="FN719">
        <v>0</v>
      </c>
      <c r="FO719">
        <v>47</v>
      </c>
      <c r="FP719">
        <v>420</v>
      </c>
      <c r="FQ719">
        <v>12.5536</v>
      </c>
      <c r="FR719">
        <v>101.368</v>
      </c>
      <c r="FS719">
        <v>101.776</v>
      </c>
    </row>
    <row r="720" spans="1:175">
      <c r="A720">
        <v>704</v>
      </c>
      <c r="B720">
        <v>1626466596</v>
      </c>
      <c r="C720">
        <v>1406.40000009537</v>
      </c>
      <c r="D720" t="s">
        <v>1702</v>
      </c>
      <c r="E720" t="s">
        <v>1703</v>
      </c>
      <c r="F720">
        <v>1</v>
      </c>
      <c r="G720" t="s">
        <v>291</v>
      </c>
      <c r="H720">
        <v>1626466595</v>
      </c>
      <c r="I720">
        <f>(J720)/1000</f>
        <v>0</v>
      </c>
      <c r="J720">
        <f>1000*CB720*AH720*(BX720-BY720)/(100*BQ720*(1000-AH720*BX720))</f>
        <v>0</v>
      </c>
      <c r="K720">
        <f>CB720*AH720*(BW720-BV720*(1000-AH720*BY720)/(1000-AH720*BX720))/(100*BQ720)</f>
        <v>0</v>
      </c>
      <c r="L720">
        <f>BV720 - IF(AH720&gt;1, K720*BQ720*100.0/(AJ720*CJ720), 0)</f>
        <v>0</v>
      </c>
      <c r="M720">
        <f>((S720-I720/2)*L720-K720)/(S720+I720/2)</f>
        <v>0</v>
      </c>
      <c r="N720">
        <f>M720*(CC720+CD720)/1000.0</f>
        <v>0</v>
      </c>
      <c r="O720">
        <f>(BV720 - IF(AH720&gt;1, K720*BQ720*100.0/(AJ720*CJ720), 0))*(CC720+CD720)/1000.0</f>
        <v>0</v>
      </c>
      <c r="P720">
        <f>2.0/((1/R720-1/Q720)+SIGN(R720)*SQRT((1/R720-1/Q720)*(1/R720-1/Q720) + 4*BR720/((BR720+1)*(BR720+1))*(2*1/R720*1/Q720-1/Q720*1/Q720)))</f>
        <v>0</v>
      </c>
      <c r="Q720">
        <f>IF(LEFT(BS720,1)&lt;&gt;"0",IF(LEFT(BS720,1)="1",3.0,BT720),$D$5+$E$5*(CJ720*CC720/($K$5*1000))+$F$5*(CJ720*CC720/($K$5*1000))*MAX(MIN(BQ720,$J$5),$I$5)*MAX(MIN(BQ720,$J$5),$I$5)+$G$5*MAX(MIN(BQ720,$J$5),$I$5)*(CJ720*CC720/($K$5*1000))+$H$5*(CJ720*CC720/($K$5*1000))*(CJ720*CC720/($K$5*1000)))</f>
        <v>0</v>
      </c>
      <c r="R720">
        <f>I720*(1000-(1000*0.61365*exp(17.502*V720/(240.97+V720))/(CC720+CD720)+BX720)/2)/(1000*0.61365*exp(17.502*V720/(240.97+V720))/(CC720+CD720)-BX720)</f>
        <v>0</v>
      </c>
      <c r="S720">
        <f>1/((BR720+1)/(P720/1.6)+1/(Q720/1.37)) + BR720/((BR720+1)/(P720/1.6) + BR720/(Q720/1.37))</f>
        <v>0</v>
      </c>
      <c r="T720">
        <f>(BM720*BP720)</f>
        <v>0</v>
      </c>
      <c r="U720">
        <f>(CE720+(T720+2*0.95*5.67E-8*(((CE720+$B$7)+273)^4-(CE720+273)^4)-44100*I720)/(1.84*29.3*Q720+8*0.95*5.67E-8*(CE720+273)^3))</f>
        <v>0</v>
      </c>
      <c r="V720">
        <f>($C$7*CF720+$D$7*CG720+$E$7*U720)</f>
        <v>0</v>
      </c>
      <c r="W720">
        <f>0.61365*exp(17.502*V720/(240.97+V720))</f>
        <v>0</v>
      </c>
      <c r="X720">
        <f>(Y720/Z720*100)</f>
        <v>0</v>
      </c>
      <c r="Y720">
        <f>BX720*(CC720+CD720)/1000</f>
        <v>0</v>
      </c>
      <c r="Z720">
        <f>0.61365*exp(17.502*CE720/(240.97+CE720))</f>
        <v>0</v>
      </c>
      <c r="AA720">
        <f>(W720-BX720*(CC720+CD720)/1000)</f>
        <v>0</v>
      </c>
      <c r="AB720">
        <f>(-I720*44100)</f>
        <v>0</v>
      </c>
      <c r="AC720">
        <f>2*29.3*Q720*0.92*(CE720-V720)</f>
        <v>0</v>
      </c>
      <c r="AD720">
        <f>2*0.95*5.67E-8*(((CE720+$B$7)+273)^4-(V720+273)^4)</f>
        <v>0</v>
      </c>
      <c r="AE720">
        <f>T720+AD720+AB720+AC720</f>
        <v>0</v>
      </c>
      <c r="AF720">
        <v>119</v>
      </c>
      <c r="AG720">
        <v>13</v>
      </c>
      <c r="AH720">
        <f>IF(AF720*$H$13&gt;=AJ720,1.0,(AJ720/(AJ720-AF720*$H$13)))</f>
        <v>0</v>
      </c>
      <c r="AI720">
        <f>(AH720-1)*100</f>
        <v>0</v>
      </c>
      <c r="AJ720">
        <f>MAX(0,($B$13+$C$13*CJ720)/(1+$D$13*CJ720)*CC720/(CE720+273)*$E$13)</f>
        <v>0</v>
      </c>
      <c r="AK720" t="s">
        <v>292</v>
      </c>
      <c r="AL720" t="s">
        <v>292</v>
      </c>
      <c r="AM720">
        <v>0</v>
      </c>
      <c r="AN720">
        <v>0</v>
      </c>
      <c r="AO720">
        <f>1-AM720/AN720</f>
        <v>0</v>
      </c>
      <c r="AP720">
        <v>0</v>
      </c>
      <c r="AQ720" t="s">
        <v>292</v>
      </c>
      <c r="AR720" t="s">
        <v>292</v>
      </c>
      <c r="AS720">
        <v>0</v>
      </c>
      <c r="AT720">
        <v>0</v>
      </c>
      <c r="AU720">
        <f>1-AS720/AT720</f>
        <v>0</v>
      </c>
      <c r="AV720">
        <v>0.5</v>
      </c>
      <c r="AW720">
        <f>BN720</f>
        <v>0</v>
      </c>
      <c r="AX720">
        <f>K720</f>
        <v>0</v>
      </c>
      <c r="AY720">
        <f>AU720*AV720*AW720</f>
        <v>0</v>
      </c>
      <c r="AZ720">
        <f>(AX720-AP720)/AW720</f>
        <v>0</v>
      </c>
      <c r="BA720">
        <f>(AN720-AT720)/AT720</f>
        <v>0</v>
      </c>
      <c r="BB720">
        <f>AM720/(AO720+AM720/AT720)</f>
        <v>0</v>
      </c>
      <c r="BC720" t="s">
        <v>292</v>
      </c>
      <c r="BD720">
        <v>0</v>
      </c>
      <c r="BE720">
        <f>IF(BD720&lt;&gt;0, BD720, BB720)</f>
        <v>0</v>
      </c>
      <c r="BF720">
        <f>1-BE720/AT720</f>
        <v>0</v>
      </c>
      <c r="BG720">
        <f>(AT720-AS720)/(AT720-BE720)</f>
        <v>0</v>
      </c>
      <c r="BH720">
        <f>(AN720-AT720)/(AN720-BE720)</f>
        <v>0</v>
      </c>
      <c r="BI720">
        <f>(AT720-AS720)/(AT720-AM720)</f>
        <v>0</v>
      </c>
      <c r="BJ720">
        <f>(AN720-AT720)/(AN720-AM720)</f>
        <v>0</v>
      </c>
      <c r="BK720">
        <f>(BG720*BE720/AS720)</f>
        <v>0</v>
      </c>
      <c r="BL720">
        <f>(1-BK720)</f>
        <v>0</v>
      </c>
      <c r="BM720">
        <f>$B$11*CK720+$C$11*CL720+$F$11*CM720*(1-CP720)</f>
        <v>0</v>
      </c>
      <c r="BN720">
        <f>BM720*BO720</f>
        <v>0</v>
      </c>
      <c r="BO720">
        <f>($B$11*$D$9+$C$11*$D$9+$F$11*((CZ720+CR720)/MAX(CZ720+CR720+DA720, 0.1)*$I$9+DA720/MAX(CZ720+CR720+DA720, 0.1)*$J$9))/($B$11+$C$11+$F$11)</f>
        <v>0</v>
      </c>
      <c r="BP720">
        <f>($B$11*$K$9+$C$11*$K$9+$F$11*((CZ720+CR720)/MAX(CZ720+CR720+DA720, 0.1)*$P$9+DA720/MAX(CZ720+CR720+DA720, 0.1)*$Q$9))/($B$11+$C$11+$F$11)</f>
        <v>0</v>
      </c>
      <c r="BQ720">
        <v>6</v>
      </c>
      <c r="BR720">
        <v>0.5</v>
      </c>
      <c r="BS720" t="s">
        <v>293</v>
      </c>
      <c r="BT720">
        <v>2</v>
      </c>
      <c r="BU720">
        <v>1626466595</v>
      </c>
      <c r="BV720">
        <v>395.609</v>
      </c>
      <c r="BW720">
        <v>419.968</v>
      </c>
      <c r="BX720">
        <v>22.9142666666667</v>
      </c>
      <c r="BY720">
        <v>12.3905333333333</v>
      </c>
      <c r="BZ720">
        <v>394.06</v>
      </c>
      <c r="CA720">
        <v>22.8132333333333</v>
      </c>
      <c r="CB720">
        <v>900.021333333333</v>
      </c>
      <c r="CC720">
        <v>100.750666666667</v>
      </c>
      <c r="CD720">
        <v>0.0995424333333333</v>
      </c>
      <c r="CE720">
        <v>38.0095</v>
      </c>
      <c r="CF720">
        <v>34.9079666666667</v>
      </c>
      <c r="CG720">
        <v>999.9</v>
      </c>
      <c r="CH720">
        <v>0</v>
      </c>
      <c r="CI720">
        <v>0</v>
      </c>
      <c r="CJ720">
        <v>10017.5333333333</v>
      </c>
      <c r="CK720">
        <v>0</v>
      </c>
      <c r="CL720">
        <v>0.221023</v>
      </c>
      <c r="CM720">
        <v>1459.95</v>
      </c>
      <c r="CN720">
        <v>0.972990333333333</v>
      </c>
      <c r="CO720">
        <v>0.0270098333333333</v>
      </c>
      <c r="CP720">
        <v>0</v>
      </c>
      <c r="CQ720">
        <v>875.193333333333</v>
      </c>
      <c r="CR720">
        <v>4.99999</v>
      </c>
      <c r="CS720">
        <v>12909.3666666667</v>
      </c>
      <c r="CT720">
        <v>12727.8333333333</v>
      </c>
      <c r="CU720">
        <v>41.562</v>
      </c>
      <c r="CV720">
        <v>42.625</v>
      </c>
      <c r="CW720">
        <v>42.25</v>
      </c>
      <c r="CX720">
        <v>42.437</v>
      </c>
      <c r="CY720">
        <v>44.562</v>
      </c>
      <c r="CZ720">
        <v>1415.65</v>
      </c>
      <c r="DA720">
        <v>39.3</v>
      </c>
      <c r="DB720">
        <v>0</v>
      </c>
      <c r="DC720">
        <v>1626466607</v>
      </c>
      <c r="DD720">
        <v>0</v>
      </c>
      <c r="DE720">
        <v>875.382615384615</v>
      </c>
      <c r="DF720">
        <v>-4.38694016386416</v>
      </c>
      <c r="DG720">
        <v>-73.107692207385</v>
      </c>
      <c r="DH720">
        <v>12916.8923076923</v>
      </c>
      <c r="DI720">
        <v>15</v>
      </c>
      <c r="DJ720">
        <v>1626465084.6</v>
      </c>
      <c r="DK720" t="s">
        <v>294</v>
      </c>
      <c r="DL720">
        <v>1626465076.6</v>
      </c>
      <c r="DM720">
        <v>1626465084.6</v>
      </c>
      <c r="DN720">
        <v>8</v>
      </c>
      <c r="DO720">
        <v>0.212</v>
      </c>
      <c r="DP720">
        <v>0.013</v>
      </c>
      <c r="DQ720">
        <v>1.588</v>
      </c>
      <c r="DR720">
        <v>-0.074</v>
      </c>
      <c r="DS720">
        <v>420</v>
      </c>
      <c r="DT720">
        <v>3</v>
      </c>
      <c r="DU720">
        <v>0.13</v>
      </c>
      <c r="DV720">
        <v>0.03</v>
      </c>
      <c r="DW720">
        <v>-24.3889926829268</v>
      </c>
      <c r="DX720">
        <v>0.270340766550496</v>
      </c>
      <c r="DY720">
        <v>0.0389708608480867</v>
      </c>
      <c r="DZ720">
        <v>1</v>
      </c>
      <c r="EA720">
        <v>875.674485714286</v>
      </c>
      <c r="EB720">
        <v>-5.23366731898156</v>
      </c>
      <c r="EC720">
        <v>0.591453385262761</v>
      </c>
      <c r="ED720">
        <v>1</v>
      </c>
      <c r="EE720">
        <v>10.4808292682927</v>
      </c>
      <c r="EF720">
        <v>0.235649477351943</v>
      </c>
      <c r="EG720">
        <v>0.024749212787702</v>
      </c>
      <c r="EH720">
        <v>0</v>
      </c>
      <c r="EI720">
        <v>2</v>
      </c>
      <c r="EJ720">
        <v>3</v>
      </c>
      <c r="EK720" t="s">
        <v>354</v>
      </c>
      <c r="EL720">
        <v>100</v>
      </c>
      <c r="EM720">
        <v>100</v>
      </c>
      <c r="EN720">
        <v>1.549</v>
      </c>
      <c r="EO720">
        <v>0.1012</v>
      </c>
      <c r="EP720">
        <v>0.796380875196005</v>
      </c>
      <c r="EQ720">
        <v>0.00225868272383977</v>
      </c>
      <c r="ER720">
        <v>-9.96746185667655e-07</v>
      </c>
      <c r="ES720">
        <v>2.83711317370827e-10</v>
      </c>
      <c r="ET720">
        <v>-0.071317122073674</v>
      </c>
      <c r="EU720">
        <v>-0.00217948432402501</v>
      </c>
      <c r="EV720">
        <v>0.000453263451741206</v>
      </c>
      <c r="EW720">
        <v>-1.16319206543697e-06</v>
      </c>
      <c r="EX720">
        <v>-2</v>
      </c>
      <c r="EY720">
        <v>2196</v>
      </c>
      <c r="EZ720">
        <v>1</v>
      </c>
      <c r="FA720">
        <v>25</v>
      </c>
      <c r="FB720">
        <v>25.3</v>
      </c>
      <c r="FC720">
        <v>25.2</v>
      </c>
      <c r="FD720">
        <v>18</v>
      </c>
      <c r="FE720">
        <v>848.42</v>
      </c>
      <c r="FF720">
        <v>445.731</v>
      </c>
      <c r="FG720">
        <v>47.5534</v>
      </c>
      <c r="FH720">
        <v>26.2834</v>
      </c>
      <c r="FI720">
        <v>30.0006</v>
      </c>
      <c r="FJ720">
        <v>25.9975</v>
      </c>
      <c r="FK720">
        <v>25.9909</v>
      </c>
      <c r="FL720">
        <v>25.2694</v>
      </c>
      <c r="FM720">
        <v>20.5963</v>
      </c>
      <c r="FN720">
        <v>0</v>
      </c>
      <c r="FO720">
        <v>47</v>
      </c>
      <c r="FP720">
        <v>420</v>
      </c>
      <c r="FQ720">
        <v>12.5636</v>
      </c>
      <c r="FR720">
        <v>101.366</v>
      </c>
      <c r="FS720">
        <v>101.775</v>
      </c>
    </row>
    <row r="721" spans="1:175">
      <c r="A721">
        <v>705</v>
      </c>
      <c r="B721">
        <v>1626466598</v>
      </c>
      <c r="C721">
        <v>1408.40000009537</v>
      </c>
      <c r="D721" t="s">
        <v>1704</v>
      </c>
      <c r="E721" t="s">
        <v>1705</v>
      </c>
      <c r="F721">
        <v>1</v>
      </c>
      <c r="G721" t="s">
        <v>291</v>
      </c>
      <c r="H721">
        <v>1626466597</v>
      </c>
      <c r="I721">
        <f>(J721)/1000</f>
        <v>0</v>
      </c>
      <c r="J721">
        <f>1000*CB721*AH721*(BX721-BY721)/(100*BQ721*(1000-AH721*BX721))</f>
        <v>0</v>
      </c>
      <c r="K721">
        <f>CB721*AH721*(BW721-BV721*(1000-AH721*BY721)/(1000-AH721*BX721))/(100*BQ721)</f>
        <v>0</v>
      </c>
      <c r="L721">
        <f>BV721 - IF(AH721&gt;1, K721*BQ721*100.0/(AJ721*CJ721), 0)</f>
        <v>0</v>
      </c>
      <c r="M721">
        <f>((S721-I721/2)*L721-K721)/(S721+I721/2)</f>
        <v>0</v>
      </c>
      <c r="N721">
        <f>M721*(CC721+CD721)/1000.0</f>
        <v>0</v>
      </c>
      <c r="O721">
        <f>(BV721 - IF(AH721&gt;1, K721*BQ721*100.0/(AJ721*CJ721), 0))*(CC721+CD721)/1000.0</f>
        <v>0</v>
      </c>
      <c r="P721">
        <f>2.0/((1/R721-1/Q721)+SIGN(R721)*SQRT((1/R721-1/Q721)*(1/R721-1/Q721) + 4*BR721/((BR721+1)*(BR721+1))*(2*1/R721*1/Q721-1/Q721*1/Q721)))</f>
        <v>0</v>
      </c>
      <c r="Q721">
        <f>IF(LEFT(BS721,1)&lt;&gt;"0",IF(LEFT(BS721,1)="1",3.0,BT721),$D$5+$E$5*(CJ721*CC721/($K$5*1000))+$F$5*(CJ721*CC721/($K$5*1000))*MAX(MIN(BQ721,$J$5),$I$5)*MAX(MIN(BQ721,$J$5),$I$5)+$G$5*MAX(MIN(BQ721,$J$5),$I$5)*(CJ721*CC721/($K$5*1000))+$H$5*(CJ721*CC721/($K$5*1000))*(CJ721*CC721/($K$5*1000)))</f>
        <v>0</v>
      </c>
      <c r="R721">
        <f>I721*(1000-(1000*0.61365*exp(17.502*V721/(240.97+V721))/(CC721+CD721)+BX721)/2)/(1000*0.61365*exp(17.502*V721/(240.97+V721))/(CC721+CD721)-BX721)</f>
        <v>0</v>
      </c>
      <c r="S721">
        <f>1/((BR721+1)/(P721/1.6)+1/(Q721/1.37)) + BR721/((BR721+1)/(P721/1.6) + BR721/(Q721/1.37))</f>
        <v>0</v>
      </c>
      <c r="T721">
        <f>(BM721*BP721)</f>
        <v>0</v>
      </c>
      <c r="U721">
        <f>(CE721+(T721+2*0.95*5.67E-8*(((CE721+$B$7)+273)^4-(CE721+273)^4)-44100*I721)/(1.84*29.3*Q721+8*0.95*5.67E-8*(CE721+273)^3))</f>
        <v>0</v>
      </c>
      <c r="V721">
        <f>($C$7*CF721+$D$7*CG721+$E$7*U721)</f>
        <v>0</v>
      </c>
      <c r="W721">
        <f>0.61365*exp(17.502*V721/(240.97+V721))</f>
        <v>0</v>
      </c>
      <c r="X721">
        <f>(Y721/Z721*100)</f>
        <v>0</v>
      </c>
      <c r="Y721">
        <f>BX721*(CC721+CD721)/1000</f>
        <v>0</v>
      </c>
      <c r="Z721">
        <f>0.61365*exp(17.502*CE721/(240.97+CE721))</f>
        <v>0</v>
      </c>
      <c r="AA721">
        <f>(W721-BX721*(CC721+CD721)/1000)</f>
        <v>0</v>
      </c>
      <c r="AB721">
        <f>(-I721*44100)</f>
        <v>0</v>
      </c>
      <c r="AC721">
        <f>2*29.3*Q721*0.92*(CE721-V721)</f>
        <v>0</v>
      </c>
      <c r="AD721">
        <f>2*0.95*5.67E-8*(((CE721+$B$7)+273)^4-(V721+273)^4)</f>
        <v>0</v>
      </c>
      <c r="AE721">
        <f>T721+AD721+AB721+AC721</f>
        <v>0</v>
      </c>
      <c r="AF721">
        <v>118</v>
      </c>
      <c r="AG721">
        <v>13</v>
      </c>
      <c r="AH721">
        <f>IF(AF721*$H$13&gt;=AJ721,1.0,(AJ721/(AJ721-AF721*$H$13)))</f>
        <v>0</v>
      </c>
      <c r="AI721">
        <f>(AH721-1)*100</f>
        <v>0</v>
      </c>
      <c r="AJ721">
        <f>MAX(0,($B$13+$C$13*CJ721)/(1+$D$13*CJ721)*CC721/(CE721+273)*$E$13)</f>
        <v>0</v>
      </c>
      <c r="AK721" t="s">
        <v>292</v>
      </c>
      <c r="AL721" t="s">
        <v>292</v>
      </c>
      <c r="AM721">
        <v>0</v>
      </c>
      <c r="AN721">
        <v>0</v>
      </c>
      <c r="AO721">
        <f>1-AM721/AN721</f>
        <v>0</v>
      </c>
      <c r="AP721">
        <v>0</v>
      </c>
      <c r="AQ721" t="s">
        <v>292</v>
      </c>
      <c r="AR721" t="s">
        <v>292</v>
      </c>
      <c r="AS721">
        <v>0</v>
      </c>
      <c r="AT721">
        <v>0</v>
      </c>
      <c r="AU721">
        <f>1-AS721/AT721</f>
        <v>0</v>
      </c>
      <c r="AV721">
        <v>0.5</v>
      </c>
      <c r="AW721">
        <f>BN721</f>
        <v>0</v>
      </c>
      <c r="AX721">
        <f>K721</f>
        <v>0</v>
      </c>
      <c r="AY721">
        <f>AU721*AV721*AW721</f>
        <v>0</v>
      </c>
      <c r="AZ721">
        <f>(AX721-AP721)/AW721</f>
        <v>0</v>
      </c>
      <c r="BA721">
        <f>(AN721-AT721)/AT721</f>
        <v>0</v>
      </c>
      <c r="BB721">
        <f>AM721/(AO721+AM721/AT721)</f>
        <v>0</v>
      </c>
      <c r="BC721" t="s">
        <v>292</v>
      </c>
      <c r="BD721">
        <v>0</v>
      </c>
      <c r="BE721">
        <f>IF(BD721&lt;&gt;0, BD721, BB721)</f>
        <v>0</v>
      </c>
      <c r="BF721">
        <f>1-BE721/AT721</f>
        <v>0</v>
      </c>
      <c r="BG721">
        <f>(AT721-AS721)/(AT721-BE721)</f>
        <v>0</v>
      </c>
      <c r="BH721">
        <f>(AN721-AT721)/(AN721-BE721)</f>
        <v>0</v>
      </c>
      <c r="BI721">
        <f>(AT721-AS721)/(AT721-AM721)</f>
        <v>0</v>
      </c>
      <c r="BJ721">
        <f>(AN721-AT721)/(AN721-AM721)</f>
        <v>0</v>
      </c>
      <c r="BK721">
        <f>(BG721*BE721/AS721)</f>
        <v>0</v>
      </c>
      <c r="BL721">
        <f>(1-BK721)</f>
        <v>0</v>
      </c>
      <c r="BM721">
        <f>$B$11*CK721+$C$11*CL721+$F$11*CM721*(1-CP721)</f>
        <v>0</v>
      </c>
      <c r="BN721">
        <f>BM721*BO721</f>
        <v>0</v>
      </c>
      <c r="BO721">
        <f>($B$11*$D$9+$C$11*$D$9+$F$11*((CZ721+CR721)/MAX(CZ721+CR721+DA721, 0.1)*$I$9+DA721/MAX(CZ721+CR721+DA721, 0.1)*$J$9))/($B$11+$C$11+$F$11)</f>
        <v>0</v>
      </c>
      <c r="BP721">
        <f>($B$11*$K$9+$C$11*$K$9+$F$11*((CZ721+CR721)/MAX(CZ721+CR721+DA721, 0.1)*$P$9+DA721/MAX(CZ721+CR721+DA721, 0.1)*$Q$9))/($B$11+$C$11+$F$11)</f>
        <v>0</v>
      </c>
      <c r="BQ721">
        <v>6</v>
      </c>
      <c r="BR721">
        <v>0.5</v>
      </c>
      <c r="BS721" t="s">
        <v>293</v>
      </c>
      <c r="BT721">
        <v>2</v>
      </c>
      <c r="BU721">
        <v>1626466597</v>
      </c>
      <c r="BV721">
        <v>395.594</v>
      </c>
      <c r="BW721">
        <v>419.984666666667</v>
      </c>
      <c r="BX721">
        <v>22.9394666666667</v>
      </c>
      <c r="BY721">
        <v>12.4127333333333</v>
      </c>
      <c r="BZ721">
        <v>394.045</v>
      </c>
      <c r="CA721">
        <v>22.838</v>
      </c>
      <c r="CB721">
        <v>900.031666666667</v>
      </c>
      <c r="CC721">
        <v>100.749</v>
      </c>
      <c r="CD721">
        <v>0.0996929333333333</v>
      </c>
      <c r="CE721">
        <v>38.0303</v>
      </c>
      <c r="CF721">
        <v>34.9132333333333</v>
      </c>
      <c r="CG721">
        <v>999.9</v>
      </c>
      <c r="CH721">
        <v>0</v>
      </c>
      <c r="CI721">
        <v>0</v>
      </c>
      <c r="CJ721">
        <v>10016.2666666667</v>
      </c>
      <c r="CK721">
        <v>0</v>
      </c>
      <c r="CL721">
        <v>0.221023</v>
      </c>
      <c r="CM721">
        <v>1460.02333333333</v>
      </c>
      <c r="CN721">
        <v>0.972990333333333</v>
      </c>
      <c r="CO721">
        <v>0.0270098333333333</v>
      </c>
      <c r="CP721">
        <v>0</v>
      </c>
      <c r="CQ721">
        <v>874.565333333333</v>
      </c>
      <c r="CR721">
        <v>4.99999</v>
      </c>
      <c r="CS721">
        <v>12908.5666666667</v>
      </c>
      <c r="CT721">
        <v>12728.4666666667</v>
      </c>
      <c r="CU721">
        <v>41.562</v>
      </c>
      <c r="CV721">
        <v>42.687</v>
      </c>
      <c r="CW721">
        <v>42.25</v>
      </c>
      <c r="CX721">
        <v>42.437</v>
      </c>
      <c r="CY721">
        <v>44.562</v>
      </c>
      <c r="CZ721">
        <v>1415.72333333333</v>
      </c>
      <c r="DA721">
        <v>39.3</v>
      </c>
      <c r="DB721">
        <v>0</v>
      </c>
      <c r="DC721">
        <v>1626466609.4</v>
      </c>
      <c r="DD721">
        <v>0</v>
      </c>
      <c r="DE721">
        <v>875.170576923077</v>
      </c>
      <c r="DF721">
        <v>-4.53104273557365</v>
      </c>
      <c r="DG721">
        <v>-65.312820559752</v>
      </c>
      <c r="DH721">
        <v>12914.2692307692</v>
      </c>
      <c r="DI721">
        <v>15</v>
      </c>
      <c r="DJ721">
        <v>1626465084.6</v>
      </c>
      <c r="DK721" t="s">
        <v>294</v>
      </c>
      <c r="DL721">
        <v>1626465076.6</v>
      </c>
      <c r="DM721">
        <v>1626465084.6</v>
      </c>
      <c r="DN721">
        <v>8</v>
      </c>
      <c r="DO721">
        <v>0.212</v>
      </c>
      <c r="DP721">
        <v>0.013</v>
      </c>
      <c r="DQ721">
        <v>1.588</v>
      </c>
      <c r="DR721">
        <v>-0.074</v>
      </c>
      <c r="DS721">
        <v>420</v>
      </c>
      <c r="DT721">
        <v>3</v>
      </c>
      <c r="DU721">
        <v>0.13</v>
      </c>
      <c r="DV721">
        <v>0.03</v>
      </c>
      <c r="DW721">
        <v>-24.3856195121951</v>
      </c>
      <c r="DX721">
        <v>0.208406968641074</v>
      </c>
      <c r="DY721">
        <v>0.0374798366573231</v>
      </c>
      <c r="DZ721">
        <v>1</v>
      </c>
      <c r="EA721">
        <v>875.460696969697</v>
      </c>
      <c r="EB721">
        <v>-5.04275078171263</v>
      </c>
      <c r="EC721">
        <v>0.548093582191309</v>
      </c>
      <c r="ED721">
        <v>1</v>
      </c>
      <c r="EE721">
        <v>10.4901317073171</v>
      </c>
      <c r="EF721">
        <v>0.214770731707306</v>
      </c>
      <c r="EG721">
        <v>0.0223503635483545</v>
      </c>
      <c r="EH721">
        <v>0</v>
      </c>
      <c r="EI721">
        <v>2</v>
      </c>
      <c r="EJ721">
        <v>3</v>
      </c>
      <c r="EK721" t="s">
        <v>354</v>
      </c>
      <c r="EL721">
        <v>100</v>
      </c>
      <c r="EM721">
        <v>100</v>
      </c>
      <c r="EN721">
        <v>1.549</v>
      </c>
      <c r="EO721">
        <v>0.1017</v>
      </c>
      <c r="EP721">
        <v>0.796380875196005</v>
      </c>
      <c r="EQ721">
        <v>0.00225868272383977</v>
      </c>
      <c r="ER721">
        <v>-9.96746185667655e-07</v>
      </c>
      <c r="ES721">
        <v>2.83711317370827e-10</v>
      </c>
      <c r="ET721">
        <v>-0.071317122073674</v>
      </c>
      <c r="EU721">
        <v>-0.00217948432402501</v>
      </c>
      <c r="EV721">
        <v>0.000453263451741206</v>
      </c>
      <c r="EW721">
        <v>-1.16319206543697e-06</v>
      </c>
      <c r="EX721">
        <v>-2</v>
      </c>
      <c r="EY721">
        <v>2196</v>
      </c>
      <c r="EZ721">
        <v>1</v>
      </c>
      <c r="FA721">
        <v>25</v>
      </c>
      <c r="FB721">
        <v>25.4</v>
      </c>
      <c r="FC721">
        <v>25.2</v>
      </c>
      <c r="FD721">
        <v>18</v>
      </c>
      <c r="FE721">
        <v>848.872</v>
      </c>
      <c r="FF721">
        <v>445.757</v>
      </c>
      <c r="FG721">
        <v>47.5671</v>
      </c>
      <c r="FH721">
        <v>26.2867</v>
      </c>
      <c r="FI721">
        <v>30.0006</v>
      </c>
      <c r="FJ721">
        <v>26.0005</v>
      </c>
      <c r="FK721">
        <v>25.9941</v>
      </c>
      <c r="FL721">
        <v>25.2714</v>
      </c>
      <c r="FM721">
        <v>20.5963</v>
      </c>
      <c r="FN721">
        <v>0</v>
      </c>
      <c r="FO721">
        <v>47</v>
      </c>
      <c r="FP721">
        <v>420</v>
      </c>
      <c r="FQ721">
        <v>12.5667</v>
      </c>
      <c r="FR721">
        <v>101.365</v>
      </c>
      <c r="FS721">
        <v>101.774</v>
      </c>
    </row>
    <row r="722" spans="1:175">
      <c r="A722">
        <v>706</v>
      </c>
      <c r="B722">
        <v>1626466600</v>
      </c>
      <c r="C722">
        <v>1410.40000009537</v>
      </c>
      <c r="D722" t="s">
        <v>1706</v>
      </c>
      <c r="E722" t="s">
        <v>1707</v>
      </c>
      <c r="F722">
        <v>1</v>
      </c>
      <c r="G722" t="s">
        <v>291</v>
      </c>
      <c r="H722">
        <v>1626466599</v>
      </c>
      <c r="I722">
        <f>(J722)/1000</f>
        <v>0</v>
      </c>
      <c r="J722">
        <f>1000*CB722*AH722*(BX722-BY722)/(100*BQ722*(1000-AH722*BX722))</f>
        <v>0</v>
      </c>
      <c r="K722">
        <f>CB722*AH722*(BW722-BV722*(1000-AH722*BY722)/(1000-AH722*BX722))/(100*BQ722)</f>
        <v>0</v>
      </c>
      <c r="L722">
        <f>BV722 - IF(AH722&gt;1, K722*BQ722*100.0/(AJ722*CJ722), 0)</f>
        <v>0</v>
      </c>
      <c r="M722">
        <f>((S722-I722/2)*L722-K722)/(S722+I722/2)</f>
        <v>0</v>
      </c>
      <c r="N722">
        <f>M722*(CC722+CD722)/1000.0</f>
        <v>0</v>
      </c>
      <c r="O722">
        <f>(BV722 - IF(AH722&gt;1, K722*BQ722*100.0/(AJ722*CJ722), 0))*(CC722+CD722)/1000.0</f>
        <v>0</v>
      </c>
      <c r="P722">
        <f>2.0/((1/R722-1/Q722)+SIGN(R722)*SQRT((1/R722-1/Q722)*(1/R722-1/Q722) + 4*BR722/((BR722+1)*(BR722+1))*(2*1/R722*1/Q722-1/Q722*1/Q722)))</f>
        <v>0</v>
      </c>
      <c r="Q722">
        <f>IF(LEFT(BS722,1)&lt;&gt;"0",IF(LEFT(BS722,1)="1",3.0,BT722),$D$5+$E$5*(CJ722*CC722/($K$5*1000))+$F$5*(CJ722*CC722/($K$5*1000))*MAX(MIN(BQ722,$J$5),$I$5)*MAX(MIN(BQ722,$J$5),$I$5)+$G$5*MAX(MIN(BQ722,$J$5),$I$5)*(CJ722*CC722/($K$5*1000))+$H$5*(CJ722*CC722/($K$5*1000))*(CJ722*CC722/($K$5*1000)))</f>
        <v>0</v>
      </c>
      <c r="R722">
        <f>I722*(1000-(1000*0.61365*exp(17.502*V722/(240.97+V722))/(CC722+CD722)+BX722)/2)/(1000*0.61365*exp(17.502*V722/(240.97+V722))/(CC722+CD722)-BX722)</f>
        <v>0</v>
      </c>
      <c r="S722">
        <f>1/((BR722+1)/(P722/1.6)+1/(Q722/1.37)) + BR722/((BR722+1)/(P722/1.6) + BR722/(Q722/1.37))</f>
        <v>0</v>
      </c>
      <c r="T722">
        <f>(BM722*BP722)</f>
        <v>0</v>
      </c>
      <c r="U722">
        <f>(CE722+(T722+2*0.95*5.67E-8*(((CE722+$B$7)+273)^4-(CE722+273)^4)-44100*I722)/(1.84*29.3*Q722+8*0.95*5.67E-8*(CE722+273)^3))</f>
        <v>0</v>
      </c>
      <c r="V722">
        <f>($C$7*CF722+$D$7*CG722+$E$7*U722)</f>
        <v>0</v>
      </c>
      <c r="W722">
        <f>0.61365*exp(17.502*V722/(240.97+V722))</f>
        <v>0</v>
      </c>
      <c r="X722">
        <f>(Y722/Z722*100)</f>
        <v>0</v>
      </c>
      <c r="Y722">
        <f>BX722*(CC722+CD722)/1000</f>
        <v>0</v>
      </c>
      <c r="Z722">
        <f>0.61365*exp(17.502*CE722/(240.97+CE722))</f>
        <v>0</v>
      </c>
      <c r="AA722">
        <f>(W722-BX722*(CC722+CD722)/1000)</f>
        <v>0</v>
      </c>
      <c r="AB722">
        <f>(-I722*44100)</f>
        <v>0</v>
      </c>
      <c r="AC722">
        <f>2*29.3*Q722*0.92*(CE722-V722)</f>
        <v>0</v>
      </c>
      <c r="AD722">
        <f>2*0.95*5.67E-8*(((CE722+$B$7)+273)^4-(V722+273)^4)</f>
        <v>0</v>
      </c>
      <c r="AE722">
        <f>T722+AD722+AB722+AC722</f>
        <v>0</v>
      </c>
      <c r="AF722">
        <v>118</v>
      </c>
      <c r="AG722">
        <v>13</v>
      </c>
      <c r="AH722">
        <f>IF(AF722*$H$13&gt;=AJ722,1.0,(AJ722/(AJ722-AF722*$H$13)))</f>
        <v>0</v>
      </c>
      <c r="AI722">
        <f>(AH722-1)*100</f>
        <v>0</v>
      </c>
      <c r="AJ722">
        <f>MAX(0,($B$13+$C$13*CJ722)/(1+$D$13*CJ722)*CC722/(CE722+273)*$E$13)</f>
        <v>0</v>
      </c>
      <c r="AK722" t="s">
        <v>292</v>
      </c>
      <c r="AL722" t="s">
        <v>292</v>
      </c>
      <c r="AM722">
        <v>0</v>
      </c>
      <c r="AN722">
        <v>0</v>
      </c>
      <c r="AO722">
        <f>1-AM722/AN722</f>
        <v>0</v>
      </c>
      <c r="AP722">
        <v>0</v>
      </c>
      <c r="AQ722" t="s">
        <v>292</v>
      </c>
      <c r="AR722" t="s">
        <v>292</v>
      </c>
      <c r="AS722">
        <v>0</v>
      </c>
      <c r="AT722">
        <v>0</v>
      </c>
      <c r="AU722">
        <f>1-AS722/AT722</f>
        <v>0</v>
      </c>
      <c r="AV722">
        <v>0.5</v>
      </c>
      <c r="AW722">
        <f>BN722</f>
        <v>0</v>
      </c>
      <c r="AX722">
        <f>K722</f>
        <v>0</v>
      </c>
      <c r="AY722">
        <f>AU722*AV722*AW722</f>
        <v>0</v>
      </c>
      <c r="AZ722">
        <f>(AX722-AP722)/AW722</f>
        <v>0</v>
      </c>
      <c r="BA722">
        <f>(AN722-AT722)/AT722</f>
        <v>0</v>
      </c>
      <c r="BB722">
        <f>AM722/(AO722+AM722/AT722)</f>
        <v>0</v>
      </c>
      <c r="BC722" t="s">
        <v>292</v>
      </c>
      <c r="BD722">
        <v>0</v>
      </c>
      <c r="BE722">
        <f>IF(BD722&lt;&gt;0, BD722, BB722)</f>
        <v>0</v>
      </c>
      <c r="BF722">
        <f>1-BE722/AT722</f>
        <v>0</v>
      </c>
      <c r="BG722">
        <f>(AT722-AS722)/(AT722-BE722)</f>
        <v>0</v>
      </c>
      <c r="BH722">
        <f>(AN722-AT722)/(AN722-BE722)</f>
        <v>0</v>
      </c>
      <c r="BI722">
        <f>(AT722-AS722)/(AT722-AM722)</f>
        <v>0</v>
      </c>
      <c r="BJ722">
        <f>(AN722-AT722)/(AN722-AM722)</f>
        <v>0</v>
      </c>
      <c r="BK722">
        <f>(BG722*BE722/AS722)</f>
        <v>0</v>
      </c>
      <c r="BL722">
        <f>(1-BK722)</f>
        <v>0</v>
      </c>
      <c r="BM722">
        <f>$B$11*CK722+$C$11*CL722+$F$11*CM722*(1-CP722)</f>
        <v>0</v>
      </c>
      <c r="BN722">
        <f>BM722*BO722</f>
        <v>0</v>
      </c>
      <c r="BO722">
        <f>($B$11*$D$9+$C$11*$D$9+$F$11*((CZ722+CR722)/MAX(CZ722+CR722+DA722, 0.1)*$I$9+DA722/MAX(CZ722+CR722+DA722, 0.1)*$J$9))/($B$11+$C$11+$F$11)</f>
        <v>0</v>
      </c>
      <c r="BP722">
        <f>($B$11*$K$9+$C$11*$K$9+$F$11*((CZ722+CR722)/MAX(CZ722+CR722+DA722, 0.1)*$P$9+DA722/MAX(CZ722+CR722+DA722, 0.1)*$Q$9))/($B$11+$C$11+$F$11)</f>
        <v>0</v>
      </c>
      <c r="BQ722">
        <v>6</v>
      </c>
      <c r="BR722">
        <v>0.5</v>
      </c>
      <c r="BS722" t="s">
        <v>293</v>
      </c>
      <c r="BT722">
        <v>2</v>
      </c>
      <c r="BU722">
        <v>1626466599</v>
      </c>
      <c r="BV722">
        <v>395.621666666667</v>
      </c>
      <c r="BW722">
        <v>419.955333333333</v>
      </c>
      <c r="BX722">
        <v>22.9677333333333</v>
      </c>
      <c r="BY722">
        <v>12.4576666666667</v>
      </c>
      <c r="BZ722">
        <v>394.072666666667</v>
      </c>
      <c r="CA722">
        <v>22.8658</v>
      </c>
      <c r="CB722">
        <v>899.966333333333</v>
      </c>
      <c r="CC722">
        <v>100.748666666667</v>
      </c>
      <c r="CD722">
        <v>0.0999914</v>
      </c>
      <c r="CE722">
        <v>38.0489666666667</v>
      </c>
      <c r="CF722">
        <v>34.9212</v>
      </c>
      <c r="CG722">
        <v>999.9</v>
      </c>
      <c r="CH722">
        <v>0</v>
      </c>
      <c r="CI722">
        <v>0</v>
      </c>
      <c r="CJ722">
        <v>9973.12666666667</v>
      </c>
      <c r="CK722">
        <v>0</v>
      </c>
      <c r="CL722">
        <v>0.221023</v>
      </c>
      <c r="CM722">
        <v>1460.02333333333</v>
      </c>
      <c r="CN722">
        <v>0.972991666666667</v>
      </c>
      <c r="CO722">
        <v>0.0270082666666667</v>
      </c>
      <c r="CP722">
        <v>0</v>
      </c>
      <c r="CQ722">
        <v>874.492333333333</v>
      </c>
      <c r="CR722">
        <v>4.99999</v>
      </c>
      <c r="CS722">
        <v>12905.0333333333</v>
      </c>
      <c r="CT722">
        <v>12728.5</v>
      </c>
      <c r="CU722">
        <v>41.562</v>
      </c>
      <c r="CV722">
        <v>42.687</v>
      </c>
      <c r="CW722">
        <v>42.25</v>
      </c>
      <c r="CX722">
        <v>42.437</v>
      </c>
      <c r="CY722">
        <v>44.562</v>
      </c>
      <c r="CZ722">
        <v>1415.72333333333</v>
      </c>
      <c r="DA722">
        <v>39.3</v>
      </c>
      <c r="DB722">
        <v>0</v>
      </c>
      <c r="DC722">
        <v>1626466611.2</v>
      </c>
      <c r="DD722">
        <v>0</v>
      </c>
      <c r="DE722">
        <v>874.97464</v>
      </c>
      <c r="DF722">
        <v>-3.4644615414519</v>
      </c>
      <c r="DG722">
        <v>-65.0000001253135</v>
      </c>
      <c r="DH722">
        <v>12911.656</v>
      </c>
      <c r="DI722">
        <v>15</v>
      </c>
      <c r="DJ722">
        <v>1626465084.6</v>
      </c>
      <c r="DK722" t="s">
        <v>294</v>
      </c>
      <c r="DL722">
        <v>1626465076.6</v>
      </c>
      <c r="DM722">
        <v>1626465084.6</v>
      </c>
      <c r="DN722">
        <v>8</v>
      </c>
      <c r="DO722">
        <v>0.212</v>
      </c>
      <c r="DP722">
        <v>0.013</v>
      </c>
      <c r="DQ722">
        <v>1.588</v>
      </c>
      <c r="DR722">
        <v>-0.074</v>
      </c>
      <c r="DS722">
        <v>420</v>
      </c>
      <c r="DT722">
        <v>3</v>
      </c>
      <c r="DU722">
        <v>0.13</v>
      </c>
      <c r="DV722">
        <v>0.03</v>
      </c>
      <c r="DW722">
        <v>-24.3798756097561</v>
      </c>
      <c r="DX722">
        <v>0.215753310104519</v>
      </c>
      <c r="DY722">
        <v>0.0377584930228936</v>
      </c>
      <c r="DZ722">
        <v>1</v>
      </c>
      <c r="EA722">
        <v>875.292272727273</v>
      </c>
      <c r="EB722">
        <v>-4.73356463424923</v>
      </c>
      <c r="EC722">
        <v>0.511604207384747</v>
      </c>
      <c r="ED722">
        <v>1</v>
      </c>
      <c r="EE722">
        <v>10.4969536585366</v>
      </c>
      <c r="EF722">
        <v>0.173301742160281</v>
      </c>
      <c r="EG722">
        <v>0.018431575473084</v>
      </c>
      <c r="EH722">
        <v>0</v>
      </c>
      <c r="EI722">
        <v>2</v>
      </c>
      <c r="EJ722">
        <v>3</v>
      </c>
      <c r="EK722" t="s">
        <v>354</v>
      </c>
      <c r="EL722">
        <v>100</v>
      </c>
      <c r="EM722">
        <v>100</v>
      </c>
      <c r="EN722">
        <v>1.549</v>
      </c>
      <c r="EO722">
        <v>0.1023</v>
      </c>
      <c r="EP722">
        <v>0.796380875196005</v>
      </c>
      <c r="EQ722">
        <v>0.00225868272383977</v>
      </c>
      <c r="ER722">
        <v>-9.96746185667655e-07</v>
      </c>
      <c r="ES722">
        <v>2.83711317370827e-10</v>
      </c>
      <c r="ET722">
        <v>-0.071317122073674</v>
      </c>
      <c r="EU722">
        <v>-0.00217948432402501</v>
      </c>
      <c r="EV722">
        <v>0.000453263451741206</v>
      </c>
      <c r="EW722">
        <v>-1.16319206543697e-06</v>
      </c>
      <c r="EX722">
        <v>-2</v>
      </c>
      <c r="EY722">
        <v>2196</v>
      </c>
      <c r="EZ722">
        <v>1</v>
      </c>
      <c r="FA722">
        <v>25</v>
      </c>
      <c r="FB722">
        <v>25.4</v>
      </c>
      <c r="FC722">
        <v>25.3</v>
      </c>
      <c r="FD722">
        <v>18</v>
      </c>
      <c r="FE722">
        <v>848.748</v>
      </c>
      <c r="FF722">
        <v>445.857</v>
      </c>
      <c r="FG722">
        <v>47.5493</v>
      </c>
      <c r="FH722">
        <v>26.2906</v>
      </c>
      <c r="FI722">
        <v>30.0003</v>
      </c>
      <c r="FJ722">
        <v>26.0032</v>
      </c>
      <c r="FK722">
        <v>25.997</v>
      </c>
      <c r="FL722">
        <v>25.2706</v>
      </c>
      <c r="FM722">
        <v>20.5963</v>
      </c>
      <c r="FN722">
        <v>0</v>
      </c>
      <c r="FO722">
        <v>47</v>
      </c>
      <c r="FP722">
        <v>420</v>
      </c>
      <c r="FQ722">
        <v>12.5448</v>
      </c>
      <c r="FR722">
        <v>101.365</v>
      </c>
      <c r="FS722">
        <v>101.774</v>
      </c>
    </row>
    <row r="723" spans="1:175">
      <c r="A723">
        <v>707</v>
      </c>
      <c r="B723">
        <v>1626466602</v>
      </c>
      <c r="C723">
        <v>1412.40000009537</v>
      </c>
      <c r="D723" t="s">
        <v>1708</v>
      </c>
      <c r="E723" t="s">
        <v>1709</v>
      </c>
      <c r="F723">
        <v>1</v>
      </c>
      <c r="G723" t="s">
        <v>291</v>
      </c>
      <c r="H723">
        <v>1626466601</v>
      </c>
      <c r="I723">
        <f>(J723)/1000</f>
        <v>0</v>
      </c>
      <c r="J723">
        <f>1000*CB723*AH723*(BX723-BY723)/(100*BQ723*(1000-AH723*BX723))</f>
        <v>0</v>
      </c>
      <c r="K723">
        <f>CB723*AH723*(BW723-BV723*(1000-AH723*BY723)/(1000-AH723*BX723))/(100*BQ723)</f>
        <v>0</v>
      </c>
      <c r="L723">
        <f>BV723 - IF(AH723&gt;1, K723*BQ723*100.0/(AJ723*CJ723), 0)</f>
        <v>0</v>
      </c>
      <c r="M723">
        <f>((S723-I723/2)*L723-K723)/(S723+I723/2)</f>
        <v>0</v>
      </c>
      <c r="N723">
        <f>M723*(CC723+CD723)/1000.0</f>
        <v>0</v>
      </c>
      <c r="O723">
        <f>(BV723 - IF(AH723&gt;1, K723*BQ723*100.0/(AJ723*CJ723), 0))*(CC723+CD723)/1000.0</f>
        <v>0</v>
      </c>
      <c r="P723">
        <f>2.0/((1/R723-1/Q723)+SIGN(R723)*SQRT((1/R723-1/Q723)*(1/R723-1/Q723) + 4*BR723/((BR723+1)*(BR723+1))*(2*1/R723*1/Q723-1/Q723*1/Q723)))</f>
        <v>0</v>
      </c>
      <c r="Q723">
        <f>IF(LEFT(BS723,1)&lt;&gt;"0",IF(LEFT(BS723,1)="1",3.0,BT723),$D$5+$E$5*(CJ723*CC723/($K$5*1000))+$F$5*(CJ723*CC723/($K$5*1000))*MAX(MIN(BQ723,$J$5),$I$5)*MAX(MIN(BQ723,$J$5),$I$5)+$G$5*MAX(MIN(BQ723,$J$5),$I$5)*(CJ723*CC723/($K$5*1000))+$H$5*(CJ723*CC723/($K$5*1000))*(CJ723*CC723/($K$5*1000)))</f>
        <v>0</v>
      </c>
      <c r="R723">
        <f>I723*(1000-(1000*0.61365*exp(17.502*V723/(240.97+V723))/(CC723+CD723)+BX723)/2)/(1000*0.61365*exp(17.502*V723/(240.97+V723))/(CC723+CD723)-BX723)</f>
        <v>0</v>
      </c>
      <c r="S723">
        <f>1/((BR723+1)/(P723/1.6)+1/(Q723/1.37)) + BR723/((BR723+1)/(P723/1.6) + BR723/(Q723/1.37))</f>
        <v>0</v>
      </c>
      <c r="T723">
        <f>(BM723*BP723)</f>
        <v>0</v>
      </c>
      <c r="U723">
        <f>(CE723+(T723+2*0.95*5.67E-8*(((CE723+$B$7)+273)^4-(CE723+273)^4)-44100*I723)/(1.84*29.3*Q723+8*0.95*5.67E-8*(CE723+273)^3))</f>
        <v>0</v>
      </c>
      <c r="V723">
        <f>($C$7*CF723+$D$7*CG723+$E$7*U723)</f>
        <v>0</v>
      </c>
      <c r="W723">
        <f>0.61365*exp(17.502*V723/(240.97+V723))</f>
        <v>0</v>
      </c>
      <c r="X723">
        <f>(Y723/Z723*100)</f>
        <v>0</v>
      </c>
      <c r="Y723">
        <f>BX723*(CC723+CD723)/1000</f>
        <v>0</v>
      </c>
      <c r="Z723">
        <f>0.61365*exp(17.502*CE723/(240.97+CE723))</f>
        <v>0</v>
      </c>
      <c r="AA723">
        <f>(W723-BX723*(CC723+CD723)/1000)</f>
        <v>0</v>
      </c>
      <c r="AB723">
        <f>(-I723*44100)</f>
        <v>0</v>
      </c>
      <c r="AC723">
        <f>2*29.3*Q723*0.92*(CE723-V723)</f>
        <v>0</v>
      </c>
      <c r="AD723">
        <f>2*0.95*5.67E-8*(((CE723+$B$7)+273)^4-(V723+273)^4)</f>
        <v>0</v>
      </c>
      <c r="AE723">
        <f>T723+AD723+AB723+AC723</f>
        <v>0</v>
      </c>
      <c r="AF723">
        <v>119</v>
      </c>
      <c r="AG723">
        <v>13</v>
      </c>
      <c r="AH723">
        <f>IF(AF723*$H$13&gt;=AJ723,1.0,(AJ723/(AJ723-AF723*$H$13)))</f>
        <v>0</v>
      </c>
      <c r="AI723">
        <f>(AH723-1)*100</f>
        <v>0</v>
      </c>
      <c r="AJ723">
        <f>MAX(0,($B$13+$C$13*CJ723)/(1+$D$13*CJ723)*CC723/(CE723+273)*$E$13)</f>
        <v>0</v>
      </c>
      <c r="AK723" t="s">
        <v>292</v>
      </c>
      <c r="AL723" t="s">
        <v>292</v>
      </c>
      <c r="AM723">
        <v>0</v>
      </c>
      <c r="AN723">
        <v>0</v>
      </c>
      <c r="AO723">
        <f>1-AM723/AN723</f>
        <v>0</v>
      </c>
      <c r="AP723">
        <v>0</v>
      </c>
      <c r="AQ723" t="s">
        <v>292</v>
      </c>
      <c r="AR723" t="s">
        <v>292</v>
      </c>
      <c r="AS723">
        <v>0</v>
      </c>
      <c r="AT723">
        <v>0</v>
      </c>
      <c r="AU723">
        <f>1-AS723/AT723</f>
        <v>0</v>
      </c>
      <c r="AV723">
        <v>0.5</v>
      </c>
      <c r="AW723">
        <f>BN723</f>
        <v>0</v>
      </c>
      <c r="AX723">
        <f>K723</f>
        <v>0</v>
      </c>
      <c r="AY723">
        <f>AU723*AV723*AW723</f>
        <v>0</v>
      </c>
      <c r="AZ723">
        <f>(AX723-AP723)/AW723</f>
        <v>0</v>
      </c>
      <c r="BA723">
        <f>(AN723-AT723)/AT723</f>
        <v>0</v>
      </c>
      <c r="BB723">
        <f>AM723/(AO723+AM723/AT723)</f>
        <v>0</v>
      </c>
      <c r="BC723" t="s">
        <v>292</v>
      </c>
      <c r="BD723">
        <v>0</v>
      </c>
      <c r="BE723">
        <f>IF(BD723&lt;&gt;0, BD723, BB723)</f>
        <v>0</v>
      </c>
      <c r="BF723">
        <f>1-BE723/AT723</f>
        <v>0</v>
      </c>
      <c r="BG723">
        <f>(AT723-AS723)/(AT723-BE723)</f>
        <v>0</v>
      </c>
      <c r="BH723">
        <f>(AN723-AT723)/(AN723-BE723)</f>
        <v>0</v>
      </c>
      <c r="BI723">
        <f>(AT723-AS723)/(AT723-AM723)</f>
        <v>0</v>
      </c>
      <c r="BJ723">
        <f>(AN723-AT723)/(AN723-AM723)</f>
        <v>0</v>
      </c>
      <c r="BK723">
        <f>(BG723*BE723/AS723)</f>
        <v>0</v>
      </c>
      <c r="BL723">
        <f>(1-BK723)</f>
        <v>0</v>
      </c>
      <c r="BM723">
        <f>$B$11*CK723+$C$11*CL723+$F$11*CM723*(1-CP723)</f>
        <v>0</v>
      </c>
      <c r="BN723">
        <f>BM723*BO723</f>
        <v>0</v>
      </c>
      <c r="BO723">
        <f>($B$11*$D$9+$C$11*$D$9+$F$11*((CZ723+CR723)/MAX(CZ723+CR723+DA723, 0.1)*$I$9+DA723/MAX(CZ723+CR723+DA723, 0.1)*$J$9))/($B$11+$C$11+$F$11)</f>
        <v>0</v>
      </c>
      <c r="BP723">
        <f>($B$11*$K$9+$C$11*$K$9+$F$11*((CZ723+CR723)/MAX(CZ723+CR723+DA723, 0.1)*$P$9+DA723/MAX(CZ723+CR723+DA723, 0.1)*$Q$9))/($B$11+$C$11+$F$11)</f>
        <v>0</v>
      </c>
      <c r="BQ723">
        <v>6</v>
      </c>
      <c r="BR723">
        <v>0.5</v>
      </c>
      <c r="BS723" t="s">
        <v>293</v>
      </c>
      <c r="BT723">
        <v>2</v>
      </c>
      <c r="BU723">
        <v>1626466601</v>
      </c>
      <c r="BV723">
        <v>395.65</v>
      </c>
      <c r="BW723">
        <v>419.96</v>
      </c>
      <c r="BX723">
        <v>23.0015</v>
      </c>
      <c r="BY723">
        <v>12.4903333333333</v>
      </c>
      <c r="BZ723">
        <v>394.101</v>
      </c>
      <c r="CA723">
        <v>22.8990666666667</v>
      </c>
      <c r="CB723">
        <v>899.969333333333</v>
      </c>
      <c r="CC723">
        <v>100.748666666667</v>
      </c>
      <c r="CD723">
        <v>0.100394666666667</v>
      </c>
      <c r="CE723">
        <v>38.0644333333333</v>
      </c>
      <c r="CF723">
        <v>34.9406</v>
      </c>
      <c r="CG723">
        <v>999.9</v>
      </c>
      <c r="CH723">
        <v>0</v>
      </c>
      <c r="CI723">
        <v>0</v>
      </c>
      <c r="CJ723">
        <v>9954.37333333333</v>
      </c>
      <c r="CK723">
        <v>0</v>
      </c>
      <c r="CL723">
        <v>0.221023</v>
      </c>
      <c r="CM723">
        <v>1460.01666666667</v>
      </c>
      <c r="CN723">
        <v>0.972991666666667</v>
      </c>
      <c r="CO723">
        <v>0.0270082666666667</v>
      </c>
      <c r="CP723">
        <v>0</v>
      </c>
      <c r="CQ723">
        <v>874.509333333333</v>
      </c>
      <c r="CR723">
        <v>4.99999</v>
      </c>
      <c r="CS723">
        <v>12903.0333333333</v>
      </c>
      <c r="CT723">
        <v>12728.4666666667</v>
      </c>
      <c r="CU723">
        <v>41.562</v>
      </c>
      <c r="CV723">
        <v>42.687</v>
      </c>
      <c r="CW723">
        <v>42.25</v>
      </c>
      <c r="CX723">
        <v>42.437</v>
      </c>
      <c r="CY723">
        <v>44.562</v>
      </c>
      <c r="CZ723">
        <v>1415.71666666667</v>
      </c>
      <c r="DA723">
        <v>39.3</v>
      </c>
      <c r="DB723">
        <v>0</v>
      </c>
      <c r="DC723">
        <v>1626466613</v>
      </c>
      <c r="DD723">
        <v>0</v>
      </c>
      <c r="DE723">
        <v>874.891576923077</v>
      </c>
      <c r="DF723">
        <v>-3.78533332646424</v>
      </c>
      <c r="DG723">
        <v>-65.4427350404268</v>
      </c>
      <c r="DH723">
        <v>12910.1076923077</v>
      </c>
      <c r="DI723">
        <v>15</v>
      </c>
      <c r="DJ723">
        <v>1626465084.6</v>
      </c>
      <c r="DK723" t="s">
        <v>294</v>
      </c>
      <c r="DL723">
        <v>1626465076.6</v>
      </c>
      <c r="DM723">
        <v>1626465084.6</v>
      </c>
      <c r="DN723">
        <v>8</v>
      </c>
      <c r="DO723">
        <v>0.212</v>
      </c>
      <c r="DP723">
        <v>0.013</v>
      </c>
      <c r="DQ723">
        <v>1.588</v>
      </c>
      <c r="DR723">
        <v>-0.074</v>
      </c>
      <c r="DS723">
        <v>420</v>
      </c>
      <c r="DT723">
        <v>3</v>
      </c>
      <c r="DU723">
        <v>0.13</v>
      </c>
      <c r="DV723">
        <v>0.03</v>
      </c>
      <c r="DW723">
        <v>-24.3723292682927</v>
      </c>
      <c r="DX723">
        <v>0.288562369337993</v>
      </c>
      <c r="DY723">
        <v>0.0415315468923261</v>
      </c>
      <c r="DZ723">
        <v>1</v>
      </c>
      <c r="EA723">
        <v>875.161514285714</v>
      </c>
      <c r="EB723">
        <v>-4.65466144814182</v>
      </c>
      <c r="EC723">
        <v>0.528053155951379</v>
      </c>
      <c r="ED723">
        <v>1</v>
      </c>
      <c r="EE723">
        <v>10.5013634146341</v>
      </c>
      <c r="EF723">
        <v>0.128473170731731</v>
      </c>
      <c r="EG723">
        <v>0.0149486561284817</v>
      </c>
      <c r="EH723">
        <v>0</v>
      </c>
      <c r="EI723">
        <v>2</v>
      </c>
      <c r="EJ723">
        <v>3</v>
      </c>
      <c r="EK723" t="s">
        <v>354</v>
      </c>
      <c r="EL723">
        <v>100</v>
      </c>
      <c r="EM723">
        <v>100</v>
      </c>
      <c r="EN723">
        <v>1.549</v>
      </c>
      <c r="EO723">
        <v>0.1027</v>
      </c>
      <c r="EP723">
        <v>0.796380875196005</v>
      </c>
      <c r="EQ723">
        <v>0.00225868272383977</v>
      </c>
      <c r="ER723">
        <v>-9.96746185667655e-07</v>
      </c>
      <c r="ES723">
        <v>2.83711317370827e-10</v>
      </c>
      <c r="ET723">
        <v>-0.071317122073674</v>
      </c>
      <c r="EU723">
        <v>-0.00217948432402501</v>
      </c>
      <c r="EV723">
        <v>0.000453263451741206</v>
      </c>
      <c r="EW723">
        <v>-1.16319206543697e-06</v>
      </c>
      <c r="EX723">
        <v>-2</v>
      </c>
      <c r="EY723">
        <v>2196</v>
      </c>
      <c r="EZ723">
        <v>1</v>
      </c>
      <c r="FA723">
        <v>25</v>
      </c>
      <c r="FB723">
        <v>25.4</v>
      </c>
      <c r="FC723">
        <v>25.3</v>
      </c>
      <c r="FD723">
        <v>18</v>
      </c>
      <c r="FE723">
        <v>848.365</v>
      </c>
      <c r="FF723">
        <v>445.788</v>
      </c>
      <c r="FG723">
        <v>47.4645</v>
      </c>
      <c r="FH723">
        <v>26.2939</v>
      </c>
      <c r="FI723">
        <v>29.9992</v>
      </c>
      <c r="FJ723">
        <v>26.0063</v>
      </c>
      <c r="FK723">
        <v>25.9997</v>
      </c>
      <c r="FL723">
        <v>25.2708</v>
      </c>
      <c r="FM723">
        <v>20.5963</v>
      </c>
      <c r="FN723">
        <v>0</v>
      </c>
      <c r="FO723">
        <v>47</v>
      </c>
      <c r="FP723">
        <v>420</v>
      </c>
      <c r="FQ723">
        <v>12.5434</v>
      </c>
      <c r="FR723">
        <v>101.365</v>
      </c>
      <c r="FS723">
        <v>101.774</v>
      </c>
    </row>
    <row r="724" spans="1:175">
      <c r="A724">
        <v>708</v>
      </c>
      <c r="B724">
        <v>1626466604</v>
      </c>
      <c r="C724">
        <v>1414.40000009537</v>
      </c>
      <c r="D724" t="s">
        <v>1710</v>
      </c>
      <c r="E724" t="s">
        <v>1711</v>
      </c>
      <c r="F724">
        <v>1</v>
      </c>
      <c r="G724" t="s">
        <v>291</v>
      </c>
      <c r="H724">
        <v>1626466603</v>
      </c>
      <c r="I724">
        <f>(J724)/1000</f>
        <v>0</v>
      </c>
      <c r="J724">
        <f>1000*CB724*AH724*(BX724-BY724)/(100*BQ724*(1000-AH724*BX724))</f>
        <v>0</v>
      </c>
      <c r="K724">
        <f>CB724*AH724*(BW724-BV724*(1000-AH724*BY724)/(1000-AH724*BX724))/(100*BQ724)</f>
        <v>0</v>
      </c>
      <c r="L724">
        <f>BV724 - IF(AH724&gt;1, K724*BQ724*100.0/(AJ724*CJ724), 0)</f>
        <v>0</v>
      </c>
      <c r="M724">
        <f>((S724-I724/2)*L724-K724)/(S724+I724/2)</f>
        <v>0</v>
      </c>
      <c r="N724">
        <f>M724*(CC724+CD724)/1000.0</f>
        <v>0</v>
      </c>
      <c r="O724">
        <f>(BV724 - IF(AH724&gt;1, K724*BQ724*100.0/(AJ724*CJ724), 0))*(CC724+CD724)/1000.0</f>
        <v>0</v>
      </c>
      <c r="P724">
        <f>2.0/((1/R724-1/Q724)+SIGN(R724)*SQRT((1/R724-1/Q724)*(1/R724-1/Q724) + 4*BR724/((BR724+1)*(BR724+1))*(2*1/R724*1/Q724-1/Q724*1/Q724)))</f>
        <v>0</v>
      </c>
      <c r="Q724">
        <f>IF(LEFT(BS724,1)&lt;&gt;"0",IF(LEFT(BS724,1)="1",3.0,BT724),$D$5+$E$5*(CJ724*CC724/($K$5*1000))+$F$5*(CJ724*CC724/($K$5*1000))*MAX(MIN(BQ724,$J$5),$I$5)*MAX(MIN(BQ724,$J$5),$I$5)+$G$5*MAX(MIN(BQ724,$J$5),$I$5)*(CJ724*CC724/($K$5*1000))+$H$5*(CJ724*CC724/($K$5*1000))*(CJ724*CC724/($K$5*1000)))</f>
        <v>0</v>
      </c>
      <c r="R724">
        <f>I724*(1000-(1000*0.61365*exp(17.502*V724/(240.97+V724))/(CC724+CD724)+BX724)/2)/(1000*0.61365*exp(17.502*V724/(240.97+V724))/(CC724+CD724)-BX724)</f>
        <v>0</v>
      </c>
      <c r="S724">
        <f>1/((BR724+1)/(P724/1.6)+1/(Q724/1.37)) + BR724/((BR724+1)/(P724/1.6) + BR724/(Q724/1.37))</f>
        <v>0</v>
      </c>
      <c r="T724">
        <f>(BM724*BP724)</f>
        <v>0</v>
      </c>
      <c r="U724">
        <f>(CE724+(T724+2*0.95*5.67E-8*(((CE724+$B$7)+273)^4-(CE724+273)^4)-44100*I724)/(1.84*29.3*Q724+8*0.95*5.67E-8*(CE724+273)^3))</f>
        <v>0</v>
      </c>
      <c r="V724">
        <f>($C$7*CF724+$D$7*CG724+$E$7*U724)</f>
        <v>0</v>
      </c>
      <c r="W724">
        <f>0.61365*exp(17.502*V724/(240.97+V724))</f>
        <v>0</v>
      </c>
      <c r="X724">
        <f>(Y724/Z724*100)</f>
        <v>0</v>
      </c>
      <c r="Y724">
        <f>BX724*(CC724+CD724)/1000</f>
        <v>0</v>
      </c>
      <c r="Z724">
        <f>0.61365*exp(17.502*CE724/(240.97+CE724))</f>
        <v>0</v>
      </c>
      <c r="AA724">
        <f>(W724-BX724*(CC724+CD724)/1000)</f>
        <v>0</v>
      </c>
      <c r="AB724">
        <f>(-I724*44100)</f>
        <v>0</v>
      </c>
      <c r="AC724">
        <f>2*29.3*Q724*0.92*(CE724-V724)</f>
        <v>0</v>
      </c>
      <c r="AD724">
        <f>2*0.95*5.67E-8*(((CE724+$B$7)+273)^4-(V724+273)^4)</f>
        <v>0</v>
      </c>
      <c r="AE724">
        <f>T724+AD724+AB724+AC724</f>
        <v>0</v>
      </c>
      <c r="AF724">
        <v>119</v>
      </c>
      <c r="AG724">
        <v>13</v>
      </c>
      <c r="AH724">
        <f>IF(AF724*$H$13&gt;=AJ724,1.0,(AJ724/(AJ724-AF724*$H$13)))</f>
        <v>0</v>
      </c>
      <c r="AI724">
        <f>(AH724-1)*100</f>
        <v>0</v>
      </c>
      <c r="AJ724">
        <f>MAX(0,($B$13+$C$13*CJ724)/(1+$D$13*CJ724)*CC724/(CE724+273)*$E$13)</f>
        <v>0</v>
      </c>
      <c r="AK724" t="s">
        <v>292</v>
      </c>
      <c r="AL724" t="s">
        <v>292</v>
      </c>
      <c r="AM724">
        <v>0</v>
      </c>
      <c r="AN724">
        <v>0</v>
      </c>
      <c r="AO724">
        <f>1-AM724/AN724</f>
        <v>0</v>
      </c>
      <c r="AP724">
        <v>0</v>
      </c>
      <c r="AQ724" t="s">
        <v>292</v>
      </c>
      <c r="AR724" t="s">
        <v>292</v>
      </c>
      <c r="AS724">
        <v>0</v>
      </c>
      <c r="AT724">
        <v>0</v>
      </c>
      <c r="AU724">
        <f>1-AS724/AT724</f>
        <v>0</v>
      </c>
      <c r="AV724">
        <v>0.5</v>
      </c>
      <c r="AW724">
        <f>BN724</f>
        <v>0</v>
      </c>
      <c r="AX724">
        <f>K724</f>
        <v>0</v>
      </c>
      <c r="AY724">
        <f>AU724*AV724*AW724</f>
        <v>0</v>
      </c>
      <c r="AZ724">
        <f>(AX724-AP724)/AW724</f>
        <v>0</v>
      </c>
      <c r="BA724">
        <f>(AN724-AT724)/AT724</f>
        <v>0</v>
      </c>
      <c r="BB724">
        <f>AM724/(AO724+AM724/AT724)</f>
        <v>0</v>
      </c>
      <c r="BC724" t="s">
        <v>292</v>
      </c>
      <c r="BD724">
        <v>0</v>
      </c>
      <c r="BE724">
        <f>IF(BD724&lt;&gt;0, BD724, BB724)</f>
        <v>0</v>
      </c>
      <c r="BF724">
        <f>1-BE724/AT724</f>
        <v>0</v>
      </c>
      <c r="BG724">
        <f>(AT724-AS724)/(AT724-BE724)</f>
        <v>0</v>
      </c>
      <c r="BH724">
        <f>(AN724-AT724)/(AN724-BE724)</f>
        <v>0</v>
      </c>
      <c r="BI724">
        <f>(AT724-AS724)/(AT724-AM724)</f>
        <v>0</v>
      </c>
      <c r="BJ724">
        <f>(AN724-AT724)/(AN724-AM724)</f>
        <v>0</v>
      </c>
      <c r="BK724">
        <f>(BG724*BE724/AS724)</f>
        <v>0</v>
      </c>
      <c r="BL724">
        <f>(1-BK724)</f>
        <v>0</v>
      </c>
      <c r="BM724">
        <f>$B$11*CK724+$C$11*CL724+$F$11*CM724*(1-CP724)</f>
        <v>0</v>
      </c>
      <c r="BN724">
        <f>BM724*BO724</f>
        <v>0</v>
      </c>
      <c r="BO724">
        <f>($B$11*$D$9+$C$11*$D$9+$F$11*((CZ724+CR724)/MAX(CZ724+CR724+DA724, 0.1)*$I$9+DA724/MAX(CZ724+CR724+DA724, 0.1)*$J$9))/($B$11+$C$11+$F$11)</f>
        <v>0</v>
      </c>
      <c r="BP724">
        <f>($B$11*$K$9+$C$11*$K$9+$F$11*((CZ724+CR724)/MAX(CZ724+CR724+DA724, 0.1)*$P$9+DA724/MAX(CZ724+CR724+DA724, 0.1)*$Q$9))/($B$11+$C$11+$F$11)</f>
        <v>0</v>
      </c>
      <c r="BQ724">
        <v>6</v>
      </c>
      <c r="BR724">
        <v>0.5</v>
      </c>
      <c r="BS724" t="s">
        <v>293</v>
      </c>
      <c r="BT724">
        <v>2</v>
      </c>
      <c r="BU724">
        <v>1626466603</v>
      </c>
      <c r="BV724">
        <v>395.677</v>
      </c>
      <c r="BW724">
        <v>420.003</v>
      </c>
      <c r="BX724">
        <v>23.0313333333333</v>
      </c>
      <c r="BY724">
        <v>12.5003666666667</v>
      </c>
      <c r="BZ724">
        <v>394.128</v>
      </c>
      <c r="CA724">
        <v>22.9283333333333</v>
      </c>
      <c r="CB724">
        <v>900.041</v>
      </c>
      <c r="CC724">
        <v>100.748</v>
      </c>
      <c r="CD724">
        <v>0.100394666666667</v>
      </c>
      <c r="CE724">
        <v>38.0803</v>
      </c>
      <c r="CF724">
        <v>34.9597333333333</v>
      </c>
      <c r="CG724">
        <v>999.9</v>
      </c>
      <c r="CH724">
        <v>0</v>
      </c>
      <c r="CI724">
        <v>0</v>
      </c>
      <c r="CJ724">
        <v>10016.2666666667</v>
      </c>
      <c r="CK724">
        <v>0</v>
      </c>
      <c r="CL724">
        <v>0.221023</v>
      </c>
      <c r="CM724">
        <v>1459.93</v>
      </c>
      <c r="CN724">
        <v>0.972990333333333</v>
      </c>
      <c r="CO724">
        <v>0.0270098333333333</v>
      </c>
      <c r="CP724">
        <v>0</v>
      </c>
      <c r="CQ724">
        <v>874.195</v>
      </c>
      <c r="CR724">
        <v>4.99999</v>
      </c>
      <c r="CS724">
        <v>12900.2666666667</v>
      </c>
      <c r="CT724">
        <v>12727.6666666667</v>
      </c>
      <c r="CU724">
        <v>41.562</v>
      </c>
      <c r="CV724">
        <v>42.687</v>
      </c>
      <c r="CW724">
        <v>42.25</v>
      </c>
      <c r="CX724">
        <v>42.437</v>
      </c>
      <c r="CY724">
        <v>44.562</v>
      </c>
      <c r="CZ724">
        <v>1415.63</v>
      </c>
      <c r="DA724">
        <v>39.3</v>
      </c>
      <c r="DB724">
        <v>0</v>
      </c>
      <c r="DC724">
        <v>1626466615.4</v>
      </c>
      <c r="DD724">
        <v>0</v>
      </c>
      <c r="DE724">
        <v>874.723384615385</v>
      </c>
      <c r="DF724">
        <v>-4.39405127743042</v>
      </c>
      <c r="DG724">
        <v>-61.4598291467347</v>
      </c>
      <c r="DH724">
        <v>12907.3961538462</v>
      </c>
      <c r="DI724">
        <v>15</v>
      </c>
      <c r="DJ724">
        <v>1626465084.6</v>
      </c>
      <c r="DK724" t="s">
        <v>294</v>
      </c>
      <c r="DL724">
        <v>1626465076.6</v>
      </c>
      <c r="DM724">
        <v>1626465084.6</v>
      </c>
      <c r="DN724">
        <v>8</v>
      </c>
      <c r="DO724">
        <v>0.212</v>
      </c>
      <c r="DP724">
        <v>0.013</v>
      </c>
      <c r="DQ724">
        <v>1.588</v>
      </c>
      <c r="DR724">
        <v>-0.074</v>
      </c>
      <c r="DS724">
        <v>420</v>
      </c>
      <c r="DT724">
        <v>3</v>
      </c>
      <c r="DU724">
        <v>0.13</v>
      </c>
      <c r="DV724">
        <v>0.03</v>
      </c>
      <c r="DW724">
        <v>-24.3635634146341</v>
      </c>
      <c r="DX724">
        <v>0.29126550522647</v>
      </c>
      <c r="DY724">
        <v>0.0418051213813107</v>
      </c>
      <c r="DZ724">
        <v>1</v>
      </c>
      <c r="EA724">
        <v>874.975181818182</v>
      </c>
      <c r="EB724">
        <v>-4.18831741739424</v>
      </c>
      <c r="EC724">
        <v>0.468171520922359</v>
      </c>
      <c r="ED724">
        <v>1</v>
      </c>
      <c r="EE724">
        <v>10.5056170731707</v>
      </c>
      <c r="EF724">
        <v>0.12070452961673</v>
      </c>
      <c r="EG724">
        <v>0.0143589506790853</v>
      </c>
      <c r="EH724">
        <v>0</v>
      </c>
      <c r="EI724">
        <v>2</v>
      </c>
      <c r="EJ724">
        <v>3</v>
      </c>
      <c r="EK724" t="s">
        <v>354</v>
      </c>
      <c r="EL724">
        <v>100</v>
      </c>
      <c r="EM724">
        <v>100</v>
      </c>
      <c r="EN724">
        <v>1.549</v>
      </c>
      <c r="EO724">
        <v>0.1031</v>
      </c>
      <c r="EP724">
        <v>0.796380875196005</v>
      </c>
      <c r="EQ724">
        <v>0.00225868272383977</v>
      </c>
      <c r="ER724">
        <v>-9.96746185667655e-07</v>
      </c>
      <c r="ES724">
        <v>2.83711317370827e-10</v>
      </c>
      <c r="ET724">
        <v>-0.071317122073674</v>
      </c>
      <c r="EU724">
        <v>-0.00217948432402501</v>
      </c>
      <c r="EV724">
        <v>0.000453263451741206</v>
      </c>
      <c r="EW724">
        <v>-1.16319206543697e-06</v>
      </c>
      <c r="EX724">
        <v>-2</v>
      </c>
      <c r="EY724">
        <v>2196</v>
      </c>
      <c r="EZ724">
        <v>1</v>
      </c>
      <c r="FA724">
        <v>25</v>
      </c>
      <c r="FB724">
        <v>25.5</v>
      </c>
      <c r="FC724">
        <v>25.3</v>
      </c>
      <c r="FD724">
        <v>18</v>
      </c>
      <c r="FE724">
        <v>848.387</v>
      </c>
      <c r="FF724">
        <v>445.692</v>
      </c>
      <c r="FG724">
        <v>47.3398</v>
      </c>
      <c r="FH724">
        <v>26.2972</v>
      </c>
      <c r="FI724">
        <v>29.9986</v>
      </c>
      <c r="FJ724">
        <v>26.0093</v>
      </c>
      <c r="FK724">
        <v>26.0028</v>
      </c>
      <c r="FL724">
        <v>25.2704</v>
      </c>
      <c r="FM724">
        <v>20.5963</v>
      </c>
      <c r="FN724">
        <v>0</v>
      </c>
      <c r="FO724">
        <v>47</v>
      </c>
      <c r="FP724">
        <v>420</v>
      </c>
      <c r="FQ724">
        <v>12.5273</v>
      </c>
      <c r="FR724">
        <v>101.365</v>
      </c>
      <c r="FS724">
        <v>101.772</v>
      </c>
    </row>
    <row r="725" spans="1:175">
      <c r="A725">
        <v>709</v>
      </c>
      <c r="B725">
        <v>1626466606</v>
      </c>
      <c r="C725">
        <v>1416.40000009537</v>
      </c>
      <c r="D725" t="s">
        <v>1712</v>
      </c>
      <c r="E725" t="s">
        <v>1713</v>
      </c>
      <c r="F725">
        <v>1</v>
      </c>
      <c r="G725" t="s">
        <v>291</v>
      </c>
      <c r="H725">
        <v>1626466605</v>
      </c>
      <c r="I725">
        <f>(J725)/1000</f>
        <v>0</v>
      </c>
      <c r="J725">
        <f>1000*CB725*AH725*(BX725-BY725)/(100*BQ725*(1000-AH725*BX725))</f>
        <v>0</v>
      </c>
      <c r="K725">
        <f>CB725*AH725*(BW725-BV725*(1000-AH725*BY725)/(1000-AH725*BX725))/(100*BQ725)</f>
        <v>0</v>
      </c>
      <c r="L725">
        <f>BV725 - IF(AH725&gt;1, K725*BQ725*100.0/(AJ725*CJ725), 0)</f>
        <v>0</v>
      </c>
      <c r="M725">
        <f>((S725-I725/2)*L725-K725)/(S725+I725/2)</f>
        <v>0</v>
      </c>
      <c r="N725">
        <f>M725*(CC725+CD725)/1000.0</f>
        <v>0</v>
      </c>
      <c r="O725">
        <f>(BV725 - IF(AH725&gt;1, K725*BQ725*100.0/(AJ725*CJ725), 0))*(CC725+CD725)/1000.0</f>
        <v>0</v>
      </c>
      <c r="P725">
        <f>2.0/((1/R725-1/Q725)+SIGN(R725)*SQRT((1/R725-1/Q725)*(1/R725-1/Q725) + 4*BR725/((BR725+1)*(BR725+1))*(2*1/R725*1/Q725-1/Q725*1/Q725)))</f>
        <v>0</v>
      </c>
      <c r="Q725">
        <f>IF(LEFT(BS725,1)&lt;&gt;"0",IF(LEFT(BS725,1)="1",3.0,BT725),$D$5+$E$5*(CJ725*CC725/($K$5*1000))+$F$5*(CJ725*CC725/($K$5*1000))*MAX(MIN(BQ725,$J$5),$I$5)*MAX(MIN(BQ725,$J$5),$I$5)+$G$5*MAX(MIN(BQ725,$J$5),$I$5)*(CJ725*CC725/($K$5*1000))+$H$5*(CJ725*CC725/($K$5*1000))*(CJ725*CC725/($K$5*1000)))</f>
        <v>0</v>
      </c>
      <c r="R725">
        <f>I725*(1000-(1000*0.61365*exp(17.502*V725/(240.97+V725))/(CC725+CD725)+BX725)/2)/(1000*0.61365*exp(17.502*V725/(240.97+V725))/(CC725+CD725)-BX725)</f>
        <v>0</v>
      </c>
      <c r="S725">
        <f>1/((BR725+1)/(P725/1.6)+1/(Q725/1.37)) + BR725/((BR725+1)/(P725/1.6) + BR725/(Q725/1.37))</f>
        <v>0</v>
      </c>
      <c r="T725">
        <f>(BM725*BP725)</f>
        <v>0</v>
      </c>
      <c r="U725">
        <f>(CE725+(T725+2*0.95*5.67E-8*(((CE725+$B$7)+273)^4-(CE725+273)^4)-44100*I725)/(1.84*29.3*Q725+8*0.95*5.67E-8*(CE725+273)^3))</f>
        <v>0</v>
      </c>
      <c r="V725">
        <f>($C$7*CF725+$D$7*CG725+$E$7*U725)</f>
        <v>0</v>
      </c>
      <c r="W725">
        <f>0.61365*exp(17.502*V725/(240.97+V725))</f>
        <v>0</v>
      </c>
      <c r="X725">
        <f>(Y725/Z725*100)</f>
        <v>0</v>
      </c>
      <c r="Y725">
        <f>BX725*(CC725+CD725)/1000</f>
        <v>0</v>
      </c>
      <c r="Z725">
        <f>0.61365*exp(17.502*CE725/(240.97+CE725))</f>
        <v>0</v>
      </c>
      <c r="AA725">
        <f>(W725-BX725*(CC725+CD725)/1000)</f>
        <v>0</v>
      </c>
      <c r="AB725">
        <f>(-I725*44100)</f>
        <v>0</v>
      </c>
      <c r="AC725">
        <f>2*29.3*Q725*0.92*(CE725-V725)</f>
        <v>0</v>
      </c>
      <c r="AD725">
        <f>2*0.95*5.67E-8*(((CE725+$B$7)+273)^4-(V725+273)^4)</f>
        <v>0</v>
      </c>
      <c r="AE725">
        <f>T725+AD725+AB725+AC725</f>
        <v>0</v>
      </c>
      <c r="AF725">
        <v>118</v>
      </c>
      <c r="AG725">
        <v>13</v>
      </c>
      <c r="AH725">
        <f>IF(AF725*$H$13&gt;=AJ725,1.0,(AJ725/(AJ725-AF725*$H$13)))</f>
        <v>0</v>
      </c>
      <c r="AI725">
        <f>(AH725-1)*100</f>
        <v>0</v>
      </c>
      <c r="AJ725">
        <f>MAX(0,($B$13+$C$13*CJ725)/(1+$D$13*CJ725)*CC725/(CE725+273)*$E$13)</f>
        <v>0</v>
      </c>
      <c r="AK725" t="s">
        <v>292</v>
      </c>
      <c r="AL725" t="s">
        <v>292</v>
      </c>
      <c r="AM725">
        <v>0</v>
      </c>
      <c r="AN725">
        <v>0</v>
      </c>
      <c r="AO725">
        <f>1-AM725/AN725</f>
        <v>0</v>
      </c>
      <c r="AP725">
        <v>0</v>
      </c>
      <c r="AQ725" t="s">
        <v>292</v>
      </c>
      <c r="AR725" t="s">
        <v>292</v>
      </c>
      <c r="AS725">
        <v>0</v>
      </c>
      <c r="AT725">
        <v>0</v>
      </c>
      <c r="AU725">
        <f>1-AS725/AT725</f>
        <v>0</v>
      </c>
      <c r="AV725">
        <v>0.5</v>
      </c>
      <c r="AW725">
        <f>BN725</f>
        <v>0</v>
      </c>
      <c r="AX725">
        <f>K725</f>
        <v>0</v>
      </c>
      <c r="AY725">
        <f>AU725*AV725*AW725</f>
        <v>0</v>
      </c>
      <c r="AZ725">
        <f>(AX725-AP725)/AW725</f>
        <v>0</v>
      </c>
      <c r="BA725">
        <f>(AN725-AT725)/AT725</f>
        <v>0</v>
      </c>
      <c r="BB725">
        <f>AM725/(AO725+AM725/AT725)</f>
        <v>0</v>
      </c>
      <c r="BC725" t="s">
        <v>292</v>
      </c>
      <c r="BD725">
        <v>0</v>
      </c>
      <c r="BE725">
        <f>IF(BD725&lt;&gt;0, BD725, BB725)</f>
        <v>0</v>
      </c>
      <c r="BF725">
        <f>1-BE725/AT725</f>
        <v>0</v>
      </c>
      <c r="BG725">
        <f>(AT725-AS725)/(AT725-BE725)</f>
        <v>0</v>
      </c>
      <c r="BH725">
        <f>(AN725-AT725)/(AN725-BE725)</f>
        <v>0</v>
      </c>
      <c r="BI725">
        <f>(AT725-AS725)/(AT725-AM725)</f>
        <v>0</v>
      </c>
      <c r="BJ725">
        <f>(AN725-AT725)/(AN725-AM725)</f>
        <v>0</v>
      </c>
      <c r="BK725">
        <f>(BG725*BE725/AS725)</f>
        <v>0</v>
      </c>
      <c r="BL725">
        <f>(1-BK725)</f>
        <v>0</v>
      </c>
      <c r="BM725">
        <f>$B$11*CK725+$C$11*CL725+$F$11*CM725*(1-CP725)</f>
        <v>0</v>
      </c>
      <c r="BN725">
        <f>BM725*BO725</f>
        <v>0</v>
      </c>
      <c r="BO725">
        <f>($B$11*$D$9+$C$11*$D$9+$F$11*((CZ725+CR725)/MAX(CZ725+CR725+DA725, 0.1)*$I$9+DA725/MAX(CZ725+CR725+DA725, 0.1)*$J$9))/($B$11+$C$11+$F$11)</f>
        <v>0</v>
      </c>
      <c r="BP725">
        <f>($B$11*$K$9+$C$11*$K$9+$F$11*((CZ725+CR725)/MAX(CZ725+CR725+DA725, 0.1)*$P$9+DA725/MAX(CZ725+CR725+DA725, 0.1)*$Q$9))/($B$11+$C$11+$F$11)</f>
        <v>0</v>
      </c>
      <c r="BQ725">
        <v>6</v>
      </c>
      <c r="BR725">
        <v>0.5</v>
      </c>
      <c r="BS725" t="s">
        <v>293</v>
      </c>
      <c r="BT725">
        <v>2</v>
      </c>
      <c r="BU725">
        <v>1626466605</v>
      </c>
      <c r="BV725">
        <v>395.683333333333</v>
      </c>
      <c r="BW725">
        <v>420.011333333333</v>
      </c>
      <c r="BX725">
        <v>23.0537</v>
      </c>
      <c r="BY725">
        <v>12.5037</v>
      </c>
      <c r="BZ725">
        <v>394.134333333333</v>
      </c>
      <c r="CA725">
        <v>22.9503666666667</v>
      </c>
      <c r="CB725">
        <v>900.019666666667</v>
      </c>
      <c r="CC725">
        <v>100.748666666667</v>
      </c>
      <c r="CD725">
        <v>0.100298666666667</v>
      </c>
      <c r="CE725">
        <v>38.0917</v>
      </c>
      <c r="CF725">
        <v>34.9701333333333</v>
      </c>
      <c r="CG725">
        <v>999.9</v>
      </c>
      <c r="CH725">
        <v>0</v>
      </c>
      <c r="CI725">
        <v>0</v>
      </c>
      <c r="CJ725">
        <v>10002.5</v>
      </c>
      <c r="CK725">
        <v>0</v>
      </c>
      <c r="CL725">
        <v>0.221023</v>
      </c>
      <c r="CM725">
        <v>1459.92666666667</v>
      </c>
      <c r="CN725">
        <v>0.972990333333333</v>
      </c>
      <c r="CO725">
        <v>0.0270098333333333</v>
      </c>
      <c r="CP725">
        <v>0</v>
      </c>
      <c r="CQ725">
        <v>874.200333333333</v>
      </c>
      <c r="CR725">
        <v>4.99999</v>
      </c>
      <c r="CS725">
        <v>12898.4</v>
      </c>
      <c r="CT725">
        <v>12727.6666666667</v>
      </c>
      <c r="CU725">
        <v>41.562</v>
      </c>
      <c r="CV725">
        <v>42.687</v>
      </c>
      <c r="CW725">
        <v>42.25</v>
      </c>
      <c r="CX725">
        <v>42.437</v>
      </c>
      <c r="CY725">
        <v>44.583</v>
      </c>
      <c r="CZ725">
        <v>1415.62666666667</v>
      </c>
      <c r="DA725">
        <v>39.3</v>
      </c>
      <c r="DB725">
        <v>0</v>
      </c>
      <c r="DC725">
        <v>1626466617.2</v>
      </c>
      <c r="DD725">
        <v>0</v>
      </c>
      <c r="DE725">
        <v>874.58892</v>
      </c>
      <c r="DF725">
        <v>-5.11769230512421</v>
      </c>
      <c r="DG725">
        <v>-65.4923077516247</v>
      </c>
      <c r="DH725">
        <v>12905.252</v>
      </c>
      <c r="DI725">
        <v>15</v>
      </c>
      <c r="DJ725">
        <v>1626465084.6</v>
      </c>
      <c r="DK725" t="s">
        <v>294</v>
      </c>
      <c r="DL725">
        <v>1626465076.6</v>
      </c>
      <c r="DM725">
        <v>1626465084.6</v>
      </c>
      <c r="DN725">
        <v>8</v>
      </c>
      <c r="DO725">
        <v>0.212</v>
      </c>
      <c r="DP725">
        <v>0.013</v>
      </c>
      <c r="DQ725">
        <v>1.588</v>
      </c>
      <c r="DR725">
        <v>-0.074</v>
      </c>
      <c r="DS725">
        <v>420</v>
      </c>
      <c r="DT725">
        <v>3</v>
      </c>
      <c r="DU725">
        <v>0.13</v>
      </c>
      <c r="DV725">
        <v>0.03</v>
      </c>
      <c r="DW725">
        <v>-24.3562146341463</v>
      </c>
      <c r="DX725">
        <v>0.280298257839711</v>
      </c>
      <c r="DY725">
        <v>0.0413039156058882</v>
      </c>
      <c r="DZ725">
        <v>1</v>
      </c>
      <c r="EA725">
        <v>874.814878787879</v>
      </c>
      <c r="EB725">
        <v>-3.74658912988736</v>
      </c>
      <c r="EC725">
        <v>0.427833991989365</v>
      </c>
      <c r="ED725">
        <v>1</v>
      </c>
      <c r="EE725">
        <v>10.5109951219512</v>
      </c>
      <c r="EF725">
        <v>0.144585365853664</v>
      </c>
      <c r="EG725">
        <v>0.0168129733766998</v>
      </c>
      <c r="EH725">
        <v>0</v>
      </c>
      <c r="EI725">
        <v>2</v>
      </c>
      <c r="EJ725">
        <v>3</v>
      </c>
      <c r="EK725" t="s">
        <v>354</v>
      </c>
      <c r="EL725">
        <v>100</v>
      </c>
      <c r="EM725">
        <v>100</v>
      </c>
      <c r="EN725">
        <v>1.549</v>
      </c>
      <c r="EO725">
        <v>0.1035</v>
      </c>
      <c r="EP725">
        <v>0.796380875196005</v>
      </c>
      <c r="EQ725">
        <v>0.00225868272383977</v>
      </c>
      <c r="ER725">
        <v>-9.96746185667655e-07</v>
      </c>
      <c r="ES725">
        <v>2.83711317370827e-10</v>
      </c>
      <c r="ET725">
        <v>-0.071317122073674</v>
      </c>
      <c r="EU725">
        <v>-0.00217948432402501</v>
      </c>
      <c r="EV725">
        <v>0.000453263451741206</v>
      </c>
      <c r="EW725">
        <v>-1.16319206543697e-06</v>
      </c>
      <c r="EX725">
        <v>-2</v>
      </c>
      <c r="EY725">
        <v>2196</v>
      </c>
      <c r="EZ725">
        <v>1</v>
      </c>
      <c r="FA725">
        <v>25</v>
      </c>
      <c r="FB725">
        <v>25.5</v>
      </c>
      <c r="FC725">
        <v>25.4</v>
      </c>
      <c r="FD725">
        <v>18</v>
      </c>
      <c r="FE725">
        <v>848.597</v>
      </c>
      <c r="FF725">
        <v>445.777</v>
      </c>
      <c r="FG725">
        <v>47.2252</v>
      </c>
      <c r="FH725">
        <v>26.3006</v>
      </c>
      <c r="FI725">
        <v>29.999</v>
      </c>
      <c r="FJ725">
        <v>26.012</v>
      </c>
      <c r="FK725">
        <v>26.0057</v>
      </c>
      <c r="FL725">
        <v>25.2718</v>
      </c>
      <c r="FM725">
        <v>20.5963</v>
      </c>
      <c r="FN725">
        <v>0</v>
      </c>
      <c r="FO725">
        <v>47</v>
      </c>
      <c r="FP725">
        <v>420</v>
      </c>
      <c r="FQ725">
        <v>12.6182</v>
      </c>
      <c r="FR725">
        <v>101.365</v>
      </c>
      <c r="FS725">
        <v>101.772</v>
      </c>
    </row>
    <row r="726" spans="1:175">
      <c r="A726">
        <v>710</v>
      </c>
      <c r="B726">
        <v>1626466608</v>
      </c>
      <c r="C726">
        <v>1418.40000009537</v>
      </c>
      <c r="D726" t="s">
        <v>1714</v>
      </c>
      <c r="E726" t="s">
        <v>1715</v>
      </c>
      <c r="F726">
        <v>1</v>
      </c>
      <c r="G726" t="s">
        <v>291</v>
      </c>
      <c r="H726">
        <v>1626466607</v>
      </c>
      <c r="I726">
        <f>(J726)/1000</f>
        <v>0</v>
      </c>
      <c r="J726">
        <f>1000*CB726*AH726*(BX726-BY726)/(100*BQ726*(1000-AH726*BX726))</f>
        <v>0</v>
      </c>
      <c r="K726">
        <f>CB726*AH726*(BW726-BV726*(1000-AH726*BY726)/(1000-AH726*BX726))/(100*BQ726)</f>
        <v>0</v>
      </c>
      <c r="L726">
        <f>BV726 - IF(AH726&gt;1, K726*BQ726*100.0/(AJ726*CJ726), 0)</f>
        <v>0</v>
      </c>
      <c r="M726">
        <f>((S726-I726/2)*L726-K726)/(S726+I726/2)</f>
        <v>0</v>
      </c>
      <c r="N726">
        <f>M726*(CC726+CD726)/1000.0</f>
        <v>0</v>
      </c>
      <c r="O726">
        <f>(BV726 - IF(AH726&gt;1, K726*BQ726*100.0/(AJ726*CJ726), 0))*(CC726+CD726)/1000.0</f>
        <v>0</v>
      </c>
      <c r="P726">
        <f>2.0/((1/R726-1/Q726)+SIGN(R726)*SQRT((1/R726-1/Q726)*(1/R726-1/Q726) + 4*BR726/((BR726+1)*(BR726+1))*(2*1/R726*1/Q726-1/Q726*1/Q726)))</f>
        <v>0</v>
      </c>
      <c r="Q726">
        <f>IF(LEFT(BS726,1)&lt;&gt;"0",IF(LEFT(BS726,1)="1",3.0,BT726),$D$5+$E$5*(CJ726*CC726/($K$5*1000))+$F$5*(CJ726*CC726/($K$5*1000))*MAX(MIN(BQ726,$J$5),$I$5)*MAX(MIN(BQ726,$J$5),$I$5)+$G$5*MAX(MIN(BQ726,$J$5),$I$5)*(CJ726*CC726/($K$5*1000))+$H$5*(CJ726*CC726/($K$5*1000))*(CJ726*CC726/($K$5*1000)))</f>
        <v>0</v>
      </c>
      <c r="R726">
        <f>I726*(1000-(1000*0.61365*exp(17.502*V726/(240.97+V726))/(CC726+CD726)+BX726)/2)/(1000*0.61365*exp(17.502*V726/(240.97+V726))/(CC726+CD726)-BX726)</f>
        <v>0</v>
      </c>
      <c r="S726">
        <f>1/((BR726+1)/(P726/1.6)+1/(Q726/1.37)) + BR726/((BR726+1)/(P726/1.6) + BR726/(Q726/1.37))</f>
        <v>0</v>
      </c>
      <c r="T726">
        <f>(BM726*BP726)</f>
        <v>0</v>
      </c>
      <c r="U726">
        <f>(CE726+(T726+2*0.95*5.67E-8*(((CE726+$B$7)+273)^4-(CE726+273)^4)-44100*I726)/(1.84*29.3*Q726+8*0.95*5.67E-8*(CE726+273)^3))</f>
        <v>0</v>
      </c>
      <c r="V726">
        <f>($C$7*CF726+$D$7*CG726+$E$7*U726)</f>
        <v>0</v>
      </c>
      <c r="W726">
        <f>0.61365*exp(17.502*V726/(240.97+V726))</f>
        <v>0</v>
      </c>
      <c r="X726">
        <f>(Y726/Z726*100)</f>
        <v>0</v>
      </c>
      <c r="Y726">
        <f>BX726*(CC726+CD726)/1000</f>
        <v>0</v>
      </c>
      <c r="Z726">
        <f>0.61365*exp(17.502*CE726/(240.97+CE726))</f>
        <v>0</v>
      </c>
      <c r="AA726">
        <f>(W726-BX726*(CC726+CD726)/1000)</f>
        <v>0</v>
      </c>
      <c r="AB726">
        <f>(-I726*44100)</f>
        <v>0</v>
      </c>
      <c r="AC726">
        <f>2*29.3*Q726*0.92*(CE726-V726)</f>
        <v>0</v>
      </c>
      <c r="AD726">
        <f>2*0.95*5.67E-8*(((CE726+$B$7)+273)^4-(V726+273)^4)</f>
        <v>0</v>
      </c>
      <c r="AE726">
        <f>T726+AD726+AB726+AC726</f>
        <v>0</v>
      </c>
      <c r="AF726">
        <v>118</v>
      </c>
      <c r="AG726">
        <v>13</v>
      </c>
      <c r="AH726">
        <f>IF(AF726*$H$13&gt;=AJ726,1.0,(AJ726/(AJ726-AF726*$H$13)))</f>
        <v>0</v>
      </c>
      <c r="AI726">
        <f>(AH726-1)*100</f>
        <v>0</v>
      </c>
      <c r="AJ726">
        <f>MAX(0,($B$13+$C$13*CJ726)/(1+$D$13*CJ726)*CC726/(CE726+273)*$E$13)</f>
        <v>0</v>
      </c>
      <c r="AK726" t="s">
        <v>292</v>
      </c>
      <c r="AL726" t="s">
        <v>292</v>
      </c>
      <c r="AM726">
        <v>0</v>
      </c>
      <c r="AN726">
        <v>0</v>
      </c>
      <c r="AO726">
        <f>1-AM726/AN726</f>
        <v>0</v>
      </c>
      <c r="AP726">
        <v>0</v>
      </c>
      <c r="AQ726" t="s">
        <v>292</v>
      </c>
      <c r="AR726" t="s">
        <v>292</v>
      </c>
      <c r="AS726">
        <v>0</v>
      </c>
      <c r="AT726">
        <v>0</v>
      </c>
      <c r="AU726">
        <f>1-AS726/AT726</f>
        <v>0</v>
      </c>
      <c r="AV726">
        <v>0.5</v>
      </c>
      <c r="AW726">
        <f>BN726</f>
        <v>0</v>
      </c>
      <c r="AX726">
        <f>K726</f>
        <v>0</v>
      </c>
      <c r="AY726">
        <f>AU726*AV726*AW726</f>
        <v>0</v>
      </c>
      <c r="AZ726">
        <f>(AX726-AP726)/AW726</f>
        <v>0</v>
      </c>
      <c r="BA726">
        <f>(AN726-AT726)/AT726</f>
        <v>0</v>
      </c>
      <c r="BB726">
        <f>AM726/(AO726+AM726/AT726)</f>
        <v>0</v>
      </c>
      <c r="BC726" t="s">
        <v>292</v>
      </c>
      <c r="BD726">
        <v>0</v>
      </c>
      <c r="BE726">
        <f>IF(BD726&lt;&gt;0, BD726, BB726)</f>
        <v>0</v>
      </c>
      <c r="BF726">
        <f>1-BE726/AT726</f>
        <v>0</v>
      </c>
      <c r="BG726">
        <f>(AT726-AS726)/(AT726-BE726)</f>
        <v>0</v>
      </c>
      <c r="BH726">
        <f>(AN726-AT726)/(AN726-BE726)</f>
        <v>0</v>
      </c>
      <c r="BI726">
        <f>(AT726-AS726)/(AT726-AM726)</f>
        <v>0</v>
      </c>
      <c r="BJ726">
        <f>(AN726-AT726)/(AN726-AM726)</f>
        <v>0</v>
      </c>
      <c r="BK726">
        <f>(BG726*BE726/AS726)</f>
        <v>0</v>
      </c>
      <c r="BL726">
        <f>(1-BK726)</f>
        <v>0</v>
      </c>
      <c r="BM726">
        <f>$B$11*CK726+$C$11*CL726+$F$11*CM726*(1-CP726)</f>
        <v>0</v>
      </c>
      <c r="BN726">
        <f>BM726*BO726</f>
        <v>0</v>
      </c>
      <c r="BO726">
        <f>($B$11*$D$9+$C$11*$D$9+$F$11*((CZ726+CR726)/MAX(CZ726+CR726+DA726, 0.1)*$I$9+DA726/MAX(CZ726+CR726+DA726, 0.1)*$J$9))/($B$11+$C$11+$F$11)</f>
        <v>0</v>
      </c>
      <c r="BP726">
        <f>($B$11*$K$9+$C$11*$K$9+$F$11*((CZ726+CR726)/MAX(CZ726+CR726+DA726, 0.1)*$P$9+DA726/MAX(CZ726+CR726+DA726, 0.1)*$Q$9))/($B$11+$C$11+$F$11)</f>
        <v>0</v>
      </c>
      <c r="BQ726">
        <v>6</v>
      </c>
      <c r="BR726">
        <v>0.5</v>
      </c>
      <c r="BS726" t="s">
        <v>293</v>
      </c>
      <c r="BT726">
        <v>2</v>
      </c>
      <c r="BU726">
        <v>1626466607</v>
      </c>
      <c r="BV726">
        <v>395.678333333333</v>
      </c>
      <c r="BW726">
        <v>419.987333333333</v>
      </c>
      <c r="BX726">
        <v>23.0687333333333</v>
      </c>
      <c r="BY726">
        <v>12.5059666666667</v>
      </c>
      <c r="BZ726">
        <v>394.129</v>
      </c>
      <c r="CA726">
        <v>22.9651333333333</v>
      </c>
      <c r="CB726">
        <v>899.962666666667</v>
      </c>
      <c r="CC726">
        <v>100.749333333333</v>
      </c>
      <c r="CD726">
        <v>0.0997468666666667</v>
      </c>
      <c r="CE726">
        <v>38.0999</v>
      </c>
      <c r="CF726">
        <v>34.9778333333333</v>
      </c>
      <c r="CG726">
        <v>999.9</v>
      </c>
      <c r="CH726">
        <v>0</v>
      </c>
      <c r="CI726">
        <v>0</v>
      </c>
      <c r="CJ726">
        <v>9997.5</v>
      </c>
      <c r="CK726">
        <v>0</v>
      </c>
      <c r="CL726">
        <v>0.221023</v>
      </c>
      <c r="CM726">
        <v>1460.01</v>
      </c>
      <c r="CN726">
        <v>0.972989</v>
      </c>
      <c r="CO726">
        <v>0.0270114</v>
      </c>
      <c r="CP726">
        <v>0</v>
      </c>
      <c r="CQ726">
        <v>873.766333333333</v>
      </c>
      <c r="CR726">
        <v>4.99999</v>
      </c>
      <c r="CS726">
        <v>12896.5333333333</v>
      </c>
      <c r="CT726">
        <v>12728.4</v>
      </c>
      <c r="CU726">
        <v>41.562</v>
      </c>
      <c r="CV726">
        <v>42.687</v>
      </c>
      <c r="CW726">
        <v>42.25</v>
      </c>
      <c r="CX726">
        <v>42.5</v>
      </c>
      <c r="CY726">
        <v>44.562</v>
      </c>
      <c r="CZ726">
        <v>1415.71</v>
      </c>
      <c r="DA726">
        <v>39.3</v>
      </c>
      <c r="DB726">
        <v>0</v>
      </c>
      <c r="DC726">
        <v>1626466619</v>
      </c>
      <c r="DD726">
        <v>0</v>
      </c>
      <c r="DE726">
        <v>874.437192307692</v>
      </c>
      <c r="DF726">
        <v>-5.38376066739178</v>
      </c>
      <c r="DG726">
        <v>-66.8307691480489</v>
      </c>
      <c r="DH726">
        <v>12903.7230769231</v>
      </c>
      <c r="DI726">
        <v>15</v>
      </c>
      <c r="DJ726">
        <v>1626465084.6</v>
      </c>
      <c r="DK726" t="s">
        <v>294</v>
      </c>
      <c r="DL726">
        <v>1626465076.6</v>
      </c>
      <c r="DM726">
        <v>1626465084.6</v>
      </c>
      <c r="DN726">
        <v>8</v>
      </c>
      <c r="DO726">
        <v>0.212</v>
      </c>
      <c r="DP726">
        <v>0.013</v>
      </c>
      <c r="DQ726">
        <v>1.588</v>
      </c>
      <c r="DR726">
        <v>-0.074</v>
      </c>
      <c r="DS726">
        <v>420</v>
      </c>
      <c r="DT726">
        <v>3</v>
      </c>
      <c r="DU726">
        <v>0.13</v>
      </c>
      <c r="DV726">
        <v>0.03</v>
      </c>
      <c r="DW726">
        <v>-24.3473048780488</v>
      </c>
      <c r="DX726">
        <v>0.245111498257881</v>
      </c>
      <c r="DY726">
        <v>0.0384330837615738</v>
      </c>
      <c r="DZ726">
        <v>1</v>
      </c>
      <c r="EA726">
        <v>874.673285714286</v>
      </c>
      <c r="EB726">
        <v>-4.48006262230808</v>
      </c>
      <c r="EC726">
        <v>0.51167481701501</v>
      </c>
      <c r="ED726">
        <v>1</v>
      </c>
      <c r="EE726">
        <v>10.517543902439</v>
      </c>
      <c r="EF726">
        <v>0.182063414634159</v>
      </c>
      <c r="EG726">
        <v>0.0206373217299533</v>
      </c>
      <c r="EH726">
        <v>0</v>
      </c>
      <c r="EI726">
        <v>2</v>
      </c>
      <c r="EJ726">
        <v>3</v>
      </c>
      <c r="EK726" t="s">
        <v>354</v>
      </c>
      <c r="EL726">
        <v>100</v>
      </c>
      <c r="EM726">
        <v>100</v>
      </c>
      <c r="EN726">
        <v>1.549</v>
      </c>
      <c r="EO726">
        <v>0.1037</v>
      </c>
      <c r="EP726">
        <v>0.796380875196005</v>
      </c>
      <c r="EQ726">
        <v>0.00225868272383977</v>
      </c>
      <c r="ER726">
        <v>-9.96746185667655e-07</v>
      </c>
      <c r="ES726">
        <v>2.83711317370827e-10</v>
      </c>
      <c r="ET726">
        <v>-0.071317122073674</v>
      </c>
      <c r="EU726">
        <v>-0.00217948432402501</v>
      </c>
      <c r="EV726">
        <v>0.000453263451741206</v>
      </c>
      <c r="EW726">
        <v>-1.16319206543697e-06</v>
      </c>
      <c r="EX726">
        <v>-2</v>
      </c>
      <c r="EY726">
        <v>2196</v>
      </c>
      <c r="EZ726">
        <v>1</v>
      </c>
      <c r="FA726">
        <v>25</v>
      </c>
      <c r="FB726">
        <v>25.5</v>
      </c>
      <c r="FC726">
        <v>25.4</v>
      </c>
      <c r="FD726">
        <v>18</v>
      </c>
      <c r="FE726">
        <v>848.908</v>
      </c>
      <c r="FF726">
        <v>445.785</v>
      </c>
      <c r="FG726">
        <v>47.1349</v>
      </c>
      <c r="FH726">
        <v>26.3042</v>
      </c>
      <c r="FI726">
        <v>29.9996</v>
      </c>
      <c r="FJ726">
        <v>26.0151</v>
      </c>
      <c r="FK726">
        <v>26.0084</v>
      </c>
      <c r="FL726">
        <v>25.2717</v>
      </c>
      <c r="FM726">
        <v>20.3091</v>
      </c>
      <c r="FN726">
        <v>0</v>
      </c>
      <c r="FO726">
        <v>47</v>
      </c>
      <c r="FP726">
        <v>420</v>
      </c>
      <c r="FQ726">
        <v>12.6299</v>
      </c>
      <c r="FR726">
        <v>101.366</v>
      </c>
      <c r="FS726">
        <v>101.772</v>
      </c>
    </row>
    <row r="727" spans="1:175">
      <c r="A727">
        <v>711</v>
      </c>
      <c r="B727">
        <v>1626466610</v>
      </c>
      <c r="C727">
        <v>1420.40000009537</v>
      </c>
      <c r="D727" t="s">
        <v>1716</v>
      </c>
      <c r="E727" t="s">
        <v>1717</v>
      </c>
      <c r="F727">
        <v>1</v>
      </c>
      <c r="G727" t="s">
        <v>291</v>
      </c>
      <c r="H727">
        <v>1626466609</v>
      </c>
      <c r="I727">
        <f>(J727)/1000</f>
        <v>0</v>
      </c>
      <c r="J727">
        <f>1000*CB727*AH727*(BX727-BY727)/(100*BQ727*(1000-AH727*BX727))</f>
        <v>0</v>
      </c>
      <c r="K727">
        <f>CB727*AH727*(BW727-BV727*(1000-AH727*BY727)/(1000-AH727*BX727))/(100*BQ727)</f>
        <v>0</v>
      </c>
      <c r="L727">
        <f>BV727 - IF(AH727&gt;1, K727*BQ727*100.0/(AJ727*CJ727), 0)</f>
        <v>0</v>
      </c>
      <c r="M727">
        <f>((S727-I727/2)*L727-K727)/(S727+I727/2)</f>
        <v>0</v>
      </c>
      <c r="N727">
        <f>M727*(CC727+CD727)/1000.0</f>
        <v>0</v>
      </c>
      <c r="O727">
        <f>(BV727 - IF(AH727&gt;1, K727*BQ727*100.0/(AJ727*CJ727), 0))*(CC727+CD727)/1000.0</f>
        <v>0</v>
      </c>
      <c r="P727">
        <f>2.0/((1/R727-1/Q727)+SIGN(R727)*SQRT((1/R727-1/Q727)*(1/R727-1/Q727) + 4*BR727/((BR727+1)*(BR727+1))*(2*1/R727*1/Q727-1/Q727*1/Q727)))</f>
        <v>0</v>
      </c>
      <c r="Q727">
        <f>IF(LEFT(BS727,1)&lt;&gt;"0",IF(LEFT(BS727,1)="1",3.0,BT727),$D$5+$E$5*(CJ727*CC727/($K$5*1000))+$F$5*(CJ727*CC727/($K$5*1000))*MAX(MIN(BQ727,$J$5),$I$5)*MAX(MIN(BQ727,$J$5),$I$5)+$G$5*MAX(MIN(BQ727,$J$5),$I$5)*(CJ727*CC727/($K$5*1000))+$H$5*(CJ727*CC727/($K$5*1000))*(CJ727*CC727/($K$5*1000)))</f>
        <v>0</v>
      </c>
      <c r="R727">
        <f>I727*(1000-(1000*0.61365*exp(17.502*V727/(240.97+V727))/(CC727+CD727)+BX727)/2)/(1000*0.61365*exp(17.502*V727/(240.97+V727))/(CC727+CD727)-BX727)</f>
        <v>0</v>
      </c>
      <c r="S727">
        <f>1/((BR727+1)/(P727/1.6)+1/(Q727/1.37)) + BR727/((BR727+1)/(P727/1.6) + BR727/(Q727/1.37))</f>
        <v>0</v>
      </c>
      <c r="T727">
        <f>(BM727*BP727)</f>
        <v>0</v>
      </c>
      <c r="U727">
        <f>(CE727+(T727+2*0.95*5.67E-8*(((CE727+$B$7)+273)^4-(CE727+273)^4)-44100*I727)/(1.84*29.3*Q727+8*0.95*5.67E-8*(CE727+273)^3))</f>
        <v>0</v>
      </c>
      <c r="V727">
        <f>($C$7*CF727+$D$7*CG727+$E$7*U727)</f>
        <v>0</v>
      </c>
      <c r="W727">
        <f>0.61365*exp(17.502*V727/(240.97+V727))</f>
        <v>0</v>
      </c>
      <c r="X727">
        <f>(Y727/Z727*100)</f>
        <v>0</v>
      </c>
      <c r="Y727">
        <f>BX727*(CC727+CD727)/1000</f>
        <v>0</v>
      </c>
      <c r="Z727">
        <f>0.61365*exp(17.502*CE727/(240.97+CE727))</f>
        <v>0</v>
      </c>
      <c r="AA727">
        <f>(W727-BX727*(CC727+CD727)/1000)</f>
        <v>0</v>
      </c>
      <c r="AB727">
        <f>(-I727*44100)</f>
        <v>0</v>
      </c>
      <c r="AC727">
        <f>2*29.3*Q727*0.92*(CE727-V727)</f>
        <v>0</v>
      </c>
      <c r="AD727">
        <f>2*0.95*5.67E-8*(((CE727+$B$7)+273)^4-(V727+273)^4)</f>
        <v>0</v>
      </c>
      <c r="AE727">
        <f>T727+AD727+AB727+AC727</f>
        <v>0</v>
      </c>
      <c r="AF727">
        <v>118</v>
      </c>
      <c r="AG727">
        <v>13</v>
      </c>
      <c r="AH727">
        <f>IF(AF727*$H$13&gt;=AJ727,1.0,(AJ727/(AJ727-AF727*$H$13)))</f>
        <v>0</v>
      </c>
      <c r="AI727">
        <f>(AH727-1)*100</f>
        <v>0</v>
      </c>
      <c r="AJ727">
        <f>MAX(0,($B$13+$C$13*CJ727)/(1+$D$13*CJ727)*CC727/(CE727+273)*$E$13)</f>
        <v>0</v>
      </c>
      <c r="AK727" t="s">
        <v>292</v>
      </c>
      <c r="AL727" t="s">
        <v>292</v>
      </c>
      <c r="AM727">
        <v>0</v>
      </c>
      <c r="AN727">
        <v>0</v>
      </c>
      <c r="AO727">
        <f>1-AM727/AN727</f>
        <v>0</v>
      </c>
      <c r="AP727">
        <v>0</v>
      </c>
      <c r="AQ727" t="s">
        <v>292</v>
      </c>
      <c r="AR727" t="s">
        <v>292</v>
      </c>
      <c r="AS727">
        <v>0</v>
      </c>
      <c r="AT727">
        <v>0</v>
      </c>
      <c r="AU727">
        <f>1-AS727/AT727</f>
        <v>0</v>
      </c>
      <c r="AV727">
        <v>0.5</v>
      </c>
      <c r="AW727">
        <f>BN727</f>
        <v>0</v>
      </c>
      <c r="AX727">
        <f>K727</f>
        <v>0</v>
      </c>
      <c r="AY727">
        <f>AU727*AV727*AW727</f>
        <v>0</v>
      </c>
      <c r="AZ727">
        <f>(AX727-AP727)/AW727</f>
        <v>0</v>
      </c>
      <c r="BA727">
        <f>(AN727-AT727)/AT727</f>
        <v>0</v>
      </c>
      <c r="BB727">
        <f>AM727/(AO727+AM727/AT727)</f>
        <v>0</v>
      </c>
      <c r="BC727" t="s">
        <v>292</v>
      </c>
      <c r="BD727">
        <v>0</v>
      </c>
      <c r="BE727">
        <f>IF(BD727&lt;&gt;0, BD727, BB727)</f>
        <v>0</v>
      </c>
      <c r="BF727">
        <f>1-BE727/AT727</f>
        <v>0</v>
      </c>
      <c r="BG727">
        <f>(AT727-AS727)/(AT727-BE727)</f>
        <v>0</v>
      </c>
      <c r="BH727">
        <f>(AN727-AT727)/(AN727-BE727)</f>
        <v>0</v>
      </c>
      <c r="BI727">
        <f>(AT727-AS727)/(AT727-AM727)</f>
        <v>0</v>
      </c>
      <c r="BJ727">
        <f>(AN727-AT727)/(AN727-AM727)</f>
        <v>0</v>
      </c>
      <c r="BK727">
        <f>(BG727*BE727/AS727)</f>
        <v>0</v>
      </c>
      <c r="BL727">
        <f>(1-BK727)</f>
        <v>0</v>
      </c>
      <c r="BM727">
        <f>$B$11*CK727+$C$11*CL727+$F$11*CM727*(1-CP727)</f>
        <v>0</v>
      </c>
      <c r="BN727">
        <f>BM727*BO727</f>
        <v>0</v>
      </c>
      <c r="BO727">
        <f>($B$11*$D$9+$C$11*$D$9+$F$11*((CZ727+CR727)/MAX(CZ727+CR727+DA727, 0.1)*$I$9+DA727/MAX(CZ727+CR727+DA727, 0.1)*$J$9))/($B$11+$C$11+$F$11)</f>
        <v>0</v>
      </c>
      <c r="BP727">
        <f>($B$11*$K$9+$C$11*$K$9+$F$11*((CZ727+CR727)/MAX(CZ727+CR727+DA727, 0.1)*$P$9+DA727/MAX(CZ727+CR727+DA727, 0.1)*$Q$9))/($B$11+$C$11+$F$11)</f>
        <v>0</v>
      </c>
      <c r="BQ727">
        <v>6</v>
      </c>
      <c r="BR727">
        <v>0.5</v>
      </c>
      <c r="BS727" t="s">
        <v>293</v>
      </c>
      <c r="BT727">
        <v>2</v>
      </c>
      <c r="BU727">
        <v>1626466609</v>
      </c>
      <c r="BV727">
        <v>395.677333333333</v>
      </c>
      <c r="BW727">
        <v>419.966666666667</v>
      </c>
      <c r="BX727">
        <v>23.0846</v>
      </c>
      <c r="BY727">
        <v>12.5101666666667</v>
      </c>
      <c r="BZ727">
        <v>394.128</v>
      </c>
      <c r="CA727">
        <v>22.9807666666667</v>
      </c>
      <c r="CB727">
        <v>899.99</v>
      </c>
      <c r="CC727">
        <v>100.749666666667</v>
      </c>
      <c r="CD727">
        <v>0.0997348666666667</v>
      </c>
      <c r="CE727">
        <v>38.1081</v>
      </c>
      <c r="CF727">
        <v>34.9876666666667</v>
      </c>
      <c r="CG727">
        <v>999.9</v>
      </c>
      <c r="CH727">
        <v>0</v>
      </c>
      <c r="CI727">
        <v>0</v>
      </c>
      <c r="CJ727">
        <v>10009.9666666667</v>
      </c>
      <c r="CK727">
        <v>0</v>
      </c>
      <c r="CL727">
        <v>0.221023</v>
      </c>
      <c r="CM727">
        <v>1460.00333333333</v>
      </c>
      <c r="CN727">
        <v>0.972990333333333</v>
      </c>
      <c r="CO727">
        <v>0.0270098333333333</v>
      </c>
      <c r="CP727">
        <v>0</v>
      </c>
      <c r="CQ727">
        <v>873.62</v>
      </c>
      <c r="CR727">
        <v>4.99999</v>
      </c>
      <c r="CS727">
        <v>12893.6</v>
      </c>
      <c r="CT727">
        <v>12728.3333333333</v>
      </c>
      <c r="CU727">
        <v>41.562</v>
      </c>
      <c r="CV727">
        <v>42.687</v>
      </c>
      <c r="CW727">
        <v>42.25</v>
      </c>
      <c r="CX727">
        <v>42.458</v>
      </c>
      <c r="CY727">
        <v>44.604</v>
      </c>
      <c r="CZ727">
        <v>1415.70333333333</v>
      </c>
      <c r="DA727">
        <v>39.3</v>
      </c>
      <c r="DB727">
        <v>0</v>
      </c>
      <c r="DC727">
        <v>1626466621.4</v>
      </c>
      <c r="DD727">
        <v>0</v>
      </c>
      <c r="DE727">
        <v>874.215884615385</v>
      </c>
      <c r="DF727">
        <v>-5.64386323741727</v>
      </c>
      <c r="DG727">
        <v>-66.2461538465016</v>
      </c>
      <c r="DH727">
        <v>12900.9346153846</v>
      </c>
      <c r="DI727">
        <v>15</v>
      </c>
      <c r="DJ727">
        <v>1626465084.6</v>
      </c>
      <c r="DK727" t="s">
        <v>294</v>
      </c>
      <c r="DL727">
        <v>1626465076.6</v>
      </c>
      <c r="DM727">
        <v>1626465084.6</v>
      </c>
      <c r="DN727">
        <v>8</v>
      </c>
      <c r="DO727">
        <v>0.212</v>
      </c>
      <c r="DP727">
        <v>0.013</v>
      </c>
      <c r="DQ727">
        <v>1.588</v>
      </c>
      <c r="DR727">
        <v>-0.074</v>
      </c>
      <c r="DS727">
        <v>420</v>
      </c>
      <c r="DT727">
        <v>3</v>
      </c>
      <c r="DU727">
        <v>0.13</v>
      </c>
      <c r="DV727">
        <v>0.03</v>
      </c>
      <c r="DW727">
        <v>-24.3346707317073</v>
      </c>
      <c r="DX727">
        <v>0.164121951219542</v>
      </c>
      <c r="DY727">
        <v>0.0296171361397948</v>
      </c>
      <c r="DZ727">
        <v>1</v>
      </c>
      <c r="EA727">
        <v>874.489848484848</v>
      </c>
      <c r="EB727">
        <v>-5.05742246260391</v>
      </c>
      <c r="EC727">
        <v>0.540488113917021</v>
      </c>
      <c r="ED727">
        <v>1</v>
      </c>
      <c r="EE727">
        <v>10.5250219512195</v>
      </c>
      <c r="EF727">
        <v>0.220392334494781</v>
      </c>
      <c r="EG727">
        <v>0.0243476999684511</v>
      </c>
      <c r="EH727">
        <v>0</v>
      </c>
      <c r="EI727">
        <v>2</v>
      </c>
      <c r="EJ727">
        <v>3</v>
      </c>
      <c r="EK727" t="s">
        <v>354</v>
      </c>
      <c r="EL727">
        <v>100</v>
      </c>
      <c r="EM727">
        <v>100</v>
      </c>
      <c r="EN727">
        <v>1.549</v>
      </c>
      <c r="EO727">
        <v>0.104</v>
      </c>
      <c r="EP727">
        <v>0.796380875196005</v>
      </c>
      <c r="EQ727">
        <v>0.00225868272383977</v>
      </c>
      <c r="ER727">
        <v>-9.96746185667655e-07</v>
      </c>
      <c r="ES727">
        <v>2.83711317370827e-10</v>
      </c>
      <c r="ET727">
        <v>-0.071317122073674</v>
      </c>
      <c r="EU727">
        <v>-0.00217948432402501</v>
      </c>
      <c r="EV727">
        <v>0.000453263451741206</v>
      </c>
      <c r="EW727">
        <v>-1.16319206543697e-06</v>
      </c>
      <c r="EX727">
        <v>-2</v>
      </c>
      <c r="EY727">
        <v>2196</v>
      </c>
      <c r="EZ727">
        <v>1</v>
      </c>
      <c r="FA727">
        <v>25</v>
      </c>
      <c r="FB727">
        <v>25.6</v>
      </c>
      <c r="FC727">
        <v>25.4</v>
      </c>
      <c r="FD727">
        <v>18</v>
      </c>
      <c r="FE727">
        <v>849.026</v>
      </c>
      <c r="FF727">
        <v>445.765</v>
      </c>
      <c r="FG727">
        <v>47.0671</v>
      </c>
      <c r="FH727">
        <v>26.3078</v>
      </c>
      <c r="FI727">
        <v>29.9998</v>
      </c>
      <c r="FJ727">
        <v>26.0181</v>
      </c>
      <c r="FK727">
        <v>26.0115</v>
      </c>
      <c r="FL727">
        <v>25.2729</v>
      </c>
      <c r="FM727">
        <v>20.3091</v>
      </c>
      <c r="FN727">
        <v>0</v>
      </c>
      <c r="FO727">
        <v>47</v>
      </c>
      <c r="FP727">
        <v>420</v>
      </c>
      <c r="FQ727">
        <v>12.6398</v>
      </c>
      <c r="FR727">
        <v>101.367</v>
      </c>
      <c r="FS727">
        <v>101.772</v>
      </c>
    </row>
    <row r="728" spans="1:175">
      <c r="A728">
        <v>712</v>
      </c>
      <c r="B728">
        <v>1626466612</v>
      </c>
      <c r="C728">
        <v>1422.40000009537</v>
      </c>
      <c r="D728" t="s">
        <v>1718</v>
      </c>
      <c r="E728" t="s">
        <v>1719</v>
      </c>
      <c r="F728">
        <v>1</v>
      </c>
      <c r="G728" t="s">
        <v>291</v>
      </c>
      <c r="H728">
        <v>1626466611</v>
      </c>
      <c r="I728">
        <f>(J728)/1000</f>
        <v>0</v>
      </c>
      <c r="J728">
        <f>1000*CB728*AH728*(BX728-BY728)/(100*BQ728*(1000-AH728*BX728))</f>
        <v>0</v>
      </c>
      <c r="K728">
        <f>CB728*AH728*(BW728-BV728*(1000-AH728*BY728)/(1000-AH728*BX728))/(100*BQ728)</f>
        <v>0</v>
      </c>
      <c r="L728">
        <f>BV728 - IF(AH728&gt;1, K728*BQ728*100.0/(AJ728*CJ728), 0)</f>
        <v>0</v>
      </c>
      <c r="M728">
        <f>((S728-I728/2)*L728-K728)/(S728+I728/2)</f>
        <v>0</v>
      </c>
      <c r="N728">
        <f>M728*(CC728+CD728)/1000.0</f>
        <v>0</v>
      </c>
      <c r="O728">
        <f>(BV728 - IF(AH728&gt;1, K728*BQ728*100.0/(AJ728*CJ728), 0))*(CC728+CD728)/1000.0</f>
        <v>0</v>
      </c>
      <c r="P728">
        <f>2.0/((1/R728-1/Q728)+SIGN(R728)*SQRT((1/R728-1/Q728)*(1/R728-1/Q728) + 4*BR728/((BR728+1)*(BR728+1))*(2*1/R728*1/Q728-1/Q728*1/Q728)))</f>
        <v>0</v>
      </c>
      <c r="Q728">
        <f>IF(LEFT(BS728,1)&lt;&gt;"0",IF(LEFT(BS728,1)="1",3.0,BT728),$D$5+$E$5*(CJ728*CC728/($K$5*1000))+$F$5*(CJ728*CC728/($K$5*1000))*MAX(MIN(BQ728,$J$5),$I$5)*MAX(MIN(BQ728,$J$5),$I$5)+$G$5*MAX(MIN(BQ728,$J$5),$I$5)*(CJ728*CC728/($K$5*1000))+$H$5*(CJ728*CC728/($K$5*1000))*(CJ728*CC728/($K$5*1000)))</f>
        <v>0</v>
      </c>
      <c r="R728">
        <f>I728*(1000-(1000*0.61365*exp(17.502*V728/(240.97+V728))/(CC728+CD728)+BX728)/2)/(1000*0.61365*exp(17.502*V728/(240.97+V728))/(CC728+CD728)-BX728)</f>
        <v>0</v>
      </c>
      <c r="S728">
        <f>1/((BR728+1)/(P728/1.6)+1/(Q728/1.37)) + BR728/((BR728+1)/(P728/1.6) + BR728/(Q728/1.37))</f>
        <v>0</v>
      </c>
      <c r="T728">
        <f>(BM728*BP728)</f>
        <v>0</v>
      </c>
      <c r="U728">
        <f>(CE728+(T728+2*0.95*5.67E-8*(((CE728+$B$7)+273)^4-(CE728+273)^4)-44100*I728)/(1.84*29.3*Q728+8*0.95*5.67E-8*(CE728+273)^3))</f>
        <v>0</v>
      </c>
      <c r="V728">
        <f>($C$7*CF728+$D$7*CG728+$E$7*U728)</f>
        <v>0</v>
      </c>
      <c r="W728">
        <f>0.61365*exp(17.502*V728/(240.97+V728))</f>
        <v>0</v>
      </c>
      <c r="X728">
        <f>(Y728/Z728*100)</f>
        <v>0</v>
      </c>
      <c r="Y728">
        <f>BX728*(CC728+CD728)/1000</f>
        <v>0</v>
      </c>
      <c r="Z728">
        <f>0.61365*exp(17.502*CE728/(240.97+CE728))</f>
        <v>0</v>
      </c>
      <c r="AA728">
        <f>(W728-BX728*(CC728+CD728)/1000)</f>
        <v>0</v>
      </c>
      <c r="AB728">
        <f>(-I728*44100)</f>
        <v>0</v>
      </c>
      <c r="AC728">
        <f>2*29.3*Q728*0.92*(CE728-V728)</f>
        <v>0</v>
      </c>
      <c r="AD728">
        <f>2*0.95*5.67E-8*(((CE728+$B$7)+273)^4-(V728+273)^4)</f>
        <v>0</v>
      </c>
      <c r="AE728">
        <f>T728+AD728+AB728+AC728</f>
        <v>0</v>
      </c>
      <c r="AF728">
        <v>118</v>
      </c>
      <c r="AG728">
        <v>13</v>
      </c>
      <c r="AH728">
        <f>IF(AF728*$H$13&gt;=AJ728,1.0,(AJ728/(AJ728-AF728*$H$13)))</f>
        <v>0</v>
      </c>
      <c r="AI728">
        <f>(AH728-1)*100</f>
        <v>0</v>
      </c>
      <c r="AJ728">
        <f>MAX(0,($B$13+$C$13*CJ728)/(1+$D$13*CJ728)*CC728/(CE728+273)*$E$13)</f>
        <v>0</v>
      </c>
      <c r="AK728" t="s">
        <v>292</v>
      </c>
      <c r="AL728" t="s">
        <v>292</v>
      </c>
      <c r="AM728">
        <v>0</v>
      </c>
      <c r="AN728">
        <v>0</v>
      </c>
      <c r="AO728">
        <f>1-AM728/AN728</f>
        <v>0</v>
      </c>
      <c r="AP728">
        <v>0</v>
      </c>
      <c r="AQ728" t="s">
        <v>292</v>
      </c>
      <c r="AR728" t="s">
        <v>292</v>
      </c>
      <c r="AS728">
        <v>0</v>
      </c>
      <c r="AT728">
        <v>0</v>
      </c>
      <c r="AU728">
        <f>1-AS728/AT728</f>
        <v>0</v>
      </c>
      <c r="AV728">
        <v>0.5</v>
      </c>
      <c r="AW728">
        <f>BN728</f>
        <v>0</v>
      </c>
      <c r="AX728">
        <f>K728</f>
        <v>0</v>
      </c>
      <c r="AY728">
        <f>AU728*AV728*AW728</f>
        <v>0</v>
      </c>
      <c r="AZ728">
        <f>(AX728-AP728)/AW728</f>
        <v>0</v>
      </c>
      <c r="BA728">
        <f>(AN728-AT728)/AT728</f>
        <v>0</v>
      </c>
      <c r="BB728">
        <f>AM728/(AO728+AM728/AT728)</f>
        <v>0</v>
      </c>
      <c r="BC728" t="s">
        <v>292</v>
      </c>
      <c r="BD728">
        <v>0</v>
      </c>
      <c r="BE728">
        <f>IF(BD728&lt;&gt;0, BD728, BB728)</f>
        <v>0</v>
      </c>
      <c r="BF728">
        <f>1-BE728/AT728</f>
        <v>0</v>
      </c>
      <c r="BG728">
        <f>(AT728-AS728)/(AT728-BE728)</f>
        <v>0</v>
      </c>
      <c r="BH728">
        <f>(AN728-AT728)/(AN728-BE728)</f>
        <v>0</v>
      </c>
      <c r="BI728">
        <f>(AT728-AS728)/(AT728-AM728)</f>
        <v>0</v>
      </c>
      <c r="BJ728">
        <f>(AN728-AT728)/(AN728-AM728)</f>
        <v>0</v>
      </c>
      <c r="BK728">
        <f>(BG728*BE728/AS728)</f>
        <v>0</v>
      </c>
      <c r="BL728">
        <f>(1-BK728)</f>
        <v>0</v>
      </c>
      <c r="BM728">
        <f>$B$11*CK728+$C$11*CL728+$F$11*CM728*(1-CP728)</f>
        <v>0</v>
      </c>
      <c r="BN728">
        <f>BM728*BO728</f>
        <v>0</v>
      </c>
      <c r="BO728">
        <f>($B$11*$D$9+$C$11*$D$9+$F$11*((CZ728+CR728)/MAX(CZ728+CR728+DA728, 0.1)*$I$9+DA728/MAX(CZ728+CR728+DA728, 0.1)*$J$9))/($B$11+$C$11+$F$11)</f>
        <v>0</v>
      </c>
      <c r="BP728">
        <f>($B$11*$K$9+$C$11*$K$9+$F$11*((CZ728+CR728)/MAX(CZ728+CR728+DA728, 0.1)*$P$9+DA728/MAX(CZ728+CR728+DA728, 0.1)*$Q$9))/($B$11+$C$11+$F$11)</f>
        <v>0</v>
      </c>
      <c r="BQ728">
        <v>6</v>
      </c>
      <c r="BR728">
        <v>0.5</v>
      </c>
      <c r="BS728" t="s">
        <v>293</v>
      </c>
      <c r="BT728">
        <v>2</v>
      </c>
      <c r="BU728">
        <v>1626466611</v>
      </c>
      <c r="BV728">
        <v>395.688</v>
      </c>
      <c r="BW728">
        <v>419.968666666667</v>
      </c>
      <c r="BX728">
        <v>23.1043</v>
      </c>
      <c r="BY728">
        <v>12.5206666666667</v>
      </c>
      <c r="BZ728">
        <v>394.139</v>
      </c>
      <c r="CA728">
        <v>23.0001333333333</v>
      </c>
      <c r="CB728">
        <v>900.069333333333</v>
      </c>
      <c r="CC728">
        <v>100.748333333333</v>
      </c>
      <c r="CD728">
        <v>0.100337333333333</v>
      </c>
      <c r="CE728">
        <v>38.1163</v>
      </c>
      <c r="CF728">
        <v>34.9964</v>
      </c>
      <c r="CG728">
        <v>999.9</v>
      </c>
      <c r="CH728">
        <v>0</v>
      </c>
      <c r="CI728">
        <v>0</v>
      </c>
      <c r="CJ728">
        <v>9980</v>
      </c>
      <c r="CK728">
        <v>0</v>
      </c>
      <c r="CL728">
        <v>0.221023</v>
      </c>
      <c r="CM728">
        <v>1459.99666666667</v>
      </c>
      <c r="CN728">
        <v>0.972991666666667</v>
      </c>
      <c r="CO728">
        <v>0.0270082666666667</v>
      </c>
      <c r="CP728">
        <v>0</v>
      </c>
      <c r="CQ728">
        <v>873.384</v>
      </c>
      <c r="CR728">
        <v>4.99999</v>
      </c>
      <c r="CS728">
        <v>12891.1666666667</v>
      </c>
      <c r="CT728">
        <v>12728.3</v>
      </c>
      <c r="CU728">
        <v>41.562</v>
      </c>
      <c r="CV728">
        <v>42.687</v>
      </c>
      <c r="CW728">
        <v>42.2913333333333</v>
      </c>
      <c r="CX728">
        <v>42.5</v>
      </c>
      <c r="CY728">
        <v>44.625</v>
      </c>
      <c r="CZ728">
        <v>1415.69666666667</v>
      </c>
      <c r="DA728">
        <v>39.3</v>
      </c>
      <c r="DB728">
        <v>0</v>
      </c>
      <c r="DC728">
        <v>1626466623.2</v>
      </c>
      <c r="DD728">
        <v>0</v>
      </c>
      <c r="DE728">
        <v>874.00012</v>
      </c>
      <c r="DF728">
        <v>-6.22384614733649</v>
      </c>
      <c r="DG728">
        <v>-69.0230768521497</v>
      </c>
      <c r="DH728">
        <v>12898.452</v>
      </c>
      <c r="DI728">
        <v>15</v>
      </c>
      <c r="DJ728">
        <v>1626465084.6</v>
      </c>
      <c r="DK728" t="s">
        <v>294</v>
      </c>
      <c r="DL728">
        <v>1626465076.6</v>
      </c>
      <c r="DM728">
        <v>1626465084.6</v>
      </c>
      <c r="DN728">
        <v>8</v>
      </c>
      <c r="DO728">
        <v>0.212</v>
      </c>
      <c r="DP728">
        <v>0.013</v>
      </c>
      <c r="DQ728">
        <v>1.588</v>
      </c>
      <c r="DR728">
        <v>-0.074</v>
      </c>
      <c r="DS728">
        <v>420</v>
      </c>
      <c r="DT728">
        <v>3</v>
      </c>
      <c r="DU728">
        <v>0.13</v>
      </c>
      <c r="DV728">
        <v>0.03</v>
      </c>
      <c r="DW728">
        <v>-24.3256658536585</v>
      </c>
      <c r="DX728">
        <v>0.175459233449397</v>
      </c>
      <c r="DY728">
        <v>0.0297976477198641</v>
      </c>
      <c r="DZ728">
        <v>1</v>
      </c>
      <c r="EA728">
        <v>874.344393939394</v>
      </c>
      <c r="EB728">
        <v>-5.67541260978088</v>
      </c>
      <c r="EC728">
        <v>0.585999531460864</v>
      </c>
      <c r="ED728">
        <v>1</v>
      </c>
      <c r="EE728">
        <v>10.5337975609756</v>
      </c>
      <c r="EF728">
        <v>0.242207665505214</v>
      </c>
      <c r="EG728">
        <v>0.0265309528186567</v>
      </c>
      <c r="EH728">
        <v>0</v>
      </c>
      <c r="EI728">
        <v>2</v>
      </c>
      <c r="EJ728">
        <v>3</v>
      </c>
      <c r="EK728" t="s">
        <v>354</v>
      </c>
      <c r="EL728">
        <v>100</v>
      </c>
      <c r="EM728">
        <v>100</v>
      </c>
      <c r="EN728">
        <v>1.549</v>
      </c>
      <c r="EO728">
        <v>0.1042</v>
      </c>
      <c r="EP728">
        <v>0.796380875196005</v>
      </c>
      <c r="EQ728">
        <v>0.00225868272383977</v>
      </c>
      <c r="ER728">
        <v>-9.96746185667655e-07</v>
      </c>
      <c r="ES728">
        <v>2.83711317370827e-10</v>
      </c>
      <c r="ET728">
        <v>-0.071317122073674</v>
      </c>
      <c r="EU728">
        <v>-0.00217948432402501</v>
      </c>
      <c r="EV728">
        <v>0.000453263451741206</v>
      </c>
      <c r="EW728">
        <v>-1.16319206543697e-06</v>
      </c>
      <c r="EX728">
        <v>-2</v>
      </c>
      <c r="EY728">
        <v>2196</v>
      </c>
      <c r="EZ728">
        <v>1</v>
      </c>
      <c r="FA728">
        <v>25</v>
      </c>
      <c r="FB728">
        <v>25.6</v>
      </c>
      <c r="FC728">
        <v>25.5</v>
      </c>
      <c r="FD728">
        <v>18</v>
      </c>
      <c r="FE728">
        <v>849.069</v>
      </c>
      <c r="FF728">
        <v>446.003</v>
      </c>
      <c r="FG728">
        <v>47.02</v>
      </c>
      <c r="FH728">
        <v>26.3111</v>
      </c>
      <c r="FI728">
        <v>30.0001</v>
      </c>
      <c r="FJ728">
        <v>26.0208</v>
      </c>
      <c r="FK728">
        <v>26.0144</v>
      </c>
      <c r="FL728">
        <v>25.2726</v>
      </c>
      <c r="FM728">
        <v>19.9871</v>
      </c>
      <c r="FN728">
        <v>0</v>
      </c>
      <c r="FO728">
        <v>47</v>
      </c>
      <c r="FP728">
        <v>420</v>
      </c>
      <c r="FQ728">
        <v>12.6569</v>
      </c>
      <c r="FR728">
        <v>101.366</v>
      </c>
      <c r="FS728">
        <v>101.772</v>
      </c>
    </row>
    <row r="729" spans="1:175">
      <c r="A729">
        <v>713</v>
      </c>
      <c r="B729">
        <v>1626466614</v>
      </c>
      <c r="C729">
        <v>1424.40000009537</v>
      </c>
      <c r="D729" t="s">
        <v>1720</v>
      </c>
      <c r="E729" t="s">
        <v>1721</v>
      </c>
      <c r="F729">
        <v>1</v>
      </c>
      <c r="G729" t="s">
        <v>291</v>
      </c>
      <c r="H729">
        <v>1626466613</v>
      </c>
      <c r="I729">
        <f>(J729)/1000</f>
        <v>0</v>
      </c>
      <c r="J729">
        <f>1000*CB729*AH729*(BX729-BY729)/(100*BQ729*(1000-AH729*BX729))</f>
        <v>0</v>
      </c>
      <c r="K729">
        <f>CB729*AH729*(BW729-BV729*(1000-AH729*BY729)/(1000-AH729*BX729))/(100*BQ729)</f>
        <v>0</v>
      </c>
      <c r="L729">
        <f>BV729 - IF(AH729&gt;1, K729*BQ729*100.0/(AJ729*CJ729), 0)</f>
        <v>0</v>
      </c>
      <c r="M729">
        <f>((S729-I729/2)*L729-K729)/(S729+I729/2)</f>
        <v>0</v>
      </c>
      <c r="N729">
        <f>M729*(CC729+CD729)/1000.0</f>
        <v>0</v>
      </c>
      <c r="O729">
        <f>(BV729 - IF(AH729&gt;1, K729*BQ729*100.0/(AJ729*CJ729), 0))*(CC729+CD729)/1000.0</f>
        <v>0</v>
      </c>
      <c r="P729">
        <f>2.0/((1/R729-1/Q729)+SIGN(R729)*SQRT((1/R729-1/Q729)*(1/R729-1/Q729) + 4*BR729/((BR729+1)*(BR729+1))*(2*1/R729*1/Q729-1/Q729*1/Q729)))</f>
        <v>0</v>
      </c>
      <c r="Q729">
        <f>IF(LEFT(BS729,1)&lt;&gt;"0",IF(LEFT(BS729,1)="1",3.0,BT729),$D$5+$E$5*(CJ729*CC729/($K$5*1000))+$F$5*(CJ729*CC729/($K$5*1000))*MAX(MIN(BQ729,$J$5),$I$5)*MAX(MIN(BQ729,$J$5),$I$5)+$G$5*MAX(MIN(BQ729,$J$5),$I$5)*(CJ729*CC729/($K$5*1000))+$H$5*(CJ729*CC729/($K$5*1000))*(CJ729*CC729/($K$5*1000)))</f>
        <v>0</v>
      </c>
      <c r="R729">
        <f>I729*(1000-(1000*0.61365*exp(17.502*V729/(240.97+V729))/(CC729+CD729)+BX729)/2)/(1000*0.61365*exp(17.502*V729/(240.97+V729))/(CC729+CD729)-BX729)</f>
        <v>0</v>
      </c>
      <c r="S729">
        <f>1/((BR729+1)/(P729/1.6)+1/(Q729/1.37)) + BR729/((BR729+1)/(P729/1.6) + BR729/(Q729/1.37))</f>
        <v>0</v>
      </c>
      <c r="T729">
        <f>(BM729*BP729)</f>
        <v>0</v>
      </c>
      <c r="U729">
        <f>(CE729+(T729+2*0.95*5.67E-8*(((CE729+$B$7)+273)^4-(CE729+273)^4)-44100*I729)/(1.84*29.3*Q729+8*0.95*5.67E-8*(CE729+273)^3))</f>
        <v>0</v>
      </c>
      <c r="V729">
        <f>($C$7*CF729+$D$7*CG729+$E$7*U729)</f>
        <v>0</v>
      </c>
      <c r="W729">
        <f>0.61365*exp(17.502*V729/(240.97+V729))</f>
        <v>0</v>
      </c>
      <c r="X729">
        <f>(Y729/Z729*100)</f>
        <v>0</v>
      </c>
      <c r="Y729">
        <f>BX729*(CC729+CD729)/1000</f>
        <v>0</v>
      </c>
      <c r="Z729">
        <f>0.61365*exp(17.502*CE729/(240.97+CE729))</f>
        <v>0</v>
      </c>
      <c r="AA729">
        <f>(W729-BX729*(CC729+CD729)/1000)</f>
        <v>0</v>
      </c>
      <c r="AB729">
        <f>(-I729*44100)</f>
        <v>0</v>
      </c>
      <c r="AC729">
        <f>2*29.3*Q729*0.92*(CE729-V729)</f>
        <v>0</v>
      </c>
      <c r="AD729">
        <f>2*0.95*5.67E-8*(((CE729+$B$7)+273)^4-(V729+273)^4)</f>
        <v>0</v>
      </c>
      <c r="AE729">
        <f>T729+AD729+AB729+AC729</f>
        <v>0</v>
      </c>
      <c r="AF729">
        <v>118</v>
      </c>
      <c r="AG729">
        <v>13</v>
      </c>
      <c r="AH729">
        <f>IF(AF729*$H$13&gt;=AJ729,1.0,(AJ729/(AJ729-AF729*$H$13)))</f>
        <v>0</v>
      </c>
      <c r="AI729">
        <f>(AH729-1)*100</f>
        <v>0</v>
      </c>
      <c r="AJ729">
        <f>MAX(0,($B$13+$C$13*CJ729)/(1+$D$13*CJ729)*CC729/(CE729+273)*$E$13)</f>
        <v>0</v>
      </c>
      <c r="AK729" t="s">
        <v>292</v>
      </c>
      <c r="AL729" t="s">
        <v>292</v>
      </c>
      <c r="AM729">
        <v>0</v>
      </c>
      <c r="AN729">
        <v>0</v>
      </c>
      <c r="AO729">
        <f>1-AM729/AN729</f>
        <v>0</v>
      </c>
      <c r="AP729">
        <v>0</v>
      </c>
      <c r="AQ729" t="s">
        <v>292</v>
      </c>
      <c r="AR729" t="s">
        <v>292</v>
      </c>
      <c r="AS729">
        <v>0</v>
      </c>
      <c r="AT729">
        <v>0</v>
      </c>
      <c r="AU729">
        <f>1-AS729/AT729</f>
        <v>0</v>
      </c>
      <c r="AV729">
        <v>0.5</v>
      </c>
      <c r="AW729">
        <f>BN729</f>
        <v>0</v>
      </c>
      <c r="AX729">
        <f>K729</f>
        <v>0</v>
      </c>
      <c r="AY729">
        <f>AU729*AV729*AW729</f>
        <v>0</v>
      </c>
      <c r="AZ729">
        <f>(AX729-AP729)/AW729</f>
        <v>0</v>
      </c>
      <c r="BA729">
        <f>(AN729-AT729)/AT729</f>
        <v>0</v>
      </c>
      <c r="BB729">
        <f>AM729/(AO729+AM729/AT729)</f>
        <v>0</v>
      </c>
      <c r="BC729" t="s">
        <v>292</v>
      </c>
      <c r="BD729">
        <v>0</v>
      </c>
      <c r="BE729">
        <f>IF(BD729&lt;&gt;0, BD729, BB729)</f>
        <v>0</v>
      </c>
      <c r="BF729">
        <f>1-BE729/AT729</f>
        <v>0</v>
      </c>
      <c r="BG729">
        <f>(AT729-AS729)/(AT729-BE729)</f>
        <v>0</v>
      </c>
      <c r="BH729">
        <f>(AN729-AT729)/(AN729-BE729)</f>
        <v>0</v>
      </c>
      <c r="BI729">
        <f>(AT729-AS729)/(AT729-AM729)</f>
        <v>0</v>
      </c>
      <c r="BJ729">
        <f>(AN729-AT729)/(AN729-AM729)</f>
        <v>0</v>
      </c>
      <c r="BK729">
        <f>(BG729*BE729/AS729)</f>
        <v>0</v>
      </c>
      <c r="BL729">
        <f>(1-BK729)</f>
        <v>0</v>
      </c>
      <c r="BM729">
        <f>$B$11*CK729+$C$11*CL729+$F$11*CM729*(1-CP729)</f>
        <v>0</v>
      </c>
      <c r="BN729">
        <f>BM729*BO729</f>
        <v>0</v>
      </c>
      <c r="BO729">
        <f>($B$11*$D$9+$C$11*$D$9+$F$11*((CZ729+CR729)/MAX(CZ729+CR729+DA729, 0.1)*$I$9+DA729/MAX(CZ729+CR729+DA729, 0.1)*$J$9))/($B$11+$C$11+$F$11)</f>
        <v>0</v>
      </c>
      <c r="BP729">
        <f>($B$11*$K$9+$C$11*$K$9+$F$11*((CZ729+CR729)/MAX(CZ729+CR729+DA729, 0.1)*$P$9+DA729/MAX(CZ729+CR729+DA729, 0.1)*$Q$9))/($B$11+$C$11+$F$11)</f>
        <v>0</v>
      </c>
      <c r="BQ729">
        <v>6</v>
      </c>
      <c r="BR729">
        <v>0.5</v>
      </c>
      <c r="BS729" t="s">
        <v>293</v>
      </c>
      <c r="BT729">
        <v>2</v>
      </c>
      <c r="BU729">
        <v>1626466613</v>
      </c>
      <c r="BV729">
        <v>395.707</v>
      </c>
      <c r="BW729">
        <v>419.975</v>
      </c>
      <c r="BX729">
        <v>23.1138666666667</v>
      </c>
      <c r="BY729">
        <v>12.5353</v>
      </c>
      <c r="BZ729">
        <v>394.157666666667</v>
      </c>
      <c r="CA729">
        <v>23.0095</v>
      </c>
      <c r="CB729">
        <v>900.017</v>
      </c>
      <c r="CC729">
        <v>100.748333333333</v>
      </c>
      <c r="CD729">
        <v>0.0994441666666667</v>
      </c>
      <c r="CE729">
        <v>38.1231333333333</v>
      </c>
      <c r="CF729">
        <v>35.0027</v>
      </c>
      <c r="CG729">
        <v>999.9</v>
      </c>
      <c r="CH729">
        <v>0</v>
      </c>
      <c r="CI729">
        <v>0</v>
      </c>
      <c r="CJ729">
        <v>10011.2333333333</v>
      </c>
      <c r="CK729">
        <v>0</v>
      </c>
      <c r="CL729">
        <v>0.221023</v>
      </c>
      <c r="CM729">
        <v>1460.08</v>
      </c>
      <c r="CN729">
        <v>0.972993</v>
      </c>
      <c r="CO729">
        <v>0.0270067</v>
      </c>
      <c r="CP729">
        <v>0</v>
      </c>
      <c r="CQ729">
        <v>873.133333333333</v>
      </c>
      <c r="CR729">
        <v>4.99999</v>
      </c>
      <c r="CS729">
        <v>12887.6666666667</v>
      </c>
      <c r="CT729">
        <v>12729</v>
      </c>
      <c r="CU729">
        <v>41.625</v>
      </c>
      <c r="CV729">
        <v>42.687</v>
      </c>
      <c r="CW729">
        <v>42.312</v>
      </c>
      <c r="CX729">
        <v>42.458</v>
      </c>
      <c r="CY729">
        <v>44.625</v>
      </c>
      <c r="CZ729">
        <v>1415.78</v>
      </c>
      <c r="DA729">
        <v>39.3</v>
      </c>
      <c r="DB729">
        <v>0</v>
      </c>
      <c r="DC729">
        <v>1626466625</v>
      </c>
      <c r="DD729">
        <v>0</v>
      </c>
      <c r="DE729">
        <v>873.840653846154</v>
      </c>
      <c r="DF729">
        <v>-6.77596579490241</v>
      </c>
      <c r="DG729">
        <v>-72.529914373563</v>
      </c>
      <c r="DH729">
        <v>12896.35</v>
      </c>
      <c r="DI729">
        <v>15</v>
      </c>
      <c r="DJ729">
        <v>1626465084.6</v>
      </c>
      <c r="DK729" t="s">
        <v>294</v>
      </c>
      <c r="DL729">
        <v>1626465076.6</v>
      </c>
      <c r="DM729">
        <v>1626465084.6</v>
      </c>
      <c r="DN729">
        <v>8</v>
      </c>
      <c r="DO729">
        <v>0.212</v>
      </c>
      <c r="DP729">
        <v>0.013</v>
      </c>
      <c r="DQ729">
        <v>1.588</v>
      </c>
      <c r="DR729">
        <v>-0.074</v>
      </c>
      <c r="DS729">
        <v>420</v>
      </c>
      <c r="DT729">
        <v>3</v>
      </c>
      <c r="DU729">
        <v>0.13</v>
      </c>
      <c r="DV729">
        <v>0.03</v>
      </c>
      <c r="DW729">
        <v>-24.3205146341463</v>
      </c>
      <c r="DX729">
        <v>0.26904878048781</v>
      </c>
      <c r="DY729">
        <v>0.0339372704033062</v>
      </c>
      <c r="DZ729">
        <v>1</v>
      </c>
      <c r="EA729">
        <v>874.158657142857</v>
      </c>
      <c r="EB729">
        <v>-5.91207827788682</v>
      </c>
      <c r="EC729">
        <v>0.631755329803158</v>
      </c>
      <c r="ED729">
        <v>1</v>
      </c>
      <c r="EE729">
        <v>10.5420390243902</v>
      </c>
      <c r="EF729">
        <v>0.248600696864114</v>
      </c>
      <c r="EG729">
        <v>0.0271340293776595</v>
      </c>
      <c r="EH729">
        <v>0</v>
      </c>
      <c r="EI729">
        <v>2</v>
      </c>
      <c r="EJ729">
        <v>3</v>
      </c>
      <c r="EK729" t="s">
        <v>354</v>
      </c>
      <c r="EL729">
        <v>100</v>
      </c>
      <c r="EM729">
        <v>100</v>
      </c>
      <c r="EN729">
        <v>1.55</v>
      </c>
      <c r="EO729">
        <v>0.1044</v>
      </c>
      <c r="EP729">
        <v>0.796380875196005</v>
      </c>
      <c r="EQ729">
        <v>0.00225868272383977</v>
      </c>
      <c r="ER729">
        <v>-9.96746185667655e-07</v>
      </c>
      <c r="ES729">
        <v>2.83711317370827e-10</v>
      </c>
      <c r="ET729">
        <v>-0.071317122073674</v>
      </c>
      <c r="EU729">
        <v>-0.00217948432402501</v>
      </c>
      <c r="EV729">
        <v>0.000453263451741206</v>
      </c>
      <c r="EW729">
        <v>-1.16319206543697e-06</v>
      </c>
      <c r="EX729">
        <v>-2</v>
      </c>
      <c r="EY729">
        <v>2196</v>
      </c>
      <c r="EZ729">
        <v>1</v>
      </c>
      <c r="FA729">
        <v>25</v>
      </c>
      <c r="FB729">
        <v>25.6</v>
      </c>
      <c r="FC729">
        <v>25.5</v>
      </c>
      <c r="FD729">
        <v>18</v>
      </c>
      <c r="FE729">
        <v>849.069</v>
      </c>
      <c r="FF729">
        <v>445.949</v>
      </c>
      <c r="FG729">
        <v>46.9893</v>
      </c>
      <c r="FH729">
        <v>26.315</v>
      </c>
      <c r="FI729">
        <v>30.0006</v>
      </c>
      <c r="FJ729">
        <v>26.0238</v>
      </c>
      <c r="FK729">
        <v>26.0172</v>
      </c>
      <c r="FL729">
        <v>25.2732</v>
      </c>
      <c r="FM729">
        <v>19.9871</v>
      </c>
      <c r="FN729">
        <v>0</v>
      </c>
      <c r="FO729">
        <v>47</v>
      </c>
      <c r="FP729">
        <v>420</v>
      </c>
      <c r="FQ729">
        <v>12.6603</v>
      </c>
      <c r="FR729">
        <v>101.365</v>
      </c>
      <c r="FS729">
        <v>101.771</v>
      </c>
    </row>
    <row r="730" spans="1:175">
      <c r="A730">
        <v>714</v>
      </c>
      <c r="B730">
        <v>1626466616</v>
      </c>
      <c r="C730">
        <v>1426.40000009537</v>
      </c>
      <c r="D730" t="s">
        <v>1722</v>
      </c>
      <c r="E730" t="s">
        <v>1723</v>
      </c>
      <c r="F730">
        <v>1</v>
      </c>
      <c r="G730" t="s">
        <v>291</v>
      </c>
      <c r="H730">
        <v>1626466615</v>
      </c>
      <c r="I730">
        <f>(J730)/1000</f>
        <v>0</v>
      </c>
      <c r="J730">
        <f>1000*CB730*AH730*(BX730-BY730)/(100*BQ730*(1000-AH730*BX730))</f>
        <v>0</v>
      </c>
      <c r="K730">
        <f>CB730*AH730*(BW730-BV730*(1000-AH730*BY730)/(1000-AH730*BX730))/(100*BQ730)</f>
        <v>0</v>
      </c>
      <c r="L730">
        <f>BV730 - IF(AH730&gt;1, K730*BQ730*100.0/(AJ730*CJ730), 0)</f>
        <v>0</v>
      </c>
      <c r="M730">
        <f>((S730-I730/2)*L730-K730)/(S730+I730/2)</f>
        <v>0</v>
      </c>
      <c r="N730">
        <f>M730*(CC730+CD730)/1000.0</f>
        <v>0</v>
      </c>
      <c r="O730">
        <f>(BV730 - IF(AH730&gt;1, K730*BQ730*100.0/(AJ730*CJ730), 0))*(CC730+CD730)/1000.0</f>
        <v>0</v>
      </c>
      <c r="P730">
        <f>2.0/((1/R730-1/Q730)+SIGN(R730)*SQRT((1/R730-1/Q730)*(1/R730-1/Q730) + 4*BR730/((BR730+1)*(BR730+1))*(2*1/R730*1/Q730-1/Q730*1/Q730)))</f>
        <v>0</v>
      </c>
      <c r="Q730">
        <f>IF(LEFT(BS730,1)&lt;&gt;"0",IF(LEFT(BS730,1)="1",3.0,BT730),$D$5+$E$5*(CJ730*CC730/($K$5*1000))+$F$5*(CJ730*CC730/($K$5*1000))*MAX(MIN(BQ730,$J$5),$I$5)*MAX(MIN(BQ730,$J$5),$I$5)+$G$5*MAX(MIN(BQ730,$J$5),$I$5)*(CJ730*CC730/($K$5*1000))+$H$5*(CJ730*CC730/($K$5*1000))*(CJ730*CC730/($K$5*1000)))</f>
        <v>0</v>
      </c>
      <c r="R730">
        <f>I730*(1000-(1000*0.61365*exp(17.502*V730/(240.97+V730))/(CC730+CD730)+BX730)/2)/(1000*0.61365*exp(17.502*V730/(240.97+V730))/(CC730+CD730)-BX730)</f>
        <v>0</v>
      </c>
      <c r="S730">
        <f>1/((BR730+1)/(P730/1.6)+1/(Q730/1.37)) + BR730/((BR730+1)/(P730/1.6) + BR730/(Q730/1.37))</f>
        <v>0</v>
      </c>
      <c r="T730">
        <f>(BM730*BP730)</f>
        <v>0</v>
      </c>
      <c r="U730">
        <f>(CE730+(T730+2*0.95*5.67E-8*(((CE730+$B$7)+273)^4-(CE730+273)^4)-44100*I730)/(1.84*29.3*Q730+8*0.95*5.67E-8*(CE730+273)^3))</f>
        <v>0</v>
      </c>
      <c r="V730">
        <f>($C$7*CF730+$D$7*CG730+$E$7*U730)</f>
        <v>0</v>
      </c>
      <c r="W730">
        <f>0.61365*exp(17.502*V730/(240.97+V730))</f>
        <v>0</v>
      </c>
      <c r="X730">
        <f>(Y730/Z730*100)</f>
        <v>0</v>
      </c>
      <c r="Y730">
        <f>BX730*(CC730+CD730)/1000</f>
        <v>0</v>
      </c>
      <c r="Z730">
        <f>0.61365*exp(17.502*CE730/(240.97+CE730))</f>
        <v>0</v>
      </c>
      <c r="AA730">
        <f>(W730-BX730*(CC730+CD730)/1000)</f>
        <v>0</v>
      </c>
      <c r="AB730">
        <f>(-I730*44100)</f>
        <v>0</v>
      </c>
      <c r="AC730">
        <f>2*29.3*Q730*0.92*(CE730-V730)</f>
        <v>0</v>
      </c>
      <c r="AD730">
        <f>2*0.95*5.67E-8*(((CE730+$B$7)+273)^4-(V730+273)^4)</f>
        <v>0</v>
      </c>
      <c r="AE730">
        <f>T730+AD730+AB730+AC730</f>
        <v>0</v>
      </c>
      <c r="AF730">
        <v>118</v>
      </c>
      <c r="AG730">
        <v>13</v>
      </c>
      <c r="AH730">
        <f>IF(AF730*$H$13&gt;=AJ730,1.0,(AJ730/(AJ730-AF730*$H$13)))</f>
        <v>0</v>
      </c>
      <c r="AI730">
        <f>(AH730-1)*100</f>
        <v>0</v>
      </c>
      <c r="AJ730">
        <f>MAX(0,($B$13+$C$13*CJ730)/(1+$D$13*CJ730)*CC730/(CE730+273)*$E$13)</f>
        <v>0</v>
      </c>
      <c r="AK730" t="s">
        <v>292</v>
      </c>
      <c r="AL730" t="s">
        <v>292</v>
      </c>
      <c r="AM730">
        <v>0</v>
      </c>
      <c r="AN730">
        <v>0</v>
      </c>
      <c r="AO730">
        <f>1-AM730/AN730</f>
        <v>0</v>
      </c>
      <c r="AP730">
        <v>0</v>
      </c>
      <c r="AQ730" t="s">
        <v>292</v>
      </c>
      <c r="AR730" t="s">
        <v>292</v>
      </c>
      <c r="AS730">
        <v>0</v>
      </c>
      <c r="AT730">
        <v>0</v>
      </c>
      <c r="AU730">
        <f>1-AS730/AT730</f>
        <v>0</v>
      </c>
      <c r="AV730">
        <v>0.5</v>
      </c>
      <c r="AW730">
        <f>BN730</f>
        <v>0</v>
      </c>
      <c r="AX730">
        <f>K730</f>
        <v>0</v>
      </c>
      <c r="AY730">
        <f>AU730*AV730*AW730</f>
        <v>0</v>
      </c>
      <c r="AZ730">
        <f>(AX730-AP730)/AW730</f>
        <v>0</v>
      </c>
      <c r="BA730">
        <f>(AN730-AT730)/AT730</f>
        <v>0</v>
      </c>
      <c r="BB730">
        <f>AM730/(AO730+AM730/AT730)</f>
        <v>0</v>
      </c>
      <c r="BC730" t="s">
        <v>292</v>
      </c>
      <c r="BD730">
        <v>0</v>
      </c>
      <c r="BE730">
        <f>IF(BD730&lt;&gt;0, BD730, BB730)</f>
        <v>0</v>
      </c>
      <c r="BF730">
        <f>1-BE730/AT730</f>
        <v>0</v>
      </c>
      <c r="BG730">
        <f>(AT730-AS730)/(AT730-BE730)</f>
        <v>0</v>
      </c>
      <c r="BH730">
        <f>(AN730-AT730)/(AN730-BE730)</f>
        <v>0</v>
      </c>
      <c r="BI730">
        <f>(AT730-AS730)/(AT730-AM730)</f>
        <v>0</v>
      </c>
      <c r="BJ730">
        <f>(AN730-AT730)/(AN730-AM730)</f>
        <v>0</v>
      </c>
      <c r="BK730">
        <f>(BG730*BE730/AS730)</f>
        <v>0</v>
      </c>
      <c r="BL730">
        <f>(1-BK730)</f>
        <v>0</v>
      </c>
      <c r="BM730">
        <f>$B$11*CK730+$C$11*CL730+$F$11*CM730*(1-CP730)</f>
        <v>0</v>
      </c>
      <c r="BN730">
        <f>BM730*BO730</f>
        <v>0</v>
      </c>
      <c r="BO730">
        <f>($B$11*$D$9+$C$11*$D$9+$F$11*((CZ730+CR730)/MAX(CZ730+CR730+DA730, 0.1)*$I$9+DA730/MAX(CZ730+CR730+DA730, 0.1)*$J$9))/($B$11+$C$11+$F$11)</f>
        <v>0</v>
      </c>
      <c r="BP730">
        <f>($B$11*$K$9+$C$11*$K$9+$F$11*((CZ730+CR730)/MAX(CZ730+CR730+DA730, 0.1)*$P$9+DA730/MAX(CZ730+CR730+DA730, 0.1)*$Q$9))/($B$11+$C$11+$F$11)</f>
        <v>0</v>
      </c>
      <c r="BQ730">
        <v>6</v>
      </c>
      <c r="BR730">
        <v>0.5</v>
      </c>
      <c r="BS730" t="s">
        <v>293</v>
      </c>
      <c r="BT730">
        <v>2</v>
      </c>
      <c r="BU730">
        <v>1626466615</v>
      </c>
      <c r="BV730">
        <v>395.700666666667</v>
      </c>
      <c r="BW730">
        <v>419.966666666667</v>
      </c>
      <c r="BX730">
        <v>23.1253333333333</v>
      </c>
      <c r="BY730">
        <v>12.5585666666667</v>
      </c>
      <c r="BZ730">
        <v>394.151333333333</v>
      </c>
      <c r="CA730">
        <v>23.0208</v>
      </c>
      <c r="CB730">
        <v>899.978</v>
      </c>
      <c r="CC730">
        <v>100.749333333333</v>
      </c>
      <c r="CD730">
        <v>0.0994975</v>
      </c>
      <c r="CE730">
        <v>38.13</v>
      </c>
      <c r="CF730">
        <v>35.0137</v>
      </c>
      <c r="CG730">
        <v>999.9</v>
      </c>
      <c r="CH730">
        <v>0</v>
      </c>
      <c r="CI730">
        <v>0</v>
      </c>
      <c r="CJ730">
        <v>10026.2333333333</v>
      </c>
      <c r="CK730">
        <v>0</v>
      </c>
      <c r="CL730">
        <v>0.221023</v>
      </c>
      <c r="CM730">
        <v>1460.08333333333</v>
      </c>
      <c r="CN730">
        <v>0.972991666666667</v>
      </c>
      <c r="CO730">
        <v>0.0270082666666667</v>
      </c>
      <c r="CP730">
        <v>0</v>
      </c>
      <c r="CQ730">
        <v>872.949666666667</v>
      </c>
      <c r="CR730">
        <v>4.99999</v>
      </c>
      <c r="CS730">
        <v>12884</v>
      </c>
      <c r="CT730">
        <v>12729</v>
      </c>
      <c r="CU730">
        <v>41.625</v>
      </c>
      <c r="CV730">
        <v>42.687</v>
      </c>
      <c r="CW730">
        <v>42.312</v>
      </c>
      <c r="CX730">
        <v>42.5</v>
      </c>
      <c r="CY730">
        <v>44.625</v>
      </c>
      <c r="CZ730">
        <v>1415.78333333333</v>
      </c>
      <c r="DA730">
        <v>39.3</v>
      </c>
      <c r="DB730">
        <v>0</v>
      </c>
      <c r="DC730">
        <v>1626466627.4</v>
      </c>
      <c r="DD730">
        <v>0</v>
      </c>
      <c r="DE730">
        <v>873.617153846154</v>
      </c>
      <c r="DF730">
        <v>-6.83186324289249</v>
      </c>
      <c r="DG730">
        <v>-87.3196580898096</v>
      </c>
      <c r="DH730">
        <v>12893.2576923077</v>
      </c>
      <c r="DI730">
        <v>15</v>
      </c>
      <c r="DJ730">
        <v>1626465084.6</v>
      </c>
      <c r="DK730" t="s">
        <v>294</v>
      </c>
      <c r="DL730">
        <v>1626465076.6</v>
      </c>
      <c r="DM730">
        <v>1626465084.6</v>
      </c>
      <c r="DN730">
        <v>8</v>
      </c>
      <c r="DO730">
        <v>0.212</v>
      </c>
      <c r="DP730">
        <v>0.013</v>
      </c>
      <c r="DQ730">
        <v>1.588</v>
      </c>
      <c r="DR730">
        <v>-0.074</v>
      </c>
      <c r="DS730">
        <v>420</v>
      </c>
      <c r="DT730">
        <v>3</v>
      </c>
      <c r="DU730">
        <v>0.13</v>
      </c>
      <c r="DV730">
        <v>0.03</v>
      </c>
      <c r="DW730">
        <v>-24.3143487804878</v>
      </c>
      <c r="DX730">
        <v>0.342261324041762</v>
      </c>
      <c r="DY730">
        <v>0.0370083321004102</v>
      </c>
      <c r="DZ730">
        <v>1</v>
      </c>
      <c r="EA730">
        <v>873.912575757576</v>
      </c>
      <c r="EB730">
        <v>-6.15893687146142</v>
      </c>
      <c r="EC730">
        <v>0.616070884858132</v>
      </c>
      <c r="ED730">
        <v>1</v>
      </c>
      <c r="EE730">
        <v>10.5475121951219</v>
      </c>
      <c r="EF730">
        <v>0.239061324041824</v>
      </c>
      <c r="EG730">
        <v>0.0265887945875788</v>
      </c>
      <c r="EH730">
        <v>0</v>
      </c>
      <c r="EI730">
        <v>2</v>
      </c>
      <c r="EJ730">
        <v>3</v>
      </c>
      <c r="EK730" t="s">
        <v>354</v>
      </c>
      <c r="EL730">
        <v>100</v>
      </c>
      <c r="EM730">
        <v>100</v>
      </c>
      <c r="EN730">
        <v>1.549</v>
      </c>
      <c r="EO730">
        <v>0.1047</v>
      </c>
      <c r="EP730">
        <v>0.796380875196005</v>
      </c>
      <c r="EQ730">
        <v>0.00225868272383977</v>
      </c>
      <c r="ER730">
        <v>-9.96746185667655e-07</v>
      </c>
      <c r="ES730">
        <v>2.83711317370827e-10</v>
      </c>
      <c r="ET730">
        <v>-0.071317122073674</v>
      </c>
      <c r="EU730">
        <v>-0.00217948432402501</v>
      </c>
      <c r="EV730">
        <v>0.000453263451741206</v>
      </c>
      <c r="EW730">
        <v>-1.16319206543697e-06</v>
      </c>
      <c r="EX730">
        <v>-2</v>
      </c>
      <c r="EY730">
        <v>2196</v>
      </c>
      <c r="EZ730">
        <v>1</v>
      </c>
      <c r="FA730">
        <v>25</v>
      </c>
      <c r="FB730">
        <v>25.7</v>
      </c>
      <c r="FC730">
        <v>25.5</v>
      </c>
      <c r="FD730">
        <v>18</v>
      </c>
      <c r="FE730">
        <v>849.044</v>
      </c>
      <c r="FF730">
        <v>445.746</v>
      </c>
      <c r="FG730">
        <v>46.971</v>
      </c>
      <c r="FH730">
        <v>26.3183</v>
      </c>
      <c r="FI730">
        <v>30.0011</v>
      </c>
      <c r="FJ730">
        <v>26.0269</v>
      </c>
      <c r="FK730">
        <v>26.0203</v>
      </c>
      <c r="FL730">
        <v>25.2737</v>
      </c>
      <c r="FM730">
        <v>19.9871</v>
      </c>
      <c r="FN730">
        <v>0</v>
      </c>
      <c r="FO730">
        <v>47</v>
      </c>
      <c r="FP730">
        <v>420</v>
      </c>
      <c r="FQ730">
        <v>12.6589</v>
      </c>
      <c r="FR730">
        <v>101.363</v>
      </c>
      <c r="FS730">
        <v>101.771</v>
      </c>
    </row>
    <row r="731" spans="1:175">
      <c r="A731">
        <v>715</v>
      </c>
      <c r="B731">
        <v>1626466618</v>
      </c>
      <c r="C731">
        <v>1428.40000009537</v>
      </c>
      <c r="D731" t="s">
        <v>1724</v>
      </c>
      <c r="E731" t="s">
        <v>1725</v>
      </c>
      <c r="F731">
        <v>1</v>
      </c>
      <c r="G731" t="s">
        <v>291</v>
      </c>
      <c r="H731">
        <v>1626466617</v>
      </c>
      <c r="I731">
        <f>(J731)/1000</f>
        <v>0</v>
      </c>
      <c r="J731">
        <f>1000*CB731*AH731*(BX731-BY731)/(100*BQ731*(1000-AH731*BX731))</f>
        <v>0</v>
      </c>
      <c r="K731">
        <f>CB731*AH731*(BW731-BV731*(1000-AH731*BY731)/(1000-AH731*BX731))/(100*BQ731)</f>
        <v>0</v>
      </c>
      <c r="L731">
        <f>BV731 - IF(AH731&gt;1, K731*BQ731*100.0/(AJ731*CJ731), 0)</f>
        <v>0</v>
      </c>
      <c r="M731">
        <f>((S731-I731/2)*L731-K731)/(S731+I731/2)</f>
        <v>0</v>
      </c>
      <c r="N731">
        <f>M731*(CC731+CD731)/1000.0</f>
        <v>0</v>
      </c>
      <c r="O731">
        <f>(BV731 - IF(AH731&gt;1, K731*BQ731*100.0/(AJ731*CJ731), 0))*(CC731+CD731)/1000.0</f>
        <v>0</v>
      </c>
      <c r="P731">
        <f>2.0/((1/R731-1/Q731)+SIGN(R731)*SQRT((1/R731-1/Q731)*(1/R731-1/Q731) + 4*BR731/((BR731+1)*(BR731+1))*(2*1/R731*1/Q731-1/Q731*1/Q731)))</f>
        <v>0</v>
      </c>
      <c r="Q731">
        <f>IF(LEFT(BS731,1)&lt;&gt;"0",IF(LEFT(BS731,1)="1",3.0,BT731),$D$5+$E$5*(CJ731*CC731/($K$5*1000))+$F$5*(CJ731*CC731/($K$5*1000))*MAX(MIN(BQ731,$J$5),$I$5)*MAX(MIN(BQ731,$J$5),$I$5)+$G$5*MAX(MIN(BQ731,$J$5),$I$5)*(CJ731*CC731/($K$5*1000))+$H$5*(CJ731*CC731/($K$5*1000))*(CJ731*CC731/($K$5*1000)))</f>
        <v>0</v>
      </c>
      <c r="R731">
        <f>I731*(1000-(1000*0.61365*exp(17.502*V731/(240.97+V731))/(CC731+CD731)+BX731)/2)/(1000*0.61365*exp(17.502*V731/(240.97+V731))/(CC731+CD731)-BX731)</f>
        <v>0</v>
      </c>
      <c r="S731">
        <f>1/((BR731+1)/(P731/1.6)+1/(Q731/1.37)) + BR731/((BR731+1)/(P731/1.6) + BR731/(Q731/1.37))</f>
        <v>0</v>
      </c>
      <c r="T731">
        <f>(BM731*BP731)</f>
        <v>0</v>
      </c>
      <c r="U731">
        <f>(CE731+(T731+2*0.95*5.67E-8*(((CE731+$B$7)+273)^4-(CE731+273)^4)-44100*I731)/(1.84*29.3*Q731+8*0.95*5.67E-8*(CE731+273)^3))</f>
        <v>0</v>
      </c>
      <c r="V731">
        <f>($C$7*CF731+$D$7*CG731+$E$7*U731)</f>
        <v>0</v>
      </c>
      <c r="W731">
        <f>0.61365*exp(17.502*V731/(240.97+V731))</f>
        <v>0</v>
      </c>
      <c r="X731">
        <f>(Y731/Z731*100)</f>
        <v>0</v>
      </c>
      <c r="Y731">
        <f>BX731*(CC731+CD731)/1000</f>
        <v>0</v>
      </c>
      <c r="Z731">
        <f>0.61365*exp(17.502*CE731/(240.97+CE731))</f>
        <v>0</v>
      </c>
      <c r="AA731">
        <f>(W731-BX731*(CC731+CD731)/1000)</f>
        <v>0</v>
      </c>
      <c r="AB731">
        <f>(-I731*44100)</f>
        <v>0</v>
      </c>
      <c r="AC731">
        <f>2*29.3*Q731*0.92*(CE731-V731)</f>
        <v>0</v>
      </c>
      <c r="AD731">
        <f>2*0.95*5.67E-8*(((CE731+$B$7)+273)^4-(V731+273)^4)</f>
        <v>0</v>
      </c>
      <c r="AE731">
        <f>T731+AD731+AB731+AC731</f>
        <v>0</v>
      </c>
      <c r="AF731">
        <v>118</v>
      </c>
      <c r="AG731">
        <v>13</v>
      </c>
      <c r="AH731">
        <f>IF(AF731*$H$13&gt;=AJ731,1.0,(AJ731/(AJ731-AF731*$H$13)))</f>
        <v>0</v>
      </c>
      <c r="AI731">
        <f>(AH731-1)*100</f>
        <v>0</v>
      </c>
      <c r="AJ731">
        <f>MAX(0,($B$13+$C$13*CJ731)/(1+$D$13*CJ731)*CC731/(CE731+273)*$E$13)</f>
        <v>0</v>
      </c>
      <c r="AK731" t="s">
        <v>292</v>
      </c>
      <c r="AL731" t="s">
        <v>292</v>
      </c>
      <c r="AM731">
        <v>0</v>
      </c>
      <c r="AN731">
        <v>0</v>
      </c>
      <c r="AO731">
        <f>1-AM731/AN731</f>
        <v>0</v>
      </c>
      <c r="AP731">
        <v>0</v>
      </c>
      <c r="AQ731" t="s">
        <v>292</v>
      </c>
      <c r="AR731" t="s">
        <v>292</v>
      </c>
      <c r="AS731">
        <v>0</v>
      </c>
      <c r="AT731">
        <v>0</v>
      </c>
      <c r="AU731">
        <f>1-AS731/AT731</f>
        <v>0</v>
      </c>
      <c r="AV731">
        <v>0.5</v>
      </c>
      <c r="AW731">
        <f>BN731</f>
        <v>0</v>
      </c>
      <c r="AX731">
        <f>K731</f>
        <v>0</v>
      </c>
      <c r="AY731">
        <f>AU731*AV731*AW731</f>
        <v>0</v>
      </c>
      <c r="AZ731">
        <f>(AX731-AP731)/AW731</f>
        <v>0</v>
      </c>
      <c r="BA731">
        <f>(AN731-AT731)/AT731</f>
        <v>0</v>
      </c>
      <c r="BB731">
        <f>AM731/(AO731+AM731/AT731)</f>
        <v>0</v>
      </c>
      <c r="BC731" t="s">
        <v>292</v>
      </c>
      <c r="BD731">
        <v>0</v>
      </c>
      <c r="BE731">
        <f>IF(BD731&lt;&gt;0, BD731, BB731)</f>
        <v>0</v>
      </c>
      <c r="BF731">
        <f>1-BE731/AT731</f>
        <v>0</v>
      </c>
      <c r="BG731">
        <f>(AT731-AS731)/(AT731-BE731)</f>
        <v>0</v>
      </c>
      <c r="BH731">
        <f>(AN731-AT731)/(AN731-BE731)</f>
        <v>0</v>
      </c>
      <c r="BI731">
        <f>(AT731-AS731)/(AT731-AM731)</f>
        <v>0</v>
      </c>
      <c r="BJ731">
        <f>(AN731-AT731)/(AN731-AM731)</f>
        <v>0</v>
      </c>
      <c r="BK731">
        <f>(BG731*BE731/AS731)</f>
        <v>0</v>
      </c>
      <c r="BL731">
        <f>(1-BK731)</f>
        <v>0</v>
      </c>
      <c r="BM731">
        <f>$B$11*CK731+$C$11*CL731+$F$11*CM731*(1-CP731)</f>
        <v>0</v>
      </c>
      <c r="BN731">
        <f>BM731*BO731</f>
        <v>0</v>
      </c>
      <c r="BO731">
        <f>($B$11*$D$9+$C$11*$D$9+$F$11*((CZ731+CR731)/MAX(CZ731+CR731+DA731, 0.1)*$I$9+DA731/MAX(CZ731+CR731+DA731, 0.1)*$J$9))/($B$11+$C$11+$F$11)</f>
        <v>0</v>
      </c>
      <c r="BP731">
        <f>($B$11*$K$9+$C$11*$K$9+$F$11*((CZ731+CR731)/MAX(CZ731+CR731+DA731, 0.1)*$P$9+DA731/MAX(CZ731+CR731+DA731, 0.1)*$Q$9))/($B$11+$C$11+$F$11)</f>
        <v>0</v>
      </c>
      <c r="BQ731">
        <v>6</v>
      </c>
      <c r="BR731">
        <v>0.5</v>
      </c>
      <c r="BS731" t="s">
        <v>293</v>
      </c>
      <c r="BT731">
        <v>2</v>
      </c>
      <c r="BU731">
        <v>1626466617</v>
      </c>
      <c r="BV731">
        <v>395.679666666667</v>
      </c>
      <c r="BW731">
        <v>419.969666666667</v>
      </c>
      <c r="BX731">
        <v>23.1448333333333</v>
      </c>
      <c r="BY731">
        <v>12.5779666666667</v>
      </c>
      <c r="BZ731">
        <v>394.130666666667</v>
      </c>
      <c r="CA731">
        <v>23.0400333333333</v>
      </c>
      <c r="CB731">
        <v>900.034</v>
      </c>
      <c r="CC731">
        <v>100.75</v>
      </c>
      <c r="CD731">
        <v>0.1001922</v>
      </c>
      <c r="CE731">
        <v>38.1382</v>
      </c>
      <c r="CF731">
        <v>35.0257666666667</v>
      </c>
      <c r="CG731">
        <v>999.9</v>
      </c>
      <c r="CH731">
        <v>0</v>
      </c>
      <c r="CI731">
        <v>0</v>
      </c>
      <c r="CJ731">
        <v>10009.15</v>
      </c>
      <c r="CK731">
        <v>0</v>
      </c>
      <c r="CL731">
        <v>0.221023</v>
      </c>
      <c r="CM731">
        <v>1459.99666666667</v>
      </c>
      <c r="CN731">
        <v>0.972990333333333</v>
      </c>
      <c r="CO731">
        <v>0.0270098333333333</v>
      </c>
      <c r="CP731">
        <v>0</v>
      </c>
      <c r="CQ731">
        <v>872.771333333333</v>
      </c>
      <c r="CR731">
        <v>4.99999</v>
      </c>
      <c r="CS731">
        <v>12880.4333333333</v>
      </c>
      <c r="CT731">
        <v>12728.2666666667</v>
      </c>
      <c r="CU731">
        <v>41.625</v>
      </c>
      <c r="CV731">
        <v>42.687</v>
      </c>
      <c r="CW731">
        <v>42.312</v>
      </c>
      <c r="CX731">
        <v>42.5</v>
      </c>
      <c r="CY731">
        <v>44.625</v>
      </c>
      <c r="CZ731">
        <v>1415.69666666667</v>
      </c>
      <c r="DA731">
        <v>39.3</v>
      </c>
      <c r="DB731">
        <v>0</v>
      </c>
      <c r="DC731">
        <v>1626466629.2</v>
      </c>
      <c r="DD731">
        <v>0</v>
      </c>
      <c r="DE731">
        <v>873.36864</v>
      </c>
      <c r="DF731">
        <v>-6.18007691905943</v>
      </c>
      <c r="DG731">
        <v>-92.9999999816144</v>
      </c>
      <c r="DH731">
        <v>12890.432</v>
      </c>
      <c r="DI731">
        <v>15</v>
      </c>
      <c r="DJ731">
        <v>1626465084.6</v>
      </c>
      <c r="DK731" t="s">
        <v>294</v>
      </c>
      <c r="DL731">
        <v>1626465076.6</v>
      </c>
      <c r="DM731">
        <v>1626465084.6</v>
      </c>
      <c r="DN731">
        <v>8</v>
      </c>
      <c r="DO731">
        <v>0.212</v>
      </c>
      <c r="DP731">
        <v>0.013</v>
      </c>
      <c r="DQ731">
        <v>1.588</v>
      </c>
      <c r="DR731">
        <v>-0.074</v>
      </c>
      <c r="DS731">
        <v>420</v>
      </c>
      <c r="DT731">
        <v>3</v>
      </c>
      <c r="DU731">
        <v>0.13</v>
      </c>
      <c r="DV731">
        <v>0.03</v>
      </c>
      <c r="DW731">
        <v>-24.3054634146342</v>
      </c>
      <c r="DX731">
        <v>0.271151916376296</v>
      </c>
      <c r="DY731">
        <v>0.0310466663392271</v>
      </c>
      <c r="DZ731">
        <v>1</v>
      </c>
      <c r="EA731">
        <v>873.743151515152</v>
      </c>
      <c r="EB731">
        <v>-6.30814837677873</v>
      </c>
      <c r="EC731">
        <v>0.629397842155361</v>
      </c>
      <c r="ED731">
        <v>1</v>
      </c>
      <c r="EE731">
        <v>10.5512585365854</v>
      </c>
      <c r="EF731">
        <v>0.226239721254373</v>
      </c>
      <c r="EG731">
        <v>0.0260599494188318</v>
      </c>
      <c r="EH731">
        <v>0</v>
      </c>
      <c r="EI731">
        <v>2</v>
      </c>
      <c r="EJ731">
        <v>3</v>
      </c>
      <c r="EK731" t="s">
        <v>354</v>
      </c>
      <c r="EL731">
        <v>100</v>
      </c>
      <c r="EM731">
        <v>100</v>
      </c>
      <c r="EN731">
        <v>1.55</v>
      </c>
      <c r="EO731">
        <v>0.1051</v>
      </c>
      <c r="EP731">
        <v>0.796380875196005</v>
      </c>
      <c r="EQ731">
        <v>0.00225868272383977</v>
      </c>
      <c r="ER731">
        <v>-9.96746185667655e-07</v>
      </c>
      <c r="ES731">
        <v>2.83711317370827e-10</v>
      </c>
      <c r="ET731">
        <v>-0.071317122073674</v>
      </c>
      <c r="EU731">
        <v>-0.00217948432402501</v>
      </c>
      <c r="EV731">
        <v>0.000453263451741206</v>
      </c>
      <c r="EW731">
        <v>-1.16319206543697e-06</v>
      </c>
      <c r="EX731">
        <v>-2</v>
      </c>
      <c r="EY731">
        <v>2196</v>
      </c>
      <c r="EZ731">
        <v>1</v>
      </c>
      <c r="FA731">
        <v>25</v>
      </c>
      <c r="FB731">
        <v>25.7</v>
      </c>
      <c r="FC731">
        <v>25.6</v>
      </c>
      <c r="FD731">
        <v>18</v>
      </c>
      <c r="FE731">
        <v>849.134</v>
      </c>
      <c r="FF731">
        <v>445.831</v>
      </c>
      <c r="FG731">
        <v>46.9627</v>
      </c>
      <c r="FH731">
        <v>26.3219</v>
      </c>
      <c r="FI731">
        <v>30.0012</v>
      </c>
      <c r="FJ731">
        <v>26.0296</v>
      </c>
      <c r="FK731">
        <v>26.0232</v>
      </c>
      <c r="FL731">
        <v>25.2743</v>
      </c>
      <c r="FM731">
        <v>19.9871</v>
      </c>
      <c r="FN731">
        <v>0</v>
      </c>
      <c r="FO731">
        <v>47</v>
      </c>
      <c r="FP731">
        <v>420</v>
      </c>
      <c r="FQ731">
        <v>12.6498</v>
      </c>
      <c r="FR731">
        <v>101.362</v>
      </c>
      <c r="FS731">
        <v>101.77</v>
      </c>
    </row>
    <row r="732" spans="1:175">
      <c r="A732">
        <v>716</v>
      </c>
      <c r="B732">
        <v>1626466620</v>
      </c>
      <c r="C732">
        <v>1430.40000009537</v>
      </c>
      <c r="D732" t="s">
        <v>1726</v>
      </c>
      <c r="E732" t="s">
        <v>1727</v>
      </c>
      <c r="F732">
        <v>1</v>
      </c>
      <c r="G732" t="s">
        <v>291</v>
      </c>
      <c r="H732">
        <v>1626466619</v>
      </c>
      <c r="I732">
        <f>(J732)/1000</f>
        <v>0</v>
      </c>
      <c r="J732">
        <f>1000*CB732*AH732*(BX732-BY732)/(100*BQ732*(1000-AH732*BX732))</f>
        <v>0</v>
      </c>
      <c r="K732">
        <f>CB732*AH732*(BW732-BV732*(1000-AH732*BY732)/(1000-AH732*BX732))/(100*BQ732)</f>
        <v>0</v>
      </c>
      <c r="L732">
        <f>BV732 - IF(AH732&gt;1, K732*BQ732*100.0/(AJ732*CJ732), 0)</f>
        <v>0</v>
      </c>
      <c r="M732">
        <f>((S732-I732/2)*L732-K732)/(S732+I732/2)</f>
        <v>0</v>
      </c>
      <c r="N732">
        <f>M732*(CC732+CD732)/1000.0</f>
        <v>0</v>
      </c>
      <c r="O732">
        <f>(BV732 - IF(AH732&gt;1, K732*BQ732*100.0/(AJ732*CJ732), 0))*(CC732+CD732)/1000.0</f>
        <v>0</v>
      </c>
      <c r="P732">
        <f>2.0/((1/R732-1/Q732)+SIGN(R732)*SQRT((1/R732-1/Q732)*(1/R732-1/Q732) + 4*BR732/((BR732+1)*(BR732+1))*(2*1/R732*1/Q732-1/Q732*1/Q732)))</f>
        <v>0</v>
      </c>
      <c r="Q732">
        <f>IF(LEFT(BS732,1)&lt;&gt;"0",IF(LEFT(BS732,1)="1",3.0,BT732),$D$5+$E$5*(CJ732*CC732/($K$5*1000))+$F$5*(CJ732*CC732/($K$5*1000))*MAX(MIN(BQ732,$J$5),$I$5)*MAX(MIN(BQ732,$J$5),$I$5)+$G$5*MAX(MIN(BQ732,$J$5),$I$5)*(CJ732*CC732/($K$5*1000))+$H$5*(CJ732*CC732/($K$5*1000))*(CJ732*CC732/($K$5*1000)))</f>
        <v>0</v>
      </c>
      <c r="R732">
        <f>I732*(1000-(1000*0.61365*exp(17.502*V732/(240.97+V732))/(CC732+CD732)+BX732)/2)/(1000*0.61365*exp(17.502*V732/(240.97+V732))/(CC732+CD732)-BX732)</f>
        <v>0</v>
      </c>
      <c r="S732">
        <f>1/((BR732+1)/(P732/1.6)+1/(Q732/1.37)) + BR732/((BR732+1)/(P732/1.6) + BR732/(Q732/1.37))</f>
        <v>0</v>
      </c>
      <c r="T732">
        <f>(BM732*BP732)</f>
        <v>0</v>
      </c>
      <c r="U732">
        <f>(CE732+(T732+2*0.95*5.67E-8*(((CE732+$B$7)+273)^4-(CE732+273)^4)-44100*I732)/(1.84*29.3*Q732+8*0.95*5.67E-8*(CE732+273)^3))</f>
        <v>0</v>
      </c>
      <c r="V732">
        <f>($C$7*CF732+$D$7*CG732+$E$7*U732)</f>
        <v>0</v>
      </c>
      <c r="W732">
        <f>0.61365*exp(17.502*V732/(240.97+V732))</f>
        <v>0</v>
      </c>
      <c r="X732">
        <f>(Y732/Z732*100)</f>
        <v>0</v>
      </c>
      <c r="Y732">
        <f>BX732*(CC732+CD732)/1000</f>
        <v>0</v>
      </c>
      <c r="Z732">
        <f>0.61365*exp(17.502*CE732/(240.97+CE732))</f>
        <v>0</v>
      </c>
      <c r="AA732">
        <f>(W732-BX732*(CC732+CD732)/1000)</f>
        <v>0</v>
      </c>
      <c r="AB732">
        <f>(-I732*44100)</f>
        <v>0</v>
      </c>
      <c r="AC732">
        <f>2*29.3*Q732*0.92*(CE732-V732)</f>
        <v>0</v>
      </c>
      <c r="AD732">
        <f>2*0.95*5.67E-8*(((CE732+$B$7)+273)^4-(V732+273)^4)</f>
        <v>0</v>
      </c>
      <c r="AE732">
        <f>T732+AD732+AB732+AC732</f>
        <v>0</v>
      </c>
      <c r="AF732">
        <v>118</v>
      </c>
      <c r="AG732">
        <v>13</v>
      </c>
      <c r="AH732">
        <f>IF(AF732*$H$13&gt;=AJ732,1.0,(AJ732/(AJ732-AF732*$H$13)))</f>
        <v>0</v>
      </c>
      <c r="AI732">
        <f>(AH732-1)*100</f>
        <v>0</v>
      </c>
      <c r="AJ732">
        <f>MAX(0,($B$13+$C$13*CJ732)/(1+$D$13*CJ732)*CC732/(CE732+273)*$E$13)</f>
        <v>0</v>
      </c>
      <c r="AK732" t="s">
        <v>292</v>
      </c>
      <c r="AL732" t="s">
        <v>292</v>
      </c>
      <c r="AM732">
        <v>0</v>
      </c>
      <c r="AN732">
        <v>0</v>
      </c>
      <c r="AO732">
        <f>1-AM732/AN732</f>
        <v>0</v>
      </c>
      <c r="AP732">
        <v>0</v>
      </c>
      <c r="AQ732" t="s">
        <v>292</v>
      </c>
      <c r="AR732" t="s">
        <v>292</v>
      </c>
      <c r="AS732">
        <v>0</v>
      </c>
      <c r="AT732">
        <v>0</v>
      </c>
      <c r="AU732">
        <f>1-AS732/AT732</f>
        <v>0</v>
      </c>
      <c r="AV732">
        <v>0.5</v>
      </c>
      <c r="AW732">
        <f>BN732</f>
        <v>0</v>
      </c>
      <c r="AX732">
        <f>K732</f>
        <v>0</v>
      </c>
      <c r="AY732">
        <f>AU732*AV732*AW732</f>
        <v>0</v>
      </c>
      <c r="AZ732">
        <f>(AX732-AP732)/AW732</f>
        <v>0</v>
      </c>
      <c r="BA732">
        <f>(AN732-AT732)/AT732</f>
        <v>0</v>
      </c>
      <c r="BB732">
        <f>AM732/(AO732+AM732/AT732)</f>
        <v>0</v>
      </c>
      <c r="BC732" t="s">
        <v>292</v>
      </c>
      <c r="BD732">
        <v>0</v>
      </c>
      <c r="BE732">
        <f>IF(BD732&lt;&gt;0, BD732, BB732)</f>
        <v>0</v>
      </c>
      <c r="BF732">
        <f>1-BE732/AT732</f>
        <v>0</v>
      </c>
      <c r="BG732">
        <f>(AT732-AS732)/(AT732-BE732)</f>
        <v>0</v>
      </c>
      <c r="BH732">
        <f>(AN732-AT732)/(AN732-BE732)</f>
        <v>0</v>
      </c>
      <c r="BI732">
        <f>(AT732-AS732)/(AT732-AM732)</f>
        <v>0</v>
      </c>
      <c r="BJ732">
        <f>(AN732-AT732)/(AN732-AM732)</f>
        <v>0</v>
      </c>
      <c r="BK732">
        <f>(BG732*BE732/AS732)</f>
        <v>0</v>
      </c>
      <c r="BL732">
        <f>(1-BK732)</f>
        <v>0</v>
      </c>
      <c r="BM732">
        <f>$B$11*CK732+$C$11*CL732+$F$11*CM732*(1-CP732)</f>
        <v>0</v>
      </c>
      <c r="BN732">
        <f>BM732*BO732</f>
        <v>0</v>
      </c>
      <c r="BO732">
        <f>($B$11*$D$9+$C$11*$D$9+$F$11*((CZ732+CR732)/MAX(CZ732+CR732+DA732, 0.1)*$I$9+DA732/MAX(CZ732+CR732+DA732, 0.1)*$J$9))/($B$11+$C$11+$F$11)</f>
        <v>0</v>
      </c>
      <c r="BP732">
        <f>($B$11*$K$9+$C$11*$K$9+$F$11*((CZ732+CR732)/MAX(CZ732+CR732+DA732, 0.1)*$P$9+DA732/MAX(CZ732+CR732+DA732, 0.1)*$Q$9))/($B$11+$C$11+$F$11)</f>
        <v>0</v>
      </c>
      <c r="BQ732">
        <v>6</v>
      </c>
      <c r="BR732">
        <v>0.5</v>
      </c>
      <c r="BS732" t="s">
        <v>293</v>
      </c>
      <c r="BT732">
        <v>2</v>
      </c>
      <c r="BU732">
        <v>1626466619</v>
      </c>
      <c r="BV732">
        <v>395.707333333333</v>
      </c>
      <c r="BW732">
        <v>419.960333333333</v>
      </c>
      <c r="BX732">
        <v>23.1663333333333</v>
      </c>
      <c r="BY732">
        <v>12.5835666666667</v>
      </c>
      <c r="BZ732">
        <v>394.158333333333</v>
      </c>
      <c r="CA732">
        <v>23.0611666666667</v>
      </c>
      <c r="CB732">
        <v>900.016</v>
      </c>
      <c r="CC732">
        <v>100.749333333333</v>
      </c>
      <c r="CD732">
        <v>0.0999295</v>
      </c>
      <c r="CE732">
        <v>38.1468666666667</v>
      </c>
      <c r="CF732">
        <v>35.0356333333333</v>
      </c>
      <c r="CG732">
        <v>999.9</v>
      </c>
      <c r="CH732">
        <v>0</v>
      </c>
      <c r="CI732">
        <v>0</v>
      </c>
      <c r="CJ732">
        <v>10004.3733333333</v>
      </c>
      <c r="CK732">
        <v>0</v>
      </c>
      <c r="CL732">
        <v>0.221023</v>
      </c>
      <c r="CM732">
        <v>1459.98666666667</v>
      </c>
      <c r="CN732">
        <v>0.972989</v>
      </c>
      <c r="CO732">
        <v>0.0270114</v>
      </c>
      <c r="CP732">
        <v>0</v>
      </c>
      <c r="CQ732">
        <v>872.411666666667</v>
      </c>
      <c r="CR732">
        <v>4.99999</v>
      </c>
      <c r="CS732">
        <v>12876.9666666667</v>
      </c>
      <c r="CT732">
        <v>12728.1666666667</v>
      </c>
      <c r="CU732">
        <v>41.625</v>
      </c>
      <c r="CV732">
        <v>42.687</v>
      </c>
      <c r="CW732">
        <v>42.312</v>
      </c>
      <c r="CX732">
        <v>42.5</v>
      </c>
      <c r="CY732">
        <v>44.625</v>
      </c>
      <c r="CZ732">
        <v>1415.68666666667</v>
      </c>
      <c r="DA732">
        <v>39.3</v>
      </c>
      <c r="DB732">
        <v>0</v>
      </c>
      <c r="DC732">
        <v>1626466631</v>
      </c>
      <c r="DD732">
        <v>0</v>
      </c>
      <c r="DE732">
        <v>873.226307692308</v>
      </c>
      <c r="DF732">
        <v>-6.3306666617604</v>
      </c>
      <c r="DG732">
        <v>-94.1504271929265</v>
      </c>
      <c r="DH732">
        <v>12887.9961538462</v>
      </c>
      <c r="DI732">
        <v>15</v>
      </c>
      <c r="DJ732">
        <v>1626465084.6</v>
      </c>
      <c r="DK732" t="s">
        <v>294</v>
      </c>
      <c r="DL732">
        <v>1626465076.6</v>
      </c>
      <c r="DM732">
        <v>1626465084.6</v>
      </c>
      <c r="DN732">
        <v>8</v>
      </c>
      <c r="DO732">
        <v>0.212</v>
      </c>
      <c r="DP732">
        <v>0.013</v>
      </c>
      <c r="DQ732">
        <v>1.588</v>
      </c>
      <c r="DR732">
        <v>-0.074</v>
      </c>
      <c r="DS732">
        <v>420</v>
      </c>
      <c r="DT732">
        <v>3</v>
      </c>
      <c r="DU732">
        <v>0.13</v>
      </c>
      <c r="DV732">
        <v>0.03</v>
      </c>
      <c r="DW732">
        <v>-24.2966609756098</v>
      </c>
      <c r="DX732">
        <v>0.200939372822259</v>
      </c>
      <c r="DY732">
        <v>0.0238502429097286</v>
      </c>
      <c r="DZ732">
        <v>1</v>
      </c>
      <c r="EA732">
        <v>873.569142857143</v>
      </c>
      <c r="EB732">
        <v>-6.3759686888436</v>
      </c>
      <c r="EC732">
        <v>0.670669437113059</v>
      </c>
      <c r="ED732">
        <v>1</v>
      </c>
      <c r="EE732">
        <v>10.5567195121951</v>
      </c>
      <c r="EF732">
        <v>0.211055749128937</v>
      </c>
      <c r="EG732">
        <v>0.0250469726471371</v>
      </c>
      <c r="EH732">
        <v>0</v>
      </c>
      <c r="EI732">
        <v>2</v>
      </c>
      <c r="EJ732">
        <v>3</v>
      </c>
      <c r="EK732" t="s">
        <v>354</v>
      </c>
      <c r="EL732">
        <v>100</v>
      </c>
      <c r="EM732">
        <v>100</v>
      </c>
      <c r="EN732">
        <v>1.549</v>
      </c>
      <c r="EO732">
        <v>0.1053</v>
      </c>
      <c r="EP732">
        <v>0.796380875196005</v>
      </c>
      <c r="EQ732">
        <v>0.00225868272383977</v>
      </c>
      <c r="ER732">
        <v>-9.96746185667655e-07</v>
      </c>
      <c r="ES732">
        <v>2.83711317370827e-10</v>
      </c>
      <c r="ET732">
        <v>-0.071317122073674</v>
      </c>
      <c r="EU732">
        <v>-0.00217948432402501</v>
      </c>
      <c r="EV732">
        <v>0.000453263451741206</v>
      </c>
      <c r="EW732">
        <v>-1.16319206543697e-06</v>
      </c>
      <c r="EX732">
        <v>-2</v>
      </c>
      <c r="EY732">
        <v>2196</v>
      </c>
      <c r="EZ732">
        <v>1</v>
      </c>
      <c r="FA732">
        <v>25</v>
      </c>
      <c r="FB732">
        <v>25.7</v>
      </c>
      <c r="FC732">
        <v>25.6</v>
      </c>
      <c r="FD732">
        <v>18</v>
      </c>
      <c r="FE732">
        <v>849.373</v>
      </c>
      <c r="FF732">
        <v>445.869</v>
      </c>
      <c r="FG732">
        <v>46.9615</v>
      </c>
      <c r="FH732">
        <v>26.3255</v>
      </c>
      <c r="FI732">
        <v>30.0013</v>
      </c>
      <c r="FJ732">
        <v>26.0326</v>
      </c>
      <c r="FK732">
        <v>26.0259</v>
      </c>
      <c r="FL732">
        <v>25.2756</v>
      </c>
      <c r="FM732">
        <v>19.6925</v>
      </c>
      <c r="FN732">
        <v>0</v>
      </c>
      <c r="FO732">
        <v>47</v>
      </c>
      <c r="FP732">
        <v>420</v>
      </c>
      <c r="FQ732">
        <v>12.6554</v>
      </c>
      <c r="FR732">
        <v>101.363</v>
      </c>
      <c r="FS732">
        <v>101.769</v>
      </c>
    </row>
    <row r="733" spans="1:175">
      <c r="A733">
        <v>717</v>
      </c>
      <c r="B733">
        <v>1626466622</v>
      </c>
      <c r="C733">
        <v>1432.40000009537</v>
      </c>
      <c r="D733" t="s">
        <v>1728</v>
      </c>
      <c r="E733" t="s">
        <v>1729</v>
      </c>
      <c r="F733">
        <v>1</v>
      </c>
      <c r="G733" t="s">
        <v>291</v>
      </c>
      <c r="H733">
        <v>1626466621</v>
      </c>
      <c r="I733">
        <f>(J733)/1000</f>
        <v>0</v>
      </c>
      <c r="J733">
        <f>1000*CB733*AH733*(BX733-BY733)/(100*BQ733*(1000-AH733*BX733))</f>
        <v>0</v>
      </c>
      <c r="K733">
        <f>CB733*AH733*(BW733-BV733*(1000-AH733*BY733)/(1000-AH733*BX733))/(100*BQ733)</f>
        <v>0</v>
      </c>
      <c r="L733">
        <f>BV733 - IF(AH733&gt;1, K733*BQ733*100.0/(AJ733*CJ733), 0)</f>
        <v>0</v>
      </c>
      <c r="M733">
        <f>((S733-I733/2)*L733-K733)/(S733+I733/2)</f>
        <v>0</v>
      </c>
      <c r="N733">
        <f>M733*(CC733+CD733)/1000.0</f>
        <v>0</v>
      </c>
      <c r="O733">
        <f>(BV733 - IF(AH733&gt;1, K733*BQ733*100.0/(AJ733*CJ733), 0))*(CC733+CD733)/1000.0</f>
        <v>0</v>
      </c>
      <c r="P733">
        <f>2.0/((1/R733-1/Q733)+SIGN(R733)*SQRT((1/R733-1/Q733)*(1/R733-1/Q733) + 4*BR733/((BR733+1)*(BR733+1))*(2*1/R733*1/Q733-1/Q733*1/Q733)))</f>
        <v>0</v>
      </c>
      <c r="Q733">
        <f>IF(LEFT(BS733,1)&lt;&gt;"0",IF(LEFT(BS733,1)="1",3.0,BT733),$D$5+$E$5*(CJ733*CC733/($K$5*1000))+$F$5*(CJ733*CC733/($K$5*1000))*MAX(MIN(BQ733,$J$5),$I$5)*MAX(MIN(BQ733,$J$5),$I$5)+$G$5*MAX(MIN(BQ733,$J$5),$I$5)*(CJ733*CC733/($K$5*1000))+$H$5*(CJ733*CC733/($K$5*1000))*(CJ733*CC733/($K$5*1000)))</f>
        <v>0</v>
      </c>
      <c r="R733">
        <f>I733*(1000-(1000*0.61365*exp(17.502*V733/(240.97+V733))/(CC733+CD733)+BX733)/2)/(1000*0.61365*exp(17.502*V733/(240.97+V733))/(CC733+CD733)-BX733)</f>
        <v>0</v>
      </c>
      <c r="S733">
        <f>1/((BR733+1)/(P733/1.6)+1/(Q733/1.37)) + BR733/((BR733+1)/(P733/1.6) + BR733/(Q733/1.37))</f>
        <v>0</v>
      </c>
      <c r="T733">
        <f>(BM733*BP733)</f>
        <v>0</v>
      </c>
      <c r="U733">
        <f>(CE733+(T733+2*0.95*5.67E-8*(((CE733+$B$7)+273)^4-(CE733+273)^4)-44100*I733)/(1.84*29.3*Q733+8*0.95*5.67E-8*(CE733+273)^3))</f>
        <v>0</v>
      </c>
      <c r="V733">
        <f>($C$7*CF733+$D$7*CG733+$E$7*U733)</f>
        <v>0</v>
      </c>
      <c r="W733">
        <f>0.61365*exp(17.502*V733/(240.97+V733))</f>
        <v>0</v>
      </c>
      <c r="X733">
        <f>(Y733/Z733*100)</f>
        <v>0</v>
      </c>
      <c r="Y733">
        <f>BX733*(CC733+CD733)/1000</f>
        <v>0</v>
      </c>
      <c r="Z733">
        <f>0.61365*exp(17.502*CE733/(240.97+CE733))</f>
        <v>0</v>
      </c>
      <c r="AA733">
        <f>(W733-BX733*(CC733+CD733)/1000)</f>
        <v>0</v>
      </c>
      <c r="AB733">
        <f>(-I733*44100)</f>
        <v>0</v>
      </c>
      <c r="AC733">
        <f>2*29.3*Q733*0.92*(CE733-V733)</f>
        <v>0</v>
      </c>
      <c r="AD733">
        <f>2*0.95*5.67E-8*(((CE733+$B$7)+273)^4-(V733+273)^4)</f>
        <v>0</v>
      </c>
      <c r="AE733">
        <f>T733+AD733+AB733+AC733</f>
        <v>0</v>
      </c>
      <c r="AF733">
        <v>118</v>
      </c>
      <c r="AG733">
        <v>13</v>
      </c>
      <c r="AH733">
        <f>IF(AF733*$H$13&gt;=AJ733,1.0,(AJ733/(AJ733-AF733*$H$13)))</f>
        <v>0</v>
      </c>
      <c r="AI733">
        <f>(AH733-1)*100</f>
        <v>0</v>
      </c>
      <c r="AJ733">
        <f>MAX(0,($B$13+$C$13*CJ733)/(1+$D$13*CJ733)*CC733/(CE733+273)*$E$13)</f>
        <v>0</v>
      </c>
      <c r="AK733" t="s">
        <v>292</v>
      </c>
      <c r="AL733" t="s">
        <v>292</v>
      </c>
      <c r="AM733">
        <v>0</v>
      </c>
      <c r="AN733">
        <v>0</v>
      </c>
      <c r="AO733">
        <f>1-AM733/AN733</f>
        <v>0</v>
      </c>
      <c r="AP733">
        <v>0</v>
      </c>
      <c r="AQ733" t="s">
        <v>292</v>
      </c>
      <c r="AR733" t="s">
        <v>292</v>
      </c>
      <c r="AS733">
        <v>0</v>
      </c>
      <c r="AT733">
        <v>0</v>
      </c>
      <c r="AU733">
        <f>1-AS733/AT733</f>
        <v>0</v>
      </c>
      <c r="AV733">
        <v>0.5</v>
      </c>
      <c r="AW733">
        <f>BN733</f>
        <v>0</v>
      </c>
      <c r="AX733">
        <f>K733</f>
        <v>0</v>
      </c>
      <c r="AY733">
        <f>AU733*AV733*AW733</f>
        <v>0</v>
      </c>
      <c r="AZ733">
        <f>(AX733-AP733)/AW733</f>
        <v>0</v>
      </c>
      <c r="BA733">
        <f>(AN733-AT733)/AT733</f>
        <v>0</v>
      </c>
      <c r="BB733">
        <f>AM733/(AO733+AM733/AT733)</f>
        <v>0</v>
      </c>
      <c r="BC733" t="s">
        <v>292</v>
      </c>
      <c r="BD733">
        <v>0</v>
      </c>
      <c r="BE733">
        <f>IF(BD733&lt;&gt;0, BD733, BB733)</f>
        <v>0</v>
      </c>
      <c r="BF733">
        <f>1-BE733/AT733</f>
        <v>0</v>
      </c>
      <c r="BG733">
        <f>(AT733-AS733)/(AT733-BE733)</f>
        <v>0</v>
      </c>
      <c r="BH733">
        <f>(AN733-AT733)/(AN733-BE733)</f>
        <v>0</v>
      </c>
      <c r="BI733">
        <f>(AT733-AS733)/(AT733-AM733)</f>
        <v>0</v>
      </c>
      <c r="BJ733">
        <f>(AN733-AT733)/(AN733-AM733)</f>
        <v>0</v>
      </c>
      <c r="BK733">
        <f>(BG733*BE733/AS733)</f>
        <v>0</v>
      </c>
      <c r="BL733">
        <f>(1-BK733)</f>
        <v>0</v>
      </c>
      <c r="BM733">
        <f>$B$11*CK733+$C$11*CL733+$F$11*CM733*(1-CP733)</f>
        <v>0</v>
      </c>
      <c r="BN733">
        <f>BM733*BO733</f>
        <v>0</v>
      </c>
      <c r="BO733">
        <f>($B$11*$D$9+$C$11*$D$9+$F$11*((CZ733+CR733)/MAX(CZ733+CR733+DA733, 0.1)*$I$9+DA733/MAX(CZ733+CR733+DA733, 0.1)*$J$9))/($B$11+$C$11+$F$11)</f>
        <v>0</v>
      </c>
      <c r="BP733">
        <f>($B$11*$K$9+$C$11*$K$9+$F$11*((CZ733+CR733)/MAX(CZ733+CR733+DA733, 0.1)*$P$9+DA733/MAX(CZ733+CR733+DA733, 0.1)*$Q$9))/($B$11+$C$11+$F$11)</f>
        <v>0</v>
      </c>
      <c r="BQ733">
        <v>6</v>
      </c>
      <c r="BR733">
        <v>0.5</v>
      </c>
      <c r="BS733" t="s">
        <v>293</v>
      </c>
      <c r="BT733">
        <v>2</v>
      </c>
      <c r="BU733">
        <v>1626466621</v>
      </c>
      <c r="BV733">
        <v>395.729</v>
      </c>
      <c r="BW733">
        <v>419.962</v>
      </c>
      <c r="BX733">
        <v>23.1746</v>
      </c>
      <c r="BY733">
        <v>12.5858666666667</v>
      </c>
      <c r="BZ733">
        <v>394.18</v>
      </c>
      <c r="CA733">
        <v>23.0692666666667</v>
      </c>
      <c r="CB733">
        <v>899.988666666667</v>
      </c>
      <c r="CC733">
        <v>100.749</v>
      </c>
      <c r="CD733">
        <v>0.0998127333333333</v>
      </c>
      <c r="CE733">
        <v>38.1564666666667</v>
      </c>
      <c r="CF733">
        <v>35.0478333333333</v>
      </c>
      <c r="CG733">
        <v>999.9</v>
      </c>
      <c r="CH733">
        <v>0</v>
      </c>
      <c r="CI733">
        <v>0</v>
      </c>
      <c r="CJ733">
        <v>10017.7</v>
      </c>
      <c r="CK733">
        <v>0</v>
      </c>
      <c r="CL733">
        <v>0.221023</v>
      </c>
      <c r="CM733">
        <v>1459.98666666667</v>
      </c>
      <c r="CN733">
        <v>0.972991666666667</v>
      </c>
      <c r="CO733">
        <v>0.0270082666666667</v>
      </c>
      <c r="CP733">
        <v>0</v>
      </c>
      <c r="CQ733">
        <v>872.080666666667</v>
      </c>
      <c r="CR733">
        <v>4.99999</v>
      </c>
      <c r="CS733">
        <v>12873.1666666667</v>
      </c>
      <c r="CT733">
        <v>12728.2</v>
      </c>
      <c r="CU733">
        <v>41.625</v>
      </c>
      <c r="CV733">
        <v>42.687</v>
      </c>
      <c r="CW733">
        <v>42.312</v>
      </c>
      <c r="CX733">
        <v>42.5</v>
      </c>
      <c r="CY733">
        <v>44.625</v>
      </c>
      <c r="CZ733">
        <v>1415.68666666667</v>
      </c>
      <c r="DA733">
        <v>39.3</v>
      </c>
      <c r="DB733">
        <v>0</v>
      </c>
      <c r="DC733">
        <v>1626466633.4</v>
      </c>
      <c r="DD733">
        <v>0</v>
      </c>
      <c r="DE733">
        <v>872.931923076923</v>
      </c>
      <c r="DF733">
        <v>-6.81675214054936</v>
      </c>
      <c r="DG733">
        <v>-103.870085488242</v>
      </c>
      <c r="DH733">
        <v>12884.1692307692</v>
      </c>
      <c r="DI733">
        <v>15</v>
      </c>
      <c r="DJ733">
        <v>1626465084.6</v>
      </c>
      <c r="DK733" t="s">
        <v>294</v>
      </c>
      <c r="DL733">
        <v>1626465076.6</v>
      </c>
      <c r="DM733">
        <v>1626465084.6</v>
      </c>
      <c r="DN733">
        <v>8</v>
      </c>
      <c r="DO733">
        <v>0.212</v>
      </c>
      <c r="DP733">
        <v>0.013</v>
      </c>
      <c r="DQ733">
        <v>1.588</v>
      </c>
      <c r="DR733">
        <v>-0.074</v>
      </c>
      <c r="DS733">
        <v>420</v>
      </c>
      <c r="DT733">
        <v>3</v>
      </c>
      <c r="DU733">
        <v>0.13</v>
      </c>
      <c r="DV733">
        <v>0.03</v>
      </c>
      <c r="DW733">
        <v>-24.2876512195122</v>
      </c>
      <c r="DX733">
        <v>0.254232752613271</v>
      </c>
      <c r="DY733">
        <v>0.02899561044955</v>
      </c>
      <c r="DZ733">
        <v>1</v>
      </c>
      <c r="EA733">
        <v>873.319424242424</v>
      </c>
      <c r="EB733">
        <v>-6.5220096340726</v>
      </c>
      <c r="EC733">
        <v>0.649057453230552</v>
      </c>
      <c r="ED733">
        <v>1</v>
      </c>
      <c r="EE733">
        <v>10.5644195121951</v>
      </c>
      <c r="EF733">
        <v>0.167650871080149</v>
      </c>
      <c r="EG733">
        <v>0.0207835443761457</v>
      </c>
      <c r="EH733">
        <v>0</v>
      </c>
      <c r="EI733">
        <v>2</v>
      </c>
      <c r="EJ733">
        <v>3</v>
      </c>
      <c r="EK733" t="s">
        <v>354</v>
      </c>
      <c r="EL733">
        <v>100</v>
      </c>
      <c r="EM733">
        <v>100</v>
      </c>
      <c r="EN733">
        <v>1.549</v>
      </c>
      <c r="EO733">
        <v>0.1054</v>
      </c>
      <c r="EP733">
        <v>0.796380875196005</v>
      </c>
      <c r="EQ733">
        <v>0.00225868272383977</v>
      </c>
      <c r="ER733">
        <v>-9.96746185667655e-07</v>
      </c>
      <c r="ES733">
        <v>2.83711317370827e-10</v>
      </c>
      <c r="ET733">
        <v>-0.071317122073674</v>
      </c>
      <c r="EU733">
        <v>-0.00217948432402501</v>
      </c>
      <c r="EV733">
        <v>0.000453263451741206</v>
      </c>
      <c r="EW733">
        <v>-1.16319206543697e-06</v>
      </c>
      <c r="EX733">
        <v>-2</v>
      </c>
      <c r="EY733">
        <v>2196</v>
      </c>
      <c r="EZ733">
        <v>1</v>
      </c>
      <c r="FA733">
        <v>25</v>
      </c>
      <c r="FB733">
        <v>25.8</v>
      </c>
      <c r="FC733">
        <v>25.6</v>
      </c>
      <c r="FD733">
        <v>18</v>
      </c>
      <c r="FE733">
        <v>849.181</v>
      </c>
      <c r="FF733">
        <v>445.956</v>
      </c>
      <c r="FG733">
        <v>46.9647</v>
      </c>
      <c r="FH733">
        <v>26.3289</v>
      </c>
      <c r="FI733">
        <v>30.0013</v>
      </c>
      <c r="FJ733">
        <v>26.0356</v>
      </c>
      <c r="FK733">
        <v>26.029</v>
      </c>
      <c r="FL733">
        <v>25.2758</v>
      </c>
      <c r="FM733">
        <v>19.6925</v>
      </c>
      <c r="FN733">
        <v>0</v>
      </c>
      <c r="FO733">
        <v>47</v>
      </c>
      <c r="FP733">
        <v>420</v>
      </c>
      <c r="FQ733">
        <v>12.6478</v>
      </c>
      <c r="FR733">
        <v>101.362</v>
      </c>
      <c r="FS733">
        <v>101.769</v>
      </c>
    </row>
    <row r="734" spans="1:175">
      <c r="A734">
        <v>718</v>
      </c>
      <c r="B734">
        <v>1626466624</v>
      </c>
      <c r="C734">
        <v>1434.40000009537</v>
      </c>
      <c r="D734" t="s">
        <v>1730</v>
      </c>
      <c r="E734" t="s">
        <v>1731</v>
      </c>
      <c r="F734">
        <v>1</v>
      </c>
      <c r="G734" t="s">
        <v>291</v>
      </c>
      <c r="H734">
        <v>1626466623</v>
      </c>
      <c r="I734">
        <f>(J734)/1000</f>
        <v>0</v>
      </c>
      <c r="J734">
        <f>1000*CB734*AH734*(BX734-BY734)/(100*BQ734*(1000-AH734*BX734))</f>
        <v>0</v>
      </c>
      <c r="K734">
        <f>CB734*AH734*(BW734-BV734*(1000-AH734*BY734)/(1000-AH734*BX734))/(100*BQ734)</f>
        <v>0</v>
      </c>
      <c r="L734">
        <f>BV734 - IF(AH734&gt;1, K734*BQ734*100.0/(AJ734*CJ734), 0)</f>
        <v>0</v>
      </c>
      <c r="M734">
        <f>((S734-I734/2)*L734-K734)/(S734+I734/2)</f>
        <v>0</v>
      </c>
      <c r="N734">
        <f>M734*(CC734+CD734)/1000.0</f>
        <v>0</v>
      </c>
      <c r="O734">
        <f>(BV734 - IF(AH734&gt;1, K734*BQ734*100.0/(AJ734*CJ734), 0))*(CC734+CD734)/1000.0</f>
        <v>0</v>
      </c>
      <c r="P734">
        <f>2.0/((1/R734-1/Q734)+SIGN(R734)*SQRT((1/R734-1/Q734)*(1/R734-1/Q734) + 4*BR734/((BR734+1)*(BR734+1))*(2*1/R734*1/Q734-1/Q734*1/Q734)))</f>
        <v>0</v>
      </c>
      <c r="Q734">
        <f>IF(LEFT(BS734,1)&lt;&gt;"0",IF(LEFT(BS734,1)="1",3.0,BT734),$D$5+$E$5*(CJ734*CC734/($K$5*1000))+$F$5*(CJ734*CC734/($K$5*1000))*MAX(MIN(BQ734,$J$5),$I$5)*MAX(MIN(BQ734,$J$5),$I$5)+$G$5*MAX(MIN(BQ734,$J$5),$I$5)*(CJ734*CC734/($K$5*1000))+$H$5*(CJ734*CC734/($K$5*1000))*(CJ734*CC734/($K$5*1000)))</f>
        <v>0</v>
      </c>
      <c r="R734">
        <f>I734*(1000-(1000*0.61365*exp(17.502*V734/(240.97+V734))/(CC734+CD734)+BX734)/2)/(1000*0.61365*exp(17.502*V734/(240.97+V734))/(CC734+CD734)-BX734)</f>
        <v>0</v>
      </c>
      <c r="S734">
        <f>1/((BR734+1)/(P734/1.6)+1/(Q734/1.37)) + BR734/((BR734+1)/(P734/1.6) + BR734/(Q734/1.37))</f>
        <v>0</v>
      </c>
      <c r="T734">
        <f>(BM734*BP734)</f>
        <v>0</v>
      </c>
      <c r="U734">
        <f>(CE734+(T734+2*0.95*5.67E-8*(((CE734+$B$7)+273)^4-(CE734+273)^4)-44100*I734)/(1.84*29.3*Q734+8*0.95*5.67E-8*(CE734+273)^3))</f>
        <v>0</v>
      </c>
      <c r="V734">
        <f>($C$7*CF734+$D$7*CG734+$E$7*U734)</f>
        <v>0</v>
      </c>
      <c r="W734">
        <f>0.61365*exp(17.502*V734/(240.97+V734))</f>
        <v>0</v>
      </c>
      <c r="X734">
        <f>(Y734/Z734*100)</f>
        <v>0</v>
      </c>
      <c r="Y734">
        <f>BX734*(CC734+CD734)/1000</f>
        <v>0</v>
      </c>
      <c r="Z734">
        <f>0.61365*exp(17.502*CE734/(240.97+CE734))</f>
        <v>0</v>
      </c>
      <c r="AA734">
        <f>(W734-BX734*(CC734+CD734)/1000)</f>
        <v>0</v>
      </c>
      <c r="AB734">
        <f>(-I734*44100)</f>
        <v>0</v>
      </c>
      <c r="AC734">
        <f>2*29.3*Q734*0.92*(CE734-V734)</f>
        <v>0</v>
      </c>
      <c r="AD734">
        <f>2*0.95*5.67E-8*(((CE734+$B$7)+273)^4-(V734+273)^4)</f>
        <v>0</v>
      </c>
      <c r="AE734">
        <f>T734+AD734+AB734+AC734</f>
        <v>0</v>
      </c>
      <c r="AF734">
        <v>118</v>
      </c>
      <c r="AG734">
        <v>13</v>
      </c>
      <c r="AH734">
        <f>IF(AF734*$H$13&gt;=AJ734,1.0,(AJ734/(AJ734-AF734*$H$13)))</f>
        <v>0</v>
      </c>
      <c r="AI734">
        <f>(AH734-1)*100</f>
        <v>0</v>
      </c>
      <c r="AJ734">
        <f>MAX(0,($B$13+$C$13*CJ734)/(1+$D$13*CJ734)*CC734/(CE734+273)*$E$13)</f>
        <v>0</v>
      </c>
      <c r="AK734" t="s">
        <v>292</v>
      </c>
      <c r="AL734" t="s">
        <v>292</v>
      </c>
      <c r="AM734">
        <v>0</v>
      </c>
      <c r="AN734">
        <v>0</v>
      </c>
      <c r="AO734">
        <f>1-AM734/AN734</f>
        <v>0</v>
      </c>
      <c r="AP734">
        <v>0</v>
      </c>
      <c r="AQ734" t="s">
        <v>292</v>
      </c>
      <c r="AR734" t="s">
        <v>292</v>
      </c>
      <c r="AS734">
        <v>0</v>
      </c>
      <c r="AT734">
        <v>0</v>
      </c>
      <c r="AU734">
        <f>1-AS734/AT734</f>
        <v>0</v>
      </c>
      <c r="AV734">
        <v>0.5</v>
      </c>
      <c r="AW734">
        <f>BN734</f>
        <v>0</v>
      </c>
      <c r="AX734">
        <f>K734</f>
        <v>0</v>
      </c>
      <c r="AY734">
        <f>AU734*AV734*AW734</f>
        <v>0</v>
      </c>
      <c r="AZ734">
        <f>(AX734-AP734)/AW734</f>
        <v>0</v>
      </c>
      <c r="BA734">
        <f>(AN734-AT734)/AT734</f>
        <v>0</v>
      </c>
      <c r="BB734">
        <f>AM734/(AO734+AM734/AT734)</f>
        <v>0</v>
      </c>
      <c r="BC734" t="s">
        <v>292</v>
      </c>
      <c r="BD734">
        <v>0</v>
      </c>
      <c r="BE734">
        <f>IF(BD734&lt;&gt;0, BD734, BB734)</f>
        <v>0</v>
      </c>
      <c r="BF734">
        <f>1-BE734/AT734</f>
        <v>0</v>
      </c>
      <c r="BG734">
        <f>(AT734-AS734)/(AT734-BE734)</f>
        <v>0</v>
      </c>
      <c r="BH734">
        <f>(AN734-AT734)/(AN734-BE734)</f>
        <v>0</v>
      </c>
      <c r="BI734">
        <f>(AT734-AS734)/(AT734-AM734)</f>
        <v>0</v>
      </c>
      <c r="BJ734">
        <f>(AN734-AT734)/(AN734-AM734)</f>
        <v>0</v>
      </c>
      <c r="BK734">
        <f>(BG734*BE734/AS734)</f>
        <v>0</v>
      </c>
      <c r="BL734">
        <f>(1-BK734)</f>
        <v>0</v>
      </c>
      <c r="BM734">
        <f>$B$11*CK734+$C$11*CL734+$F$11*CM734*(1-CP734)</f>
        <v>0</v>
      </c>
      <c r="BN734">
        <f>BM734*BO734</f>
        <v>0</v>
      </c>
      <c r="BO734">
        <f>($B$11*$D$9+$C$11*$D$9+$F$11*((CZ734+CR734)/MAX(CZ734+CR734+DA734, 0.1)*$I$9+DA734/MAX(CZ734+CR734+DA734, 0.1)*$J$9))/($B$11+$C$11+$F$11)</f>
        <v>0</v>
      </c>
      <c r="BP734">
        <f>($B$11*$K$9+$C$11*$K$9+$F$11*((CZ734+CR734)/MAX(CZ734+CR734+DA734, 0.1)*$P$9+DA734/MAX(CZ734+CR734+DA734, 0.1)*$Q$9))/($B$11+$C$11+$F$11)</f>
        <v>0</v>
      </c>
      <c r="BQ734">
        <v>6</v>
      </c>
      <c r="BR734">
        <v>0.5</v>
      </c>
      <c r="BS734" t="s">
        <v>293</v>
      </c>
      <c r="BT734">
        <v>2</v>
      </c>
      <c r="BU734">
        <v>1626466623</v>
      </c>
      <c r="BV734">
        <v>395.755</v>
      </c>
      <c r="BW734">
        <v>419.971666666667</v>
      </c>
      <c r="BX734">
        <v>23.1776</v>
      </c>
      <c r="BY734">
        <v>12.5950666666667</v>
      </c>
      <c r="BZ734">
        <v>394.205666666667</v>
      </c>
      <c r="CA734">
        <v>23.0722</v>
      </c>
      <c r="CB734">
        <v>900.011333333333</v>
      </c>
      <c r="CC734">
        <v>100.749</v>
      </c>
      <c r="CD734">
        <v>0.0997965</v>
      </c>
      <c r="CE734">
        <v>38.1651333333333</v>
      </c>
      <c r="CF734">
        <v>35.0571333333333</v>
      </c>
      <c r="CG734">
        <v>999.9</v>
      </c>
      <c r="CH734">
        <v>0</v>
      </c>
      <c r="CI734">
        <v>0</v>
      </c>
      <c r="CJ734">
        <v>10030</v>
      </c>
      <c r="CK734">
        <v>0</v>
      </c>
      <c r="CL734">
        <v>0.221023</v>
      </c>
      <c r="CM734">
        <v>1459.98666666667</v>
      </c>
      <c r="CN734">
        <v>0.972991666666667</v>
      </c>
      <c r="CO734">
        <v>0.0270082666666667</v>
      </c>
      <c r="CP734">
        <v>0</v>
      </c>
      <c r="CQ734">
        <v>871.854</v>
      </c>
      <c r="CR734">
        <v>4.99999</v>
      </c>
      <c r="CS734">
        <v>12870.8</v>
      </c>
      <c r="CT734">
        <v>12728.1666666667</v>
      </c>
      <c r="CU734">
        <v>41.625</v>
      </c>
      <c r="CV734">
        <v>42.708</v>
      </c>
      <c r="CW734">
        <v>42.312</v>
      </c>
      <c r="CX734">
        <v>42.5</v>
      </c>
      <c r="CY734">
        <v>44.625</v>
      </c>
      <c r="CZ734">
        <v>1415.68666666667</v>
      </c>
      <c r="DA734">
        <v>39.3</v>
      </c>
      <c r="DB734">
        <v>0</v>
      </c>
      <c r="DC734">
        <v>1626466635.2</v>
      </c>
      <c r="DD734">
        <v>0</v>
      </c>
      <c r="DE734">
        <v>872.68312</v>
      </c>
      <c r="DF734">
        <v>-7.08746154485921</v>
      </c>
      <c r="DG734">
        <v>-101.692307695353</v>
      </c>
      <c r="DH734">
        <v>12880.784</v>
      </c>
      <c r="DI734">
        <v>15</v>
      </c>
      <c r="DJ734">
        <v>1626465084.6</v>
      </c>
      <c r="DK734" t="s">
        <v>294</v>
      </c>
      <c r="DL734">
        <v>1626465076.6</v>
      </c>
      <c r="DM734">
        <v>1626465084.6</v>
      </c>
      <c r="DN734">
        <v>8</v>
      </c>
      <c r="DO734">
        <v>0.212</v>
      </c>
      <c r="DP734">
        <v>0.013</v>
      </c>
      <c r="DQ734">
        <v>1.588</v>
      </c>
      <c r="DR734">
        <v>-0.074</v>
      </c>
      <c r="DS734">
        <v>420</v>
      </c>
      <c r="DT734">
        <v>3</v>
      </c>
      <c r="DU734">
        <v>0.13</v>
      </c>
      <c r="DV734">
        <v>0.03</v>
      </c>
      <c r="DW734">
        <v>-24.2781390243902</v>
      </c>
      <c r="DX734">
        <v>0.303970034843177</v>
      </c>
      <c r="DY734">
        <v>0.0333958948700304</v>
      </c>
      <c r="DZ734">
        <v>1</v>
      </c>
      <c r="EA734">
        <v>873.078666666667</v>
      </c>
      <c r="EB734">
        <v>-6.88740621229536</v>
      </c>
      <c r="EC734">
        <v>0.690909311536389</v>
      </c>
      <c r="ED734">
        <v>1</v>
      </c>
      <c r="EE734">
        <v>10.5710829268293</v>
      </c>
      <c r="EF734">
        <v>0.112691289198613</v>
      </c>
      <c r="EG734">
        <v>0.0147874188852325</v>
      </c>
      <c r="EH734">
        <v>0</v>
      </c>
      <c r="EI734">
        <v>2</v>
      </c>
      <c r="EJ734">
        <v>3</v>
      </c>
      <c r="EK734" t="s">
        <v>354</v>
      </c>
      <c r="EL734">
        <v>100</v>
      </c>
      <c r="EM734">
        <v>100</v>
      </c>
      <c r="EN734">
        <v>1.549</v>
      </c>
      <c r="EO734">
        <v>0.1055</v>
      </c>
      <c r="EP734">
        <v>0.796380875196005</v>
      </c>
      <c r="EQ734">
        <v>0.00225868272383977</v>
      </c>
      <c r="ER734">
        <v>-9.96746185667655e-07</v>
      </c>
      <c r="ES734">
        <v>2.83711317370827e-10</v>
      </c>
      <c r="ET734">
        <v>-0.071317122073674</v>
      </c>
      <c r="EU734">
        <v>-0.00217948432402501</v>
      </c>
      <c r="EV734">
        <v>0.000453263451741206</v>
      </c>
      <c r="EW734">
        <v>-1.16319206543697e-06</v>
      </c>
      <c r="EX734">
        <v>-2</v>
      </c>
      <c r="EY734">
        <v>2196</v>
      </c>
      <c r="EZ734">
        <v>1</v>
      </c>
      <c r="FA734">
        <v>25</v>
      </c>
      <c r="FB734">
        <v>25.8</v>
      </c>
      <c r="FC734">
        <v>25.7</v>
      </c>
      <c r="FD734">
        <v>18</v>
      </c>
      <c r="FE734">
        <v>849.104</v>
      </c>
      <c r="FF734">
        <v>445.919</v>
      </c>
      <c r="FG734">
        <v>46.9697</v>
      </c>
      <c r="FH734">
        <v>26.3328</v>
      </c>
      <c r="FI734">
        <v>30.0013</v>
      </c>
      <c r="FJ734">
        <v>26.0384</v>
      </c>
      <c r="FK734">
        <v>26.0319</v>
      </c>
      <c r="FL734">
        <v>25.2753</v>
      </c>
      <c r="FM734">
        <v>19.6925</v>
      </c>
      <c r="FN734">
        <v>0</v>
      </c>
      <c r="FO734">
        <v>47</v>
      </c>
      <c r="FP734">
        <v>420</v>
      </c>
      <c r="FQ734">
        <v>12.6449</v>
      </c>
      <c r="FR734">
        <v>101.361</v>
      </c>
      <c r="FS734">
        <v>101.769</v>
      </c>
    </row>
    <row r="735" spans="1:175">
      <c r="A735">
        <v>719</v>
      </c>
      <c r="B735">
        <v>1626466626</v>
      </c>
      <c r="C735">
        <v>1436.40000009537</v>
      </c>
      <c r="D735" t="s">
        <v>1732</v>
      </c>
      <c r="E735" t="s">
        <v>1733</v>
      </c>
      <c r="F735">
        <v>1</v>
      </c>
      <c r="G735" t="s">
        <v>291</v>
      </c>
      <c r="H735">
        <v>1626466625</v>
      </c>
      <c r="I735">
        <f>(J735)/1000</f>
        <v>0</v>
      </c>
      <c r="J735">
        <f>1000*CB735*AH735*(BX735-BY735)/(100*BQ735*(1000-AH735*BX735))</f>
        <v>0</v>
      </c>
      <c r="K735">
        <f>CB735*AH735*(BW735-BV735*(1000-AH735*BY735)/(1000-AH735*BX735))/(100*BQ735)</f>
        <v>0</v>
      </c>
      <c r="L735">
        <f>BV735 - IF(AH735&gt;1, K735*BQ735*100.0/(AJ735*CJ735), 0)</f>
        <v>0</v>
      </c>
      <c r="M735">
        <f>((S735-I735/2)*L735-K735)/(S735+I735/2)</f>
        <v>0</v>
      </c>
      <c r="N735">
        <f>M735*(CC735+CD735)/1000.0</f>
        <v>0</v>
      </c>
      <c r="O735">
        <f>(BV735 - IF(AH735&gt;1, K735*BQ735*100.0/(AJ735*CJ735), 0))*(CC735+CD735)/1000.0</f>
        <v>0</v>
      </c>
      <c r="P735">
        <f>2.0/((1/R735-1/Q735)+SIGN(R735)*SQRT((1/R735-1/Q735)*(1/R735-1/Q735) + 4*BR735/((BR735+1)*(BR735+1))*(2*1/R735*1/Q735-1/Q735*1/Q735)))</f>
        <v>0</v>
      </c>
      <c r="Q735">
        <f>IF(LEFT(BS735,1)&lt;&gt;"0",IF(LEFT(BS735,1)="1",3.0,BT735),$D$5+$E$5*(CJ735*CC735/($K$5*1000))+$F$5*(CJ735*CC735/($K$5*1000))*MAX(MIN(BQ735,$J$5),$I$5)*MAX(MIN(BQ735,$J$5),$I$5)+$G$5*MAX(MIN(BQ735,$J$5),$I$5)*(CJ735*CC735/($K$5*1000))+$H$5*(CJ735*CC735/($K$5*1000))*(CJ735*CC735/($K$5*1000)))</f>
        <v>0</v>
      </c>
      <c r="R735">
        <f>I735*(1000-(1000*0.61365*exp(17.502*V735/(240.97+V735))/(CC735+CD735)+BX735)/2)/(1000*0.61365*exp(17.502*V735/(240.97+V735))/(CC735+CD735)-BX735)</f>
        <v>0</v>
      </c>
      <c r="S735">
        <f>1/((BR735+1)/(P735/1.6)+1/(Q735/1.37)) + BR735/((BR735+1)/(P735/1.6) + BR735/(Q735/1.37))</f>
        <v>0</v>
      </c>
      <c r="T735">
        <f>(BM735*BP735)</f>
        <v>0</v>
      </c>
      <c r="U735">
        <f>(CE735+(T735+2*0.95*5.67E-8*(((CE735+$B$7)+273)^4-(CE735+273)^4)-44100*I735)/(1.84*29.3*Q735+8*0.95*5.67E-8*(CE735+273)^3))</f>
        <v>0</v>
      </c>
      <c r="V735">
        <f>($C$7*CF735+$D$7*CG735+$E$7*U735)</f>
        <v>0</v>
      </c>
      <c r="W735">
        <f>0.61365*exp(17.502*V735/(240.97+V735))</f>
        <v>0</v>
      </c>
      <c r="X735">
        <f>(Y735/Z735*100)</f>
        <v>0</v>
      </c>
      <c r="Y735">
        <f>BX735*(CC735+CD735)/1000</f>
        <v>0</v>
      </c>
      <c r="Z735">
        <f>0.61365*exp(17.502*CE735/(240.97+CE735))</f>
        <v>0</v>
      </c>
      <c r="AA735">
        <f>(W735-BX735*(CC735+CD735)/1000)</f>
        <v>0</v>
      </c>
      <c r="AB735">
        <f>(-I735*44100)</f>
        <v>0</v>
      </c>
      <c r="AC735">
        <f>2*29.3*Q735*0.92*(CE735-V735)</f>
        <v>0</v>
      </c>
      <c r="AD735">
        <f>2*0.95*5.67E-8*(((CE735+$B$7)+273)^4-(V735+273)^4)</f>
        <v>0</v>
      </c>
      <c r="AE735">
        <f>T735+AD735+AB735+AC735</f>
        <v>0</v>
      </c>
      <c r="AF735">
        <v>118</v>
      </c>
      <c r="AG735">
        <v>13</v>
      </c>
      <c r="AH735">
        <f>IF(AF735*$H$13&gt;=AJ735,1.0,(AJ735/(AJ735-AF735*$H$13)))</f>
        <v>0</v>
      </c>
      <c r="AI735">
        <f>(AH735-1)*100</f>
        <v>0</v>
      </c>
      <c r="AJ735">
        <f>MAX(0,($B$13+$C$13*CJ735)/(1+$D$13*CJ735)*CC735/(CE735+273)*$E$13)</f>
        <v>0</v>
      </c>
      <c r="AK735" t="s">
        <v>292</v>
      </c>
      <c r="AL735" t="s">
        <v>292</v>
      </c>
      <c r="AM735">
        <v>0</v>
      </c>
      <c r="AN735">
        <v>0</v>
      </c>
      <c r="AO735">
        <f>1-AM735/AN735</f>
        <v>0</v>
      </c>
      <c r="AP735">
        <v>0</v>
      </c>
      <c r="AQ735" t="s">
        <v>292</v>
      </c>
      <c r="AR735" t="s">
        <v>292</v>
      </c>
      <c r="AS735">
        <v>0</v>
      </c>
      <c r="AT735">
        <v>0</v>
      </c>
      <c r="AU735">
        <f>1-AS735/AT735</f>
        <v>0</v>
      </c>
      <c r="AV735">
        <v>0.5</v>
      </c>
      <c r="AW735">
        <f>BN735</f>
        <v>0</v>
      </c>
      <c r="AX735">
        <f>K735</f>
        <v>0</v>
      </c>
      <c r="AY735">
        <f>AU735*AV735*AW735</f>
        <v>0</v>
      </c>
      <c r="AZ735">
        <f>(AX735-AP735)/AW735</f>
        <v>0</v>
      </c>
      <c r="BA735">
        <f>(AN735-AT735)/AT735</f>
        <v>0</v>
      </c>
      <c r="BB735">
        <f>AM735/(AO735+AM735/AT735)</f>
        <v>0</v>
      </c>
      <c r="BC735" t="s">
        <v>292</v>
      </c>
      <c r="BD735">
        <v>0</v>
      </c>
      <c r="BE735">
        <f>IF(BD735&lt;&gt;0, BD735, BB735)</f>
        <v>0</v>
      </c>
      <c r="BF735">
        <f>1-BE735/AT735</f>
        <v>0</v>
      </c>
      <c r="BG735">
        <f>(AT735-AS735)/(AT735-BE735)</f>
        <v>0</v>
      </c>
      <c r="BH735">
        <f>(AN735-AT735)/(AN735-BE735)</f>
        <v>0</v>
      </c>
      <c r="BI735">
        <f>(AT735-AS735)/(AT735-AM735)</f>
        <v>0</v>
      </c>
      <c r="BJ735">
        <f>(AN735-AT735)/(AN735-AM735)</f>
        <v>0</v>
      </c>
      <c r="BK735">
        <f>(BG735*BE735/AS735)</f>
        <v>0</v>
      </c>
      <c r="BL735">
        <f>(1-BK735)</f>
        <v>0</v>
      </c>
      <c r="BM735">
        <f>$B$11*CK735+$C$11*CL735+$F$11*CM735*(1-CP735)</f>
        <v>0</v>
      </c>
      <c r="BN735">
        <f>BM735*BO735</f>
        <v>0</v>
      </c>
      <c r="BO735">
        <f>($B$11*$D$9+$C$11*$D$9+$F$11*((CZ735+CR735)/MAX(CZ735+CR735+DA735, 0.1)*$I$9+DA735/MAX(CZ735+CR735+DA735, 0.1)*$J$9))/($B$11+$C$11+$F$11)</f>
        <v>0</v>
      </c>
      <c r="BP735">
        <f>($B$11*$K$9+$C$11*$K$9+$F$11*((CZ735+CR735)/MAX(CZ735+CR735+DA735, 0.1)*$P$9+DA735/MAX(CZ735+CR735+DA735, 0.1)*$Q$9))/($B$11+$C$11+$F$11)</f>
        <v>0</v>
      </c>
      <c r="BQ735">
        <v>6</v>
      </c>
      <c r="BR735">
        <v>0.5</v>
      </c>
      <c r="BS735" t="s">
        <v>293</v>
      </c>
      <c r="BT735">
        <v>2</v>
      </c>
      <c r="BU735">
        <v>1626466625</v>
      </c>
      <c r="BV735">
        <v>395.771</v>
      </c>
      <c r="BW735">
        <v>419.972666666667</v>
      </c>
      <c r="BX735">
        <v>23.1944333333333</v>
      </c>
      <c r="BY735">
        <v>12.6165</v>
      </c>
      <c r="BZ735">
        <v>394.221333333333</v>
      </c>
      <c r="CA735">
        <v>23.0887333333333</v>
      </c>
      <c r="CB735">
        <v>899.992</v>
      </c>
      <c r="CC735">
        <v>100.75</v>
      </c>
      <c r="CD735">
        <v>0.0998108333333333</v>
      </c>
      <c r="CE735">
        <v>38.1743</v>
      </c>
      <c r="CF735">
        <v>35.0685</v>
      </c>
      <c r="CG735">
        <v>999.9</v>
      </c>
      <c r="CH735">
        <v>0</v>
      </c>
      <c r="CI735">
        <v>0</v>
      </c>
      <c r="CJ735">
        <v>10011.6666666667</v>
      </c>
      <c r="CK735">
        <v>0</v>
      </c>
      <c r="CL735">
        <v>0.221023</v>
      </c>
      <c r="CM735">
        <v>1459.89333333333</v>
      </c>
      <c r="CN735">
        <v>0.972990333333333</v>
      </c>
      <c r="CO735">
        <v>0.0270098333333333</v>
      </c>
      <c r="CP735">
        <v>0</v>
      </c>
      <c r="CQ735">
        <v>871.884666666667</v>
      </c>
      <c r="CR735">
        <v>4.99999</v>
      </c>
      <c r="CS735">
        <v>12866</v>
      </c>
      <c r="CT735">
        <v>12727.3333333333</v>
      </c>
      <c r="CU735">
        <v>41.625</v>
      </c>
      <c r="CV735">
        <v>42.75</v>
      </c>
      <c r="CW735">
        <v>42.312</v>
      </c>
      <c r="CX735">
        <v>42.5</v>
      </c>
      <c r="CY735">
        <v>44.625</v>
      </c>
      <c r="CZ735">
        <v>1415.59333333333</v>
      </c>
      <c r="DA735">
        <v>39.3</v>
      </c>
      <c r="DB735">
        <v>0</v>
      </c>
      <c r="DC735">
        <v>1626466637</v>
      </c>
      <c r="DD735">
        <v>0</v>
      </c>
      <c r="DE735">
        <v>872.522269230769</v>
      </c>
      <c r="DF735">
        <v>-6.60126495339102</v>
      </c>
      <c r="DG735">
        <v>-100.540170833796</v>
      </c>
      <c r="DH735">
        <v>12878.2076923077</v>
      </c>
      <c r="DI735">
        <v>15</v>
      </c>
      <c r="DJ735">
        <v>1626465084.6</v>
      </c>
      <c r="DK735" t="s">
        <v>294</v>
      </c>
      <c r="DL735">
        <v>1626465076.6</v>
      </c>
      <c r="DM735">
        <v>1626465084.6</v>
      </c>
      <c r="DN735">
        <v>8</v>
      </c>
      <c r="DO735">
        <v>0.212</v>
      </c>
      <c r="DP735">
        <v>0.013</v>
      </c>
      <c r="DQ735">
        <v>1.588</v>
      </c>
      <c r="DR735">
        <v>-0.074</v>
      </c>
      <c r="DS735">
        <v>420</v>
      </c>
      <c r="DT735">
        <v>3</v>
      </c>
      <c r="DU735">
        <v>0.13</v>
      </c>
      <c r="DV735">
        <v>0.03</v>
      </c>
      <c r="DW735">
        <v>-24.2669682926829</v>
      </c>
      <c r="DX735">
        <v>0.30849825783967</v>
      </c>
      <c r="DY735">
        <v>0.0339263581177504</v>
      </c>
      <c r="DZ735">
        <v>1</v>
      </c>
      <c r="EA735">
        <v>872.897142857143</v>
      </c>
      <c r="EB735">
        <v>-6.87327592954922</v>
      </c>
      <c r="EC735">
        <v>0.720700101800122</v>
      </c>
      <c r="ED735">
        <v>1</v>
      </c>
      <c r="EE735">
        <v>10.5750780487805</v>
      </c>
      <c r="EF735">
        <v>0.0620362369338286</v>
      </c>
      <c r="EG735">
        <v>0.00996103413661412</v>
      </c>
      <c r="EH735">
        <v>1</v>
      </c>
      <c r="EI735">
        <v>3</v>
      </c>
      <c r="EJ735">
        <v>3</v>
      </c>
      <c r="EK735" t="s">
        <v>295</v>
      </c>
      <c r="EL735">
        <v>100</v>
      </c>
      <c r="EM735">
        <v>100</v>
      </c>
      <c r="EN735">
        <v>1.549</v>
      </c>
      <c r="EO735">
        <v>0.1058</v>
      </c>
      <c r="EP735">
        <v>0.796380875196005</v>
      </c>
      <c r="EQ735">
        <v>0.00225868272383977</v>
      </c>
      <c r="ER735">
        <v>-9.96746185667655e-07</v>
      </c>
      <c r="ES735">
        <v>2.83711317370827e-10</v>
      </c>
      <c r="ET735">
        <v>-0.071317122073674</v>
      </c>
      <c r="EU735">
        <v>-0.00217948432402501</v>
      </c>
      <c r="EV735">
        <v>0.000453263451741206</v>
      </c>
      <c r="EW735">
        <v>-1.16319206543697e-06</v>
      </c>
      <c r="EX735">
        <v>-2</v>
      </c>
      <c r="EY735">
        <v>2196</v>
      </c>
      <c r="EZ735">
        <v>1</v>
      </c>
      <c r="FA735">
        <v>25</v>
      </c>
      <c r="FB735">
        <v>25.8</v>
      </c>
      <c r="FC735">
        <v>25.7</v>
      </c>
      <c r="FD735">
        <v>18</v>
      </c>
      <c r="FE735">
        <v>849.486</v>
      </c>
      <c r="FF735">
        <v>445.788</v>
      </c>
      <c r="FG735">
        <v>46.9754</v>
      </c>
      <c r="FH735">
        <v>26.3361</v>
      </c>
      <c r="FI735">
        <v>30.0012</v>
      </c>
      <c r="FJ735">
        <v>26.0414</v>
      </c>
      <c r="FK735">
        <v>26.0346</v>
      </c>
      <c r="FL735">
        <v>25.2758</v>
      </c>
      <c r="FM735">
        <v>19.6925</v>
      </c>
      <c r="FN735">
        <v>0</v>
      </c>
      <c r="FO735">
        <v>47</v>
      </c>
      <c r="FP735">
        <v>420</v>
      </c>
      <c r="FQ735">
        <v>12.6449</v>
      </c>
      <c r="FR735">
        <v>101.361</v>
      </c>
      <c r="FS735">
        <v>101.768</v>
      </c>
    </row>
    <row r="736" spans="1:175">
      <c r="A736">
        <v>720</v>
      </c>
      <c r="B736">
        <v>1626466628</v>
      </c>
      <c r="C736">
        <v>1438.40000009537</v>
      </c>
      <c r="D736" t="s">
        <v>1734</v>
      </c>
      <c r="E736" t="s">
        <v>1735</v>
      </c>
      <c r="F736">
        <v>1</v>
      </c>
      <c r="G736" t="s">
        <v>291</v>
      </c>
      <c r="H736">
        <v>1626466627</v>
      </c>
      <c r="I736">
        <f>(J736)/1000</f>
        <v>0</v>
      </c>
      <c r="J736">
        <f>1000*CB736*AH736*(BX736-BY736)/(100*BQ736*(1000-AH736*BX736))</f>
        <v>0</v>
      </c>
      <c r="K736">
        <f>CB736*AH736*(BW736-BV736*(1000-AH736*BY736)/(1000-AH736*BX736))/(100*BQ736)</f>
        <v>0</v>
      </c>
      <c r="L736">
        <f>BV736 - IF(AH736&gt;1, K736*BQ736*100.0/(AJ736*CJ736), 0)</f>
        <v>0</v>
      </c>
      <c r="M736">
        <f>((S736-I736/2)*L736-K736)/(S736+I736/2)</f>
        <v>0</v>
      </c>
      <c r="N736">
        <f>M736*(CC736+CD736)/1000.0</f>
        <v>0</v>
      </c>
      <c r="O736">
        <f>(BV736 - IF(AH736&gt;1, K736*BQ736*100.0/(AJ736*CJ736), 0))*(CC736+CD736)/1000.0</f>
        <v>0</v>
      </c>
      <c r="P736">
        <f>2.0/((1/R736-1/Q736)+SIGN(R736)*SQRT((1/R736-1/Q736)*(1/R736-1/Q736) + 4*BR736/((BR736+1)*(BR736+1))*(2*1/R736*1/Q736-1/Q736*1/Q736)))</f>
        <v>0</v>
      </c>
      <c r="Q736">
        <f>IF(LEFT(BS736,1)&lt;&gt;"0",IF(LEFT(BS736,1)="1",3.0,BT736),$D$5+$E$5*(CJ736*CC736/($K$5*1000))+$F$5*(CJ736*CC736/($K$5*1000))*MAX(MIN(BQ736,$J$5),$I$5)*MAX(MIN(BQ736,$J$5),$I$5)+$G$5*MAX(MIN(BQ736,$J$5),$I$5)*(CJ736*CC736/($K$5*1000))+$H$5*(CJ736*CC736/($K$5*1000))*(CJ736*CC736/($K$5*1000)))</f>
        <v>0</v>
      </c>
      <c r="R736">
        <f>I736*(1000-(1000*0.61365*exp(17.502*V736/(240.97+V736))/(CC736+CD736)+BX736)/2)/(1000*0.61365*exp(17.502*V736/(240.97+V736))/(CC736+CD736)-BX736)</f>
        <v>0</v>
      </c>
      <c r="S736">
        <f>1/((BR736+1)/(P736/1.6)+1/(Q736/1.37)) + BR736/((BR736+1)/(P736/1.6) + BR736/(Q736/1.37))</f>
        <v>0</v>
      </c>
      <c r="T736">
        <f>(BM736*BP736)</f>
        <v>0</v>
      </c>
      <c r="U736">
        <f>(CE736+(T736+2*0.95*5.67E-8*(((CE736+$B$7)+273)^4-(CE736+273)^4)-44100*I736)/(1.84*29.3*Q736+8*0.95*5.67E-8*(CE736+273)^3))</f>
        <v>0</v>
      </c>
      <c r="V736">
        <f>($C$7*CF736+$D$7*CG736+$E$7*U736)</f>
        <v>0</v>
      </c>
      <c r="W736">
        <f>0.61365*exp(17.502*V736/(240.97+V736))</f>
        <v>0</v>
      </c>
      <c r="X736">
        <f>(Y736/Z736*100)</f>
        <v>0</v>
      </c>
      <c r="Y736">
        <f>BX736*(CC736+CD736)/1000</f>
        <v>0</v>
      </c>
      <c r="Z736">
        <f>0.61365*exp(17.502*CE736/(240.97+CE736))</f>
        <v>0</v>
      </c>
      <c r="AA736">
        <f>(W736-BX736*(CC736+CD736)/1000)</f>
        <v>0</v>
      </c>
      <c r="AB736">
        <f>(-I736*44100)</f>
        <v>0</v>
      </c>
      <c r="AC736">
        <f>2*29.3*Q736*0.92*(CE736-V736)</f>
        <v>0</v>
      </c>
      <c r="AD736">
        <f>2*0.95*5.67E-8*(((CE736+$B$7)+273)^4-(V736+273)^4)</f>
        <v>0</v>
      </c>
      <c r="AE736">
        <f>T736+AD736+AB736+AC736</f>
        <v>0</v>
      </c>
      <c r="AF736">
        <v>118</v>
      </c>
      <c r="AG736">
        <v>13</v>
      </c>
      <c r="AH736">
        <f>IF(AF736*$H$13&gt;=AJ736,1.0,(AJ736/(AJ736-AF736*$H$13)))</f>
        <v>0</v>
      </c>
      <c r="AI736">
        <f>(AH736-1)*100</f>
        <v>0</v>
      </c>
      <c r="AJ736">
        <f>MAX(0,($B$13+$C$13*CJ736)/(1+$D$13*CJ736)*CC736/(CE736+273)*$E$13)</f>
        <v>0</v>
      </c>
      <c r="AK736" t="s">
        <v>292</v>
      </c>
      <c r="AL736" t="s">
        <v>292</v>
      </c>
      <c r="AM736">
        <v>0</v>
      </c>
      <c r="AN736">
        <v>0</v>
      </c>
      <c r="AO736">
        <f>1-AM736/AN736</f>
        <v>0</v>
      </c>
      <c r="AP736">
        <v>0</v>
      </c>
      <c r="AQ736" t="s">
        <v>292</v>
      </c>
      <c r="AR736" t="s">
        <v>292</v>
      </c>
      <c r="AS736">
        <v>0</v>
      </c>
      <c r="AT736">
        <v>0</v>
      </c>
      <c r="AU736">
        <f>1-AS736/AT736</f>
        <v>0</v>
      </c>
      <c r="AV736">
        <v>0.5</v>
      </c>
      <c r="AW736">
        <f>BN736</f>
        <v>0</v>
      </c>
      <c r="AX736">
        <f>K736</f>
        <v>0</v>
      </c>
      <c r="AY736">
        <f>AU736*AV736*AW736</f>
        <v>0</v>
      </c>
      <c r="AZ736">
        <f>(AX736-AP736)/AW736</f>
        <v>0</v>
      </c>
      <c r="BA736">
        <f>(AN736-AT736)/AT736</f>
        <v>0</v>
      </c>
      <c r="BB736">
        <f>AM736/(AO736+AM736/AT736)</f>
        <v>0</v>
      </c>
      <c r="BC736" t="s">
        <v>292</v>
      </c>
      <c r="BD736">
        <v>0</v>
      </c>
      <c r="BE736">
        <f>IF(BD736&lt;&gt;0, BD736, BB736)</f>
        <v>0</v>
      </c>
      <c r="BF736">
        <f>1-BE736/AT736</f>
        <v>0</v>
      </c>
      <c r="BG736">
        <f>(AT736-AS736)/(AT736-BE736)</f>
        <v>0</v>
      </c>
      <c r="BH736">
        <f>(AN736-AT736)/(AN736-BE736)</f>
        <v>0</v>
      </c>
      <c r="BI736">
        <f>(AT736-AS736)/(AT736-AM736)</f>
        <v>0</v>
      </c>
      <c r="BJ736">
        <f>(AN736-AT736)/(AN736-AM736)</f>
        <v>0</v>
      </c>
      <c r="BK736">
        <f>(BG736*BE736/AS736)</f>
        <v>0</v>
      </c>
      <c r="BL736">
        <f>(1-BK736)</f>
        <v>0</v>
      </c>
      <c r="BM736">
        <f>$B$11*CK736+$C$11*CL736+$F$11*CM736*(1-CP736)</f>
        <v>0</v>
      </c>
      <c r="BN736">
        <f>BM736*BO736</f>
        <v>0</v>
      </c>
      <c r="BO736">
        <f>($B$11*$D$9+$C$11*$D$9+$F$11*((CZ736+CR736)/MAX(CZ736+CR736+DA736, 0.1)*$I$9+DA736/MAX(CZ736+CR736+DA736, 0.1)*$J$9))/($B$11+$C$11+$F$11)</f>
        <v>0</v>
      </c>
      <c r="BP736">
        <f>($B$11*$K$9+$C$11*$K$9+$F$11*((CZ736+CR736)/MAX(CZ736+CR736+DA736, 0.1)*$P$9+DA736/MAX(CZ736+CR736+DA736, 0.1)*$Q$9))/($B$11+$C$11+$F$11)</f>
        <v>0</v>
      </c>
      <c r="BQ736">
        <v>6</v>
      </c>
      <c r="BR736">
        <v>0.5</v>
      </c>
      <c r="BS736" t="s">
        <v>293</v>
      </c>
      <c r="BT736">
        <v>2</v>
      </c>
      <c r="BU736">
        <v>1626466627</v>
      </c>
      <c r="BV736">
        <v>395.759666666667</v>
      </c>
      <c r="BW736">
        <v>419.997</v>
      </c>
      <c r="BX736">
        <v>23.2116333333333</v>
      </c>
      <c r="BY736">
        <v>12.6316666666667</v>
      </c>
      <c r="BZ736">
        <v>394.210666666667</v>
      </c>
      <c r="CA736">
        <v>23.1056666666667</v>
      </c>
      <c r="CB736">
        <v>900.017333333333</v>
      </c>
      <c r="CC736">
        <v>100.749333333333</v>
      </c>
      <c r="CD736">
        <v>0.1001254</v>
      </c>
      <c r="CE736">
        <v>38.1820333333333</v>
      </c>
      <c r="CF736">
        <v>35.0664</v>
      </c>
      <c r="CG736">
        <v>999.9</v>
      </c>
      <c r="CH736">
        <v>0</v>
      </c>
      <c r="CI736">
        <v>0</v>
      </c>
      <c r="CJ736">
        <v>9984.38</v>
      </c>
      <c r="CK736">
        <v>0</v>
      </c>
      <c r="CL736">
        <v>0.221023</v>
      </c>
      <c r="CM736">
        <v>1459.98</v>
      </c>
      <c r="CN736">
        <v>0.972991666666667</v>
      </c>
      <c r="CO736">
        <v>0.0270082666666667</v>
      </c>
      <c r="CP736">
        <v>0</v>
      </c>
      <c r="CQ736">
        <v>871.498666666667</v>
      </c>
      <c r="CR736">
        <v>4.99999</v>
      </c>
      <c r="CS736">
        <v>12864.6</v>
      </c>
      <c r="CT736">
        <v>12728.1333333333</v>
      </c>
      <c r="CU736">
        <v>41.625</v>
      </c>
      <c r="CV736">
        <v>42.75</v>
      </c>
      <c r="CW736">
        <v>42.312</v>
      </c>
      <c r="CX736">
        <v>42.5</v>
      </c>
      <c r="CY736">
        <v>44.625</v>
      </c>
      <c r="CZ736">
        <v>1415.68</v>
      </c>
      <c r="DA736">
        <v>39.3</v>
      </c>
      <c r="DB736">
        <v>0</v>
      </c>
      <c r="DC736">
        <v>1626466639.4</v>
      </c>
      <c r="DD736">
        <v>0</v>
      </c>
      <c r="DE736">
        <v>872.267807692308</v>
      </c>
      <c r="DF736">
        <v>-6.94328204953454</v>
      </c>
      <c r="DG736">
        <v>-95.4529914834996</v>
      </c>
      <c r="DH736">
        <v>12874.3076923077</v>
      </c>
      <c r="DI736">
        <v>15</v>
      </c>
      <c r="DJ736">
        <v>1626465084.6</v>
      </c>
      <c r="DK736" t="s">
        <v>294</v>
      </c>
      <c r="DL736">
        <v>1626465076.6</v>
      </c>
      <c r="DM736">
        <v>1626465084.6</v>
      </c>
      <c r="DN736">
        <v>8</v>
      </c>
      <c r="DO736">
        <v>0.212</v>
      </c>
      <c r="DP736">
        <v>0.013</v>
      </c>
      <c r="DQ736">
        <v>1.588</v>
      </c>
      <c r="DR736">
        <v>-0.074</v>
      </c>
      <c r="DS736">
        <v>420</v>
      </c>
      <c r="DT736">
        <v>3</v>
      </c>
      <c r="DU736">
        <v>0.13</v>
      </c>
      <c r="DV736">
        <v>0.03</v>
      </c>
      <c r="DW736">
        <v>-24.2573463414634</v>
      </c>
      <c r="DX736">
        <v>0.273554006968615</v>
      </c>
      <c r="DY736">
        <v>0.0312132406048161</v>
      </c>
      <c r="DZ736">
        <v>1</v>
      </c>
      <c r="EA736">
        <v>872.629454545454</v>
      </c>
      <c r="EB736">
        <v>-6.68506633989502</v>
      </c>
      <c r="EC736">
        <v>0.663399787637079</v>
      </c>
      <c r="ED736">
        <v>1</v>
      </c>
      <c r="EE736">
        <v>10.5772487804878</v>
      </c>
      <c r="EF736">
        <v>0.029675958188141</v>
      </c>
      <c r="EG736">
        <v>0.00756929361498568</v>
      </c>
      <c r="EH736">
        <v>1</v>
      </c>
      <c r="EI736">
        <v>3</v>
      </c>
      <c r="EJ736">
        <v>3</v>
      </c>
      <c r="EK736" t="s">
        <v>295</v>
      </c>
      <c r="EL736">
        <v>100</v>
      </c>
      <c r="EM736">
        <v>100</v>
      </c>
      <c r="EN736">
        <v>1.55</v>
      </c>
      <c r="EO736">
        <v>0.106</v>
      </c>
      <c r="EP736">
        <v>0.796380875196005</v>
      </c>
      <c r="EQ736">
        <v>0.00225868272383977</v>
      </c>
      <c r="ER736">
        <v>-9.96746185667655e-07</v>
      </c>
      <c r="ES736">
        <v>2.83711317370827e-10</v>
      </c>
      <c r="ET736">
        <v>-0.071317122073674</v>
      </c>
      <c r="EU736">
        <v>-0.00217948432402501</v>
      </c>
      <c r="EV736">
        <v>0.000453263451741206</v>
      </c>
      <c r="EW736">
        <v>-1.16319206543697e-06</v>
      </c>
      <c r="EX736">
        <v>-2</v>
      </c>
      <c r="EY736">
        <v>2196</v>
      </c>
      <c r="EZ736">
        <v>1</v>
      </c>
      <c r="FA736">
        <v>25</v>
      </c>
      <c r="FB736">
        <v>25.9</v>
      </c>
      <c r="FC736">
        <v>25.7</v>
      </c>
      <c r="FD736">
        <v>18</v>
      </c>
      <c r="FE736">
        <v>849.604</v>
      </c>
      <c r="FF736">
        <v>445.983</v>
      </c>
      <c r="FG736">
        <v>46.981</v>
      </c>
      <c r="FH736">
        <v>26.3397</v>
      </c>
      <c r="FI736">
        <v>30.0011</v>
      </c>
      <c r="FJ736">
        <v>26.0444</v>
      </c>
      <c r="FK736">
        <v>26.0378</v>
      </c>
      <c r="FL736">
        <v>25.276</v>
      </c>
      <c r="FM736">
        <v>19.6925</v>
      </c>
      <c r="FN736">
        <v>0</v>
      </c>
      <c r="FO736">
        <v>47</v>
      </c>
      <c r="FP736">
        <v>420</v>
      </c>
      <c r="FQ736">
        <v>12.6449</v>
      </c>
      <c r="FR736">
        <v>101.361</v>
      </c>
      <c r="FS736">
        <v>101.767</v>
      </c>
    </row>
    <row r="737" spans="1:175">
      <c r="A737">
        <v>721</v>
      </c>
      <c r="B737">
        <v>1626466630</v>
      </c>
      <c r="C737">
        <v>1440.40000009537</v>
      </c>
      <c r="D737" t="s">
        <v>1736</v>
      </c>
      <c r="E737" t="s">
        <v>1737</v>
      </c>
      <c r="F737">
        <v>1</v>
      </c>
      <c r="G737" t="s">
        <v>291</v>
      </c>
      <c r="H737">
        <v>1626466629</v>
      </c>
      <c r="I737">
        <f>(J737)/1000</f>
        <v>0</v>
      </c>
      <c r="J737">
        <f>1000*CB737*AH737*(BX737-BY737)/(100*BQ737*(1000-AH737*BX737))</f>
        <v>0</v>
      </c>
      <c r="K737">
        <f>CB737*AH737*(BW737-BV737*(1000-AH737*BY737)/(1000-AH737*BX737))/(100*BQ737)</f>
        <v>0</v>
      </c>
      <c r="L737">
        <f>BV737 - IF(AH737&gt;1, K737*BQ737*100.0/(AJ737*CJ737), 0)</f>
        <v>0</v>
      </c>
      <c r="M737">
        <f>((S737-I737/2)*L737-K737)/(S737+I737/2)</f>
        <v>0</v>
      </c>
      <c r="N737">
        <f>M737*(CC737+CD737)/1000.0</f>
        <v>0</v>
      </c>
      <c r="O737">
        <f>(BV737 - IF(AH737&gt;1, K737*BQ737*100.0/(AJ737*CJ737), 0))*(CC737+CD737)/1000.0</f>
        <v>0</v>
      </c>
      <c r="P737">
        <f>2.0/((1/R737-1/Q737)+SIGN(R737)*SQRT((1/R737-1/Q737)*(1/R737-1/Q737) + 4*BR737/((BR737+1)*(BR737+1))*(2*1/R737*1/Q737-1/Q737*1/Q737)))</f>
        <v>0</v>
      </c>
      <c r="Q737">
        <f>IF(LEFT(BS737,1)&lt;&gt;"0",IF(LEFT(BS737,1)="1",3.0,BT737),$D$5+$E$5*(CJ737*CC737/($K$5*1000))+$F$5*(CJ737*CC737/($K$5*1000))*MAX(MIN(BQ737,$J$5),$I$5)*MAX(MIN(BQ737,$J$5),$I$5)+$G$5*MAX(MIN(BQ737,$J$5),$I$5)*(CJ737*CC737/($K$5*1000))+$H$5*(CJ737*CC737/($K$5*1000))*(CJ737*CC737/($K$5*1000)))</f>
        <v>0</v>
      </c>
      <c r="R737">
        <f>I737*(1000-(1000*0.61365*exp(17.502*V737/(240.97+V737))/(CC737+CD737)+BX737)/2)/(1000*0.61365*exp(17.502*V737/(240.97+V737))/(CC737+CD737)-BX737)</f>
        <v>0</v>
      </c>
      <c r="S737">
        <f>1/((BR737+1)/(P737/1.6)+1/(Q737/1.37)) + BR737/((BR737+1)/(P737/1.6) + BR737/(Q737/1.37))</f>
        <v>0</v>
      </c>
      <c r="T737">
        <f>(BM737*BP737)</f>
        <v>0</v>
      </c>
      <c r="U737">
        <f>(CE737+(T737+2*0.95*5.67E-8*(((CE737+$B$7)+273)^4-(CE737+273)^4)-44100*I737)/(1.84*29.3*Q737+8*0.95*5.67E-8*(CE737+273)^3))</f>
        <v>0</v>
      </c>
      <c r="V737">
        <f>($C$7*CF737+$D$7*CG737+$E$7*U737)</f>
        <v>0</v>
      </c>
      <c r="W737">
        <f>0.61365*exp(17.502*V737/(240.97+V737))</f>
        <v>0</v>
      </c>
      <c r="X737">
        <f>(Y737/Z737*100)</f>
        <v>0</v>
      </c>
      <c r="Y737">
        <f>BX737*(CC737+CD737)/1000</f>
        <v>0</v>
      </c>
      <c r="Z737">
        <f>0.61365*exp(17.502*CE737/(240.97+CE737))</f>
        <v>0</v>
      </c>
      <c r="AA737">
        <f>(W737-BX737*(CC737+CD737)/1000)</f>
        <v>0</v>
      </c>
      <c r="AB737">
        <f>(-I737*44100)</f>
        <v>0</v>
      </c>
      <c r="AC737">
        <f>2*29.3*Q737*0.92*(CE737-V737)</f>
        <v>0</v>
      </c>
      <c r="AD737">
        <f>2*0.95*5.67E-8*(((CE737+$B$7)+273)^4-(V737+273)^4)</f>
        <v>0</v>
      </c>
      <c r="AE737">
        <f>T737+AD737+AB737+AC737</f>
        <v>0</v>
      </c>
      <c r="AF737">
        <v>118</v>
      </c>
      <c r="AG737">
        <v>13</v>
      </c>
      <c r="AH737">
        <f>IF(AF737*$H$13&gt;=AJ737,1.0,(AJ737/(AJ737-AF737*$H$13)))</f>
        <v>0</v>
      </c>
      <c r="AI737">
        <f>(AH737-1)*100</f>
        <v>0</v>
      </c>
      <c r="AJ737">
        <f>MAX(0,($B$13+$C$13*CJ737)/(1+$D$13*CJ737)*CC737/(CE737+273)*$E$13)</f>
        <v>0</v>
      </c>
      <c r="AK737" t="s">
        <v>292</v>
      </c>
      <c r="AL737" t="s">
        <v>292</v>
      </c>
      <c r="AM737">
        <v>0</v>
      </c>
      <c r="AN737">
        <v>0</v>
      </c>
      <c r="AO737">
        <f>1-AM737/AN737</f>
        <v>0</v>
      </c>
      <c r="AP737">
        <v>0</v>
      </c>
      <c r="AQ737" t="s">
        <v>292</v>
      </c>
      <c r="AR737" t="s">
        <v>292</v>
      </c>
      <c r="AS737">
        <v>0</v>
      </c>
      <c r="AT737">
        <v>0</v>
      </c>
      <c r="AU737">
        <f>1-AS737/AT737</f>
        <v>0</v>
      </c>
      <c r="AV737">
        <v>0.5</v>
      </c>
      <c r="AW737">
        <f>BN737</f>
        <v>0</v>
      </c>
      <c r="AX737">
        <f>K737</f>
        <v>0</v>
      </c>
      <c r="AY737">
        <f>AU737*AV737*AW737</f>
        <v>0</v>
      </c>
      <c r="AZ737">
        <f>(AX737-AP737)/AW737</f>
        <v>0</v>
      </c>
      <c r="BA737">
        <f>(AN737-AT737)/AT737</f>
        <v>0</v>
      </c>
      <c r="BB737">
        <f>AM737/(AO737+AM737/AT737)</f>
        <v>0</v>
      </c>
      <c r="BC737" t="s">
        <v>292</v>
      </c>
      <c r="BD737">
        <v>0</v>
      </c>
      <c r="BE737">
        <f>IF(BD737&lt;&gt;0, BD737, BB737)</f>
        <v>0</v>
      </c>
      <c r="BF737">
        <f>1-BE737/AT737</f>
        <v>0</v>
      </c>
      <c r="BG737">
        <f>(AT737-AS737)/(AT737-BE737)</f>
        <v>0</v>
      </c>
      <c r="BH737">
        <f>(AN737-AT737)/(AN737-BE737)</f>
        <v>0</v>
      </c>
      <c r="BI737">
        <f>(AT737-AS737)/(AT737-AM737)</f>
        <v>0</v>
      </c>
      <c r="BJ737">
        <f>(AN737-AT737)/(AN737-AM737)</f>
        <v>0</v>
      </c>
      <c r="BK737">
        <f>(BG737*BE737/AS737)</f>
        <v>0</v>
      </c>
      <c r="BL737">
        <f>(1-BK737)</f>
        <v>0</v>
      </c>
      <c r="BM737">
        <f>$B$11*CK737+$C$11*CL737+$F$11*CM737*(1-CP737)</f>
        <v>0</v>
      </c>
      <c r="BN737">
        <f>BM737*BO737</f>
        <v>0</v>
      </c>
      <c r="BO737">
        <f>($B$11*$D$9+$C$11*$D$9+$F$11*((CZ737+CR737)/MAX(CZ737+CR737+DA737, 0.1)*$I$9+DA737/MAX(CZ737+CR737+DA737, 0.1)*$J$9))/($B$11+$C$11+$F$11)</f>
        <v>0</v>
      </c>
      <c r="BP737">
        <f>($B$11*$K$9+$C$11*$K$9+$F$11*((CZ737+CR737)/MAX(CZ737+CR737+DA737, 0.1)*$P$9+DA737/MAX(CZ737+CR737+DA737, 0.1)*$Q$9))/($B$11+$C$11+$F$11)</f>
        <v>0</v>
      </c>
      <c r="BQ737">
        <v>6</v>
      </c>
      <c r="BR737">
        <v>0.5</v>
      </c>
      <c r="BS737" t="s">
        <v>293</v>
      </c>
      <c r="BT737">
        <v>2</v>
      </c>
      <c r="BU737">
        <v>1626466629</v>
      </c>
      <c r="BV737">
        <v>395.783333333333</v>
      </c>
      <c r="BW737">
        <v>419.984</v>
      </c>
      <c r="BX737">
        <v>23.2239</v>
      </c>
      <c r="BY737">
        <v>12.6353666666667</v>
      </c>
      <c r="BZ737">
        <v>394.233666666667</v>
      </c>
      <c r="CA737">
        <v>23.1177333333333</v>
      </c>
      <c r="CB737">
        <v>900.008</v>
      </c>
      <c r="CC737">
        <v>100.75</v>
      </c>
      <c r="CD737">
        <v>0.100161266666667</v>
      </c>
      <c r="CE737">
        <v>38.1884333333333</v>
      </c>
      <c r="CF737">
        <v>35.0593333333333</v>
      </c>
      <c r="CG737">
        <v>999.9</v>
      </c>
      <c r="CH737">
        <v>0</v>
      </c>
      <c r="CI737">
        <v>0</v>
      </c>
      <c r="CJ737">
        <v>9997.70666666667</v>
      </c>
      <c r="CK737">
        <v>0</v>
      </c>
      <c r="CL737">
        <v>0.221023</v>
      </c>
      <c r="CM737">
        <v>1460.05666666667</v>
      </c>
      <c r="CN737">
        <v>0.972993</v>
      </c>
      <c r="CO737">
        <v>0.0270067</v>
      </c>
      <c r="CP737">
        <v>0</v>
      </c>
      <c r="CQ737">
        <v>871.271666666667</v>
      </c>
      <c r="CR737">
        <v>4.99999</v>
      </c>
      <c r="CS737">
        <v>12862.3666666667</v>
      </c>
      <c r="CT737">
        <v>12728.8</v>
      </c>
      <c r="CU737">
        <v>41.625</v>
      </c>
      <c r="CV737">
        <v>42.75</v>
      </c>
      <c r="CW737">
        <v>42.312</v>
      </c>
      <c r="CX737">
        <v>42.562</v>
      </c>
      <c r="CY737">
        <v>44.687</v>
      </c>
      <c r="CZ737">
        <v>1415.75666666667</v>
      </c>
      <c r="DA737">
        <v>39.3</v>
      </c>
      <c r="DB737">
        <v>0</v>
      </c>
      <c r="DC737">
        <v>1626466641.2</v>
      </c>
      <c r="DD737">
        <v>0</v>
      </c>
      <c r="DE737">
        <v>872.01968</v>
      </c>
      <c r="DF737">
        <v>-7.47384614874147</v>
      </c>
      <c r="DG737">
        <v>-93.0615385159562</v>
      </c>
      <c r="DH737">
        <v>12871.016</v>
      </c>
      <c r="DI737">
        <v>15</v>
      </c>
      <c r="DJ737">
        <v>1626465084.6</v>
      </c>
      <c r="DK737" t="s">
        <v>294</v>
      </c>
      <c r="DL737">
        <v>1626465076.6</v>
      </c>
      <c r="DM737">
        <v>1626465084.6</v>
      </c>
      <c r="DN737">
        <v>8</v>
      </c>
      <c r="DO737">
        <v>0.212</v>
      </c>
      <c r="DP737">
        <v>0.013</v>
      </c>
      <c r="DQ737">
        <v>1.588</v>
      </c>
      <c r="DR737">
        <v>-0.074</v>
      </c>
      <c r="DS737">
        <v>420</v>
      </c>
      <c r="DT737">
        <v>3</v>
      </c>
      <c r="DU737">
        <v>0.13</v>
      </c>
      <c r="DV737">
        <v>0.03</v>
      </c>
      <c r="DW737">
        <v>-24.2490634146341</v>
      </c>
      <c r="DX737">
        <v>0.255836236933751</v>
      </c>
      <c r="DY737">
        <v>0.0301390983089551</v>
      </c>
      <c r="DZ737">
        <v>1</v>
      </c>
      <c r="EA737">
        <v>872.419</v>
      </c>
      <c r="EB737">
        <v>-6.86794270322023</v>
      </c>
      <c r="EC737">
        <v>0.683769941817667</v>
      </c>
      <c r="ED737">
        <v>1</v>
      </c>
      <c r="EE737">
        <v>10.5789902439024</v>
      </c>
      <c r="EF737">
        <v>0.0246731707317349</v>
      </c>
      <c r="EG737">
        <v>0.00717403192680748</v>
      </c>
      <c r="EH737">
        <v>1</v>
      </c>
      <c r="EI737">
        <v>3</v>
      </c>
      <c r="EJ737">
        <v>3</v>
      </c>
      <c r="EK737" t="s">
        <v>295</v>
      </c>
      <c r="EL737">
        <v>100</v>
      </c>
      <c r="EM737">
        <v>100</v>
      </c>
      <c r="EN737">
        <v>1.549</v>
      </c>
      <c r="EO737">
        <v>0.1062</v>
      </c>
      <c r="EP737">
        <v>0.796380875196005</v>
      </c>
      <c r="EQ737">
        <v>0.00225868272383977</v>
      </c>
      <c r="ER737">
        <v>-9.96746185667655e-07</v>
      </c>
      <c r="ES737">
        <v>2.83711317370827e-10</v>
      </c>
      <c r="ET737">
        <v>-0.071317122073674</v>
      </c>
      <c r="EU737">
        <v>-0.00217948432402501</v>
      </c>
      <c r="EV737">
        <v>0.000453263451741206</v>
      </c>
      <c r="EW737">
        <v>-1.16319206543697e-06</v>
      </c>
      <c r="EX737">
        <v>-2</v>
      </c>
      <c r="EY737">
        <v>2196</v>
      </c>
      <c r="EZ737">
        <v>1</v>
      </c>
      <c r="FA737">
        <v>25</v>
      </c>
      <c r="FB737">
        <v>25.9</v>
      </c>
      <c r="FC737">
        <v>25.8</v>
      </c>
      <c r="FD737">
        <v>18</v>
      </c>
      <c r="FE737">
        <v>849.456</v>
      </c>
      <c r="FF737">
        <v>445.99</v>
      </c>
      <c r="FG737">
        <v>46.986</v>
      </c>
      <c r="FH737">
        <v>26.3433</v>
      </c>
      <c r="FI737">
        <v>30.0009</v>
      </c>
      <c r="FJ737">
        <v>26.0471</v>
      </c>
      <c r="FK737">
        <v>26.0405</v>
      </c>
      <c r="FL737">
        <v>25.2765</v>
      </c>
      <c r="FM737">
        <v>19.6925</v>
      </c>
      <c r="FN737">
        <v>0</v>
      </c>
      <c r="FO737">
        <v>47</v>
      </c>
      <c r="FP737">
        <v>420</v>
      </c>
      <c r="FQ737">
        <v>12.6449</v>
      </c>
      <c r="FR737">
        <v>101.362</v>
      </c>
      <c r="FS737">
        <v>101.767</v>
      </c>
    </row>
    <row r="738" spans="1:175">
      <c r="A738">
        <v>722</v>
      </c>
      <c r="B738">
        <v>1626466632</v>
      </c>
      <c r="C738">
        <v>1442.40000009537</v>
      </c>
      <c r="D738" t="s">
        <v>1738</v>
      </c>
      <c r="E738" t="s">
        <v>1739</v>
      </c>
      <c r="F738">
        <v>1</v>
      </c>
      <c r="G738" t="s">
        <v>291</v>
      </c>
      <c r="H738">
        <v>1626466631</v>
      </c>
      <c r="I738">
        <f>(J738)/1000</f>
        <v>0</v>
      </c>
      <c r="J738">
        <f>1000*CB738*AH738*(BX738-BY738)/(100*BQ738*(1000-AH738*BX738))</f>
        <v>0</v>
      </c>
      <c r="K738">
        <f>CB738*AH738*(BW738-BV738*(1000-AH738*BY738)/(1000-AH738*BX738))/(100*BQ738)</f>
        <v>0</v>
      </c>
      <c r="L738">
        <f>BV738 - IF(AH738&gt;1, K738*BQ738*100.0/(AJ738*CJ738), 0)</f>
        <v>0</v>
      </c>
      <c r="M738">
        <f>((S738-I738/2)*L738-K738)/(S738+I738/2)</f>
        <v>0</v>
      </c>
      <c r="N738">
        <f>M738*(CC738+CD738)/1000.0</f>
        <v>0</v>
      </c>
      <c r="O738">
        <f>(BV738 - IF(AH738&gt;1, K738*BQ738*100.0/(AJ738*CJ738), 0))*(CC738+CD738)/1000.0</f>
        <v>0</v>
      </c>
      <c r="P738">
        <f>2.0/((1/R738-1/Q738)+SIGN(R738)*SQRT((1/R738-1/Q738)*(1/R738-1/Q738) + 4*BR738/((BR738+1)*(BR738+1))*(2*1/R738*1/Q738-1/Q738*1/Q738)))</f>
        <v>0</v>
      </c>
      <c r="Q738">
        <f>IF(LEFT(BS738,1)&lt;&gt;"0",IF(LEFT(BS738,1)="1",3.0,BT738),$D$5+$E$5*(CJ738*CC738/($K$5*1000))+$F$5*(CJ738*CC738/($K$5*1000))*MAX(MIN(BQ738,$J$5),$I$5)*MAX(MIN(BQ738,$J$5),$I$5)+$G$5*MAX(MIN(BQ738,$J$5),$I$5)*(CJ738*CC738/($K$5*1000))+$H$5*(CJ738*CC738/($K$5*1000))*(CJ738*CC738/($K$5*1000)))</f>
        <v>0</v>
      </c>
      <c r="R738">
        <f>I738*(1000-(1000*0.61365*exp(17.502*V738/(240.97+V738))/(CC738+CD738)+BX738)/2)/(1000*0.61365*exp(17.502*V738/(240.97+V738))/(CC738+CD738)-BX738)</f>
        <v>0</v>
      </c>
      <c r="S738">
        <f>1/((BR738+1)/(P738/1.6)+1/(Q738/1.37)) + BR738/((BR738+1)/(P738/1.6) + BR738/(Q738/1.37))</f>
        <v>0</v>
      </c>
      <c r="T738">
        <f>(BM738*BP738)</f>
        <v>0</v>
      </c>
      <c r="U738">
        <f>(CE738+(T738+2*0.95*5.67E-8*(((CE738+$B$7)+273)^4-(CE738+273)^4)-44100*I738)/(1.84*29.3*Q738+8*0.95*5.67E-8*(CE738+273)^3))</f>
        <v>0</v>
      </c>
      <c r="V738">
        <f>($C$7*CF738+$D$7*CG738+$E$7*U738)</f>
        <v>0</v>
      </c>
      <c r="W738">
        <f>0.61365*exp(17.502*V738/(240.97+V738))</f>
        <v>0</v>
      </c>
      <c r="X738">
        <f>(Y738/Z738*100)</f>
        <v>0</v>
      </c>
      <c r="Y738">
        <f>BX738*(CC738+CD738)/1000</f>
        <v>0</v>
      </c>
      <c r="Z738">
        <f>0.61365*exp(17.502*CE738/(240.97+CE738))</f>
        <v>0</v>
      </c>
      <c r="AA738">
        <f>(W738-BX738*(CC738+CD738)/1000)</f>
        <v>0</v>
      </c>
      <c r="AB738">
        <f>(-I738*44100)</f>
        <v>0</v>
      </c>
      <c r="AC738">
        <f>2*29.3*Q738*0.92*(CE738-V738)</f>
        <v>0</v>
      </c>
      <c r="AD738">
        <f>2*0.95*5.67E-8*(((CE738+$B$7)+273)^4-(V738+273)^4)</f>
        <v>0</v>
      </c>
      <c r="AE738">
        <f>T738+AD738+AB738+AC738</f>
        <v>0</v>
      </c>
      <c r="AF738">
        <v>118</v>
      </c>
      <c r="AG738">
        <v>13</v>
      </c>
      <c r="AH738">
        <f>IF(AF738*$H$13&gt;=AJ738,1.0,(AJ738/(AJ738-AF738*$H$13)))</f>
        <v>0</v>
      </c>
      <c r="AI738">
        <f>(AH738-1)*100</f>
        <v>0</v>
      </c>
      <c r="AJ738">
        <f>MAX(0,($B$13+$C$13*CJ738)/(1+$D$13*CJ738)*CC738/(CE738+273)*$E$13)</f>
        <v>0</v>
      </c>
      <c r="AK738" t="s">
        <v>292</v>
      </c>
      <c r="AL738" t="s">
        <v>292</v>
      </c>
      <c r="AM738">
        <v>0</v>
      </c>
      <c r="AN738">
        <v>0</v>
      </c>
      <c r="AO738">
        <f>1-AM738/AN738</f>
        <v>0</v>
      </c>
      <c r="AP738">
        <v>0</v>
      </c>
      <c r="AQ738" t="s">
        <v>292</v>
      </c>
      <c r="AR738" t="s">
        <v>292</v>
      </c>
      <c r="AS738">
        <v>0</v>
      </c>
      <c r="AT738">
        <v>0</v>
      </c>
      <c r="AU738">
        <f>1-AS738/AT738</f>
        <v>0</v>
      </c>
      <c r="AV738">
        <v>0.5</v>
      </c>
      <c r="AW738">
        <f>BN738</f>
        <v>0</v>
      </c>
      <c r="AX738">
        <f>K738</f>
        <v>0</v>
      </c>
      <c r="AY738">
        <f>AU738*AV738*AW738</f>
        <v>0</v>
      </c>
      <c r="AZ738">
        <f>(AX738-AP738)/AW738</f>
        <v>0</v>
      </c>
      <c r="BA738">
        <f>(AN738-AT738)/AT738</f>
        <v>0</v>
      </c>
      <c r="BB738">
        <f>AM738/(AO738+AM738/AT738)</f>
        <v>0</v>
      </c>
      <c r="BC738" t="s">
        <v>292</v>
      </c>
      <c r="BD738">
        <v>0</v>
      </c>
      <c r="BE738">
        <f>IF(BD738&lt;&gt;0, BD738, BB738)</f>
        <v>0</v>
      </c>
      <c r="BF738">
        <f>1-BE738/AT738</f>
        <v>0</v>
      </c>
      <c r="BG738">
        <f>(AT738-AS738)/(AT738-BE738)</f>
        <v>0</v>
      </c>
      <c r="BH738">
        <f>(AN738-AT738)/(AN738-BE738)</f>
        <v>0</v>
      </c>
      <c r="BI738">
        <f>(AT738-AS738)/(AT738-AM738)</f>
        <v>0</v>
      </c>
      <c r="BJ738">
        <f>(AN738-AT738)/(AN738-AM738)</f>
        <v>0</v>
      </c>
      <c r="BK738">
        <f>(BG738*BE738/AS738)</f>
        <v>0</v>
      </c>
      <c r="BL738">
        <f>(1-BK738)</f>
        <v>0</v>
      </c>
      <c r="BM738">
        <f>$B$11*CK738+$C$11*CL738+$F$11*CM738*(1-CP738)</f>
        <v>0</v>
      </c>
      <c r="BN738">
        <f>BM738*BO738</f>
        <v>0</v>
      </c>
      <c r="BO738">
        <f>($B$11*$D$9+$C$11*$D$9+$F$11*((CZ738+CR738)/MAX(CZ738+CR738+DA738, 0.1)*$I$9+DA738/MAX(CZ738+CR738+DA738, 0.1)*$J$9))/($B$11+$C$11+$F$11)</f>
        <v>0</v>
      </c>
      <c r="BP738">
        <f>($B$11*$K$9+$C$11*$K$9+$F$11*((CZ738+CR738)/MAX(CZ738+CR738+DA738, 0.1)*$P$9+DA738/MAX(CZ738+CR738+DA738, 0.1)*$Q$9))/($B$11+$C$11+$F$11)</f>
        <v>0</v>
      </c>
      <c r="BQ738">
        <v>6</v>
      </c>
      <c r="BR738">
        <v>0.5</v>
      </c>
      <c r="BS738" t="s">
        <v>293</v>
      </c>
      <c r="BT738">
        <v>2</v>
      </c>
      <c r="BU738">
        <v>1626466631</v>
      </c>
      <c r="BV738">
        <v>395.796333333333</v>
      </c>
      <c r="BW738">
        <v>419.978666666667</v>
      </c>
      <c r="BX738">
        <v>23.2333333333333</v>
      </c>
      <c r="BY738">
        <v>12.6363333333333</v>
      </c>
      <c r="BZ738">
        <v>394.247</v>
      </c>
      <c r="CA738">
        <v>23.127</v>
      </c>
      <c r="CB738">
        <v>899.989</v>
      </c>
      <c r="CC738">
        <v>100.750666666667</v>
      </c>
      <c r="CD738">
        <v>0.1000802</v>
      </c>
      <c r="CE738">
        <v>38.1994</v>
      </c>
      <c r="CF738">
        <v>35.0664666666667</v>
      </c>
      <c r="CG738">
        <v>999.9</v>
      </c>
      <c r="CH738">
        <v>0</v>
      </c>
      <c r="CI738">
        <v>0</v>
      </c>
      <c r="CJ738">
        <v>9997.93333333333</v>
      </c>
      <c r="CK738">
        <v>0</v>
      </c>
      <c r="CL738">
        <v>0.221023</v>
      </c>
      <c r="CM738">
        <v>1459.89</v>
      </c>
      <c r="CN738">
        <v>0.972990333333333</v>
      </c>
      <c r="CO738">
        <v>0.0270098333333333</v>
      </c>
      <c r="CP738">
        <v>0</v>
      </c>
      <c r="CQ738">
        <v>871.028333333333</v>
      </c>
      <c r="CR738">
        <v>4.99999</v>
      </c>
      <c r="CS738">
        <v>12855.9666666667</v>
      </c>
      <c r="CT738">
        <v>12727.3333333333</v>
      </c>
      <c r="CU738">
        <v>41.6456666666667</v>
      </c>
      <c r="CV738">
        <v>42.75</v>
      </c>
      <c r="CW738">
        <v>42.312</v>
      </c>
      <c r="CX738">
        <v>42.5206666666667</v>
      </c>
      <c r="CY738">
        <v>44.687</v>
      </c>
      <c r="CZ738">
        <v>1415.59</v>
      </c>
      <c r="DA738">
        <v>39.3</v>
      </c>
      <c r="DB738">
        <v>0</v>
      </c>
      <c r="DC738">
        <v>1626466643</v>
      </c>
      <c r="DD738">
        <v>0</v>
      </c>
      <c r="DE738">
        <v>871.813461538461</v>
      </c>
      <c r="DF738">
        <v>-7.44875212321613</v>
      </c>
      <c r="DG738">
        <v>-99.8051281170513</v>
      </c>
      <c r="DH738">
        <v>12868.5038461538</v>
      </c>
      <c r="DI738">
        <v>15</v>
      </c>
      <c r="DJ738">
        <v>1626465084.6</v>
      </c>
      <c r="DK738" t="s">
        <v>294</v>
      </c>
      <c r="DL738">
        <v>1626465076.6</v>
      </c>
      <c r="DM738">
        <v>1626465084.6</v>
      </c>
      <c r="DN738">
        <v>8</v>
      </c>
      <c r="DO738">
        <v>0.212</v>
      </c>
      <c r="DP738">
        <v>0.013</v>
      </c>
      <c r="DQ738">
        <v>1.588</v>
      </c>
      <c r="DR738">
        <v>-0.074</v>
      </c>
      <c r="DS738">
        <v>420</v>
      </c>
      <c r="DT738">
        <v>3</v>
      </c>
      <c r="DU738">
        <v>0.13</v>
      </c>
      <c r="DV738">
        <v>0.03</v>
      </c>
      <c r="DW738">
        <v>-24.2398926829268</v>
      </c>
      <c r="DX738">
        <v>0.284757491289208</v>
      </c>
      <c r="DY738">
        <v>0.0325468846828387</v>
      </c>
      <c r="DZ738">
        <v>1</v>
      </c>
      <c r="EA738">
        <v>872.202171428571</v>
      </c>
      <c r="EB738">
        <v>-6.94623874755282</v>
      </c>
      <c r="EC738">
        <v>0.72600848030129</v>
      </c>
      <c r="ED738">
        <v>1</v>
      </c>
      <c r="EE738">
        <v>10.5805219512195</v>
      </c>
      <c r="EF738">
        <v>0.0459763066202354</v>
      </c>
      <c r="EG738">
        <v>0.00839109609965934</v>
      </c>
      <c r="EH738">
        <v>1</v>
      </c>
      <c r="EI738">
        <v>3</v>
      </c>
      <c r="EJ738">
        <v>3</v>
      </c>
      <c r="EK738" t="s">
        <v>295</v>
      </c>
      <c r="EL738">
        <v>100</v>
      </c>
      <c r="EM738">
        <v>100</v>
      </c>
      <c r="EN738">
        <v>1.549</v>
      </c>
      <c r="EO738">
        <v>0.1064</v>
      </c>
      <c r="EP738">
        <v>0.796380875196005</v>
      </c>
      <c r="EQ738">
        <v>0.00225868272383977</v>
      </c>
      <c r="ER738">
        <v>-9.96746185667655e-07</v>
      </c>
      <c r="ES738">
        <v>2.83711317370827e-10</v>
      </c>
      <c r="ET738">
        <v>-0.071317122073674</v>
      </c>
      <c r="EU738">
        <v>-0.00217948432402501</v>
      </c>
      <c r="EV738">
        <v>0.000453263451741206</v>
      </c>
      <c r="EW738">
        <v>-1.16319206543697e-06</v>
      </c>
      <c r="EX738">
        <v>-2</v>
      </c>
      <c r="EY738">
        <v>2196</v>
      </c>
      <c r="EZ738">
        <v>1</v>
      </c>
      <c r="FA738">
        <v>25</v>
      </c>
      <c r="FB738">
        <v>25.9</v>
      </c>
      <c r="FC738">
        <v>25.8</v>
      </c>
      <c r="FD738">
        <v>18</v>
      </c>
      <c r="FE738">
        <v>849.193</v>
      </c>
      <c r="FF738">
        <v>445.902</v>
      </c>
      <c r="FG738">
        <v>46.9905</v>
      </c>
      <c r="FH738">
        <v>26.3466</v>
      </c>
      <c r="FI738">
        <v>30.001</v>
      </c>
      <c r="FJ738">
        <v>26.0502</v>
      </c>
      <c r="FK738">
        <v>26.0428</v>
      </c>
      <c r="FL738">
        <v>25.2769</v>
      </c>
      <c r="FM738">
        <v>19.6925</v>
      </c>
      <c r="FN738">
        <v>0</v>
      </c>
      <c r="FO738">
        <v>47</v>
      </c>
      <c r="FP738">
        <v>420</v>
      </c>
      <c r="FQ738">
        <v>12.6449</v>
      </c>
      <c r="FR738">
        <v>101.36</v>
      </c>
      <c r="FS738">
        <v>101.766</v>
      </c>
    </row>
    <row r="739" spans="1:175">
      <c r="A739">
        <v>723</v>
      </c>
      <c r="B739">
        <v>1626466634</v>
      </c>
      <c r="C739">
        <v>1444.40000009537</v>
      </c>
      <c r="D739" t="s">
        <v>1740</v>
      </c>
      <c r="E739" t="s">
        <v>1741</v>
      </c>
      <c r="F739">
        <v>1</v>
      </c>
      <c r="G739" t="s">
        <v>291</v>
      </c>
      <c r="H739">
        <v>1626466633</v>
      </c>
      <c r="I739">
        <f>(J739)/1000</f>
        <v>0</v>
      </c>
      <c r="J739">
        <f>1000*CB739*AH739*(BX739-BY739)/(100*BQ739*(1000-AH739*BX739))</f>
        <v>0</v>
      </c>
      <c r="K739">
        <f>CB739*AH739*(BW739-BV739*(1000-AH739*BY739)/(1000-AH739*BX739))/(100*BQ739)</f>
        <v>0</v>
      </c>
      <c r="L739">
        <f>BV739 - IF(AH739&gt;1, K739*BQ739*100.0/(AJ739*CJ739), 0)</f>
        <v>0</v>
      </c>
      <c r="M739">
        <f>((S739-I739/2)*L739-K739)/(S739+I739/2)</f>
        <v>0</v>
      </c>
      <c r="N739">
        <f>M739*(CC739+CD739)/1000.0</f>
        <v>0</v>
      </c>
      <c r="O739">
        <f>(BV739 - IF(AH739&gt;1, K739*BQ739*100.0/(AJ739*CJ739), 0))*(CC739+CD739)/1000.0</f>
        <v>0</v>
      </c>
      <c r="P739">
        <f>2.0/((1/R739-1/Q739)+SIGN(R739)*SQRT((1/R739-1/Q739)*(1/R739-1/Q739) + 4*BR739/((BR739+1)*(BR739+1))*(2*1/R739*1/Q739-1/Q739*1/Q739)))</f>
        <v>0</v>
      </c>
      <c r="Q739">
        <f>IF(LEFT(BS739,1)&lt;&gt;"0",IF(LEFT(BS739,1)="1",3.0,BT739),$D$5+$E$5*(CJ739*CC739/($K$5*1000))+$F$5*(CJ739*CC739/($K$5*1000))*MAX(MIN(BQ739,$J$5),$I$5)*MAX(MIN(BQ739,$J$5),$I$5)+$G$5*MAX(MIN(BQ739,$J$5),$I$5)*(CJ739*CC739/($K$5*1000))+$H$5*(CJ739*CC739/($K$5*1000))*(CJ739*CC739/($K$5*1000)))</f>
        <v>0</v>
      </c>
      <c r="R739">
        <f>I739*(1000-(1000*0.61365*exp(17.502*V739/(240.97+V739))/(CC739+CD739)+BX739)/2)/(1000*0.61365*exp(17.502*V739/(240.97+V739))/(CC739+CD739)-BX739)</f>
        <v>0</v>
      </c>
      <c r="S739">
        <f>1/((BR739+1)/(P739/1.6)+1/(Q739/1.37)) + BR739/((BR739+1)/(P739/1.6) + BR739/(Q739/1.37))</f>
        <v>0</v>
      </c>
      <c r="T739">
        <f>(BM739*BP739)</f>
        <v>0</v>
      </c>
      <c r="U739">
        <f>(CE739+(T739+2*0.95*5.67E-8*(((CE739+$B$7)+273)^4-(CE739+273)^4)-44100*I739)/(1.84*29.3*Q739+8*0.95*5.67E-8*(CE739+273)^3))</f>
        <v>0</v>
      </c>
      <c r="V739">
        <f>($C$7*CF739+$D$7*CG739+$E$7*U739)</f>
        <v>0</v>
      </c>
      <c r="W739">
        <f>0.61365*exp(17.502*V739/(240.97+V739))</f>
        <v>0</v>
      </c>
      <c r="X739">
        <f>(Y739/Z739*100)</f>
        <v>0</v>
      </c>
      <c r="Y739">
        <f>BX739*(CC739+CD739)/1000</f>
        <v>0</v>
      </c>
      <c r="Z739">
        <f>0.61365*exp(17.502*CE739/(240.97+CE739))</f>
        <v>0</v>
      </c>
      <c r="AA739">
        <f>(W739-BX739*(CC739+CD739)/1000)</f>
        <v>0</v>
      </c>
      <c r="AB739">
        <f>(-I739*44100)</f>
        <v>0</v>
      </c>
      <c r="AC739">
        <f>2*29.3*Q739*0.92*(CE739-V739)</f>
        <v>0</v>
      </c>
      <c r="AD739">
        <f>2*0.95*5.67E-8*(((CE739+$B$7)+273)^4-(V739+273)^4)</f>
        <v>0</v>
      </c>
      <c r="AE739">
        <f>T739+AD739+AB739+AC739</f>
        <v>0</v>
      </c>
      <c r="AF739">
        <v>118</v>
      </c>
      <c r="AG739">
        <v>13</v>
      </c>
      <c r="AH739">
        <f>IF(AF739*$H$13&gt;=AJ739,1.0,(AJ739/(AJ739-AF739*$H$13)))</f>
        <v>0</v>
      </c>
      <c r="AI739">
        <f>(AH739-1)*100</f>
        <v>0</v>
      </c>
      <c r="AJ739">
        <f>MAX(0,($B$13+$C$13*CJ739)/(1+$D$13*CJ739)*CC739/(CE739+273)*$E$13)</f>
        <v>0</v>
      </c>
      <c r="AK739" t="s">
        <v>292</v>
      </c>
      <c r="AL739" t="s">
        <v>292</v>
      </c>
      <c r="AM739">
        <v>0</v>
      </c>
      <c r="AN739">
        <v>0</v>
      </c>
      <c r="AO739">
        <f>1-AM739/AN739</f>
        <v>0</v>
      </c>
      <c r="AP739">
        <v>0</v>
      </c>
      <c r="AQ739" t="s">
        <v>292</v>
      </c>
      <c r="AR739" t="s">
        <v>292</v>
      </c>
      <c r="AS739">
        <v>0</v>
      </c>
      <c r="AT739">
        <v>0</v>
      </c>
      <c r="AU739">
        <f>1-AS739/AT739</f>
        <v>0</v>
      </c>
      <c r="AV739">
        <v>0.5</v>
      </c>
      <c r="AW739">
        <f>BN739</f>
        <v>0</v>
      </c>
      <c r="AX739">
        <f>K739</f>
        <v>0</v>
      </c>
      <c r="AY739">
        <f>AU739*AV739*AW739</f>
        <v>0</v>
      </c>
      <c r="AZ739">
        <f>(AX739-AP739)/AW739</f>
        <v>0</v>
      </c>
      <c r="BA739">
        <f>(AN739-AT739)/AT739</f>
        <v>0</v>
      </c>
      <c r="BB739">
        <f>AM739/(AO739+AM739/AT739)</f>
        <v>0</v>
      </c>
      <c r="BC739" t="s">
        <v>292</v>
      </c>
      <c r="BD739">
        <v>0</v>
      </c>
      <c r="BE739">
        <f>IF(BD739&lt;&gt;0, BD739, BB739)</f>
        <v>0</v>
      </c>
      <c r="BF739">
        <f>1-BE739/AT739</f>
        <v>0</v>
      </c>
      <c r="BG739">
        <f>(AT739-AS739)/(AT739-BE739)</f>
        <v>0</v>
      </c>
      <c r="BH739">
        <f>(AN739-AT739)/(AN739-BE739)</f>
        <v>0</v>
      </c>
      <c r="BI739">
        <f>(AT739-AS739)/(AT739-AM739)</f>
        <v>0</v>
      </c>
      <c r="BJ739">
        <f>(AN739-AT739)/(AN739-AM739)</f>
        <v>0</v>
      </c>
      <c r="BK739">
        <f>(BG739*BE739/AS739)</f>
        <v>0</v>
      </c>
      <c r="BL739">
        <f>(1-BK739)</f>
        <v>0</v>
      </c>
      <c r="BM739">
        <f>$B$11*CK739+$C$11*CL739+$F$11*CM739*(1-CP739)</f>
        <v>0</v>
      </c>
      <c r="BN739">
        <f>BM739*BO739</f>
        <v>0</v>
      </c>
      <c r="BO739">
        <f>($B$11*$D$9+$C$11*$D$9+$F$11*((CZ739+CR739)/MAX(CZ739+CR739+DA739, 0.1)*$I$9+DA739/MAX(CZ739+CR739+DA739, 0.1)*$J$9))/($B$11+$C$11+$F$11)</f>
        <v>0</v>
      </c>
      <c r="BP739">
        <f>($B$11*$K$9+$C$11*$K$9+$F$11*((CZ739+CR739)/MAX(CZ739+CR739+DA739, 0.1)*$P$9+DA739/MAX(CZ739+CR739+DA739, 0.1)*$Q$9))/($B$11+$C$11+$F$11)</f>
        <v>0</v>
      </c>
      <c r="BQ739">
        <v>6</v>
      </c>
      <c r="BR739">
        <v>0.5</v>
      </c>
      <c r="BS739" t="s">
        <v>293</v>
      </c>
      <c r="BT739">
        <v>2</v>
      </c>
      <c r="BU739">
        <v>1626466633</v>
      </c>
      <c r="BV739">
        <v>395.802333333333</v>
      </c>
      <c r="BW739">
        <v>419.993666666667</v>
      </c>
      <c r="BX739">
        <v>23.2396333333333</v>
      </c>
      <c r="BY739">
        <v>12.6376</v>
      </c>
      <c r="BZ739">
        <v>394.253</v>
      </c>
      <c r="CA739">
        <v>23.1331666666667</v>
      </c>
      <c r="CB739">
        <v>900.018333333333</v>
      </c>
      <c r="CC739">
        <v>100.75</v>
      </c>
      <c r="CD739">
        <v>0.0999379333333333</v>
      </c>
      <c r="CE739">
        <v>38.2082</v>
      </c>
      <c r="CF739">
        <v>35.0732333333333</v>
      </c>
      <c r="CG739">
        <v>999.9</v>
      </c>
      <c r="CH739">
        <v>0</v>
      </c>
      <c r="CI739">
        <v>0</v>
      </c>
      <c r="CJ739">
        <v>9984.35666666667</v>
      </c>
      <c r="CK739">
        <v>0</v>
      </c>
      <c r="CL739">
        <v>0.221023</v>
      </c>
      <c r="CM739">
        <v>1460.05333333333</v>
      </c>
      <c r="CN739">
        <v>0.972993</v>
      </c>
      <c r="CO739">
        <v>0.0270067</v>
      </c>
      <c r="CP739">
        <v>0</v>
      </c>
      <c r="CQ739">
        <v>870.791666666667</v>
      </c>
      <c r="CR739">
        <v>4.99999</v>
      </c>
      <c r="CS739">
        <v>12855.2666666667</v>
      </c>
      <c r="CT739">
        <v>12728.7333333333</v>
      </c>
      <c r="CU739">
        <v>41.625</v>
      </c>
      <c r="CV739">
        <v>42.75</v>
      </c>
      <c r="CW739">
        <v>42.354</v>
      </c>
      <c r="CX739">
        <v>42.562</v>
      </c>
      <c r="CY739">
        <v>44.6456666666667</v>
      </c>
      <c r="CZ739">
        <v>1415.75333333333</v>
      </c>
      <c r="DA739">
        <v>39.3</v>
      </c>
      <c r="DB739">
        <v>0</v>
      </c>
      <c r="DC739">
        <v>1626466645.4</v>
      </c>
      <c r="DD739">
        <v>0</v>
      </c>
      <c r="DE739">
        <v>871.5135</v>
      </c>
      <c r="DF739">
        <v>-6.89664956603271</v>
      </c>
      <c r="DG739">
        <v>-95.6786325276295</v>
      </c>
      <c r="DH739">
        <v>12864.7076923077</v>
      </c>
      <c r="DI739">
        <v>15</v>
      </c>
      <c r="DJ739">
        <v>1626465084.6</v>
      </c>
      <c r="DK739" t="s">
        <v>294</v>
      </c>
      <c r="DL739">
        <v>1626465076.6</v>
      </c>
      <c r="DM739">
        <v>1626465084.6</v>
      </c>
      <c r="DN739">
        <v>8</v>
      </c>
      <c r="DO739">
        <v>0.212</v>
      </c>
      <c r="DP739">
        <v>0.013</v>
      </c>
      <c r="DQ739">
        <v>1.588</v>
      </c>
      <c r="DR739">
        <v>-0.074</v>
      </c>
      <c r="DS739">
        <v>420</v>
      </c>
      <c r="DT739">
        <v>3</v>
      </c>
      <c r="DU739">
        <v>0.13</v>
      </c>
      <c r="DV739">
        <v>0.03</v>
      </c>
      <c r="DW739">
        <v>-24.2315219512195</v>
      </c>
      <c r="DX739">
        <v>0.303347038327522</v>
      </c>
      <c r="DY739">
        <v>0.0340148211038852</v>
      </c>
      <c r="DZ739">
        <v>1</v>
      </c>
      <c r="EA739">
        <v>871.929181818182</v>
      </c>
      <c r="EB739">
        <v>-7.26524042930948</v>
      </c>
      <c r="EC739">
        <v>0.717522270989821</v>
      </c>
      <c r="ED739">
        <v>1</v>
      </c>
      <c r="EE739">
        <v>10.582143902439</v>
      </c>
      <c r="EF739">
        <v>0.0816794425087106</v>
      </c>
      <c r="EG739">
        <v>0.010200096813995</v>
      </c>
      <c r="EH739">
        <v>1</v>
      </c>
      <c r="EI739">
        <v>3</v>
      </c>
      <c r="EJ739">
        <v>3</v>
      </c>
      <c r="EK739" t="s">
        <v>295</v>
      </c>
      <c r="EL739">
        <v>100</v>
      </c>
      <c r="EM739">
        <v>100</v>
      </c>
      <c r="EN739">
        <v>1.55</v>
      </c>
      <c r="EO739">
        <v>0.1065</v>
      </c>
      <c r="EP739">
        <v>0.796380875196005</v>
      </c>
      <c r="EQ739">
        <v>0.00225868272383977</v>
      </c>
      <c r="ER739">
        <v>-9.96746185667655e-07</v>
      </c>
      <c r="ES739">
        <v>2.83711317370827e-10</v>
      </c>
      <c r="ET739">
        <v>-0.071317122073674</v>
      </c>
      <c r="EU739">
        <v>-0.00217948432402501</v>
      </c>
      <c r="EV739">
        <v>0.000453263451741206</v>
      </c>
      <c r="EW739">
        <v>-1.16319206543697e-06</v>
      </c>
      <c r="EX739">
        <v>-2</v>
      </c>
      <c r="EY739">
        <v>2196</v>
      </c>
      <c r="EZ739">
        <v>1</v>
      </c>
      <c r="FA739">
        <v>25</v>
      </c>
      <c r="FB739">
        <v>26</v>
      </c>
      <c r="FC739">
        <v>25.8</v>
      </c>
      <c r="FD739">
        <v>18</v>
      </c>
      <c r="FE739">
        <v>849.167</v>
      </c>
      <c r="FF739">
        <v>446.094</v>
      </c>
      <c r="FG739">
        <v>46.9942</v>
      </c>
      <c r="FH739">
        <v>26.35</v>
      </c>
      <c r="FI739">
        <v>30.0009</v>
      </c>
      <c r="FJ739">
        <v>26.0532</v>
      </c>
      <c r="FK739">
        <v>26.0456</v>
      </c>
      <c r="FL739">
        <v>25.2761</v>
      </c>
      <c r="FM739">
        <v>19.6925</v>
      </c>
      <c r="FN739">
        <v>0</v>
      </c>
      <c r="FO739">
        <v>47</v>
      </c>
      <c r="FP739">
        <v>420</v>
      </c>
      <c r="FQ739">
        <v>12.7134</v>
      </c>
      <c r="FR739">
        <v>101.359</v>
      </c>
      <c r="FS739">
        <v>101.765</v>
      </c>
    </row>
    <row r="740" spans="1:175">
      <c r="A740">
        <v>724</v>
      </c>
      <c r="B740">
        <v>1626466636</v>
      </c>
      <c r="C740">
        <v>1446.40000009537</v>
      </c>
      <c r="D740" t="s">
        <v>1742</v>
      </c>
      <c r="E740" t="s">
        <v>1743</v>
      </c>
      <c r="F740">
        <v>1</v>
      </c>
      <c r="G740" t="s">
        <v>291</v>
      </c>
      <c r="H740">
        <v>1626466635</v>
      </c>
      <c r="I740">
        <f>(J740)/1000</f>
        <v>0</v>
      </c>
      <c r="J740">
        <f>1000*CB740*AH740*(BX740-BY740)/(100*BQ740*(1000-AH740*BX740))</f>
        <v>0</v>
      </c>
      <c r="K740">
        <f>CB740*AH740*(BW740-BV740*(1000-AH740*BY740)/(1000-AH740*BX740))/(100*BQ740)</f>
        <v>0</v>
      </c>
      <c r="L740">
        <f>BV740 - IF(AH740&gt;1, K740*BQ740*100.0/(AJ740*CJ740), 0)</f>
        <v>0</v>
      </c>
      <c r="M740">
        <f>((S740-I740/2)*L740-K740)/(S740+I740/2)</f>
        <v>0</v>
      </c>
      <c r="N740">
        <f>M740*(CC740+CD740)/1000.0</f>
        <v>0</v>
      </c>
      <c r="O740">
        <f>(BV740 - IF(AH740&gt;1, K740*BQ740*100.0/(AJ740*CJ740), 0))*(CC740+CD740)/1000.0</f>
        <v>0</v>
      </c>
      <c r="P740">
        <f>2.0/((1/R740-1/Q740)+SIGN(R740)*SQRT((1/R740-1/Q740)*(1/R740-1/Q740) + 4*BR740/((BR740+1)*(BR740+1))*(2*1/R740*1/Q740-1/Q740*1/Q740)))</f>
        <v>0</v>
      </c>
      <c r="Q740">
        <f>IF(LEFT(BS740,1)&lt;&gt;"0",IF(LEFT(BS740,1)="1",3.0,BT740),$D$5+$E$5*(CJ740*CC740/($K$5*1000))+$F$5*(CJ740*CC740/($K$5*1000))*MAX(MIN(BQ740,$J$5),$I$5)*MAX(MIN(BQ740,$J$5),$I$5)+$G$5*MAX(MIN(BQ740,$J$5),$I$5)*(CJ740*CC740/($K$5*1000))+$H$5*(CJ740*CC740/($K$5*1000))*(CJ740*CC740/($K$5*1000)))</f>
        <v>0</v>
      </c>
      <c r="R740">
        <f>I740*(1000-(1000*0.61365*exp(17.502*V740/(240.97+V740))/(CC740+CD740)+BX740)/2)/(1000*0.61365*exp(17.502*V740/(240.97+V740))/(CC740+CD740)-BX740)</f>
        <v>0</v>
      </c>
      <c r="S740">
        <f>1/((BR740+1)/(P740/1.6)+1/(Q740/1.37)) + BR740/((BR740+1)/(P740/1.6) + BR740/(Q740/1.37))</f>
        <v>0</v>
      </c>
      <c r="T740">
        <f>(BM740*BP740)</f>
        <v>0</v>
      </c>
      <c r="U740">
        <f>(CE740+(T740+2*0.95*5.67E-8*(((CE740+$B$7)+273)^4-(CE740+273)^4)-44100*I740)/(1.84*29.3*Q740+8*0.95*5.67E-8*(CE740+273)^3))</f>
        <v>0</v>
      </c>
      <c r="V740">
        <f>($C$7*CF740+$D$7*CG740+$E$7*U740)</f>
        <v>0</v>
      </c>
      <c r="W740">
        <f>0.61365*exp(17.502*V740/(240.97+V740))</f>
        <v>0</v>
      </c>
      <c r="X740">
        <f>(Y740/Z740*100)</f>
        <v>0</v>
      </c>
      <c r="Y740">
        <f>BX740*(CC740+CD740)/1000</f>
        <v>0</v>
      </c>
      <c r="Z740">
        <f>0.61365*exp(17.502*CE740/(240.97+CE740))</f>
        <v>0</v>
      </c>
      <c r="AA740">
        <f>(W740-BX740*(CC740+CD740)/1000)</f>
        <v>0</v>
      </c>
      <c r="AB740">
        <f>(-I740*44100)</f>
        <v>0</v>
      </c>
      <c r="AC740">
        <f>2*29.3*Q740*0.92*(CE740-V740)</f>
        <v>0</v>
      </c>
      <c r="AD740">
        <f>2*0.95*5.67E-8*(((CE740+$B$7)+273)^4-(V740+273)^4)</f>
        <v>0</v>
      </c>
      <c r="AE740">
        <f>T740+AD740+AB740+AC740</f>
        <v>0</v>
      </c>
      <c r="AF740">
        <v>118</v>
      </c>
      <c r="AG740">
        <v>13</v>
      </c>
      <c r="AH740">
        <f>IF(AF740*$H$13&gt;=AJ740,1.0,(AJ740/(AJ740-AF740*$H$13)))</f>
        <v>0</v>
      </c>
      <c r="AI740">
        <f>(AH740-1)*100</f>
        <v>0</v>
      </c>
      <c r="AJ740">
        <f>MAX(0,($B$13+$C$13*CJ740)/(1+$D$13*CJ740)*CC740/(CE740+273)*$E$13)</f>
        <v>0</v>
      </c>
      <c r="AK740" t="s">
        <v>292</v>
      </c>
      <c r="AL740" t="s">
        <v>292</v>
      </c>
      <c r="AM740">
        <v>0</v>
      </c>
      <c r="AN740">
        <v>0</v>
      </c>
      <c r="AO740">
        <f>1-AM740/AN740</f>
        <v>0</v>
      </c>
      <c r="AP740">
        <v>0</v>
      </c>
      <c r="AQ740" t="s">
        <v>292</v>
      </c>
      <c r="AR740" t="s">
        <v>292</v>
      </c>
      <c r="AS740">
        <v>0</v>
      </c>
      <c r="AT740">
        <v>0</v>
      </c>
      <c r="AU740">
        <f>1-AS740/AT740</f>
        <v>0</v>
      </c>
      <c r="AV740">
        <v>0.5</v>
      </c>
      <c r="AW740">
        <f>BN740</f>
        <v>0</v>
      </c>
      <c r="AX740">
        <f>K740</f>
        <v>0</v>
      </c>
      <c r="AY740">
        <f>AU740*AV740*AW740</f>
        <v>0</v>
      </c>
      <c r="AZ740">
        <f>(AX740-AP740)/AW740</f>
        <v>0</v>
      </c>
      <c r="BA740">
        <f>(AN740-AT740)/AT740</f>
        <v>0</v>
      </c>
      <c r="BB740">
        <f>AM740/(AO740+AM740/AT740)</f>
        <v>0</v>
      </c>
      <c r="BC740" t="s">
        <v>292</v>
      </c>
      <c r="BD740">
        <v>0</v>
      </c>
      <c r="BE740">
        <f>IF(BD740&lt;&gt;0, BD740, BB740)</f>
        <v>0</v>
      </c>
      <c r="BF740">
        <f>1-BE740/AT740</f>
        <v>0</v>
      </c>
      <c r="BG740">
        <f>(AT740-AS740)/(AT740-BE740)</f>
        <v>0</v>
      </c>
      <c r="BH740">
        <f>(AN740-AT740)/(AN740-BE740)</f>
        <v>0</v>
      </c>
      <c r="BI740">
        <f>(AT740-AS740)/(AT740-AM740)</f>
        <v>0</v>
      </c>
      <c r="BJ740">
        <f>(AN740-AT740)/(AN740-AM740)</f>
        <v>0</v>
      </c>
      <c r="BK740">
        <f>(BG740*BE740/AS740)</f>
        <v>0</v>
      </c>
      <c r="BL740">
        <f>(1-BK740)</f>
        <v>0</v>
      </c>
      <c r="BM740">
        <f>$B$11*CK740+$C$11*CL740+$F$11*CM740*(1-CP740)</f>
        <v>0</v>
      </c>
      <c r="BN740">
        <f>BM740*BO740</f>
        <v>0</v>
      </c>
      <c r="BO740">
        <f>($B$11*$D$9+$C$11*$D$9+$F$11*((CZ740+CR740)/MAX(CZ740+CR740+DA740, 0.1)*$I$9+DA740/MAX(CZ740+CR740+DA740, 0.1)*$J$9))/($B$11+$C$11+$F$11)</f>
        <v>0</v>
      </c>
      <c r="BP740">
        <f>($B$11*$K$9+$C$11*$K$9+$F$11*((CZ740+CR740)/MAX(CZ740+CR740+DA740, 0.1)*$P$9+DA740/MAX(CZ740+CR740+DA740, 0.1)*$Q$9))/($B$11+$C$11+$F$11)</f>
        <v>0</v>
      </c>
      <c r="BQ740">
        <v>6</v>
      </c>
      <c r="BR740">
        <v>0.5</v>
      </c>
      <c r="BS740" t="s">
        <v>293</v>
      </c>
      <c r="BT740">
        <v>2</v>
      </c>
      <c r="BU740">
        <v>1626466635</v>
      </c>
      <c r="BV740">
        <v>395.823</v>
      </c>
      <c r="BW740">
        <v>419.997</v>
      </c>
      <c r="BX740">
        <v>23.2493333333333</v>
      </c>
      <c r="BY740">
        <v>12.6386666666667</v>
      </c>
      <c r="BZ740">
        <v>394.273333333333</v>
      </c>
      <c r="CA740">
        <v>23.1427333333333</v>
      </c>
      <c r="CB740">
        <v>899.971</v>
      </c>
      <c r="CC740">
        <v>100.748666666667</v>
      </c>
      <c r="CD740">
        <v>0.0996128666666667</v>
      </c>
      <c r="CE740">
        <v>38.2167666666667</v>
      </c>
      <c r="CF740">
        <v>35.0831333333333</v>
      </c>
      <c r="CG740">
        <v>999.9</v>
      </c>
      <c r="CH740">
        <v>0</v>
      </c>
      <c r="CI740">
        <v>0</v>
      </c>
      <c r="CJ740">
        <v>10005.85</v>
      </c>
      <c r="CK740">
        <v>0</v>
      </c>
      <c r="CL740">
        <v>0.221023</v>
      </c>
      <c r="CM740">
        <v>1459.96666666667</v>
      </c>
      <c r="CN740">
        <v>0.972991666666667</v>
      </c>
      <c r="CO740">
        <v>0.0270082666666667</v>
      </c>
      <c r="CP740">
        <v>0</v>
      </c>
      <c r="CQ740">
        <v>870.720666666667</v>
      </c>
      <c r="CR740">
        <v>4.99999</v>
      </c>
      <c r="CS740">
        <v>12851.3666666667</v>
      </c>
      <c r="CT740">
        <v>12727.9666666667</v>
      </c>
      <c r="CU740">
        <v>41.687</v>
      </c>
      <c r="CV740">
        <v>42.75</v>
      </c>
      <c r="CW740">
        <v>42.333</v>
      </c>
      <c r="CX740">
        <v>42.562</v>
      </c>
      <c r="CY740">
        <v>44.687</v>
      </c>
      <c r="CZ740">
        <v>1415.66666666667</v>
      </c>
      <c r="DA740">
        <v>39.3</v>
      </c>
      <c r="DB740">
        <v>0</v>
      </c>
      <c r="DC740">
        <v>1626466647.2</v>
      </c>
      <c r="DD740">
        <v>0</v>
      </c>
      <c r="DE740">
        <v>871.27608</v>
      </c>
      <c r="DF740">
        <v>-6.51123076099728</v>
      </c>
      <c r="DG740">
        <v>-93.2384615983989</v>
      </c>
      <c r="DH740">
        <v>12861.272</v>
      </c>
      <c r="DI740">
        <v>15</v>
      </c>
      <c r="DJ740">
        <v>1626465084.6</v>
      </c>
      <c r="DK740" t="s">
        <v>294</v>
      </c>
      <c r="DL740">
        <v>1626465076.6</v>
      </c>
      <c r="DM740">
        <v>1626465084.6</v>
      </c>
      <c r="DN740">
        <v>8</v>
      </c>
      <c r="DO740">
        <v>0.212</v>
      </c>
      <c r="DP740">
        <v>0.013</v>
      </c>
      <c r="DQ740">
        <v>1.588</v>
      </c>
      <c r="DR740">
        <v>-0.074</v>
      </c>
      <c r="DS740">
        <v>420</v>
      </c>
      <c r="DT740">
        <v>3</v>
      </c>
      <c r="DU740">
        <v>0.13</v>
      </c>
      <c r="DV740">
        <v>0.03</v>
      </c>
      <c r="DW740">
        <v>-24.2231</v>
      </c>
      <c r="DX740">
        <v>0.311828571428566</v>
      </c>
      <c r="DY740">
        <v>0.0346798177056563</v>
      </c>
      <c r="DZ740">
        <v>1</v>
      </c>
      <c r="EA740">
        <v>871.725212121212</v>
      </c>
      <c r="EB740">
        <v>-7.36258873705799</v>
      </c>
      <c r="EC740">
        <v>0.726190965683925</v>
      </c>
      <c r="ED740">
        <v>1</v>
      </c>
      <c r="EE740">
        <v>10.5854292682927</v>
      </c>
      <c r="EF740">
        <v>0.104144947735177</v>
      </c>
      <c r="EG740">
        <v>0.0120282440764296</v>
      </c>
      <c r="EH740">
        <v>0</v>
      </c>
      <c r="EI740">
        <v>2</v>
      </c>
      <c r="EJ740">
        <v>3</v>
      </c>
      <c r="EK740" t="s">
        <v>354</v>
      </c>
      <c r="EL740">
        <v>100</v>
      </c>
      <c r="EM740">
        <v>100</v>
      </c>
      <c r="EN740">
        <v>1.549</v>
      </c>
      <c r="EO740">
        <v>0.1066</v>
      </c>
      <c r="EP740">
        <v>0.796380875196005</v>
      </c>
      <c r="EQ740">
        <v>0.00225868272383977</v>
      </c>
      <c r="ER740">
        <v>-9.96746185667655e-07</v>
      </c>
      <c r="ES740">
        <v>2.83711317370827e-10</v>
      </c>
      <c r="ET740">
        <v>-0.071317122073674</v>
      </c>
      <c r="EU740">
        <v>-0.00217948432402501</v>
      </c>
      <c r="EV740">
        <v>0.000453263451741206</v>
      </c>
      <c r="EW740">
        <v>-1.16319206543697e-06</v>
      </c>
      <c r="EX740">
        <v>-2</v>
      </c>
      <c r="EY740">
        <v>2196</v>
      </c>
      <c r="EZ740">
        <v>1</v>
      </c>
      <c r="FA740">
        <v>25</v>
      </c>
      <c r="FB740">
        <v>26</v>
      </c>
      <c r="FC740">
        <v>25.9</v>
      </c>
      <c r="FD740">
        <v>18</v>
      </c>
      <c r="FE740">
        <v>849.521</v>
      </c>
      <c r="FF740">
        <v>445.982</v>
      </c>
      <c r="FG740">
        <v>46.997</v>
      </c>
      <c r="FH740">
        <v>26.3533</v>
      </c>
      <c r="FI740">
        <v>30.0006</v>
      </c>
      <c r="FJ740">
        <v>26.0559</v>
      </c>
      <c r="FK740">
        <v>26.0487</v>
      </c>
      <c r="FL740">
        <v>25.2772</v>
      </c>
      <c r="FM740">
        <v>19.6925</v>
      </c>
      <c r="FN740">
        <v>0</v>
      </c>
      <c r="FO740">
        <v>47</v>
      </c>
      <c r="FP740">
        <v>420</v>
      </c>
      <c r="FQ740">
        <v>12.7299</v>
      </c>
      <c r="FR740">
        <v>101.357</v>
      </c>
      <c r="FS740">
        <v>101.765</v>
      </c>
    </row>
    <row r="741" spans="1:175">
      <c r="A741">
        <v>725</v>
      </c>
      <c r="B741">
        <v>1626466638</v>
      </c>
      <c r="C741">
        <v>1448.40000009537</v>
      </c>
      <c r="D741" t="s">
        <v>1744</v>
      </c>
      <c r="E741" t="s">
        <v>1745</v>
      </c>
      <c r="F741">
        <v>1</v>
      </c>
      <c r="G741" t="s">
        <v>291</v>
      </c>
      <c r="H741">
        <v>1626466637</v>
      </c>
      <c r="I741">
        <f>(J741)/1000</f>
        <v>0</v>
      </c>
      <c r="J741">
        <f>1000*CB741*AH741*(BX741-BY741)/(100*BQ741*(1000-AH741*BX741))</f>
        <v>0</v>
      </c>
      <c r="K741">
        <f>CB741*AH741*(BW741-BV741*(1000-AH741*BY741)/(1000-AH741*BX741))/(100*BQ741)</f>
        <v>0</v>
      </c>
      <c r="L741">
        <f>BV741 - IF(AH741&gt;1, K741*BQ741*100.0/(AJ741*CJ741), 0)</f>
        <v>0</v>
      </c>
      <c r="M741">
        <f>((S741-I741/2)*L741-K741)/(S741+I741/2)</f>
        <v>0</v>
      </c>
      <c r="N741">
        <f>M741*(CC741+CD741)/1000.0</f>
        <v>0</v>
      </c>
      <c r="O741">
        <f>(BV741 - IF(AH741&gt;1, K741*BQ741*100.0/(AJ741*CJ741), 0))*(CC741+CD741)/1000.0</f>
        <v>0</v>
      </c>
      <c r="P741">
        <f>2.0/((1/R741-1/Q741)+SIGN(R741)*SQRT((1/R741-1/Q741)*(1/R741-1/Q741) + 4*BR741/((BR741+1)*(BR741+1))*(2*1/R741*1/Q741-1/Q741*1/Q741)))</f>
        <v>0</v>
      </c>
      <c r="Q741">
        <f>IF(LEFT(BS741,1)&lt;&gt;"0",IF(LEFT(BS741,1)="1",3.0,BT741),$D$5+$E$5*(CJ741*CC741/($K$5*1000))+$F$5*(CJ741*CC741/($K$5*1000))*MAX(MIN(BQ741,$J$5),$I$5)*MAX(MIN(BQ741,$J$5),$I$5)+$G$5*MAX(MIN(BQ741,$J$5),$I$5)*(CJ741*CC741/($K$5*1000))+$H$5*(CJ741*CC741/($K$5*1000))*(CJ741*CC741/($K$5*1000)))</f>
        <v>0</v>
      </c>
      <c r="R741">
        <f>I741*(1000-(1000*0.61365*exp(17.502*V741/(240.97+V741))/(CC741+CD741)+BX741)/2)/(1000*0.61365*exp(17.502*V741/(240.97+V741))/(CC741+CD741)-BX741)</f>
        <v>0</v>
      </c>
      <c r="S741">
        <f>1/((BR741+1)/(P741/1.6)+1/(Q741/1.37)) + BR741/((BR741+1)/(P741/1.6) + BR741/(Q741/1.37))</f>
        <v>0</v>
      </c>
      <c r="T741">
        <f>(BM741*BP741)</f>
        <v>0</v>
      </c>
      <c r="U741">
        <f>(CE741+(T741+2*0.95*5.67E-8*(((CE741+$B$7)+273)^4-(CE741+273)^4)-44100*I741)/(1.84*29.3*Q741+8*0.95*5.67E-8*(CE741+273)^3))</f>
        <v>0</v>
      </c>
      <c r="V741">
        <f>($C$7*CF741+$D$7*CG741+$E$7*U741)</f>
        <v>0</v>
      </c>
      <c r="W741">
        <f>0.61365*exp(17.502*V741/(240.97+V741))</f>
        <v>0</v>
      </c>
      <c r="X741">
        <f>(Y741/Z741*100)</f>
        <v>0</v>
      </c>
      <c r="Y741">
        <f>BX741*(CC741+CD741)/1000</f>
        <v>0</v>
      </c>
      <c r="Z741">
        <f>0.61365*exp(17.502*CE741/(240.97+CE741))</f>
        <v>0</v>
      </c>
      <c r="AA741">
        <f>(W741-BX741*(CC741+CD741)/1000)</f>
        <v>0</v>
      </c>
      <c r="AB741">
        <f>(-I741*44100)</f>
        <v>0</v>
      </c>
      <c r="AC741">
        <f>2*29.3*Q741*0.92*(CE741-V741)</f>
        <v>0</v>
      </c>
      <c r="AD741">
        <f>2*0.95*5.67E-8*(((CE741+$B$7)+273)^4-(V741+273)^4)</f>
        <v>0</v>
      </c>
      <c r="AE741">
        <f>T741+AD741+AB741+AC741</f>
        <v>0</v>
      </c>
      <c r="AF741">
        <v>118</v>
      </c>
      <c r="AG741">
        <v>13</v>
      </c>
      <c r="AH741">
        <f>IF(AF741*$H$13&gt;=AJ741,1.0,(AJ741/(AJ741-AF741*$H$13)))</f>
        <v>0</v>
      </c>
      <c r="AI741">
        <f>(AH741-1)*100</f>
        <v>0</v>
      </c>
      <c r="AJ741">
        <f>MAX(0,($B$13+$C$13*CJ741)/(1+$D$13*CJ741)*CC741/(CE741+273)*$E$13)</f>
        <v>0</v>
      </c>
      <c r="AK741" t="s">
        <v>292</v>
      </c>
      <c r="AL741" t="s">
        <v>292</v>
      </c>
      <c r="AM741">
        <v>0</v>
      </c>
      <c r="AN741">
        <v>0</v>
      </c>
      <c r="AO741">
        <f>1-AM741/AN741</f>
        <v>0</v>
      </c>
      <c r="AP741">
        <v>0</v>
      </c>
      <c r="AQ741" t="s">
        <v>292</v>
      </c>
      <c r="AR741" t="s">
        <v>292</v>
      </c>
      <c r="AS741">
        <v>0</v>
      </c>
      <c r="AT741">
        <v>0</v>
      </c>
      <c r="AU741">
        <f>1-AS741/AT741</f>
        <v>0</v>
      </c>
      <c r="AV741">
        <v>0.5</v>
      </c>
      <c r="AW741">
        <f>BN741</f>
        <v>0</v>
      </c>
      <c r="AX741">
        <f>K741</f>
        <v>0</v>
      </c>
      <c r="AY741">
        <f>AU741*AV741*AW741</f>
        <v>0</v>
      </c>
      <c r="AZ741">
        <f>(AX741-AP741)/AW741</f>
        <v>0</v>
      </c>
      <c r="BA741">
        <f>(AN741-AT741)/AT741</f>
        <v>0</v>
      </c>
      <c r="BB741">
        <f>AM741/(AO741+AM741/AT741)</f>
        <v>0</v>
      </c>
      <c r="BC741" t="s">
        <v>292</v>
      </c>
      <c r="BD741">
        <v>0</v>
      </c>
      <c r="BE741">
        <f>IF(BD741&lt;&gt;0, BD741, BB741)</f>
        <v>0</v>
      </c>
      <c r="BF741">
        <f>1-BE741/AT741</f>
        <v>0</v>
      </c>
      <c r="BG741">
        <f>(AT741-AS741)/(AT741-BE741)</f>
        <v>0</v>
      </c>
      <c r="BH741">
        <f>(AN741-AT741)/(AN741-BE741)</f>
        <v>0</v>
      </c>
      <c r="BI741">
        <f>(AT741-AS741)/(AT741-AM741)</f>
        <v>0</v>
      </c>
      <c r="BJ741">
        <f>(AN741-AT741)/(AN741-AM741)</f>
        <v>0</v>
      </c>
      <c r="BK741">
        <f>(BG741*BE741/AS741)</f>
        <v>0</v>
      </c>
      <c r="BL741">
        <f>(1-BK741)</f>
        <v>0</v>
      </c>
      <c r="BM741">
        <f>$B$11*CK741+$C$11*CL741+$F$11*CM741*(1-CP741)</f>
        <v>0</v>
      </c>
      <c r="BN741">
        <f>BM741*BO741</f>
        <v>0</v>
      </c>
      <c r="BO741">
        <f>($B$11*$D$9+$C$11*$D$9+$F$11*((CZ741+CR741)/MAX(CZ741+CR741+DA741, 0.1)*$I$9+DA741/MAX(CZ741+CR741+DA741, 0.1)*$J$9))/($B$11+$C$11+$F$11)</f>
        <v>0</v>
      </c>
      <c r="BP741">
        <f>($B$11*$K$9+$C$11*$K$9+$F$11*((CZ741+CR741)/MAX(CZ741+CR741+DA741, 0.1)*$P$9+DA741/MAX(CZ741+CR741+DA741, 0.1)*$Q$9))/($B$11+$C$11+$F$11)</f>
        <v>0</v>
      </c>
      <c r="BQ741">
        <v>6</v>
      </c>
      <c r="BR741">
        <v>0.5</v>
      </c>
      <c r="BS741" t="s">
        <v>293</v>
      </c>
      <c r="BT741">
        <v>2</v>
      </c>
      <c r="BU741">
        <v>1626466637</v>
      </c>
      <c r="BV741">
        <v>395.854333333333</v>
      </c>
      <c r="BW741">
        <v>419.994</v>
      </c>
      <c r="BX741">
        <v>23.2584333333333</v>
      </c>
      <c r="BY741">
        <v>12.6394</v>
      </c>
      <c r="BZ741">
        <v>394.305</v>
      </c>
      <c r="CA741">
        <v>23.1517</v>
      </c>
      <c r="CB741">
        <v>900.031</v>
      </c>
      <c r="CC741">
        <v>100.748666666667</v>
      </c>
      <c r="CD741">
        <v>0.0997531333333333</v>
      </c>
      <c r="CE741">
        <v>38.231</v>
      </c>
      <c r="CF741">
        <v>35.0937666666667</v>
      </c>
      <c r="CG741">
        <v>999.9</v>
      </c>
      <c r="CH741">
        <v>0</v>
      </c>
      <c r="CI741">
        <v>0</v>
      </c>
      <c r="CJ741">
        <v>10030.0333333333</v>
      </c>
      <c r="CK741">
        <v>0</v>
      </c>
      <c r="CL741">
        <v>0.221023</v>
      </c>
      <c r="CM741">
        <v>1460.04</v>
      </c>
      <c r="CN741">
        <v>0.972993</v>
      </c>
      <c r="CO741">
        <v>0.0270067</v>
      </c>
      <c r="CP741">
        <v>0</v>
      </c>
      <c r="CQ741">
        <v>870.51</v>
      </c>
      <c r="CR741">
        <v>4.99999</v>
      </c>
      <c r="CS741">
        <v>12849.5666666667</v>
      </c>
      <c r="CT741">
        <v>12728.6333333333</v>
      </c>
      <c r="CU741">
        <v>41.687</v>
      </c>
      <c r="CV741">
        <v>42.75</v>
      </c>
      <c r="CW741">
        <v>42.375</v>
      </c>
      <c r="CX741">
        <v>42.562</v>
      </c>
      <c r="CY741">
        <v>44.687</v>
      </c>
      <c r="CZ741">
        <v>1415.74</v>
      </c>
      <c r="DA741">
        <v>39.3</v>
      </c>
      <c r="DB741">
        <v>0</v>
      </c>
      <c r="DC741">
        <v>1626466649</v>
      </c>
      <c r="DD741">
        <v>0</v>
      </c>
      <c r="DE741">
        <v>871.1245</v>
      </c>
      <c r="DF741">
        <v>-6.8801709210952</v>
      </c>
      <c r="DG741">
        <v>-95.0188033328933</v>
      </c>
      <c r="DH741">
        <v>12859.1576923077</v>
      </c>
      <c r="DI741">
        <v>15</v>
      </c>
      <c r="DJ741">
        <v>1626465084.6</v>
      </c>
      <c r="DK741" t="s">
        <v>294</v>
      </c>
      <c r="DL741">
        <v>1626465076.6</v>
      </c>
      <c r="DM741">
        <v>1626465084.6</v>
      </c>
      <c r="DN741">
        <v>8</v>
      </c>
      <c r="DO741">
        <v>0.212</v>
      </c>
      <c r="DP741">
        <v>0.013</v>
      </c>
      <c r="DQ741">
        <v>1.588</v>
      </c>
      <c r="DR741">
        <v>-0.074</v>
      </c>
      <c r="DS741">
        <v>420</v>
      </c>
      <c r="DT741">
        <v>3</v>
      </c>
      <c r="DU741">
        <v>0.13</v>
      </c>
      <c r="DV741">
        <v>0.03</v>
      </c>
      <c r="DW741">
        <v>-24.2110512195122</v>
      </c>
      <c r="DX741">
        <v>0.323036236933774</v>
      </c>
      <c r="DY741">
        <v>0.0355237270206777</v>
      </c>
      <c r="DZ741">
        <v>1</v>
      </c>
      <c r="EA741">
        <v>871.513771428571</v>
      </c>
      <c r="EB741">
        <v>-6.98465753424538</v>
      </c>
      <c r="EC741">
        <v>0.727527283168881</v>
      </c>
      <c r="ED741">
        <v>1</v>
      </c>
      <c r="EE741">
        <v>10.5904365853659</v>
      </c>
      <c r="EF741">
        <v>0.114154703832748</v>
      </c>
      <c r="EG741">
        <v>0.0131628219247697</v>
      </c>
      <c r="EH741">
        <v>0</v>
      </c>
      <c r="EI741">
        <v>2</v>
      </c>
      <c r="EJ741">
        <v>3</v>
      </c>
      <c r="EK741" t="s">
        <v>354</v>
      </c>
      <c r="EL741">
        <v>100</v>
      </c>
      <c r="EM741">
        <v>100</v>
      </c>
      <c r="EN741">
        <v>1.549</v>
      </c>
      <c r="EO741">
        <v>0.1068</v>
      </c>
      <c r="EP741">
        <v>0.796380875196005</v>
      </c>
      <c r="EQ741">
        <v>0.00225868272383977</v>
      </c>
      <c r="ER741">
        <v>-9.96746185667655e-07</v>
      </c>
      <c r="ES741">
        <v>2.83711317370827e-10</v>
      </c>
      <c r="ET741">
        <v>-0.071317122073674</v>
      </c>
      <c r="EU741">
        <v>-0.00217948432402501</v>
      </c>
      <c r="EV741">
        <v>0.000453263451741206</v>
      </c>
      <c r="EW741">
        <v>-1.16319206543697e-06</v>
      </c>
      <c r="EX741">
        <v>-2</v>
      </c>
      <c r="EY741">
        <v>2196</v>
      </c>
      <c r="EZ741">
        <v>1</v>
      </c>
      <c r="FA741">
        <v>25</v>
      </c>
      <c r="FB741">
        <v>26</v>
      </c>
      <c r="FC741">
        <v>25.9</v>
      </c>
      <c r="FD741">
        <v>18</v>
      </c>
      <c r="FE741">
        <v>849.665</v>
      </c>
      <c r="FF741">
        <v>445.899</v>
      </c>
      <c r="FG741">
        <v>46.999</v>
      </c>
      <c r="FH741">
        <v>26.3572</v>
      </c>
      <c r="FI741">
        <v>30.0006</v>
      </c>
      <c r="FJ741">
        <v>26.059</v>
      </c>
      <c r="FK741">
        <v>26.0516</v>
      </c>
      <c r="FL741">
        <v>25.2758</v>
      </c>
      <c r="FM741">
        <v>19.3948</v>
      </c>
      <c r="FN741">
        <v>0</v>
      </c>
      <c r="FO741">
        <v>47</v>
      </c>
      <c r="FP741">
        <v>420</v>
      </c>
      <c r="FQ741">
        <v>12.7446</v>
      </c>
      <c r="FR741">
        <v>101.356</v>
      </c>
      <c r="FS741">
        <v>101.765</v>
      </c>
    </row>
    <row r="742" spans="1:175">
      <c r="A742">
        <v>726</v>
      </c>
      <c r="B742">
        <v>1626466640</v>
      </c>
      <c r="C742">
        <v>1450.40000009537</v>
      </c>
      <c r="D742" t="s">
        <v>1746</v>
      </c>
      <c r="E742" t="s">
        <v>1747</v>
      </c>
      <c r="F742">
        <v>1</v>
      </c>
      <c r="G742" t="s">
        <v>291</v>
      </c>
      <c r="H742">
        <v>1626466639</v>
      </c>
      <c r="I742">
        <f>(J742)/1000</f>
        <v>0</v>
      </c>
      <c r="J742">
        <f>1000*CB742*AH742*(BX742-BY742)/(100*BQ742*(1000-AH742*BX742))</f>
        <v>0</v>
      </c>
      <c r="K742">
        <f>CB742*AH742*(BW742-BV742*(1000-AH742*BY742)/(1000-AH742*BX742))/(100*BQ742)</f>
        <v>0</v>
      </c>
      <c r="L742">
        <f>BV742 - IF(AH742&gt;1, K742*BQ742*100.0/(AJ742*CJ742), 0)</f>
        <v>0</v>
      </c>
      <c r="M742">
        <f>((S742-I742/2)*L742-K742)/(S742+I742/2)</f>
        <v>0</v>
      </c>
      <c r="N742">
        <f>M742*(CC742+CD742)/1000.0</f>
        <v>0</v>
      </c>
      <c r="O742">
        <f>(BV742 - IF(AH742&gt;1, K742*BQ742*100.0/(AJ742*CJ742), 0))*(CC742+CD742)/1000.0</f>
        <v>0</v>
      </c>
      <c r="P742">
        <f>2.0/((1/R742-1/Q742)+SIGN(R742)*SQRT((1/R742-1/Q742)*(1/R742-1/Q742) + 4*BR742/((BR742+1)*(BR742+1))*(2*1/R742*1/Q742-1/Q742*1/Q742)))</f>
        <v>0</v>
      </c>
      <c r="Q742">
        <f>IF(LEFT(BS742,1)&lt;&gt;"0",IF(LEFT(BS742,1)="1",3.0,BT742),$D$5+$E$5*(CJ742*CC742/($K$5*1000))+$F$5*(CJ742*CC742/($K$5*1000))*MAX(MIN(BQ742,$J$5),$I$5)*MAX(MIN(BQ742,$J$5),$I$5)+$G$5*MAX(MIN(BQ742,$J$5),$I$5)*(CJ742*CC742/($K$5*1000))+$H$5*(CJ742*CC742/($K$5*1000))*(CJ742*CC742/($K$5*1000)))</f>
        <v>0</v>
      </c>
      <c r="R742">
        <f>I742*(1000-(1000*0.61365*exp(17.502*V742/(240.97+V742))/(CC742+CD742)+BX742)/2)/(1000*0.61365*exp(17.502*V742/(240.97+V742))/(CC742+CD742)-BX742)</f>
        <v>0</v>
      </c>
      <c r="S742">
        <f>1/((BR742+1)/(P742/1.6)+1/(Q742/1.37)) + BR742/((BR742+1)/(P742/1.6) + BR742/(Q742/1.37))</f>
        <v>0</v>
      </c>
      <c r="T742">
        <f>(BM742*BP742)</f>
        <v>0</v>
      </c>
      <c r="U742">
        <f>(CE742+(T742+2*0.95*5.67E-8*(((CE742+$B$7)+273)^4-(CE742+273)^4)-44100*I742)/(1.84*29.3*Q742+8*0.95*5.67E-8*(CE742+273)^3))</f>
        <v>0</v>
      </c>
      <c r="V742">
        <f>($C$7*CF742+$D$7*CG742+$E$7*U742)</f>
        <v>0</v>
      </c>
      <c r="W742">
        <f>0.61365*exp(17.502*V742/(240.97+V742))</f>
        <v>0</v>
      </c>
      <c r="X742">
        <f>(Y742/Z742*100)</f>
        <v>0</v>
      </c>
      <c r="Y742">
        <f>BX742*(CC742+CD742)/1000</f>
        <v>0</v>
      </c>
      <c r="Z742">
        <f>0.61365*exp(17.502*CE742/(240.97+CE742))</f>
        <v>0</v>
      </c>
      <c r="AA742">
        <f>(W742-BX742*(CC742+CD742)/1000)</f>
        <v>0</v>
      </c>
      <c r="AB742">
        <f>(-I742*44100)</f>
        <v>0</v>
      </c>
      <c r="AC742">
        <f>2*29.3*Q742*0.92*(CE742-V742)</f>
        <v>0</v>
      </c>
      <c r="AD742">
        <f>2*0.95*5.67E-8*(((CE742+$B$7)+273)^4-(V742+273)^4)</f>
        <v>0</v>
      </c>
      <c r="AE742">
        <f>T742+AD742+AB742+AC742</f>
        <v>0</v>
      </c>
      <c r="AF742">
        <v>118</v>
      </c>
      <c r="AG742">
        <v>13</v>
      </c>
      <c r="AH742">
        <f>IF(AF742*$H$13&gt;=AJ742,1.0,(AJ742/(AJ742-AF742*$H$13)))</f>
        <v>0</v>
      </c>
      <c r="AI742">
        <f>(AH742-1)*100</f>
        <v>0</v>
      </c>
      <c r="AJ742">
        <f>MAX(0,($B$13+$C$13*CJ742)/(1+$D$13*CJ742)*CC742/(CE742+273)*$E$13)</f>
        <v>0</v>
      </c>
      <c r="AK742" t="s">
        <v>292</v>
      </c>
      <c r="AL742" t="s">
        <v>292</v>
      </c>
      <c r="AM742">
        <v>0</v>
      </c>
      <c r="AN742">
        <v>0</v>
      </c>
      <c r="AO742">
        <f>1-AM742/AN742</f>
        <v>0</v>
      </c>
      <c r="AP742">
        <v>0</v>
      </c>
      <c r="AQ742" t="s">
        <v>292</v>
      </c>
      <c r="AR742" t="s">
        <v>292</v>
      </c>
      <c r="AS742">
        <v>0</v>
      </c>
      <c r="AT742">
        <v>0</v>
      </c>
      <c r="AU742">
        <f>1-AS742/AT742</f>
        <v>0</v>
      </c>
      <c r="AV742">
        <v>0.5</v>
      </c>
      <c r="AW742">
        <f>BN742</f>
        <v>0</v>
      </c>
      <c r="AX742">
        <f>K742</f>
        <v>0</v>
      </c>
      <c r="AY742">
        <f>AU742*AV742*AW742</f>
        <v>0</v>
      </c>
      <c r="AZ742">
        <f>(AX742-AP742)/AW742</f>
        <v>0</v>
      </c>
      <c r="BA742">
        <f>(AN742-AT742)/AT742</f>
        <v>0</v>
      </c>
      <c r="BB742">
        <f>AM742/(AO742+AM742/AT742)</f>
        <v>0</v>
      </c>
      <c r="BC742" t="s">
        <v>292</v>
      </c>
      <c r="BD742">
        <v>0</v>
      </c>
      <c r="BE742">
        <f>IF(BD742&lt;&gt;0, BD742, BB742)</f>
        <v>0</v>
      </c>
      <c r="BF742">
        <f>1-BE742/AT742</f>
        <v>0</v>
      </c>
      <c r="BG742">
        <f>(AT742-AS742)/(AT742-BE742)</f>
        <v>0</v>
      </c>
      <c r="BH742">
        <f>(AN742-AT742)/(AN742-BE742)</f>
        <v>0</v>
      </c>
      <c r="BI742">
        <f>(AT742-AS742)/(AT742-AM742)</f>
        <v>0</v>
      </c>
      <c r="BJ742">
        <f>(AN742-AT742)/(AN742-AM742)</f>
        <v>0</v>
      </c>
      <c r="BK742">
        <f>(BG742*BE742/AS742)</f>
        <v>0</v>
      </c>
      <c r="BL742">
        <f>(1-BK742)</f>
        <v>0</v>
      </c>
      <c r="BM742">
        <f>$B$11*CK742+$C$11*CL742+$F$11*CM742*(1-CP742)</f>
        <v>0</v>
      </c>
      <c r="BN742">
        <f>BM742*BO742</f>
        <v>0</v>
      </c>
      <c r="BO742">
        <f>($B$11*$D$9+$C$11*$D$9+$F$11*((CZ742+CR742)/MAX(CZ742+CR742+DA742, 0.1)*$I$9+DA742/MAX(CZ742+CR742+DA742, 0.1)*$J$9))/($B$11+$C$11+$F$11)</f>
        <v>0</v>
      </c>
      <c r="BP742">
        <f>($B$11*$K$9+$C$11*$K$9+$F$11*((CZ742+CR742)/MAX(CZ742+CR742+DA742, 0.1)*$P$9+DA742/MAX(CZ742+CR742+DA742, 0.1)*$Q$9))/($B$11+$C$11+$F$11)</f>
        <v>0</v>
      </c>
      <c r="BQ742">
        <v>6</v>
      </c>
      <c r="BR742">
        <v>0.5</v>
      </c>
      <c r="BS742" t="s">
        <v>293</v>
      </c>
      <c r="BT742">
        <v>2</v>
      </c>
      <c r="BU742">
        <v>1626466639</v>
      </c>
      <c r="BV742">
        <v>395.851</v>
      </c>
      <c r="BW742">
        <v>419.991666666667</v>
      </c>
      <c r="BX742">
        <v>23.2658</v>
      </c>
      <c r="BY742">
        <v>12.6417666666667</v>
      </c>
      <c r="BZ742">
        <v>394.301666666667</v>
      </c>
      <c r="CA742">
        <v>23.1589333333333</v>
      </c>
      <c r="CB742">
        <v>900.017</v>
      </c>
      <c r="CC742">
        <v>100.748666666667</v>
      </c>
      <c r="CD742">
        <v>0.0995795</v>
      </c>
      <c r="CE742">
        <v>38.2424333333333</v>
      </c>
      <c r="CF742">
        <v>35.1028</v>
      </c>
      <c r="CG742">
        <v>999.9</v>
      </c>
      <c r="CH742">
        <v>0</v>
      </c>
      <c r="CI742">
        <v>0</v>
      </c>
      <c r="CJ742">
        <v>10012.5166666667</v>
      </c>
      <c r="CK742">
        <v>0</v>
      </c>
      <c r="CL742">
        <v>0.221023</v>
      </c>
      <c r="CM742">
        <v>1459.95666666667</v>
      </c>
      <c r="CN742">
        <v>0.972991666666667</v>
      </c>
      <c r="CO742">
        <v>0.0270082666666667</v>
      </c>
      <c r="CP742">
        <v>0</v>
      </c>
      <c r="CQ742">
        <v>870.242666666667</v>
      </c>
      <c r="CR742">
        <v>4.99999</v>
      </c>
      <c r="CS742">
        <v>12844.1333333333</v>
      </c>
      <c r="CT742">
        <v>12727.9333333333</v>
      </c>
      <c r="CU742">
        <v>41.687</v>
      </c>
      <c r="CV742">
        <v>42.75</v>
      </c>
      <c r="CW742">
        <v>42.375</v>
      </c>
      <c r="CX742">
        <v>42.562</v>
      </c>
      <c r="CY742">
        <v>44.687</v>
      </c>
      <c r="CZ742">
        <v>1415.65666666667</v>
      </c>
      <c r="DA742">
        <v>39.3</v>
      </c>
      <c r="DB742">
        <v>0</v>
      </c>
      <c r="DC742">
        <v>1626466651.4</v>
      </c>
      <c r="DD742">
        <v>0</v>
      </c>
      <c r="DE742">
        <v>870.872615384615</v>
      </c>
      <c r="DF742">
        <v>-6.62947007602688</v>
      </c>
      <c r="DG742">
        <v>-95.353846166655</v>
      </c>
      <c r="DH742">
        <v>12855.1807692308</v>
      </c>
      <c r="DI742">
        <v>15</v>
      </c>
      <c r="DJ742">
        <v>1626465084.6</v>
      </c>
      <c r="DK742" t="s">
        <v>294</v>
      </c>
      <c r="DL742">
        <v>1626465076.6</v>
      </c>
      <c r="DM742">
        <v>1626465084.6</v>
      </c>
      <c r="DN742">
        <v>8</v>
      </c>
      <c r="DO742">
        <v>0.212</v>
      </c>
      <c r="DP742">
        <v>0.013</v>
      </c>
      <c r="DQ742">
        <v>1.588</v>
      </c>
      <c r="DR742">
        <v>-0.074</v>
      </c>
      <c r="DS742">
        <v>420</v>
      </c>
      <c r="DT742">
        <v>3</v>
      </c>
      <c r="DU742">
        <v>0.13</v>
      </c>
      <c r="DV742">
        <v>0.03</v>
      </c>
      <c r="DW742">
        <v>-24.1969707317073</v>
      </c>
      <c r="DX742">
        <v>0.299604878048757</v>
      </c>
      <c r="DY742">
        <v>0.0328440457083014</v>
      </c>
      <c r="DZ742">
        <v>1</v>
      </c>
      <c r="EA742">
        <v>871.234484848485</v>
      </c>
      <c r="EB742">
        <v>-6.63483478407704</v>
      </c>
      <c r="EC742">
        <v>0.656465795513757</v>
      </c>
      <c r="ED742">
        <v>1</v>
      </c>
      <c r="EE742">
        <v>10.5952390243902</v>
      </c>
      <c r="EF742">
        <v>0.130262717770059</v>
      </c>
      <c r="EG742">
        <v>0.0147270263924953</v>
      </c>
      <c r="EH742">
        <v>0</v>
      </c>
      <c r="EI742">
        <v>2</v>
      </c>
      <c r="EJ742">
        <v>3</v>
      </c>
      <c r="EK742" t="s">
        <v>354</v>
      </c>
      <c r="EL742">
        <v>100</v>
      </c>
      <c r="EM742">
        <v>100</v>
      </c>
      <c r="EN742">
        <v>1.549</v>
      </c>
      <c r="EO742">
        <v>0.1069</v>
      </c>
      <c r="EP742">
        <v>0.796380875196005</v>
      </c>
      <c r="EQ742">
        <v>0.00225868272383977</v>
      </c>
      <c r="ER742">
        <v>-9.96746185667655e-07</v>
      </c>
      <c r="ES742">
        <v>2.83711317370827e-10</v>
      </c>
      <c r="ET742">
        <v>-0.071317122073674</v>
      </c>
      <c r="EU742">
        <v>-0.00217948432402501</v>
      </c>
      <c r="EV742">
        <v>0.000453263451741206</v>
      </c>
      <c r="EW742">
        <v>-1.16319206543697e-06</v>
      </c>
      <c r="EX742">
        <v>-2</v>
      </c>
      <c r="EY742">
        <v>2196</v>
      </c>
      <c r="EZ742">
        <v>1</v>
      </c>
      <c r="FA742">
        <v>25</v>
      </c>
      <c r="FB742">
        <v>26.1</v>
      </c>
      <c r="FC742">
        <v>25.9</v>
      </c>
      <c r="FD742">
        <v>18</v>
      </c>
      <c r="FE742">
        <v>849.328</v>
      </c>
      <c r="FF742">
        <v>446.059</v>
      </c>
      <c r="FG742">
        <v>47.0004</v>
      </c>
      <c r="FH742">
        <v>26.3605</v>
      </c>
      <c r="FI742">
        <v>30.0007</v>
      </c>
      <c r="FJ742">
        <v>26.062</v>
      </c>
      <c r="FK742">
        <v>26.0544</v>
      </c>
      <c r="FL742">
        <v>25.2764</v>
      </c>
      <c r="FM742">
        <v>19.3948</v>
      </c>
      <c r="FN742">
        <v>0</v>
      </c>
      <c r="FO742">
        <v>47</v>
      </c>
      <c r="FP742">
        <v>420</v>
      </c>
      <c r="FQ742">
        <v>12.7536</v>
      </c>
      <c r="FR742">
        <v>101.356</v>
      </c>
      <c r="FS742">
        <v>101.765</v>
      </c>
    </row>
    <row r="743" spans="1:175">
      <c r="A743">
        <v>727</v>
      </c>
      <c r="B743">
        <v>1626466642</v>
      </c>
      <c r="C743">
        <v>1452.40000009537</v>
      </c>
      <c r="D743" t="s">
        <v>1748</v>
      </c>
      <c r="E743" t="s">
        <v>1749</v>
      </c>
      <c r="F743">
        <v>1</v>
      </c>
      <c r="G743" t="s">
        <v>291</v>
      </c>
      <c r="H743">
        <v>1626466641</v>
      </c>
      <c r="I743">
        <f>(J743)/1000</f>
        <v>0</v>
      </c>
      <c r="J743">
        <f>1000*CB743*AH743*(BX743-BY743)/(100*BQ743*(1000-AH743*BX743))</f>
        <v>0</v>
      </c>
      <c r="K743">
        <f>CB743*AH743*(BW743-BV743*(1000-AH743*BY743)/(1000-AH743*BX743))/(100*BQ743)</f>
        <v>0</v>
      </c>
      <c r="L743">
        <f>BV743 - IF(AH743&gt;1, K743*BQ743*100.0/(AJ743*CJ743), 0)</f>
        <v>0</v>
      </c>
      <c r="M743">
        <f>((S743-I743/2)*L743-K743)/(S743+I743/2)</f>
        <v>0</v>
      </c>
      <c r="N743">
        <f>M743*(CC743+CD743)/1000.0</f>
        <v>0</v>
      </c>
      <c r="O743">
        <f>(BV743 - IF(AH743&gt;1, K743*BQ743*100.0/(AJ743*CJ743), 0))*(CC743+CD743)/1000.0</f>
        <v>0</v>
      </c>
      <c r="P743">
        <f>2.0/((1/R743-1/Q743)+SIGN(R743)*SQRT((1/R743-1/Q743)*(1/R743-1/Q743) + 4*BR743/((BR743+1)*(BR743+1))*(2*1/R743*1/Q743-1/Q743*1/Q743)))</f>
        <v>0</v>
      </c>
      <c r="Q743">
        <f>IF(LEFT(BS743,1)&lt;&gt;"0",IF(LEFT(BS743,1)="1",3.0,BT743),$D$5+$E$5*(CJ743*CC743/($K$5*1000))+$F$5*(CJ743*CC743/($K$5*1000))*MAX(MIN(BQ743,$J$5),$I$5)*MAX(MIN(BQ743,$J$5),$I$5)+$G$5*MAX(MIN(BQ743,$J$5),$I$5)*(CJ743*CC743/($K$5*1000))+$H$5*(CJ743*CC743/($K$5*1000))*(CJ743*CC743/($K$5*1000)))</f>
        <v>0</v>
      </c>
      <c r="R743">
        <f>I743*(1000-(1000*0.61365*exp(17.502*V743/(240.97+V743))/(CC743+CD743)+BX743)/2)/(1000*0.61365*exp(17.502*V743/(240.97+V743))/(CC743+CD743)-BX743)</f>
        <v>0</v>
      </c>
      <c r="S743">
        <f>1/((BR743+1)/(P743/1.6)+1/(Q743/1.37)) + BR743/((BR743+1)/(P743/1.6) + BR743/(Q743/1.37))</f>
        <v>0</v>
      </c>
      <c r="T743">
        <f>(BM743*BP743)</f>
        <v>0</v>
      </c>
      <c r="U743">
        <f>(CE743+(T743+2*0.95*5.67E-8*(((CE743+$B$7)+273)^4-(CE743+273)^4)-44100*I743)/(1.84*29.3*Q743+8*0.95*5.67E-8*(CE743+273)^3))</f>
        <v>0</v>
      </c>
      <c r="V743">
        <f>($C$7*CF743+$D$7*CG743+$E$7*U743)</f>
        <v>0</v>
      </c>
      <c r="W743">
        <f>0.61365*exp(17.502*V743/(240.97+V743))</f>
        <v>0</v>
      </c>
      <c r="X743">
        <f>(Y743/Z743*100)</f>
        <v>0</v>
      </c>
      <c r="Y743">
        <f>BX743*(CC743+CD743)/1000</f>
        <v>0</v>
      </c>
      <c r="Z743">
        <f>0.61365*exp(17.502*CE743/(240.97+CE743))</f>
        <v>0</v>
      </c>
      <c r="AA743">
        <f>(W743-BX743*(CC743+CD743)/1000)</f>
        <v>0</v>
      </c>
      <c r="AB743">
        <f>(-I743*44100)</f>
        <v>0</v>
      </c>
      <c r="AC743">
        <f>2*29.3*Q743*0.92*(CE743-V743)</f>
        <v>0</v>
      </c>
      <c r="AD743">
        <f>2*0.95*5.67E-8*(((CE743+$B$7)+273)^4-(V743+273)^4)</f>
        <v>0</v>
      </c>
      <c r="AE743">
        <f>T743+AD743+AB743+AC743</f>
        <v>0</v>
      </c>
      <c r="AF743">
        <v>118</v>
      </c>
      <c r="AG743">
        <v>13</v>
      </c>
      <c r="AH743">
        <f>IF(AF743*$H$13&gt;=AJ743,1.0,(AJ743/(AJ743-AF743*$H$13)))</f>
        <v>0</v>
      </c>
      <c r="AI743">
        <f>(AH743-1)*100</f>
        <v>0</v>
      </c>
      <c r="AJ743">
        <f>MAX(0,($B$13+$C$13*CJ743)/(1+$D$13*CJ743)*CC743/(CE743+273)*$E$13)</f>
        <v>0</v>
      </c>
      <c r="AK743" t="s">
        <v>292</v>
      </c>
      <c r="AL743" t="s">
        <v>292</v>
      </c>
      <c r="AM743">
        <v>0</v>
      </c>
      <c r="AN743">
        <v>0</v>
      </c>
      <c r="AO743">
        <f>1-AM743/AN743</f>
        <v>0</v>
      </c>
      <c r="AP743">
        <v>0</v>
      </c>
      <c r="AQ743" t="s">
        <v>292</v>
      </c>
      <c r="AR743" t="s">
        <v>292</v>
      </c>
      <c r="AS743">
        <v>0</v>
      </c>
      <c r="AT743">
        <v>0</v>
      </c>
      <c r="AU743">
        <f>1-AS743/AT743</f>
        <v>0</v>
      </c>
      <c r="AV743">
        <v>0.5</v>
      </c>
      <c r="AW743">
        <f>BN743</f>
        <v>0</v>
      </c>
      <c r="AX743">
        <f>K743</f>
        <v>0</v>
      </c>
      <c r="AY743">
        <f>AU743*AV743*AW743</f>
        <v>0</v>
      </c>
      <c r="AZ743">
        <f>(AX743-AP743)/AW743</f>
        <v>0</v>
      </c>
      <c r="BA743">
        <f>(AN743-AT743)/AT743</f>
        <v>0</v>
      </c>
      <c r="BB743">
        <f>AM743/(AO743+AM743/AT743)</f>
        <v>0</v>
      </c>
      <c r="BC743" t="s">
        <v>292</v>
      </c>
      <c r="BD743">
        <v>0</v>
      </c>
      <c r="BE743">
        <f>IF(BD743&lt;&gt;0, BD743, BB743)</f>
        <v>0</v>
      </c>
      <c r="BF743">
        <f>1-BE743/AT743</f>
        <v>0</v>
      </c>
      <c r="BG743">
        <f>(AT743-AS743)/(AT743-BE743)</f>
        <v>0</v>
      </c>
      <c r="BH743">
        <f>(AN743-AT743)/(AN743-BE743)</f>
        <v>0</v>
      </c>
      <c r="BI743">
        <f>(AT743-AS743)/(AT743-AM743)</f>
        <v>0</v>
      </c>
      <c r="BJ743">
        <f>(AN743-AT743)/(AN743-AM743)</f>
        <v>0</v>
      </c>
      <c r="BK743">
        <f>(BG743*BE743/AS743)</f>
        <v>0</v>
      </c>
      <c r="BL743">
        <f>(1-BK743)</f>
        <v>0</v>
      </c>
      <c r="BM743">
        <f>$B$11*CK743+$C$11*CL743+$F$11*CM743*(1-CP743)</f>
        <v>0</v>
      </c>
      <c r="BN743">
        <f>BM743*BO743</f>
        <v>0</v>
      </c>
      <c r="BO743">
        <f>($B$11*$D$9+$C$11*$D$9+$F$11*((CZ743+CR743)/MAX(CZ743+CR743+DA743, 0.1)*$I$9+DA743/MAX(CZ743+CR743+DA743, 0.1)*$J$9))/($B$11+$C$11+$F$11)</f>
        <v>0</v>
      </c>
      <c r="BP743">
        <f>($B$11*$K$9+$C$11*$K$9+$F$11*((CZ743+CR743)/MAX(CZ743+CR743+DA743, 0.1)*$P$9+DA743/MAX(CZ743+CR743+DA743, 0.1)*$Q$9))/($B$11+$C$11+$F$11)</f>
        <v>0</v>
      </c>
      <c r="BQ743">
        <v>6</v>
      </c>
      <c r="BR743">
        <v>0.5</v>
      </c>
      <c r="BS743" t="s">
        <v>293</v>
      </c>
      <c r="BT743">
        <v>2</v>
      </c>
      <c r="BU743">
        <v>1626466641</v>
      </c>
      <c r="BV743">
        <v>395.850666666667</v>
      </c>
      <c r="BW743">
        <v>419.986333333333</v>
      </c>
      <c r="BX743">
        <v>23.2737666666667</v>
      </c>
      <c r="BY743">
        <v>12.6509666666667</v>
      </c>
      <c r="BZ743">
        <v>394.301333333333</v>
      </c>
      <c r="CA743">
        <v>23.1668</v>
      </c>
      <c r="CB743">
        <v>899.995666666667</v>
      </c>
      <c r="CC743">
        <v>100.748333333333</v>
      </c>
      <c r="CD743">
        <v>0.0994109666666667</v>
      </c>
      <c r="CE743">
        <v>38.252</v>
      </c>
      <c r="CF743">
        <v>35.1125666666667</v>
      </c>
      <c r="CG743">
        <v>999.9</v>
      </c>
      <c r="CH743">
        <v>0</v>
      </c>
      <c r="CI743">
        <v>0</v>
      </c>
      <c r="CJ743">
        <v>10028.7333333333</v>
      </c>
      <c r="CK743">
        <v>0</v>
      </c>
      <c r="CL743">
        <v>0.221023</v>
      </c>
      <c r="CM743">
        <v>1460.03666666667</v>
      </c>
      <c r="CN743">
        <v>0.972993</v>
      </c>
      <c r="CO743">
        <v>0.0270067</v>
      </c>
      <c r="CP743">
        <v>0</v>
      </c>
      <c r="CQ743">
        <v>870.090333333333</v>
      </c>
      <c r="CR743">
        <v>4.99999</v>
      </c>
      <c r="CS743">
        <v>12843.7</v>
      </c>
      <c r="CT743">
        <v>12728.6333333333</v>
      </c>
      <c r="CU743">
        <v>41.687</v>
      </c>
      <c r="CV743">
        <v>42.75</v>
      </c>
      <c r="CW743">
        <v>42.375</v>
      </c>
      <c r="CX743">
        <v>42.562</v>
      </c>
      <c r="CY743">
        <v>44.687</v>
      </c>
      <c r="CZ743">
        <v>1415.73666666667</v>
      </c>
      <c r="DA743">
        <v>39.3</v>
      </c>
      <c r="DB743">
        <v>0</v>
      </c>
      <c r="DC743">
        <v>1626466653.2</v>
      </c>
      <c r="DD743">
        <v>0</v>
      </c>
      <c r="DE743">
        <v>870.63976</v>
      </c>
      <c r="DF743">
        <v>-5.64730768686503</v>
      </c>
      <c r="DG743">
        <v>-90.6923076831105</v>
      </c>
      <c r="DH743">
        <v>12852.024</v>
      </c>
      <c r="DI743">
        <v>15</v>
      </c>
      <c r="DJ743">
        <v>1626465084.6</v>
      </c>
      <c r="DK743" t="s">
        <v>294</v>
      </c>
      <c r="DL743">
        <v>1626465076.6</v>
      </c>
      <c r="DM743">
        <v>1626465084.6</v>
      </c>
      <c r="DN743">
        <v>8</v>
      </c>
      <c r="DO743">
        <v>0.212</v>
      </c>
      <c r="DP743">
        <v>0.013</v>
      </c>
      <c r="DQ743">
        <v>1.588</v>
      </c>
      <c r="DR743">
        <v>-0.074</v>
      </c>
      <c r="DS743">
        <v>420</v>
      </c>
      <c r="DT743">
        <v>3</v>
      </c>
      <c r="DU743">
        <v>0.13</v>
      </c>
      <c r="DV743">
        <v>0.03</v>
      </c>
      <c r="DW743">
        <v>-24.1864780487805</v>
      </c>
      <c r="DX743">
        <v>0.320176306620199</v>
      </c>
      <c r="DY743">
        <v>0.0344527283934628</v>
      </c>
      <c r="DZ743">
        <v>1</v>
      </c>
      <c r="EA743">
        <v>871.021</v>
      </c>
      <c r="EB743">
        <v>-6.45348662981612</v>
      </c>
      <c r="EC743">
        <v>0.638766567121919</v>
      </c>
      <c r="ED743">
        <v>1</v>
      </c>
      <c r="EE743">
        <v>10.5989048780488</v>
      </c>
      <c r="EF743">
        <v>0.156016724738672</v>
      </c>
      <c r="EG743">
        <v>0.0164955419139203</v>
      </c>
      <c r="EH743">
        <v>0</v>
      </c>
      <c r="EI743">
        <v>2</v>
      </c>
      <c r="EJ743">
        <v>3</v>
      </c>
      <c r="EK743" t="s">
        <v>354</v>
      </c>
      <c r="EL743">
        <v>100</v>
      </c>
      <c r="EM743">
        <v>100</v>
      </c>
      <c r="EN743">
        <v>1.549</v>
      </c>
      <c r="EO743">
        <v>0.1071</v>
      </c>
      <c r="EP743">
        <v>0.796380875196005</v>
      </c>
      <c r="EQ743">
        <v>0.00225868272383977</v>
      </c>
      <c r="ER743">
        <v>-9.96746185667655e-07</v>
      </c>
      <c r="ES743">
        <v>2.83711317370827e-10</v>
      </c>
      <c r="ET743">
        <v>-0.071317122073674</v>
      </c>
      <c r="EU743">
        <v>-0.00217948432402501</v>
      </c>
      <c r="EV743">
        <v>0.000453263451741206</v>
      </c>
      <c r="EW743">
        <v>-1.16319206543697e-06</v>
      </c>
      <c r="EX743">
        <v>-2</v>
      </c>
      <c r="EY743">
        <v>2196</v>
      </c>
      <c r="EZ743">
        <v>1</v>
      </c>
      <c r="FA743">
        <v>25</v>
      </c>
      <c r="FB743">
        <v>26.1</v>
      </c>
      <c r="FC743">
        <v>26</v>
      </c>
      <c r="FD743">
        <v>18</v>
      </c>
      <c r="FE743">
        <v>849.276</v>
      </c>
      <c r="FF743">
        <v>446.024</v>
      </c>
      <c r="FG743">
        <v>47.0013</v>
      </c>
      <c r="FH743">
        <v>26.3639</v>
      </c>
      <c r="FI743">
        <v>30.0006</v>
      </c>
      <c r="FJ743">
        <v>26.0647</v>
      </c>
      <c r="FK743">
        <v>26.0575</v>
      </c>
      <c r="FL743">
        <v>25.2773</v>
      </c>
      <c r="FM743">
        <v>19.3948</v>
      </c>
      <c r="FN743">
        <v>0</v>
      </c>
      <c r="FO743">
        <v>47</v>
      </c>
      <c r="FP743">
        <v>420</v>
      </c>
      <c r="FQ743">
        <v>12.7561</v>
      </c>
      <c r="FR743">
        <v>101.356</v>
      </c>
      <c r="FS743">
        <v>101.764</v>
      </c>
    </row>
    <row r="744" spans="1:175">
      <c r="A744">
        <v>728</v>
      </c>
      <c r="B744">
        <v>1626466644</v>
      </c>
      <c r="C744">
        <v>1454.40000009537</v>
      </c>
      <c r="D744" t="s">
        <v>1750</v>
      </c>
      <c r="E744" t="s">
        <v>1751</v>
      </c>
      <c r="F744">
        <v>1</v>
      </c>
      <c r="G744" t="s">
        <v>291</v>
      </c>
      <c r="H744">
        <v>1626466643</v>
      </c>
      <c r="I744">
        <f>(J744)/1000</f>
        <v>0</v>
      </c>
      <c r="J744">
        <f>1000*CB744*AH744*(BX744-BY744)/(100*BQ744*(1000-AH744*BX744))</f>
        <v>0</v>
      </c>
      <c r="K744">
        <f>CB744*AH744*(BW744-BV744*(1000-AH744*BY744)/(1000-AH744*BX744))/(100*BQ744)</f>
        <v>0</v>
      </c>
      <c r="L744">
        <f>BV744 - IF(AH744&gt;1, K744*BQ744*100.0/(AJ744*CJ744), 0)</f>
        <v>0</v>
      </c>
      <c r="M744">
        <f>((S744-I744/2)*L744-K744)/(S744+I744/2)</f>
        <v>0</v>
      </c>
      <c r="N744">
        <f>M744*(CC744+CD744)/1000.0</f>
        <v>0</v>
      </c>
      <c r="O744">
        <f>(BV744 - IF(AH744&gt;1, K744*BQ744*100.0/(AJ744*CJ744), 0))*(CC744+CD744)/1000.0</f>
        <v>0</v>
      </c>
      <c r="P744">
        <f>2.0/((1/R744-1/Q744)+SIGN(R744)*SQRT((1/R744-1/Q744)*(1/R744-1/Q744) + 4*BR744/((BR744+1)*(BR744+1))*(2*1/R744*1/Q744-1/Q744*1/Q744)))</f>
        <v>0</v>
      </c>
      <c r="Q744">
        <f>IF(LEFT(BS744,1)&lt;&gt;"0",IF(LEFT(BS744,1)="1",3.0,BT744),$D$5+$E$5*(CJ744*CC744/($K$5*1000))+$F$5*(CJ744*CC744/($K$5*1000))*MAX(MIN(BQ744,$J$5),$I$5)*MAX(MIN(BQ744,$J$5),$I$5)+$G$5*MAX(MIN(BQ744,$J$5),$I$5)*(CJ744*CC744/($K$5*1000))+$H$5*(CJ744*CC744/($K$5*1000))*(CJ744*CC744/($K$5*1000)))</f>
        <v>0</v>
      </c>
      <c r="R744">
        <f>I744*(1000-(1000*0.61365*exp(17.502*V744/(240.97+V744))/(CC744+CD744)+BX744)/2)/(1000*0.61365*exp(17.502*V744/(240.97+V744))/(CC744+CD744)-BX744)</f>
        <v>0</v>
      </c>
      <c r="S744">
        <f>1/((BR744+1)/(P744/1.6)+1/(Q744/1.37)) + BR744/((BR744+1)/(P744/1.6) + BR744/(Q744/1.37))</f>
        <v>0</v>
      </c>
      <c r="T744">
        <f>(BM744*BP744)</f>
        <v>0</v>
      </c>
      <c r="U744">
        <f>(CE744+(T744+2*0.95*5.67E-8*(((CE744+$B$7)+273)^4-(CE744+273)^4)-44100*I744)/(1.84*29.3*Q744+8*0.95*5.67E-8*(CE744+273)^3))</f>
        <v>0</v>
      </c>
      <c r="V744">
        <f>($C$7*CF744+$D$7*CG744+$E$7*U744)</f>
        <v>0</v>
      </c>
      <c r="W744">
        <f>0.61365*exp(17.502*V744/(240.97+V744))</f>
        <v>0</v>
      </c>
      <c r="X744">
        <f>(Y744/Z744*100)</f>
        <v>0</v>
      </c>
      <c r="Y744">
        <f>BX744*(CC744+CD744)/1000</f>
        <v>0</v>
      </c>
      <c r="Z744">
        <f>0.61365*exp(17.502*CE744/(240.97+CE744))</f>
        <v>0</v>
      </c>
      <c r="AA744">
        <f>(W744-BX744*(CC744+CD744)/1000)</f>
        <v>0</v>
      </c>
      <c r="AB744">
        <f>(-I744*44100)</f>
        <v>0</v>
      </c>
      <c r="AC744">
        <f>2*29.3*Q744*0.92*(CE744-V744)</f>
        <v>0</v>
      </c>
      <c r="AD744">
        <f>2*0.95*5.67E-8*(((CE744+$B$7)+273)^4-(V744+273)^4)</f>
        <v>0</v>
      </c>
      <c r="AE744">
        <f>T744+AD744+AB744+AC744</f>
        <v>0</v>
      </c>
      <c r="AF744">
        <v>118</v>
      </c>
      <c r="AG744">
        <v>13</v>
      </c>
      <c r="AH744">
        <f>IF(AF744*$H$13&gt;=AJ744,1.0,(AJ744/(AJ744-AF744*$H$13)))</f>
        <v>0</v>
      </c>
      <c r="AI744">
        <f>(AH744-1)*100</f>
        <v>0</v>
      </c>
      <c r="AJ744">
        <f>MAX(0,($B$13+$C$13*CJ744)/(1+$D$13*CJ744)*CC744/(CE744+273)*$E$13)</f>
        <v>0</v>
      </c>
      <c r="AK744" t="s">
        <v>292</v>
      </c>
      <c r="AL744" t="s">
        <v>292</v>
      </c>
      <c r="AM744">
        <v>0</v>
      </c>
      <c r="AN744">
        <v>0</v>
      </c>
      <c r="AO744">
        <f>1-AM744/AN744</f>
        <v>0</v>
      </c>
      <c r="AP744">
        <v>0</v>
      </c>
      <c r="AQ744" t="s">
        <v>292</v>
      </c>
      <c r="AR744" t="s">
        <v>292</v>
      </c>
      <c r="AS744">
        <v>0</v>
      </c>
      <c r="AT744">
        <v>0</v>
      </c>
      <c r="AU744">
        <f>1-AS744/AT744</f>
        <v>0</v>
      </c>
      <c r="AV744">
        <v>0.5</v>
      </c>
      <c r="AW744">
        <f>BN744</f>
        <v>0</v>
      </c>
      <c r="AX744">
        <f>K744</f>
        <v>0</v>
      </c>
      <c r="AY744">
        <f>AU744*AV744*AW744</f>
        <v>0</v>
      </c>
      <c r="AZ744">
        <f>(AX744-AP744)/AW744</f>
        <v>0</v>
      </c>
      <c r="BA744">
        <f>(AN744-AT744)/AT744</f>
        <v>0</v>
      </c>
      <c r="BB744">
        <f>AM744/(AO744+AM744/AT744)</f>
        <v>0</v>
      </c>
      <c r="BC744" t="s">
        <v>292</v>
      </c>
      <c r="BD744">
        <v>0</v>
      </c>
      <c r="BE744">
        <f>IF(BD744&lt;&gt;0, BD744, BB744)</f>
        <v>0</v>
      </c>
      <c r="BF744">
        <f>1-BE744/AT744</f>
        <v>0</v>
      </c>
      <c r="BG744">
        <f>(AT744-AS744)/(AT744-BE744)</f>
        <v>0</v>
      </c>
      <c r="BH744">
        <f>(AN744-AT744)/(AN744-BE744)</f>
        <v>0</v>
      </c>
      <c r="BI744">
        <f>(AT744-AS744)/(AT744-AM744)</f>
        <v>0</v>
      </c>
      <c r="BJ744">
        <f>(AN744-AT744)/(AN744-AM744)</f>
        <v>0</v>
      </c>
      <c r="BK744">
        <f>(BG744*BE744/AS744)</f>
        <v>0</v>
      </c>
      <c r="BL744">
        <f>(1-BK744)</f>
        <v>0</v>
      </c>
      <c r="BM744">
        <f>$B$11*CK744+$C$11*CL744+$F$11*CM744*(1-CP744)</f>
        <v>0</v>
      </c>
      <c r="BN744">
        <f>BM744*BO744</f>
        <v>0</v>
      </c>
      <c r="BO744">
        <f>($B$11*$D$9+$C$11*$D$9+$F$11*((CZ744+CR744)/MAX(CZ744+CR744+DA744, 0.1)*$I$9+DA744/MAX(CZ744+CR744+DA744, 0.1)*$J$9))/($B$11+$C$11+$F$11)</f>
        <v>0</v>
      </c>
      <c r="BP744">
        <f>($B$11*$K$9+$C$11*$K$9+$F$11*((CZ744+CR744)/MAX(CZ744+CR744+DA744, 0.1)*$P$9+DA744/MAX(CZ744+CR744+DA744, 0.1)*$Q$9))/($B$11+$C$11+$F$11)</f>
        <v>0</v>
      </c>
      <c r="BQ744">
        <v>6</v>
      </c>
      <c r="BR744">
        <v>0.5</v>
      </c>
      <c r="BS744" t="s">
        <v>293</v>
      </c>
      <c r="BT744">
        <v>2</v>
      </c>
      <c r="BU744">
        <v>1626466643</v>
      </c>
      <c r="BV744">
        <v>395.854333333333</v>
      </c>
      <c r="BW744">
        <v>419.973</v>
      </c>
      <c r="BX744">
        <v>23.2816666666667</v>
      </c>
      <c r="BY744">
        <v>12.6614666666667</v>
      </c>
      <c r="BZ744">
        <v>394.305</v>
      </c>
      <c r="CA744">
        <v>23.1745666666667</v>
      </c>
      <c r="CB744">
        <v>900.054666666667</v>
      </c>
      <c r="CC744">
        <v>100.749</v>
      </c>
      <c r="CD744">
        <v>0.100163933333333</v>
      </c>
      <c r="CE744">
        <v>38.2616666666667</v>
      </c>
      <c r="CF744">
        <v>35.1241</v>
      </c>
      <c r="CG744">
        <v>999.9</v>
      </c>
      <c r="CH744">
        <v>0</v>
      </c>
      <c r="CI744">
        <v>0</v>
      </c>
      <c r="CJ744">
        <v>9987.5</v>
      </c>
      <c r="CK744">
        <v>0</v>
      </c>
      <c r="CL744">
        <v>0.221023</v>
      </c>
      <c r="CM744">
        <v>1460.03</v>
      </c>
      <c r="CN744">
        <v>0.972993</v>
      </c>
      <c r="CO744">
        <v>0.0270067</v>
      </c>
      <c r="CP744">
        <v>0</v>
      </c>
      <c r="CQ744">
        <v>869.329</v>
      </c>
      <c r="CR744">
        <v>4.99999</v>
      </c>
      <c r="CS744">
        <v>12839.6666666667</v>
      </c>
      <c r="CT744">
        <v>12728.5666666667</v>
      </c>
      <c r="CU744">
        <v>41.687</v>
      </c>
      <c r="CV744">
        <v>42.75</v>
      </c>
      <c r="CW744">
        <v>42.375</v>
      </c>
      <c r="CX744">
        <v>42.562</v>
      </c>
      <c r="CY744">
        <v>44.687</v>
      </c>
      <c r="CZ744">
        <v>1415.73</v>
      </c>
      <c r="DA744">
        <v>39.3</v>
      </c>
      <c r="DB744">
        <v>0</v>
      </c>
      <c r="DC744">
        <v>1626466655</v>
      </c>
      <c r="DD744">
        <v>0</v>
      </c>
      <c r="DE744">
        <v>870.436692307692</v>
      </c>
      <c r="DF744">
        <v>-6.46037606037697</v>
      </c>
      <c r="DG744">
        <v>-90.3726494716052</v>
      </c>
      <c r="DH744">
        <v>12849.7307692308</v>
      </c>
      <c r="DI744">
        <v>15</v>
      </c>
      <c r="DJ744">
        <v>1626465084.6</v>
      </c>
      <c r="DK744" t="s">
        <v>294</v>
      </c>
      <c r="DL744">
        <v>1626465076.6</v>
      </c>
      <c r="DM744">
        <v>1626465084.6</v>
      </c>
      <c r="DN744">
        <v>8</v>
      </c>
      <c r="DO744">
        <v>0.212</v>
      </c>
      <c r="DP744">
        <v>0.013</v>
      </c>
      <c r="DQ744">
        <v>1.588</v>
      </c>
      <c r="DR744">
        <v>-0.074</v>
      </c>
      <c r="DS744">
        <v>420</v>
      </c>
      <c r="DT744">
        <v>3</v>
      </c>
      <c r="DU744">
        <v>0.13</v>
      </c>
      <c r="DV744">
        <v>0.03</v>
      </c>
      <c r="DW744">
        <v>-24.1772365853659</v>
      </c>
      <c r="DX744">
        <v>0.335437630662</v>
      </c>
      <c r="DY744">
        <v>0.0358031798294681</v>
      </c>
      <c r="DZ744">
        <v>1</v>
      </c>
      <c r="EA744">
        <v>870.829285714286</v>
      </c>
      <c r="EB744">
        <v>-6.8043522504911</v>
      </c>
      <c r="EC744">
        <v>0.713700039889846</v>
      </c>
      <c r="ED744">
        <v>1</v>
      </c>
      <c r="EE744">
        <v>10.6022048780488</v>
      </c>
      <c r="EF744">
        <v>0.17027456445997</v>
      </c>
      <c r="EG744">
        <v>0.0173047568706115</v>
      </c>
      <c r="EH744">
        <v>0</v>
      </c>
      <c r="EI744">
        <v>2</v>
      </c>
      <c r="EJ744">
        <v>3</v>
      </c>
      <c r="EK744" t="s">
        <v>354</v>
      </c>
      <c r="EL744">
        <v>100</v>
      </c>
      <c r="EM744">
        <v>100</v>
      </c>
      <c r="EN744">
        <v>1.549</v>
      </c>
      <c r="EO744">
        <v>0.1072</v>
      </c>
      <c r="EP744">
        <v>0.796380875196005</v>
      </c>
      <c r="EQ744">
        <v>0.00225868272383977</v>
      </c>
      <c r="ER744">
        <v>-9.96746185667655e-07</v>
      </c>
      <c r="ES744">
        <v>2.83711317370827e-10</v>
      </c>
      <c r="ET744">
        <v>-0.071317122073674</v>
      </c>
      <c r="EU744">
        <v>-0.00217948432402501</v>
      </c>
      <c r="EV744">
        <v>0.000453263451741206</v>
      </c>
      <c r="EW744">
        <v>-1.16319206543697e-06</v>
      </c>
      <c r="EX744">
        <v>-2</v>
      </c>
      <c r="EY744">
        <v>2196</v>
      </c>
      <c r="EZ744">
        <v>1</v>
      </c>
      <c r="FA744">
        <v>25</v>
      </c>
      <c r="FB744">
        <v>26.1</v>
      </c>
      <c r="FC744">
        <v>26</v>
      </c>
      <c r="FD744">
        <v>18</v>
      </c>
      <c r="FE744">
        <v>849.515</v>
      </c>
      <c r="FF744">
        <v>446.185</v>
      </c>
      <c r="FG744">
        <v>47.0022</v>
      </c>
      <c r="FH744">
        <v>26.3672</v>
      </c>
      <c r="FI744">
        <v>30.0007</v>
      </c>
      <c r="FJ744">
        <v>26.0677</v>
      </c>
      <c r="FK744">
        <v>26.0602</v>
      </c>
      <c r="FL744">
        <v>25.2783</v>
      </c>
      <c r="FM744">
        <v>19.1052</v>
      </c>
      <c r="FN744">
        <v>0</v>
      </c>
      <c r="FO744">
        <v>47</v>
      </c>
      <c r="FP744">
        <v>420</v>
      </c>
      <c r="FQ744">
        <v>12.7593</v>
      </c>
      <c r="FR744">
        <v>101.357</v>
      </c>
      <c r="FS744">
        <v>101.764</v>
      </c>
    </row>
    <row r="745" spans="1:175">
      <c r="A745">
        <v>729</v>
      </c>
      <c r="B745">
        <v>1626466646</v>
      </c>
      <c r="C745">
        <v>1456.40000009537</v>
      </c>
      <c r="D745" t="s">
        <v>1752</v>
      </c>
      <c r="E745" t="s">
        <v>1753</v>
      </c>
      <c r="F745">
        <v>1</v>
      </c>
      <c r="G745" t="s">
        <v>291</v>
      </c>
      <c r="H745">
        <v>1626466645</v>
      </c>
      <c r="I745">
        <f>(J745)/1000</f>
        <v>0</v>
      </c>
      <c r="J745">
        <f>1000*CB745*AH745*(BX745-BY745)/(100*BQ745*(1000-AH745*BX745))</f>
        <v>0</v>
      </c>
      <c r="K745">
        <f>CB745*AH745*(BW745-BV745*(1000-AH745*BY745)/(1000-AH745*BX745))/(100*BQ745)</f>
        <v>0</v>
      </c>
      <c r="L745">
        <f>BV745 - IF(AH745&gt;1, K745*BQ745*100.0/(AJ745*CJ745), 0)</f>
        <v>0</v>
      </c>
      <c r="M745">
        <f>((S745-I745/2)*L745-K745)/(S745+I745/2)</f>
        <v>0</v>
      </c>
      <c r="N745">
        <f>M745*(CC745+CD745)/1000.0</f>
        <v>0</v>
      </c>
      <c r="O745">
        <f>(BV745 - IF(AH745&gt;1, K745*BQ745*100.0/(AJ745*CJ745), 0))*(CC745+CD745)/1000.0</f>
        <v>0</v>
      </c>
      <c r="P745">
        <f>2.0/((1/R745-1/Q745)+SIGN(R745)*SQRT((1/R745-1/Q745)*(1/R745-1/Q745) + 4*BR745/((BR745+1)*(BR745+1))*(2*1/R745*1/Q745-1/Q745*1/Q745)))</f>
        <v>0</v>
      </c>
      <c r="Q745">
        <f>IF(LEFT(BS745,1)&lt;&gt;"0",IF(LEFT(BS745,1)="1",3.0,BT745),$D$5+$E$5*(CJ745*CC745/($K$5*1000))+$F$5*(CJ745*CC745/($K$5*1000))*MAX(MIN(BQ745,$J$5),$I$5)*MAX(MIN(BQ745,$J$5),$I$5)+$G$5*MAX(MIN(BQ745,$J$5),$I$5)*(CJ745*CC745/($K$5*1000))+$H$5*(CJ745*CC745/($K$5*1000))*(CJ745*CC745/($K$5*1000)))</f>
        <v>0</v>
      </c>
      <c r="R745">
        <f>I745*(1000-(1000*0.61365*exp(17.502*V745/(240.97+V745))/(CC745+CD745)+BX745)/2)/(1000*0.61365*exp(17.502*V745/(240.97+V745))/(CC745+CD745)-BX745)</f>
        <v>0</v>
      </c>
      <c r="S745">
        <f>1/((BR745+1)/(P745/1.6)+1/(Q745/1.37)) + BR745/((BR745+1)/(P745/1.6) + BR745/(Q745/1.37))</f>
        <v>0</v>
      </c>
      <c r="T745">
        <f>(BM745*BP745)</f>
        <v>0</v>
      </c>
      <c r="U745">
        <f>(CE745+(T745+2*0.95*5.67E-8*(((CE745+$B$7)+273)^4-(CE745+273)^4)-44100*I745)/(1.84*29.3*Q745+8*0.95*5.67E-8*(CE745+273)^3))</f>
        <v>0</v>
      </c>
      <c r="V745">
        <f>($C$7*CF745+$D$7*CG745+$E$7*U745)</f>
        <v>0</v>
      </c>
      <c r="W745">
        <f>0.61365*exp(17.502*V745/(240.97+V745))</f>
        <v>0</v>
      </c>
      <c r="X745">
        <f>(Y745/Z745*100)</f>
        <v>0</v>
      </c>
      <c r="Y745">
        <f>BX745*(CC745+CD745)/1000</f>
        <v>0</v>
      </c>
      <c r="Z745">
        <f>0.61365*exp(17.502*CE745/(240.97+CE745))</f>
        <v>0</v>
      </c>
      <c r="AA745">
        <f>(W745-BX745*(CC745+CD745)/1000)</f>
        <v>0</v>
      </c>
      <c r="AB745">
        <f>(-I745*44100)</f>
        <v>0</v>
      </c>
      <c r="AC745">
        <f>2*29.3*Q745*0.92*(CE745-V745)</f>
        <v>0</v>
      </c>
      <c r="AD745">
        <f>2*0.95*5.67E-8*(((CE745+$B$7)+273)^4-(V745+273)^4)</f>
        <v>0</v>
      </c>
      <c r="AE745">
        <f>T745+AD745+AB745+AC745</f>
        <v>0</v>
      </c>
      <c r="AF745">
        <v>118</v>
      </c>
      <c r="AG745">
        <v>13</v>
      </c>
      <c r="AH745">
        <f>IF(AF745*$H$13&gt;=AJ745,1.0,(AJ745/(AJ745-AF745*$H$13)))</f>
        <v>0</v>
      </c>
      <c r="AI745">
        <f>(AH745-1)*100</f>
        <v>0</v>
      </c>
      <c r="AJ745">
        <f>MAX(0,($B$13+$C$13*CJ745)/(1+$D$13*CJ745)*CC745/(CE745+273)*$E$13)</f>
        <v>0</v>
      </c>
      <c r="AK745" t="s">
        <v>292</v>
      </c>
      <c r="AL745" t="s">
        <v>292</v>
      </c>
      <c r="AM745">
        <v>0</v>
      </c>
      <c r="AN745">
        <v>0</v>
      </c>
      <c r="AO745">
        <f>1-AM745/AN745</f>
        <v>0</v>
      </c>
      <c r="AP745">
        <v>0</v>
      </c>
      <c r="AQ745" t="s">
        <v>292</v>
      </c>
      <c r="AR745" t="s">
        <v>292</v>
      </c>
      <c r="AS745">
        <v>0</v>
      </c>
      <c r="AT745">
        <v>0</v>
      </c>
      <c r="AU745">
        <f>1-AS745/AT745</f>
        <v>0</v>
      </c>
      <c r="AV745">
        <v>0.5</v>
      </c>
      <c r="AW745">
        <f>BN745</f>
        <v>0</v>
      </c>
      <c r="AX745">
        <f>K745</f>
        <v>0</v>
      </c>
      <c r="AY745">
        <f>AU745*AV745*AW745</f>
        <v>0</v>
      </c>
      <c r="AZ745">
        <f>(AX745-AP745)/AW745</f>
        <v>0</v>
      </c>
      <c r="BA745">
        <f>(AN745-AT745)/AT745</f>
        <v>0</v>
      </c>
      <c r="BB745">
        <f>AM745/(AO745+AM745/AT745)</f>
        <v>0</v>
      </c>
      <c r="BC745" t="s">
        <v>292</v>
      </c>
      <c r="BD745">
        <v>0</v>
      </c>
      <c r="BE745">
        <f>IF(BD745&lt;&gt;0, BD745, BB745)</f>
        <v>0</v>
      </c>
      <c r="BF745">
        <f>1-BE745/AT745</f>
        <v>0</v>
      </c>
      <c r="BG745">
        <f>(AT745-AS745)/(AT745-BE745)</f>
        <v>0</v>
      </c>
      <c r="BH745">
        <f>(AN745-AT745)/(AN745-BE745)</f>
        <v>0</v>
      </c>
      <c r="BI745">
        <f>(AT745-AS745)/(AT745-AM745)</f>
        <v>0</v>
      </c>
      <c r="BJ745">
        <f>(AN745-AT745)/(AN745-AM745)</f>
        <v>0</v>
      </c>
      <c r="BK745">
        <f>(BG745*BE745/AS745)</f>
        <v>0</v>
      </c>
      <c r="BL745">
        <f>(1-BK745)</f>
        <v>0</v>
      </c>
      <c r="BM745">
        <f>$B$11*CK745+$C$11*CL745+$F$11*CM745*(1-CP745)</f>
        <v>0</v>
      </c>
      <c r="BN745">
        <f>BM745*BO745</f>
        <v>0</v>
      </c>
      <c r="BO745">
        <f>($B$11*$D$9+$C$11*$D$9+$F$11*((CZ745+CR745)/MAX(CZ745+CR745+DA745, 0.1)*$I$9+DA745/MAX(CZ745+CR745+DA745, 0.1)*$J$9))/($B$11+$C$11+$F$11)</f>
        <v>0</v>
      </c>
      <c r="BP745">
        <f>($B$11*$K$9+$C$11*$K$9+$F$11*((CZ745+CR745)/MAX(CZ745+CR745+DA745, 0.1)*$P$9+DA745/MAX(CZ745+CR745+DA745, 0.1)*$Q$9))/($B$11+$C$11+$F$11)</f>
        <v>0</v>
      </c>
      <c r="BQ745">
        <v>6</v>
      </c>
      <c r="BR745">
        <v>0.5</v>
      </c>
      <c r="BS745" t="s">
        <v>293</v>
      </c>
      <c r="BT745">
        <v>2</v>
      </c>
      <c r="BU745">
        <v>1626466645</v>
      </c>
      <c r="BV745">
        <v>395.825</v>
      </c>
      <c r="BW745">
        <v>419.967</v>
      </c>
      <c r="BX745">
        <v>23.2908666666667</v>
      </c>
      <c r="BY745">
        <v>12.6685666666667</v>
      </c>
      <c r="BZ745">
        <v>394.275666666667</v>
      </c>
      <c r="CA745">
        <v>23.1836</v>
      </c>
      <c r="CB745">
        <v>899.988666666667</v>
      </c>
      <c r="CC745">
        <v>100.748</v>
      </c>
      <c r="CD745">
        <v>0.100655333333333</v>
      </c>
      <c r="CE745">
        <v>38.2653333333333</v>
      </c>
      <c r="CF745">
        <v>35.1328</v>
      </c>
      <c r="CG745">
        <v>999.9</v>
      </c>
      <c r="CH745">
        <v>0</v>
      </c>
      <c r="CI745">
        <v>0</v>
      </c>
      <c r="CJ745">
        <v>9946.25</v>
      </c>
      <c r="CK745">
        <v>0</v>
      </c>
      <c r="CL745">
        <v>0.221023</v>
      </c>
      <c r="CM745">
        <v>1459.95</v>
      </c>
      <c r="CN745">
        <v>0.972991666666667</v>
      </c>
      <c r="CO745">
        <v>0.0270082666666667</v>
      </c>
      <c r="CP745">
        <v>0</v>
      </c>
      <c r="CQ745">
        <v>869.268</v>
      </c>
      <c r="CR745">
        <v>4.99999</v>
      </c>
      <c r="CS745">
        <v>12835.3333333333</v>
      </c>
      <c r="CT745">
        <v>12727.8666666667</v>
      </c>
      <c r="CU745">
        <v>41.687</v>
      </c>
      <c r="CV745">
        <v>42.75</v>
      </c>
      <c r="CW745">
        <v>42.375</v>
      </c>
      <c r="CX745">
        <v>42.562</v>
      </c>
      <c r="CY745">
        <v>44.687</v>
      </c>
      <c r="CZ745">
        <v>1415.65</v>
      </c>
      <c r="DA745">
        <v>39.3</v>
      </c>
      <c r="DB745">
        <v>0</v>
      </c>
      <c r="DC745">
        <v>1626466657.4</v>
      </c>
      <c r="DD745">
        <v>0</v>
      </c>
      <c r="DE745">
        <v>870.158692307692</v>
      </c>
      <c r="DF745">
        <v>-7.28013674866625</v>
      </c>
      <c r="DG745">
        <v>-91.7367521576852</v>
      </c>
      <c r="DH745">
        <v>12845.7269230769</v>
      </c>
      <c r="DI745">
        <v>15</v>
      </c>
      <c r="DJ745">
        <v>1626465084.6</v>
      </c>
      <c r="DK745" t="s">
        <v>294</v>
      </c>
      <c r="DL745">
        <v>1626465076.6</v>
      </c>
      <c r="DM745">
        <v>1626465084.6</v>
      </c>
      <c r="DN745">
        <v>8</v>
      </c>
      <c r="DO745">
        <v>0.212</v>
      </c>
      <c r="DP745">
        <v>0.013</v>
      </c>
      <c r="DQ745">
        <v>1.588</v>
      </c>
      <c r="DR745">
        <v>-0.074</v>
      </c>
      <c r="DS745">
        <v>420</v>
      </c>
      <c r="DT745">
        <v>3</v>
      </c>
      <c r="DU745">
        <v>0.13</v>
      </c>
      <c r="DV745">
        <v>0.03</v>
      </c>
      <c r="DW745">
        <v>-24.1691902439024</v>
      </c>
      <c r="DX745">
        <v>0.321246689895441</v>
      </c>
      <c r="DY745">
        <v>0.0348571356370334</v>
      </c>
      <c r="DZ745">
        <v>1</v>
      </c>
      <c r="EA745">
        <v>870.543636363636</v>
      </c>
      <c r="EB745">
        <v>-6.95722386546069</v>
      </c>
      <c r="EC745">
        <v>0.691371488011519</v>
      </c>
      <c r="ED745">
        <v>1</v>
      </c>
      <c r="EE745">
        <v>10.6063</v>
      </c>
      <c r="EF745">
        <v>0.159077351916381</v>
      </c>
      <c r="EG745">
        <v>0.0164970950879681</v>
      </c>
      <c r="EH745">
        <v>0</v>
      </c>
      <c r="EI745">
        <v>2</v>
      </c>
      <c r="EJ745">
        <v>3</v>
      </c>
      <c r="EK745" t="s">
        <v>354</v>
      </c>
      <c r="EL745">
        <v>100</v>
      </c>
      <c r="EM745">
        <v>100</v>
      </c>
      <c r="EN745">
        <v>1.549</v>
      </c>
      <c r="EO745">
        <v>0.1074</v>
      </c>
      <c r="EP745">
        <v>0.796380875196005</v>
      </c>
      <c r="EQ745">
        <v>0.00225868272383977</v>
      </c>
      <c r="ER745">
        <v>-9.96746185667655e-07</v>
      </c>
      <c r="ES745">
        <v>2.83711317370827e-10</v>
      </c>
      <c r="ET745">
        <v>-0.071317122073674</v>
      </c>
      <c r="EU745">
        <v>-0.00217948432402501</v>
      </c>
      <c r="EV745">
        <v>0.000453263451741206</v>
      </c>
      <c r="EW745">
        <v>-1.16319206543697e-06</v>
      </c>
      <c r="EX745">
        <v>-2</v>
      </c>
      <c r="EY745">
        <v>2196</v>
      </c>
      <c r="EZ745">
        <v>1</v>
      </c>
      <c r="FA745">
        <v>25</v>
      </c>
      <c r="FB745">
        <v>26.2</v>
      </c>
      <c r="FC745">
        <v>26</v>
      </c>
      <c r="FD745">
        <v>18</v>
      </c>
      <c r="FE745">
        <v>849.8</v>
      </c>
      <c r="FF745">
        <v>446.265</v>
      </c>
      <c r="FG745">
        <v>47.0027</v>
      </c>
      <c r="FH745">
        <v>26.3706</v>
      </c>
      <c r="FI745">
        <v>30.0006</v>
      </c>
      <c r="FJ745">
        <v>26.0708</v>
      </c>
      <c r="FK745">
        <v>26.0625</v>
      </c>
      <c r="FL745">
        <v>25.2782</v>
      </c>
      <c r="FM745">
        <v>19.1052</v>
      </c>
      <c r="FN745">
        <v>0</v>
      </c>
      <c r="FO745">
        <v>47</v>
      </c>
      <c r="FP745">
        <v>420</v>
      </c>
      <c r="FQ745">
        <v>12.7606</v>
      </c>
      <c r="FR745">
        <v>101.356</v>
      </c>
      <c r="FS745">
        <v>101.764</v>
      </c>
    </row>
    <row r="746" spans="1:175">
      <c r="A746">
        <v>730</v>
      </c>
      <c r="B746">
        <v>1626466648</v>
      </c>
      <c r="C746">
        <v>1458.40000009537</v>
      </c>
      <c r="D746" t="s">
        <v>1754</v>
      </c>
      <c r="E746" t="s">
        <v>1755</v>
      </c>
      <c r="F746">
        <v>1</v>
      </c>
      <c r="G746" t="s">
        <v>291</v>
      </c>
      <c r="H746">
        <v>1626466647</v>
      </c>
      <c r="I746">
        <f>(J746)/1000</f>
        <v>0</v>
      </c>
      <c r="J746">
        <f>1000*CB746*AH746*(BX746-BY746)/(100*BQ746*(1000-AH746*BX746))</f>
        <v>0</v>
      </c>
      <c r="K746">
        <f>CB746*AH746*(BW746-BV746*(1000-AH746*BY746)/(1000-AH746*BX746))/(100*BQ746)</f>
        <v>0</v>
      </c>
      <c r="L746">
        <f>BV746 - IF(AH746&gt;1, K746*BQ746*100.0/(AJ746*CJ746), 0)</f>
        <v>0</v>
      </c>
      <c r="M746">
        <f>((S746-I746/2)*L746-K746)/(S746+I746/2)</f>
        <v>0</v>
      </c>
      <c r="N746">
        <f>M746*(CC746+CD746)/1000.0</f>
        <v>0</v>
      </c>
      <c r="O746">
        <f>(BV746 - IF(AH746&gt;1, K746*BQ746*100.0/(AJ746*CJ746), 0))*(CC746+CD746)/1000.0</f>
        <v>0</v>
      </c>
      <c r="P746">
        <f>2.0/((1/R746-1/Q746)+SIGN(R746)*SQRT((1/R746-1/Q746)*(1/R746-1/Q746) + 4*BR746/((BR746+1)*(BR746+1))*(2*1/R746*1/Q746-1/Q746*1/Q746)))</f>
        <v>0</v>
      </c>
      <c r="Q746">
        <f>IF(LEFT(BS746,1)&lt;&gt;"0",IF(LEFT(BS746,1)="1",3.0,BT746),$D$5+$E$5*(CJ746*CC746/($K$5*1000))+$F$5*(CJ746*CC746/($K$5*1000))*MAX(MIN(BQ746,$J$5),$I$5)*MAX(MIN(BQ746,$J$5),$I$5)+$G$5*MAX(MIN(BQ746,$J$5),$I$5)*(CJ746*CC746/($K$5*1000))+$H$5*(CJ746*CC746/($K$5*1000))*(CJ746*CC746/($K$5*1000)))</f>
        <v>0</v>
      </c>
      <c r="R746">
        <f>I746*(1000-(1000*0.61365*exp(17.502*V746/(240.97+V746))/(CC746+CD746)+BX746)/2)/(1000*0.61365*exp(17.502*V746/(240.97+V746))/(CC746+CD746)-BX746)</f>
        <v>0</v>
      </c>
      <c r="S746">
        <f>1/((BR746+1)/(P746/1.6)+1/(Q746/1.37)) + BR746/((BR746+1)/(P746/1.6) + BR746/(Q746/1.37))</f>
        <v>0</v>
      </c>
      <c r="T746">
        <f>(BM746*BP746)</f>
        <v>0</v>
      </c>
      <c r="U746">
        <f>(CE746+(T746+2*0.95*5.67E-8*(((CE746+$B$7)+273)^4-(CE746+273)^4)-44100*I746)/(1.84*29.3*Q746+8*0.95*5.67E-8*(CE746+273)^3))</f>
        <v>0</v>
      </c>
      <c r="V746">
        <f>($C$7*CF746+$D$7*CG746+$E$7*U746)</f>
        <v>0</v>
      </c>
      <c r="W746">
        <f>0.61365*exp(17.502*V746/(240.97+V746))</f>
        <v>0</v>
      </c>
      <c r="X746">
        <f>(Y746/Z746*100)</f>
        <v>0</v>
      </c>
      <c r="Y746">
        <f>BX746*(CC746+CD746)/1000</f>
        <v>0</v>
      </c>
      <c r="Z746">
        <f>0.61365*exp(17.502*CE746/(240.97+CE746))</f>
        <v>0</v>
      </c>
      <c r="AA746">
        <f>(W746-BX746*(CC746+CD746)/1000)</f>
        <v>0</v>
      </c>
      <c r="AB746">
        <f>(-I746*44100)</f>
        <v>0</v>
      </c>
      <c r="AC746">
        <f>2*29.3*Q746*0.92*(CE746-V746)</f>
        <v>0</v>
      </c>
      <c r="AD746">
        <f>2*0.95*5.67E-8*(((CE746+$B$7)+273)^4-(V746+273)^4)</f>
        <v>0</v>
      </c>
      <c r="AE746">
        <f>T746+AD746+AB746+AC746</f>
        <v>0</v>
      </c>
      <c r="AF746">
        <v>117</v>
      </c>
      <c r="AG746">
        <v>13</v>
      </c>
      <c r="AH746">
        <f>IF(AF746*$H$13&gt;=AJ746,1.0,(AJ746/(AJ746-AF746*$H$13)))</f>
        <v>0</v>
      </c>
      <c r="AI746">
        <f>(AH746-1)*100</f>
        <v>0</v>
      </c>
      <c r="AJ746">
        <f>MAX(0,($B$13+$C$13*CJ746)/(1+$D$13*CJ746)*CC746/(CE746+273)*$E$13)</f>
        <v>0</v>
      </c>
      <c r="AK746" t="s">
        <v>292</v>
      </c>
      <c r="AL746" t="s">
        <v>292</v>
      </c>
      <c r="AM746">
        <v>0</v>
      </c>
      <c r="AN746">
        <v>0</v>
      </c>
      <c r="AO746">
        <f>1-AM746/AN746</f>
        <v>0</v>
      </c>
      <c r="AP746">
        <v>0</v>
      </c>
      <c r="AQ746" t="s">
        <v>292</v>
      </c>
      <c r="AR746" t="s">
        <v>292</v>
      </c>
      <c r="AS746">
        <v>0</v>
      </c>
      <c r="AT746">
        <v>0</v>
      </c>
      <c r="AU746">
        <f>1-AS746/AT746</f>
        <v>0</v>
      </c>
      <c r="AV746">
        <v>0.5</v>
      </c>
      <c r="AW746">
        <f>BN746</f>
        <v>0</v>
      </c>
      <c r="AX746">
        <f>K746</f>
        <v>0</v>
      </c>
      <c r="AY746">
        <f>AU746*AV746*AW746</f>
        <v>0</v>
      </c>
      <c r="AZ746">
        <f>(AX746-AP746)/AW746</f>
        <v>0</v>
      </c>
      <c r="BA746">
        <f>(AN746-AT746)/AT746</f>
        <v>0</v>
      </c>
      <c r="BB746">
        <f>AM746/(AO746+AM746/AT746)</f>
        <v>0</v>
      </c>
      <c r="BC746" t="s">
        <v>292</v>
      </c>
      <c r="BD746">
        <v>0</v>
      </c>
      <c r="BE746">
        <f>IF(BD746&lt;&gt;0, BD746, BB746)</f>
        <v>0</v>
      </c>
      <c r="BF746">
        <f>1-BE746/AT746</f>
        <v>0</v>
      </c>
      <c r="BG746">
        <f>(AT746-AS746)/(AT746-BE746)</f>
        <v>0</v>
      </c>
      <c r="BH746">
        <f>(AN746-AT746)/(AN746-BE746)</f>
        <v>0</v>
      </c>
      <c r="BI746">
        <f>(AT746-AS746)/(AT746-AM746)</f>
        <v>0</v>
      </c>
      <c r="BJ746">
        <f>(AN746-AT746)/(AN746-AM746)</f>
        <v>0</v>
      </c>
      <c r="BK746">
        <f>(BG746*BE746/AS746)</f>
        <v>0</v>
      </c>
      <c r="BL746">
        <f>(1-BK746)</f>
        <v>0</v>
      </c>
      <c r="BM746">
        <f>$B$11*CK746+$C$11*CL746+$F$11*CM746*(1-CP746)</f>
        <v>0</v>
      </c>
      <c r="BN746">
        <f>BM746*BO746</f>
        <v>0</v>
      </c>
      <c r="BO746">
        <f>($B$11*$D$9+$C$11*$D$9+$F$11*((CZ746+CR746)/MAX(CZ746+CR746+DA746, 0.1)*$I$9+DA746/MAX(CZ746+CR746+DA746, 0.1)*$J$9))/($B$11+$C$11+$F$11)</f>
        <v>0</v>
      </c>
      <c r="BP746">
        <f>($B$11*$K$9+$C$11*$K$9+$F$11*((CZ746+CR746)/MAX(CZ746+CR746+DA746, 0.1)*$P$9+DA746/MAX(CZ746+CR746+DA746, 0.1)*$Q$9))/($B$11+$C$11+$F$11)</f>
        <v>0</v>
      </c>
      <c r="BQ746">
        <v>6</v>
      </c>
      <c r="BR746">
        <v>0.5</v>
      </c>
      <c r="BS746" t="s">
        <v>293</v>
      </c>
      <c r="BT746">
        <v>2</v>
      </c>
      <c r="BU746">
        <v>1626466647</v>
      </c>
      <c r="BV746">
        <v>395.834333333333</v>
      </c>
      <c r="BW746">
        <v>420.000666666667</v>
      </c>
      <c r="BX746">
        <v>23.3034</v>
      </c>
      <c r="BY746">
        <v>12.6876666666667</v>
      </c>
      <c r="BZ746">
        <v>394.285</v>
      </c>
      <c r="CA746">
        <v>23.1959</v>
      </c>
      <c r="CB746">
        <v>899.995</v>
      </c>
      <c r="CC746">
        <v>100.747333333333</v>
      </c>
      <c r="CD746">
        <v>0.100569333333333</v>
      </c>
      <c r="CE746">
        <v>38.2735666666667</v>
      </c>
      <c r="CF746">
        <v>35.1394</v>
      </c>
      <c r="CG746">
        <v>999.9</v>
      </c>
      <c r="CH746">
        <v>0</v>
      </c>
      <c r="CI746">
        <v>0</v>
      </c>
      <c r="CJ746">
        <v>9983.75</v>
      </c>
      <c r="CK746">
        <v>0</v>
      </c>
      <c r="CL746">
        <v>0.221023</v>
      </c>
      <c r="CM746">
        <v>1459.94</v>
      </c>
      <c r="CN746">
        <v>0.972991666666667</v>
      </c>
      <c r="CO746">
        <v>0.0270082666666667</v>
      </c>
      <c r="CP746">
        <v>0</v>
      </c>
      <c r="CQ746">
        <v>869.31</v>
      </c>
      <c r="CR746">
        <v>4.99999</v>
      </c>
      <c r="CS746">
        <v>12833.7666666667</v>
      </c>
      <c r="CT746">
        <v>12727.8</v>
      </c>
      <c r="CU746">
        <v>41.687</v>
      </c>
      <c r="CV746">
        <v>42.75</v>
      </c>
      <c r="CW746">
        <v>42.3956666666667</v>
      </c>
      <c r="CX746">
        <v>42.562</v>
      </c>
      <c r="CY746">
        <v>44.708</v>
      </c>
      <c r="CZ746">
        <v>1415.64</v>
      </c>
      <c r="DA746">
        <v>39.3</v>
      </c>
      <c r="DB746">
        <v>0</v>
      </c>
      <c r="DC746">
        <v>1626466659.2</v>
      </c>
      <c r="DD746">
        <v>0</v>
      </c>
      <c r="DE746">
        <v>869.96196</v>
      </c>
      <c r="DF746">
        <v>-6.63115384227097</v>
      </c>
      <c r="DG746">
        <v>-91.4923076935119</v>
      </c>
      <c r="DH746">
        <v>12842.88</v>
      </c>
      <c r="DI746">
        <v>15</v>
      </c>
      <c r="DJ746">
        <v>1626465084.6</v>
      </c>
      <c r="DK746" t="s">
        <v>294</v>
      </c>
      <c r="DL746">
        <v>1626465076.6</v>
      </c>
      <c r="DM746">
        <v>1626465084.6</v>
      </c>
      <c r="DN746">
        <v>8</v>
      </c>
      <c r="DO746">
        <v>0.212</v>
      </c>
      <c r="DP746">
        <v>0.013</v>
      </c>
      <c r="DQ746">
        <v>1.588</v>
      </c>
      <c r="DR746">
        <v>-0.074</v>
      </c>
      <c r="DS746">
        <v>420</v>
      </c>
      <c r="DT746">
        <v>3</v>
      </c>
      <c r="DU746">
        <v>0.13</v>
      </c>
      <c r="DV746">
        <v>0.03</v>
      </c>
      <c r="DW746">
        <v>-24.1628243902439</v>
      </c>
      <c r="DX746">
        <v>0.275318466898924</v>
      </c>
      <c r="DY746">
        <v>0.0324235670122662</v>
      </c>
      <c r="DZ746">
        <v>1</v>
      </c>
      <c r="EA746">
        <v>870.321606060606</v>
      </c>
      <c r="EB746">
        <v>-6.85313336513437</v>
      </c>
      <c r="EC746">
        <v>0.684144674554184</v>
      </c>
      <c r="ED746">
        <v>1</v>
      </c>
      <c r="EE746">
        <v>10.6102195121951</v>
      </c>
      <c r="EF746">
        <v>0.122241114982591</v>
      </c>
      <c r="EG746">
        <v>0.0137366559553341</v>
      </c>
      <c r="EH746">
        <v>0</v>
      </c>
      <c r="EI746">
        <v>2</v>
      </c>
      <c r="EJ746">
        <v>3</v>
      </c>
      <c r="EK746" t="s">
        <v>354</v>
      </c>
      <c r="EL746">
        <v>100</v>
      </c>
      <c r="EM746">
        <v>100</v>
      </c>
      <c r="EN746">
        <v>1.55</v>
      </c>
      <c r="EO746">
        <v>0.1077</v>
      </c>
      <c r="EP746">
        <v>0.796380875196005</v>
      </c>
      <c r="EQ746">
        <v>0.00225868272383977</v>
      </c>
      <c r="ER746">
        <v>-9.96746185667655e-07</v>
      </c>
      <c r="ES746">
        <v>2.83711317370827e-10</v>
      </c>
      <c r="ET746">
        <v>-0.071317122073674</v>
      </c>
      <c r="EU746">
        <v>-0.00217948432402501</v>
      </c>
      <c r="EV746">
        <v>0.000453263451741206</v>
      </c>
      <c r="EW746">
        <v>-1.16319206543697e-06</v>
      </c>
      <c r="EX746">
        <v>-2</v>
      </c>
      <c r="EY746">
        <v>2196</v>
      </c>
      <c r="EZ746">
        <v>1</v>
      </c>
      <c r="FA746">
        <v>25</v>
      </c>
      <c r="FB746">
        <v>26.2</v>
      </c>
      <c r="FC746">
        <v>26.1</v>
      </c>
      <c r="FD746">
        <v>18</v>
      </c>
      <c r="FE746">
        <v>850.13</v>
      </c>
      <c r="FF746">
        <v>446.073</v>
      </c>
      <c r="FG746">
        <v>47.0027</v>
      </c>
      <c r="FH746">
        <v>26.3739</v>
      </c>
      <c r="FI746">
        <v>30.0006</v>
      </c>
      <c r="FJ746">
        <v>26.0735</v>
      </c>
      <c r="FK746">
        <v>26.0653</v>
      </c>
      <c r="FL746">
        <v>25.2768</v>
      </c>
      <c r="FM746">
        <v>19.1052</v>
      </c>
      <c r="FN746">
        <v>0</v>
      </c>
      <c r="FO746">
        <v>47</v>
      </c>
      <c r="FP746">
        <v>420</v>
      </c>
      <c r="FQ746">
        <v>12.742</v>
      </c>
      <c r="FR746">
        <v>101.356</v>
      </c>
      <c r="FS746">
        <v>101.764</v>
      </c>
    </row>
    <row r="747" spans="1:175">
      <c r="A747">
        <v>731</v>
      </c>
      <c r="B747">
        <v>1626466650</v>
      </c>
      <c r="C747">
        <v>1460.40000009537</v>
      </c>
      <c r="D747" t="s">
        <v>1756</v>
      </c>
      <c r="E747" t="s">
        <v>1757</v>
      </c>
      <c r="F747">
        <v>1</v>
      </c>
      <c r="G747" t="s">
        <v>291</v>
      </c>
      <c r="H747">
        <v>1626466649</v>
      </c>
      <c r="I747">
        <f>(J747)/1000</f>
        <v>0</v>
      </c>
      <c r="J747">
        <f>1000*CB747*AH747*(BX747-BY747)/(100*BQ747*(1000-AH747*BX747))</f>
        <v>0</v>
      </c>
      <c r="K747">
        <f>CB747*AH747*(BW747-BV747*(1000-AH747*BY747)/(1000-AH747*BX747))/(100*BQ747)</f>
        <v>0</v>
      </c>
      <c r="L747">
        <f>BV747 - IF(AH747&gt;1, K747*BQ747*100.0/(AJ747*CJ747), 0)</f>
        <v>0</v>
      </c>
      <c r="M747">
        <f>((S747-I747/2)*L747-K747)/(S747+I747/2)</f>
        <v>0</v>
      </c>
      <c r="N747">
        <f>M747*(CC747+CD747)/1000.0</f>
        <v>0</v>
      </c>
      <c r="O747">
        <f>(BV747 - IF(AH747&gt;1, K747*BQ747*100.0/(AJ747*CJ747), 0))*(CC747+CD747)/1000.0</f>
        <v>0</v>
      </c>
      <c r="P747">
        <f>2.0/((1/R747-1/Q747)+SIGN(R747)*SQRT((1/R747-1/Q747)*(1/R747-1/Q747) + 4*BR747/((BR747+1)*(BR747+1))*(2*1/R747*1/Q747-1/Q747*1/Q747)))</f>
        <v>0</v>
      </c>
      <c r="Q747">
        <f>IF(LEFT(BS747,1)&lt;&gt;"0",IF(LEFT(BS747,1)="1",3.0,BT747),$D$5+$E$5*(CJ747*CC747/($K$5*1000))+$F$5*(CJ747*CC747/($K$5*1000))*MAX(MIN(BQ747,$J$5),$I$5)*MAX(MIN(BQ747,$J$5),$I$5)+$G$5*MAX(MIN(BQ747,$J$5),$I$5)*(CJ747*CC747/($K$5*1000))+$H$5*(CJ747*CC747/($K$5*1000))*(CJ747*CC747/($K$5*1000)))</f>
        <v>0</v>
      </c>
      <c r="R747">
        <f>I747*(1000-(1000*0.61365*exp(17.502*V747/(240.97+V747))/(CC747+CD747)+BX747)/2)/(1000*0.61365*exp(17.502*V747/(240.97+V747))/(CC747+CD747)-BX747)</f>
        <v>0</v>
      </c>
      <c r="S747">
        <f>1/((BR747+1)/(P747/1.6)+1/(Q747/1.37)) + BR747/((BR747+1)/(P747/1.6) + BR747/(Q747/1.37))</f>
        <v>0</v>
      </c>
      <c r="T747">
        <f>(BM747*BP747)</f>
        <v>0</v>
      </c>
      <c r="U747">
        <f>(CE747+(T747+2*0.95*5.67E-8*(((CE747+$B$7)+273)^4-(CE747+273)^4)-44100*I747)/(1.84*29.3*Q747+8*0.95*5.67E-8*(CE747+273)^3))</f>
        <v>0</v>
      </c>
      <c r="V747">
        <f>($C$7*CF747+$D$7*CG747+$E$7*U747)</f>
        <v>0</v>
      </c>
      <c r="W747">
        <f>0.61365*exp(17.502*V747/(240.97+V747))</f>
        <v>0</v>
      </c>
      <c r="X747">
        <f>(Y747/Z747*100)</f>
        <v>0</v>
      </c>
      <c r="Y747">
        <f>BX747*(CC747+CD747)/1000</f>
        <v>0</v>
      </c>
      <c r="Z747">
        <f>0.61365*exp(17.502*CE747/(240.97+CE747))</f>
        <v>0</v>
      </c>
      <c r="AA747">
        <f>(W747-BX747*(CC747+CD747)/1000)</f>
        <v>0</v>
      </c>
      <c r="AB747">
        <f>(-I747*44100)</f>
        <v>0</v>
      </c>
      <c r="AC747">
        <f>2*29.3*Q747*0.92*(CE747-V747)</f>
        <v>0</v>
      </c>
      <c r="AD747">
        <f>2*0.95*5.67E-8*(((CE747+$B$7)+273)^4-(V747+273)^4)</f>
        <v>0</v>
      </c>
      <c r="AE747">
        <f>T747+AD747+AB747+AC747</f>
        <v>0</v>
      </c>
      <c r="AF747">
        <v>117</v>
      </c>
      <c r="AG747">
        <v>13</v>
      </c>
      <c r="AH747">
        <f>IF(AF747*$H$13&gt;=AJ747,1.0,(AJ747/(AJ747-AF747*$H$13)))</f>
        <v>0</v>
      </c>
      <c r="AI747">
        <f>(AH747-1)*100</f>
        <v>0</v>
      </c>
      <c r="AJ747">
        <f>MAX(0,($B$13+$C$13*CJ747)/(1+$D$13*CJ747)*CC747/(CE747+273)*$E$13)</f>
        <v>0</v>
      </c>
      <c r="AK747" t="s">
        <v>292</v>
      </c>
      <c r="AL747" t="s">
        <v>292</v>
      </c>
      <c r="AM747">
        <v>0</v>
      </c>
      <c r="AN747">
        <v>0</v>
      </c>
      <c r="AO747">
        <f>1-AM747/AN747</f>
        <v>0</v>
      </c>
      <c r="AP747">
        <v>0</v>
      </c>
      <c r="AQ747" t="s">
        <v>292</v>
      </c>
      <c r="AR747" t="s">
        <v>292</v>
      </c>
      <c r="AS747">
        <v>0</v>
      </c>
      <c r="AT747">
        <v>0</v>
      </c>
      <c r="AU747">
        <f>1-AS747/AT747</f>
        <v>0</v>
      </c>
      <c r="AV747">
        <v>0.5</v>
      </c>
      <c r="AW747">
        <f>BN747</f>
        <v>0</v>
      </c>
      <c r="AX747">
        <f>K747</f>
        <v>0</v>
      </c>
      <c r="AY747">
        <f>AU747*AV747*AW747</f>
        <v>0</v>
      </c>
      <c r="AZ747">
        <f>(AX747-AP747)/AW747</f>
        <v>0</v>
      </c>
      <c r="BA747">
        <f>(AN747-AT747)/AT747</f>
        <v>0</v>
      </c>
      <c r="BB747">
        <f>AM747/(AO747+AM747/AT747)</f>
        <v>0</v>
      </c>
      <c r="BC747" t="s">
        <v>292</v>
      </c>
      <c r="BD747">
        <v>0</v>
      </c>
      <c r="BE747">
        <f>IF(BD747&lt;&gt;0, BD747, BB747)</f>
        <v>0</v>
      </c>
      <c r="BF747">
        <f>1-BE747/AT747</f>
        <v>0</v>
      </c>
      <c r="BG747">
        <f>(AT747-AS747)/(AT747-BE747)</f>
        <v>0</v>
      </c>
      <c r="BH747">
        <f>(AN747-AT747)/(AN747-BE747)</f>
        <v>0</v>
      </c>
      <c r="BI747">
        <f>(AT747-AS747)/(AT747-AM747)</f>
        <v>0</v>
      </c>
      <c r="BJ747">
        <f>(AN747-AT747)/(AN747-AM747)</f>
        <v>0</v>
      </c>
      <c r="BK747">
        <f>(BG747*BE747/AS747)</f>
        <v>0</v>
      </c>
      <c r="BL747">
        <f>(1-BK747)</f>
        <v>0</v>
      </c>
      <c r="BM747">
        <f>$B$11*CK747+$C$11*CL747+$F$11*CM747*(1-CP747)</f>
        <v>0</v>
      </c>
      <c r="BN747">
        <f>BM747*BO747</f>
        <v>0</v>
      </c>
      <c r="BO747">
        <f>($B$11*$D$9+$C$11*$D$9+$F$11*((CZ747+CR747)/MAX(CZ747+CR747+DA747, 0.1)*$I$9+DA747/MAX(CZ747+CR747+DA747, 0.1)*$J$9))/($B$11+$C$11+$F$11)</f>
        <v>0</v>
      </c>
      <c r="BP747">
        <f>($B$11*$K$9+$C$11*$K$9+$F$11*((CZ747+CR747)/MAX(CZ747+CR747+DA747, 0.1)*$P$9+DA747/MAX(CZ747+CR747+DA747, 0.1)*$Q$9))/($B$11+$C$11+$F$11)</f>
        <v>0</v>
      </c>
      <c r="BQ747">
        <v>6</v>
      </c>
      <c r="BR747">
        <v>0.5</v>
      </c>
      <c r="BS747" t="s">
        <v>293</v>
      </c>
      <c r="BT747">
        <v>2</v>
      </c>
      <c r="BU747">
        <v>1626466649</v>
      </c>
      <c r="BV747">
        <v>395.885666666667</v>
      </c>
      <c r="BW747">
        <v>420.031666666667</v>
      </c>
      <c r="BX747">
        <v>23.3251</v>
      </c>
      <c r="BY747">
        <v>12.7054666666667</v>
      </c>
      <c r="BZ747">
        <v>394.336</v>
      </c>
      <c r="CA747">
        <v>23.2172666666667</v>
      </c>
      <c r="CB747">
        <v>900.023333333333</v>
      </c>
      <c r="CC747">
        <v>100.747333333333</v>
      </c>
      <c r="CD747">
        <v>0.100355</v>
      </c>
      <c r="CE747">
        <v>38.2864333333333</v>
      </c>
      <c r="CF747">
        <v>35.1528666666667</v>
      </c>
      <c r="CG747">
        <v>999.9</v>
      </c>
      <c r="CH747">
        <v>0</v>
      </c>
      <c r="CI747">
        <v>0</v>
      </c>
      <c r="CJ747">
        <v>9995.00666666667</v>
      </c>
      <c r="CK747">
        <v>0</v>
      </c>
      <c r="CL747">
        <v>0.221023</v>
      </c>
      <c r="CM747">
        <v>1460.02</v>
      </c>
      <c r="CN747">
        <v>0.972993</v>
      </c>
      <c r="CO747">
        <v>0.0270067</v>
      </c>
      <c r="CP747">
        <v>0</v>
      </c>
      <c r="CQ747">
        <v>869.506666666667</v>
      </c>
      <c r="CR747">
        <v>4.99999</v>
      </c>
      <c r="CS747">
        <v>12831.7</v>
      </c>
      <c r="CT747">
        <v>12728.5</v>
      </c>
      <c r="CU747">
        <v>41.687</v>
      </c>
      <c r="CV747">
        <v>42.75</v>
      </c>
      <c r="CW747">
        <v>42.3956666666667</v>
      </c>
      <c r="CX747">
        <v>42.562</v>
      </c>
      <c r="CY747">
        <v>44.75</v>
      </c>
      <c r="CZ747">
        <v>1415.72</v>
      </c>
      <c r="DA747">
        <v>39.3</v>
      </c>
      <c r="DB747">
        <v>0</v>
      </c>
      <c r="DC747">
        <v>1626466661</v>
      </c>
      <c r="DD747">
        <v>0</v>
      </c>
      <c r="DE747">
        <v>869.831769230769</v>
      </c>
      <c r="DF747">
        <v>-6.17073503306321</v>
      </c>
      <c r="DG747">
        <v>-87.1418802278463</v>
      </c>
      <c r="DH747">
        <v>12840.6961538462</v>
      </c>
      <c r="DI747">
        <v>15</v>
      </c>
      <c r="DJ747">
        <v>1626465084.6</v>
      </c>
      <c r="DK747" t="s">
        <v>294</v>
      </c>
      <c r="DL747">
        <v>1626465076.6</v>
      </c>
      <c r="DM747">
        <v>1626465084.6</v>
      </c>
      <c r="DN747">
        <v>8</v>
      </c>
      <c r="DO747">
        <v>0.212</v>
      </c>
      <c r="DP747">
        <v>0.013</v>
      </c>
      <c r="DQ747">
        <v>1.588</v>
      </c>
      <c r="DR747">
        <v>-0.074</v>
      </c>
      <c r="DS747">
        <v>420</v>
      </c>
      <c r="DT747">
        <v>3</v>
      </c>
      <c r="DU747">
        <v>0.13</v>
      </c>
      <c r="DV747">
        <v>0.03</v>
      </c>
      <c r="DW747">
        <v>-24.1568</v>
      </c>
      <c r="DX747">
        <v>0.158527526132411</v>
      </c>
      <c r="DY747">
        <v>0.0250610376831467</v>
      </c>
      <c r="DZ747">
        <v>1</v>
      </c>
      <c r="EA747">
        <v>870.173628571429</v>
      </c>
      <c r="EB747">
        <v>-5.93553816047204</v>
      </c>
      <c r="EC747">
        <v>0.647999298311545</v>
      </c>
      <c r="ED747">
        <v>1</v>
      </c>
      <c r="EE747">
        <v>10.6134975609756</v>
      </c>
      <c r="EF747">
        <v>0.082580487804875</v>
      </c>
      <c r="EG747">
        <v>0.0106134863080957</v>
      </c>
      <c r="EH747">
        <v>1</v>
      </c>
      <c r="EI747">
        <v>3</v>
      </c>
      <c r="EJ747">
        <v>3</v>
      </c>
      <c r="EK747" t="s">
        <v>295</v>
      </c>
      <c r="EL747">
        <v>100</v>
      </c>
      <c r="EM747">
        <v>100</v>
      </c>
      <c r="EN747">
        <v>1.549</v>
      </c>
      <c r="EO747">
        <v>0.108</v>
      </c>
      <c r="EP747">
        <v>0.796380875196005</v>
      </c>
      <c r="EQ747">
        <v>0.00225868272383977</v>
      </c>
      <c r="ER747">
        <v>-9.96746185667655e-07</v>
      </c>
      <c r="ES747">
        <v>2.83711317370827e-10</v>
      </c>
      <c r="ET747">
        <v>-0.071317122073674</v>
      </c>
      <c r="EU747">
        <v>-0.00217948432402501</v>
      </c>
      <c r="EV747">
        <v>0.000453263451741206</v>
      </c>
      <c r="EW747">
        <v>-1.16319206543697e-06</v>
      </c>
      <c r="EX747">
        <v>-2</v>
      </c>
      <c r="EY747">
        <v>2196</v>
      </c>
      <c r="EZ747">
        <v>1</v>
      </c>
      <c r="FA747">
        <v>25</v>
      </c>
      <c r="FB747">
        <v>26.2</v>
      </c>
      <c r="FC747">
        <v>26.1</v>
      </c>
      <c r="FD747">
        <v>18</v>
      </c>
      <c r="FE747">
        <v>849.963</v>
      </c>
      <c r="FF747">
        <v>446.039</v>
      </c>
      <c r="FG747">
        <v>47.0027</v>
      </c>
      <c r="FH747">
        <v>26.3772</v>
      </c>
      <c r="FI747">
        <v>30.0007</v>
      </c>
      <c r="FJ747">
        <v>26.0765</v>
      </c>
      <c r="FK747">
        <v>26.0684</v>
      </c>
      <c r="FL747">
        <v>25.2767</v>
      </c>
      <c r="FM747">
        <v>19.1052</v>
      </c>
      <c r="FN747">
        <v>0</v>
      </c>
      <c r="FO747">
        <v>47</v>
      </c>
      <c r="FP747">
        <v>420</v>
      </c>
      <c r="FQ747">
        <v>12.742</v>
      </c>
      <c r="FR747">
        <v>101.357</v>
      </c>
      <c r="FS747">
        <v>101.763</v>
      </c>
    </row>
    <row r="748" spans="1:175">
      <c r="A748">
        <v>732</v>
      </c>
      <c r="B748">
        <v>1626466652</v>
      </c>
      <c r="C748">
        <v>1462.40000009537</v>
      </c>
      <c r="D748" t="s">
        <v>1758</v>
      </c>
      <c r="E748" t="s">
        <v>1759</v>
      </c>
      <c r="F748">
        <v>1</v>
      </c>
      <c r="G748" t="s">
        <v>291</v>
      </c>
      <c r="H748">
        <v>1626466651</v>
      </c>
      <c r="I748">
        <f>(J748)/1000</f>
        <v>0</v>
      </c>
      <c r="J748">
        <f>1000*CB748*AH748*(BX748-BY748)/(100*BQ748*(1000-AH748*BX748))</f>
        <v>0</v>
      </c>
      <c r="K748">
        <f>CB748*AH748*(BW748-BV748*(1000-AH748*BY748)/(1000-AH748*BX748))/(100*BQ748)</f>
        <v>0</v>
      </c>
      <c r="L748">
        <f>BV748 - IF(AH748&gt;1, K748*BQ748*100.0/(AJ748*CJ748), 0)</f>
        <v>0</v>
      </c>
      <c r="M748">
        <f>((S748-I748/2)*L748-K748)/(S748+I748/2)</f>
        <v>0</v>
      </c>
      <c r="N748">
        <f>M748*(CC748+CD748)/1000.0</f>
        <v>0</v>
      </c>
      <c r="O748">
        <f>(BV748 - IF(AH748&gt;1, K748*BQ748*100.0/(AJ748*CJ748), 0))*(CC748+CD748)/1000.0</f>
        <v>0</v>
      </c>
      <c r="P748">
        <f>2.0/((1/R748-1/Q748)+SIGN(R748)*SQRT((1/R748-1/Q748)*(1/R748-1/Q748) + 4*BR748/((BR748+1)*(BR748+1))*(2*1/R748*1/Q748-1/Q748*1/Q748)))</f>
        <v>0</v>
      </c>
      <c r="Q748">
        <f>IF(LEFT(BS748,1)&lt;&gt;"0",IF(LEFT(BS748,1)="1",3.0,BT748),$D$5+$E$5*(CJ748*CC748/($K$5*1000))+$F$5*(CJ748*CC748/($K$5*1000))*MAX(MIN(BQ748,$J$5),$I$5)*MAX(MIN(BQ748,$J$5),$I$5)+$G$5*MAX(MIN(BQ748,$J$5),$I$5)*(CJ748*CC748/($K$5*1000))+$H$5*(CJ748*CC748/($K$5*1000))*(CJ748*CC748/($K$5*1000)))</f>
        <v>0</v>
      </c>
      <c r="R748">
        <f>I748*(1000-(1000*0.61365*exp(17.502*V748/(240.97+V748))/(CC748+CD748)+BX748)/2)/(1000*0.61365*exp(17.502*V748/(240.97+V748))/(CC748+CD748)-BX748)</f>
        <v>0</v>
      </c>
      <c r="S748">
        <f>1/((BR748+1)/(P748/1.6)+1/(Q748/1.37)) + BR748/((BR748+1)/(P748/1.6) + BR748/(Q748/1.37))</f>
        <v>0</v>
      </c>
      <c r="T748">
        <f>(BM748*BP748)</f>
        <v>0</v>
      </c>
      <c r="U748">
        <f>(CE748+(T748+2*0.95*5.67E-8*(((CE748+$B$7)+273)^4-(CE748+273)^4)-44100*I748)/(1.84*29.3*Q748+8*0.95*5.67E-8*(CE748+273)^3))</f>
        <v>0</v>
      </c>
      <c r="V748">
        <f>($C$7*CF748+$D$7*CG748+$E$7*U748)</f>
        <v>0</v>
      </c>
      <c r="W748">
        <f>0.61365*exp(17.502*V748/(240.97+V748))</f>
        <v>0</v>
      </c>
      <c r="X748">
        <f>(Y748/Z748*100)</f>
        <v>0</v>
      </c>
      <c r="Y748">
        <f>BX748*(CC748+CD748)/1000</f>
        <v>0</v>
      </c>
      <c r="Z748">
        <f>0.61365*exp(17.502*CE748/(240.97+CE748))</f>
        <v>0</v>
      </c>
      <c r="AA748">
        <f>(W748-BX748*(CC748+CD748)/1000)</f>
        <v>0</v>
      </c>
      <c r="AB748">
        <f>(-I748*44100)</f>
        <v>0</v>
      </c>
      <c r="AC748">
        <f>2*29.3*Q748*0.92*(CE748-V748)</f>
        <v>0</v>
      </c>
      <c r="AD748">
        <f>2*0.95*5.67E-8*(((CE748+$B$7)+273)^4-(V748+273)^4)</f>
        <v>0</v>
      </c>
      <c r="AE748">
        <f>T748+AD748+AB748+AC748</f>
        <v>0</v>
      </c>
      <c r="AF748">
        <v>117</v>
      </c>
      <c r="AG748">
        <v>13</v>
      </c>
      <c r="AH748">
        <f>IF(AF748*$H$13&gt;=AJ748,1.0,(AJ748/(AJ748-AF748*$H$13)))</f>
        <v>0</v>
      </c>
      <c r="AI748">
        <f>(AH748-1)*100</f>
        <v>0</v>
      </c>
      <c r="AJ748">
        <f>MAX(0,($B$13+$C$13*CJ748)/(1+$D$13*CJ748)*CC748/(CE748+273)*$E$13)</f>
        <v>0</v>
      </c>
      <c r="AK748" t="s">
        <v>292</v>
      </c>
      <c r="AL748" t="s">
        <v>292</v>
      </c>
      <c r="AM748">
        <v>0</v>
      </c>
      <c r="AN748">
        <v>0</v>
      </c>
      <c r="AO748">
        <f>1-AM748/AN748</f>
        <v>0</v>
      </c>
      <c r="AP748">
        <v>0</v>
      </c>
      <c r="AQ748" t="s">
        <v>292</v>
      </c>
      <c r="AR748" t="s">
        <v>292</v>
      </c>
      <c r="AS748">
        <v>0</v>
      </c>
      <c r="AT748">
        <v>0</v>
      </c>
      <c r="AU748">
        <f>1-AS748/AT748</f>
        <v>0</v>
      </c>
      <c r="AV748">
        <v>0.5</v>
      </c>
      <c r="AW748">
        <f>BN748</f>
        <v>0</v>
      </c>
      <c r="AX748">
        <f>K748</f>
        <v>0</v>
      </c>
      <c r="AY748">
        <f>AU748*AV748*AW748</f>
        <v>0</v>
      </c>
      <c r="AZ748">
        <f>(AX748-AP748)/AW748</f>
        <v>0</v>
      </c>
      <c r="BA748">
        <f>(AN748-AT748)/AT748</f>
        <v>0</v>
      </c>
      <c r="BB748">
        <f>AM748/(AO748+AM748/AT748)</f>
        <v>0</v>
      </c>
      <c r="BC748" t="s">
        <v>292</v>
      </c>
      <c r="BD748">
        <v>0</v>
      </c>
      <c r="BE748">
        <f>IF(BD748&lt;&gt;0, BD748, BB748)</f>
        <v>0</v>
      </c>
      <c r="BF748">
        <f>1-BE748/AT748</f>
        <v>0</v>
      </c>
      <c r="BG748">
        <f>(AT748-AS748)/(AT748-BE748)</f>
        <v>0</v>
      </c>
      <c r="BH748">
        <f>(AN748-AT748)/(AN748-BE748)</f>
        <v>0</v>
      </c>
      <c r="BI748">
        <f>(AT748-AS748)/(AT748-AM748)</f>
        <v>0</v>
      </c>
      <c r="BJ748">
        <f>(AN748-AT748)/(AN748-AM748)</f>
        <v>0</v>
      </c>
      <c r="BK748">
        <f>(BG748*BE748/AS748)</f>
        <v>0</v>
      </c>
      <c r="BL748">
        <f>(1-BK748)</f>
        <v>0</v>
      </c>
      <c r="BM748">
        <f>$B$11*CK748+$C$11*CL748+$F$11*CM748*(1-CP748)</f>
        <v>0</v>
      </c>
      <c r="BN748">
        <f>BM748*BO748</f>
        <v>0</v>
      </c>
      <c r="BO748">
        <f>($B$11*$D$9+$C$11*$D$9+$F$11*((CZ748+CR748)/MAX(CZ748+CR748+DA748, 0.1)*$I$9+DA748/MAX(CZ748+CR748+DA748, 0.1)*$J$9))/($B$11+$C$11+$F$11)</f>
        <v>0</v>
      </c>
      <c r="BP748">
        <f>($B$11*$K$9+$C$11*$K$9+$F$11*((CZ748+CR748)/MAX(CZ748+CR748+DA748, 0.1)*$P$9+DA748/MAX(CZ748+CR748+DA748, 0.1)*$Q$9))/($B$11+$C$11+$F$11)</f>
        <v>0</v>
      </c>
      <c r="BQ748">
        <v>6</v>
      </c>
      <c r="BR748">
        <v>0.5</v>
      </c>
      <c r="BS748" t="s">
        <v>293</v>
      </c>
      <c r="BT748">
        <v>2</v>
      </c>
      <c r="BU748">
        <v>1626466651</v>
      </c>
      <c r="BV748">
        <v>395.904</v>
      </c>
      <c r="BW748">
        <v>420.017333333333</v>
      </c>
      <c r="BX748">
        <v>23.3428333333333</v>
      </c>
      <c r="BY748">
        <v>12.7096666666667</v>
      </c>
      <c r="BZ748">
        <v>394.354333333333</v>
      </c>
      <c r="CA748">
        <v>23.2346666666667</v>
      </c>
      <c r="CB748">
        <v>900.010333333333</v>
      </c>
      <c r="CC748">
        <v>100.747333333333</v>
      </c>
      <c r="CD748">
        <v>0.100082333333333</v>
      </c>
      <c r="CE748">
        <v>38.2961</v>
      </c>
      <c r="CF748">
        <v>35.1641666666667</v>
      </c>
      <c r="CG748">
        <v>999.9</v>
      </c>
      <c r="CH748">
        <v>0</v>
      </c>
      <c r="CI748">
        <v>0</v>
      </c>
      <c r="CJ748">
        <v>10007.2733333333</v>
      </c>
      <c r="CK748">
        <v>0</v>
      </c>
      <c r="CL748">
        <v>0.221023</v>
      </c>
      <c r="CM748">
        <v>1460.02</v>
      </c>
      <c r="CN748">
        <v>0.972993</v>
      </c>
      <c r="CO748">
        <v>0.0270067</v>
      </c>
      <c r="CP748">
        <v>0</v>
      </c>
      <c r="CQ748">
        <v>868.753</v>
      </c>
      <c r="CR748">
        <v>4.99999</v>
      </c>
      <c r="CS748">
        <v>12829.0666666667</v>
      </c>
      <c r="CT748">
        <v>12728.4333333333</v>
      </c>
      <c r="CU748">
        <v>41.708</v>
      </c>
      <c r="CV748">
        <v>42.75</v>
      </c>
      <c r="CW748">
        <v>42.375</v>
      </c>
      <c r="CX748">
        <v>42.604</v>
      </c>
      <c r="CY748">
        <v>44.75</v>
      </c>
      <c r="CZ748">
        <v>1415.72</v>
      </c>
      <c r="DA748">
        <v>39.3</v>
      </c>
      <c r="DB748">
        <v>0</v>
      </c>
      <c r="DC748">
        <v>1626466663.4</v>
      </c>
      <c r="DD748">
        <v>0</v>
      </c>
      <c r="DE748">
        <v>869.556769230769</v>
      </c>
      <c r="DF748">
        <v>-6.53319657380846</v>
      </c>
      <c r="DG748">
        <v>-81.9794871693685</v>
      </c>
      <c r="DH748">
        <v>12837.3192307692</v>
      </c>
      <c r="DI748">
        <v>15</v>
      </c>
      <c r="DJ748">
        <v>1626465084.6</v>
      </c>
      <c r="DK748" t="s">
        <v>294</v>
      </c>
      <c r="DL748">
        <v>1626465076.6</v>
      </c>
      <c r="DM748">
        <v>1626465084.6</v>
      </c>
      <c r="DN748">
        <v>8</v>
      </c>
      <c r="DO748">
        <v>0.212</v>
      </c>
      <c r="DP748">
        <v>0.013</v>
      </c>
      <c r="DQ748">
        <v>1.588</v>
      </c>
      <c r="DR748">
        <v>-0.074</v>
      </c>
      <c r="DS748">
        <v>420</v>
      </c>
      <c r="DT748">
        <v>3</v>
      </c>
      <c r="DU748">
        <v>0.13</v>
      </c>
      <c r="DV748">
        <v>0.03</v>
      </c>
      <c r="DW748">
        <v>-24.1509146341463</v>
      </c>
      <c r="DX748">
        <v>0.122749128919857</v>
      </c>
      <c r="DY748">
        <v>0.0227031486048404</v>
      </c>
      <c r="DZ748">
        <v>1</v>
      </c>
      <c r="EA748">
        <v>869.913787878788</v>
      </c>
      <c r="EB748">
        <v>-6.17253866306098</v>
      </c>
      <c r="EC748">
        <v>0.643523386477907</v>
      </c>
      <c r="ED748">
        <v>1</v>
      </c>
      <c r="EE748">
        <v>10.6170658536585</v>
      </c>
      <c r="EF748">
        <v>0.064208362369328</v>
      </c>
      <c r="EG748">
        <v>0.00866170742352683</v>
      </c>
      <c r="EH748">
        <v>1</v>
      </c>
      <c r="EI748">
        <v>3</v>
      </c>
      <c r="EJ748">
        <v>3</v>
      </c>
      <c r="EK748" t="s">
        <v>295</v>
      </c>
      <c r="EL748">
        <v>100</v>
      </c>
      <c r="EM748">
        <v>100</v>
      </c>
      <c r="EN748">
        <v>1.549</v>
      </c>
      <c r="EO748">
        <v>0.1082</v>
      </c>
      <c r="EP748">
        <v>0.796380875196005</v>
      </c>
      <c r="EQ748">
        <v>0.00225868272383977</v>
      </c>
      <c r="ER748">
        <v>-9.96746185667655e-07</v>
      </c>
      <c r="ES748">
        <v>2.83711317370827e-10</v>
      </c>
      <c r="ET748">
        <v>-0.071317122073674</v>
      </c>
      <c r="EU748">
        <v>-0.00217948432402501</v>
      </c>
      <c r="EV748">
        <v>0.000453263451741206</v>
      </c>
      <c r="EW748">
        <v>-1.16319206543697e-06</v>
      </c>
      <c r="EX748">
        <v>-2</v>
      </c>
      <c r="EY748">
        <v>2196</v>
      </c>
      <c r="EZ748">
        <v>1</v>
      </c>
      <c r="FA748">
        <v>25</v>
      </c>
      <c r="FB748">
        <v>26.3</v>
      </c>
      <c r="FC748">
        <v>26.1</v>
      </c>
      <c r="FD748">
        <v>18</v>
      </c>
      <c r="FE748">
        <v>849.962</v>
      </c>
      <c r="FF748">
        <v>446.047</v>
      </c>
      <c r="FG748">
        <v>47.0027</v>
      </c>
      <c r="FH748">
        <v>26.3806</v>
      </c>
      <c r="FI748">
        <v>30.0006</v>
      </c>
      <c r="FJ748">
        <v>26.0796</v>
      </c>
      <c r="FK748">
        <v>26.0713</v>
      </c>
      <c r="FL748">
        <v>25.2773</v>
      </c>
      <c r="FM748">
        <v>19.1052</v>
      </c>
      <c r="FN748">
        <v>0</v>
      </c>
      <c r="FO748">
        <v>47</v>
      </c>
      <c r="FP748">
        <v>420</v>
      </c>
      <c r="FQ748">
        <v>12.742</v>
      </c>
      <c r="FR748">
        <v>101.356</v>
      </c>
      <c r="FS748">
        <v>101.762</v>
      </c>
    </row>
    <row r="749" spans="1:175">
      <c r="A749">
        <v>733</v>
      </c>
      <c r="B749">
        <v>1626466654</v>
      </c>
      <c r="C749">
        <v>1464.40000009537</v>
      </c>
      <c r="D749" t="s">
        <v>1760</v>
      </c>
      <c r="E749" t="s">
        <v>1761</v>
      </c>
      <c r="F749">
        <v>1</v>
      </c>
      <c r="G749" t="s">
        <v>291</v>
      </c>
      <c r="H749">
        <v>1626466653</v>
      </c>
      <c r="I749">
        <f>(J749)/1000</f>
        <v>0</v>
      </c>
      <c r="J749">
        <f>1000*CB749*AH749*(BX749-BY749)/(100*BQ749*(1000-AH749*BX749))</f>
        <v>0</v>
      </c>
      <c r="K749">
        <f>CB749*AH749*(BW749-BV749*(1000-AH749*BY749)/(1000-AH749*BX749))/(100*BQ749)</f>
        <v>0</v>
      </c>
      <c r="L749">
        <f>BV749 - IF(AH749&gt;1, K749*BQ749*100.0/(AJ749*CJ749), 0)</f>
        <v>0</v>
      </c>
      <c r="M749">
        <f>((S749-I749/2)*L749-K749)/(S749+I749/2)</f>
        <v>0</v>
      </c>
      <c r="N749">
        <f>M749*(CC749+CD749)/1000.0</f>
        <v>0</v>
      </c>
      <c r="O749">
        <f>(BV749 - IF(AH749&gt;1, K749*BQ749*100.0/(AJ749*CJ749), 0))*(CC749+CD749)/1000.0</f>
        <v>0</v>
      </c>
      <c r="P749">
        <f>2.0/((1/R749-1/Q749)+SIGN(R749)*SQRT((1/R749-1/Q749)*(1/R749-1/Q749) + 4*BR749/((BR749+1)*(BR749+1))*(2*1/R749*1/Q749-1/Q749*1/Q749)))</f>
        <v>0</v>
      </c>
      <c r="Q749">
        <f>IF(LEFT(BS749,1)&lt;&gt;"0",IF(LEFT(BS749,1)="1",3.0,BT749),$D$5+$E$5*(CJ749*CC749/($K$5*1000))+$F$5*(CJ749*CC749/($K$5*1000))*MAX(MIN(BQ749,$J$5),$I$5)*MAX(MIN(BQ749,$J$5),$I$5)+$G$5*MAX(MIN(BQ749,$J$5),$I$5)*(CJ749*CC749/($K$5*1000))+$H$5*(CJ749*CC749/($K$5*1000))*(CJ749*CC749/($K$5*1000)))</f>
        <v>0</v>
      </c>
      <c r="R749">
        <f>I749*(1000-(1000*0.61365*exp(17.502*V749/(240.97+V749))/(CC749+CD749)+BX749)/2)/(1000*0.61365*exp(17.502*V749/(240.97+V749))/(CC749+CD749)-BX749)</f>
        <v>0</v>
      </c>
      <c r="S749">
        <f>1/((BR749+1)/(P749/1.6)+1/(Q749/1.37)) + BR749/((BR749+1)/(P749/1.6) + BR749/(Q749/1.37))</f>
        <v>0</v>
      </c>
      <c r="T749">
        <f>(BM749*BP749)</f>
        <v>0</v>
      </c>
      <c r="U749">
        <f>(CE749+(T749+2*0.95*5.67E-8*(((CE749+$B$7)+273)^4-(CE749+273)^4)-44100*I749)/(1.84*29.3*Q749+8*0.95*5.67E-8*(CE749+273)^3))</f>
        <v>0</v>
      </c>
      <c r="V749">
        <f>($C$7*CF749+$D$7*CG749+$E$7*U749)</f>
        <v>0</v>
      </c>
      <c r="W749">
        <f>0.61365*exp(17.502*V749/(240.97+V749))</f>
        <v>0</v>
      </c>
      <c r="X749">
        <f>(Y749/Z749*100)</f>
        <v>0</v>
      </c>
      <c r="Y749">
        <f>BX749*(CC749+CD749)/1000</f>
        <v>0</v>
      </c>
      <c r="Z749">
        <f>0.61365*exp(17.502*CE749/(240.97+CE749))</f>
        <v>0</v>
      </c>
      <c r="AA749">
        <f>(W749-BX749*(CC749+CD749)/1000)</f>
        <v>0</v>
      </c>
      <c r="AB749">
        <f>(-I749*44100)</f>
        <v>0</v>
      </c>
      <c r="AC749">
        <f>2*29.3*Q749*0.92*(CE749-V749)</f>
        <v>0</v>
      </c>
      <c r="AD749">
        <f>2*0.95*5.67E-8*(((CE749+$B$7)+273)^4-(V749+273)^4)</f>
        <v>0</v>
      </c>
      <c r="AE749">
        <f>T749+AD749+AB749+AC749</f>
        <v>0</v>
      </c>
      <c r="AF749">
        <v>117</v>
      </c>
      <c r="AG749">
        <v>13</v>
      </c>
      <c r="AH749">
        <f>IF(AF749*$H$13&gt;=AJ749,1.0,(AJ749/(AJ749-AF749*$H$13)))</f>
        <v>0</v>
      </c>
      <c r="AI749">
        <f>(AH749-1)*100</f>
        <v>0</v>
      </c>
      <c r="AJ749">
        <f>MAX(0,($B$13+$C$13*CJ749)/(1+$D$13*CJ749)*CC749/(CE749+273)*$E$13)</f>
        <v>0</v>
      </c>
      <c r="AK749" t="s">
        <v>292</v>
      </c>
      <c r="AL749" t="s">
        <v>292</v>
      </c>
      <c r="AM749">
        <v>0</v>
      </c>
      <c r="AN749">
        <v>0</v>
      </c>
      <c r="AO749">
        <f>1-AM749/AN749</f>
        <v>0</v>
      </c>
      <c r="AP749">
        <v>0</v>
      </c>
      <c r="AQ749" t="s">
        <v>292</v>
      </c>
      <c r="AR749" t="s">
        <v>292</v>
      </c>
      <c r="AS749">
        <v>0</v>
      </c>
      <c r="AT749">
        <v>0</v>
      </c>
      <c r="AU749">
        <f>1-AS749/AT749</f>
        <v>0</v>
      </c>
      <c r="AV749">
        <v>0.5</v>
      </c>
      <c r="AW749">
        <f>BN749</f>
        <v>0</v>
      </c>
      <c r="AX749">
        <f>K749</f>
        <v>0</v>
      </c>
      <c r="AY749">
        <f>AU749*AV749*AW749</f>
        <v>0</v>
      </c>
      <c r="AZ749">
        <f>(AX749-AP749)/AW749</f>
        <v>0</v>
      </c>
      <c r="BA749">
        <f>(AN749-AT749)/AT749</f>
        <v>0</v>
      </c>
      <c r="BB749">
        <f>AM749/(AO749+AM749/AT749)</f>
        <v>0</v>
      </c>
      <c r="BC749" t="s">
        <v>292</v>
      </c>
      <c r="BD749">
        <v>0</v>
      </c>
      <c r="BE749">
        <f>IF(BD749&lt;&gt;0, BD749, BB749)</f>
        <v>0</v>
      </c>
      <c r="BF749">
        <f>1-BE749/AT749</f>
        <v>0</v>
      </c>
      <c r="BG749">
        <f>(AT749-AS749)/(AT749-BE749)</f>
        <v>0</v>
      </c>
      <c r="BH749">
        <f>(AN749-AT749)/(AN749-BE749)</f>
        <v>0</v>
      </c>
      <c r="BI749">
        <f>(AT749-AS749)/(AT749-AM749)</f>
        <v>0</v>
      </c>
      <c r="BJ749">
        <f>(AN749-AT749)/(AN749-AM749)</f>
        <v>0</v>
      </c>
      <c r="BK749">
        <f>(BG749*BE749/AS749)</f>
        <v>0</v>
      </c>
      <c r="BL749">
        <f>(1-BK749)</f>
        <v>0</v>
      </c>
      <c r="BM749">
        <f>$B$11*CK749+$C$11*CL749+$F$11*CM749*(1-CP749)</f>
        <v>0</v>
      </c>
      <c r="BN749">
        <f>BM749*BO749</f>
        <v>0</v>
      </c>
      <c r="BO749">
        <f>($B$11*$D$9+$C$11*$D$9+$F$11*((CZ749+CR749)/MAX(CZ749+CR749+DA749, 0.1)*$I$9+DA749/MAX(CZ749+CR749+DA749, 0.1)*$J$9))/($B$11+$C$11+$F$11)</f>
        <v>0</v>
      </c>
      <c r="BP749">
        <f>($B$11*$K$9+$C$11*$K$9+$F$11*((CZ749+CR749)/MAX(CZ749+CR749+DA749, 0.1)*$P$9+DA749/MAX(CZ749+CR749+DA749, 0.1)*$Q$9))/($B$11+$C$11+$F$11)</f>
        <v>0</v>
      </c>
      <c r="BQ749">
        <v>6</v>
      </c>
      <c r="BR749">
        <v>0.5</v>
      </c>
      <c r="BS749" t="s">
        <v>293</v>
      </c>
      <c r="BT749">
        <v>2</v>
      </c>
      <c r="BU749">
        <v>1626466653</v>
      </c>
      <c r="BV749">
        <v>395.903333333333</v>
      </c>
      <c r="BW749">
        <v>419.994</v>
      </c>
      <c r="BX749">
        <v>23.3526</v>
      </c>
      <c r="BY749">
        <v>12.7114</v>
      </c>
      <c r="BZ749">
        <v>394.353666666667</v>
      </c>
      <c r="CA749">
        <v>23.2443</v>
      </c>
      <c r="CB749">
        <v>900.008333333333</v>
      </c>
      <c r="CC749">
        <v>100.747666666667</v>
      </c>
      <c r="CD749">
        <v>0.0998911333333333</v>
      </c>
      <c r="CE749">
        <v>38.3066666666667</v>
      </c>
      <c r="CF749">
        <v>35.1699333333333</v>
      </c>
      <c r="CG749">
        <v>999.9</v>
      </c>
      <c r="CH749">
        <v>0</v>
      </c>
      <c r="CI749">
        <v>0</v>
      </c>
      <c r="CJ749">
        <v>10005</v>
      </c>
      <c r="CK749">
        <v>0</v>
      </c>
      <c r="CL749">
        <v>0.221023</v>
      </c>
      <c r="CM749">
        <v>1460.01</v>
      </c>
      <c r="CN749">
        <v>0.972993</v>
      </c>
      <c r="CO749">
        <v>0.0270067</v>
      </c>
      <c r="CP749">
        <v>0</v>
      </c>
      <c r="CQ749">
        <v>868.703333333333</v>
      </c>
      <c r="CR749">
        <v>4.99999</v>
      </c>
      <c r="CS749">
        <v>12827.2666666667</v>
      </c>
      <c r="CT749">
        <v>12728.4</v>
      </c>
      <c r="CU749">
        <v>41.729</v>
      </c>
      <c r="CV749">
        <v>42.7706666666667</v>
      </c>
      <c r="CW749">
        <v>42.375</v>
      </c>
      <c r="CX749">
        <v>42.562</v>
      </c>
      <c r="CY749">
        <v>44.75</v>
      </c>
      <c r="CZ749">
        <v>1415.71</v>
      </c>
      <c r="DA749">
        <v>39.3</v>
      </c>
      <c r="DB749">
        <v>0</v>
      </c>
      <c r="DC749">
        <v>1626466665.2</v>
      </c>
      <c r="DD749">
        <v>0</v>
      </c>
      <c r="DE749">
        <v>869.32056</v>
      </c>
      <c r="DF749">
        <v>-5.99830768264104</v>
      </c>
      <c r="DG749">
        <v>-77.7076923205191</v>
      </c>
      <c r="DH749">
        <v>12834.492</v>
      </c>
      <c r="DI749">
        <v>15</v>
      </c>
      <c r="DJ749">
        <v>1626465084.6</v>
      </c>
      <c r="DK749" t="s">
        <v>294</v>
      </c>
      <c r="DL749">
        <v>1626465076.6</v>
      </c>
      <c r="DM749">
        <v>1626465084.6</v>
      </c>
      <c r="DN749">
        <v>8</v>
      </c>
      <c r="DO749">
        <v>0.212</v>
      </c>
      <c r="DP749">
        <v>0.013</v>
      </c>
      <c r="DQ749">
        <v>1.588</v>
      </c>
      <c r="DR749">
        <v>-0.074</v>
      </c>
      <c r="DS749">
        <v>420</v>
      </c>
      <c r="DT749">
        <v>3</v>
      </c>
      <c r="DU749">
        <v>0.13</v>
      </c>
      <c r="DV749">
        <v>0.03</v>
      </c>
      <c r="DW749">
        <v>-24.1412926829268</v>
      </c>
      <c r="DX749">
        <v>0.160910801393692</v>
      </c>
      <c r="DY749">
        <v>0.0270116992742024</v>
      </c>
      <c r="DZ749">
        <v>1</v>
      </c>
      <c r="EA749">
        <v>869.717484848485</v>
      </c>
      <c r="EB749">
        <v>-6.43260557254687</v>
      </c>
      <c r="EC749">
        <v>0.668426606710352</v>
      </c>
      <c r="ED749">
        <v>1</v>
      </c>
      <c r="EE749">
        <v>10.6208804878049</v>
      </c>
      <c r="EF749">
        <v>0.0625693379790844</v>
      </c>
      <c r="EG749">
        <v>0.00845135923581398</v>
      </c>
      <c r="EH749">
        <v>1</v>
      </c>
      <c r="EI749">
        <v>3</v>
      </c>
      <c r="EJ749">
        <v>3</v>
      </c>
      <c r="EK749" t="s">
        <v>295</v>
      </c>
      <c r="EL749">
        <v>100</v>
      </c>
      <c r="EM749">
        <v>100</v>
      </c>
      <c r="EN749">
        <v>1.55</v>
      </c>
      <c r="EO749">
        <v>0.1084</v>
      </c>
      <c r="EP749">
        <v>0.796380875196005</v>
      </c>
      <c r="EQ749">
        <v>0.00225868272383977</v>
      </c>
      <c r="ER749">
        <v>-9.96746185667655e-07</v>
      </c>
      <c r="ES749">
        <v>2.83711317370827e-10</v>
      </c>
      <c r="ET749">
        <v>-0.071317122073674</v>
      </c>
      <c r="EU749">
        <v>-0.00217948432402501</v>
      </c>
      <c r="EV749">
        <v>0.000453263451741206</v>
      </c>
      <c r="EW749">
        <v>-1.16319206543697e-06</v>
      </c>
      <c r="EX749">
        <v>-2</v>
      </c>
      <c r="EY749">
        <v>2196</v>
      </c>
      <c r="EZ749">
        <v>1</v>
      </c>
      <c r="FA749">
        <v>25</v>
      </c>
      <c r="FB749">
        <v>26.3</v>
      </c>
      <c r="FC749">
        <v>26.2</v>
      </c>
      <c r="FD749">
        <v>18</v>
      </c>
      <c r="FE749">
        <v>850.22</v>
      </c>
      <c r="FF749">
        <v>446.116</v>
      </c>
      <c r="FG749">
        <v>47.0027</v>
      </c>
      <c r="FH749">
        <v>26.3839</v>
      </c>
      <c r="FI749">
        <v>30.0006</v>
      </c>
      <c r="FJ749">
        <v>26.0823</v>
      </c>
      <c r="FK749">
        <v>26.074</v>
      </c>
      <c r="FL749">
        <v>25.2784</v>
      </c>
      <c r="FM749">
        <v>19.1052</v>
      </c>
      <c r="FN749">
        <v>0</v>
      </c>
      <c r="FO749">
        <v>47</v>
      </c>
      <c r="FP749">
        <v>420</v>
      </c>
      <c r="FQ749">
        <v>12.742</v>
      </c>
      <c r="FR749">
        <v>101.355</v>
      </c>
      <c r="FS749">
        <v>101.761</v>
      </c>
    </row>
    <row r="750" spans="1:175">
      <c r="A750">
        <v>734</v>
      </c>
      <c r="B750">
        <v>1626466656</v>
      </c>
      <c r="C750">
        <v>1466.40000009537</v>
      </c>
      <c r="D750" t="s">
        <v>1762</v>
      </c>
      <c r="E750" t="s">
        <v>1763</v>
      </c>
      <c r="F750">
        <v>1</v>
      </c>
      <c r="G750" t="s">
        <v>291</v>
      </c>
      <c r="H750">
        <v>1626466655</v>
      </c>
      <c r="I750">
        <f>(J750)/1000</f>
        <v>0</v>
      </c>
      <c r="J750">
        <f>1000*CB750*AH750*(BX750-BY750)/(100*BQ750*(1000-AH750*BX750))</f>
        <v>0</v>
      </c>
      <c r="K750">
        <f>CB750*AH750*(BW750-BV750*(1000-AH750*BY750)/(1000-AH750*BX750))/(100*BQ750)</f>
        <v>0</v>
      </c>
      <c r="L750">
        <f>BV750 - IF(AH750&gt;1, K750*BQ750*100.0/(AJ750*CJ750), 0)</f>
        <v>0</v>
      </c>
      <c r="M750">
        <f>((S750-I750/2)*L750-K750)/(S750+I750/2)</f>
        <v>0</v>
      </c>
      <c r="N750">
        <f>M750*(CC750+CD750)/1000.0</f>
        <v>0</v>
      </c>
      <c r="O750">
        <f>(BV750 - IF(AH750&gt;1, K750*BQ750*100.0/(AJ750*CJ750), 0))*(CC750+CD750)/1000.0</f>
        <v>0</v>
      </c>
      <c r="P750">
        <f>2.0/((1/R750-1/Q750)+SIGN(R750)*SQRT((1/R750-1/Q750)*(1/R750-1/Q750) + 4*BR750/((BR750+1)*(BR750+1))*(2*1/R750*1/Q750-1/Q750*1/Q750)))</f>
        <v>0</v>
      </c>
      <c r="Q750">
        <f>IF(LEFT(BS750,1)&lt;&gt;"0",IF(LEFT(BS750,1)="1",3.0,BT750),$D$5+$E$5*(CJ750*CC750/($K$5*1000))+$F$5*(CJ750*CC750/($K$5*1000))*MAX(MIN(BQ750,$J$5),$I$5)*MAX(MIN(BQ750,$J$5),$I$5)+$G$5*MAX(MIN(BQ750,$J$5),$I$5)*(CJ750*CC750/($K$5*1000))+$H$5*(CJ750*CC750/($K$5*1000))*(CJ750*CC750/($K$5*1000)))</f>
        <v>0</v>
      </c>
      <c r="R750">
        <f>I750*(1000-(1000*0.61365*exp(17.502*V750/(240.97+V750))/(CC750+CD750)+BX750)/2)/(1000*0.61365*exp(17.502*V750/(240.97+V750))/(CC750+CD750)-BX750)</f>
        <v>0</v>
      </c>
      <c r="S750">
        <f>1/((BR750+1)/(P750/1.6)+1/(Q750/1.37)) + BR750/((BR750+1)/(P750/1.6) + BR750/(Q750/1.37))</f>
        <v>0</v>
      </c>
      <c r="T750">
        <f>(BM750*BP750)</f>
        <v>0</v>
      </c>
      <c r="U750">
        <f>(CE750+(T750+2*0.95*5.67E-8*(((CE750+$B$7)+273)^4-(CE750+273)^4)-44100*I750)/(1.84*29.3*Q750+8*0.95*5.67E-8*(CE750+273)^3))</f>
        <v>0</v>
      </c>
      <c r="V750">
        <f>($C$7*CF750+$D$7*CG750+$E$7*U750)</f>
        <v>0</v>
      </c>
      <c r="W750">
        <f>0.61365*exp(17.502*V750/(240.97+V750))</f>
        <v>0</v>
      </c>
      <c r="X750">
        <f>(Y750/Z750*100)</f>
        <v>0</v>
      </c>
      <c r="Y750">
        <f>BX750*(CC750+CD750)/1000</f>
        <v>0</v>
      </c>
      <c r="Z750">
        <f>0.61365*exp(17.502*CE750/(240.97+CE750))</f>
        <v>0</v>
      </c>
      <c r="AA750">
        <f>(W750-BX750*(CC750+CD750)/1000)</f>
        <v>0</v>
      </c>
      <c r="AB750">
        <f>(-I750*44100)</f>
        <v>0</v>
      </c>
      <c r="AC750">
        <f>2*29.3*Q750*0.92*(CE750-V750)</f>
        <v>0</v>
      </c>
      <c r="AD750">
        <f>2*0.95*5.67E-8*(((CE750+$B$7)+273)^4-(V750+273)^4)</f>
        <v>0</v>
      </c>
      <c r="AE750">
        <f>T750+AD750+AB750+AC750</f>
        <v>0</v>
      </c>
      <c r="AF750">
        <v>117</v>
      </c>
      <c r="AG750">
        <v>13</v>
      </c>
      <c r="AH750">
        <f>IF(AF750*$H$13&gt;=AJ750,1.0,(AJ750/(AJ750-AF750*$H$13)))</f>
        <v>0</v>
      </c>
      <c r="AI750">
        <f>(AH750-1)*100</f>
        <v>0</v>
      </c>
      <c r="AJ750">
        <f>MAX(0,($B$13+$C$13*CJ750)/(1+$D$13*CJ750)*CC750/(CE750+273)*$E$13)</f>
        <v>0</v>
      </c>
      <c r="AK750" t="s">
        <v>292</v>
      </c>
      <c r="AL750" t="s">
        <v>292</v>
      </c>
      <c r="AM750">
        <v>0</v>
      </c>
      <c r="AN750">
        <v>0</v>
      </c>
      <c r="AO750">
        <f>1-AM750/AN750</f>
        <v>0</v>
      </c>
      <c r="AP750">
        <v>0</v>
      </c>
      <c r="AQ750" t="s">
        <v>292</v>
      </c>
      <c r="AR750" t="s">
        <v>292</v>
      </c>
      <c r="AS750">
        <v>0</v>
      </c>
      <c r="AT750">
        <v>0</v>
      </c>
      <c r="AU750">
        <f>1-AS750/AT750</f>
        <v>0</v>
      </c>
      <c r="AV750">
        <v>0.5</v>
      </c>
      <c r="AW750">
        <f>BN750</f>
        <v>0</v>
      </c>
      <c r="AX750">
        <f>K750</f>
        <v>0</v>
      </c>
      <c r="AY750">
        <f>AU750*AV750*AW750</f>
        <v>0</v>
      </c>
      <c r="AZ750">
        <f>(AX750-AP750)/AW750</f>
        <v>0</v>
      </c>
      <c r="BA750">
        <f>(AN750-AT750)/AT750</f>
        <v>0</v>
      </c>
      <c r="BB750">
        <f>AM750/(AO750+AM750/AT750)</f>
        <v>0</v>
      </c>
      <c r="BC750" t="s">
        <v>292</v>
      </c>
      <c r="BD750">
        <v>0</v>
      </c>
      <c r="BE750">
        <f>IF(BD750&lt;&gt;0, BD750, BB750)</f>
        <v>0</v>
      </c>
      <c r="BF750">
        <f>1-BE750/AT750</f>
        <v>0</v>
      </c>
      <c r="BG750">
        <f>(AT750-AS750)/(AT750-BE750)</f>
        <v>0</v>
      </c>
      <c r="BH750">
        <f>(AN750-AT750)/(AN750-BE750)</f>
        <v>0</v>
      </c>
      <c r="BI750">
        <f>(AT750-AS750)/(AT750-AM750)</f>
        <v>0</v>
      </c>
      <c r="BJ750">
        <f>(AN750-AT750)/(AN750-AM750)</f>
        <v>0</v>
      </c>
      <c r="BK750">
        <f>(BG750*BE750/AS750)</f>
        <v>0</v>
      </c>
      <c r="BL750">
        <f>(1-BK750)</f>
        <v>0</v>
      </c>
      <c r="BM750">
        <f>$B$11*CK750+$C$11*CL750+$F$11*CM750*(1-CP750)</f>
        <v>0</v>
      </c>
      <c r="BN750">
        <f>BM750*BO750</f>
        <v>0</v>
      </c>
      <c r="BO750">
        <f>($B$11*$D$9+$C$11*$D$9+$F$11*((CZ750+CR750)/MAX(CZ750+CR750+DA750, 0.1)*$I$9+DA750/MAX(CZ750+CR750+DA750, 0.1)*$J$9))/($B$11+$C$11+$F$11)</f>
        <v>0</v>
      </c>
      <c r="BP750">
        <f>($B$11*$K$9+$C$11*$K$9+$F$11*((CZ750+CR750)/MAX(CZ750+CR750+DA750, 0.1)*$P$9+DA750/MAX(CZ750+CR750+DA750, 0.1)*$Q$9))/($B$11+$C$11+$F$11)</f>
        <v>0</v>
      </c>
      <c r="BQ750">
        <v>6</v>
      </c>
      <c r="BR750">
        <v>0.5</v>
      </c>
      <c r="BS750" t="s">
        <v>293</v>
      </c>
      <c r="BT750">
        <v>2</v>
      </c>
      <c r="BU750">
        <v>1626466655</v>
      </c>
      <c r="BV750">
        <v>395.893</v>
      </c>
      <c r="BW750">
        <v>419.957</v>
      </c>
      <c r="BX750">
        <v>23.3637</v>
      </c>
      <c r="BY750">
        <v>12.7124666666667</v>
      </c>
      <c r="BZ750">
        <v>394.343333333333</v>
      </c>
      <c r="CA750">
        <v>23.2552</v>
      </c>
      <c r="CB750">
        <v>899.992333333333</v>
      </c>
      <c r="CC750">
        <v>100.748666666667</v>
      </c>
      <c r="CD750">
        <v>0.100223</v>
      </c>
      <c r="CE750">
        <v>38.3135666666667</v>
      </c>
      <c r="CF750">
        <v>35.1845</v>
      </c>
      <c r="CG750">
        <v>999.9</v>
      </c>
      <c r="CH750">
        <v>0</v>
      </c>
      <c r="CI750">
        <v>0</v>
      </c>
      <c r="CJ750">
        <v>9960.21</v>
      </c>
      <c r="CK750">
        <v>0</v>
      </c>
      <c r="CL750">
        <v>0.221023</v>
      </c>
      <c r="CM750">
        <v>1460.01</v>
      </c>
      <c r="CN750">
        <v>0.972993</v>
      </c>
      <c r="CO750">
        <v>0.0270067</v>
      </c>
      <c r="CP750">
        <v>0</v>
      </c>
      <c r="CQ750">
        <v>868.143</v>
      </c>
      <c r="CR750">
        <v>4.99999</v>
      </c>
      <c r="CS750">
        <v>12824.0666666667</v>
      </c>
      <c r="CT750">
        <v>12728.4</v>
      </c>
      <c r="CU750">
        <v>41.75</v>
      </c>
      <c r="CV750">
        <v>42.7913333333333</v>
      </c>
      <c r="CW750">
        <v>42.3956666666667</v>
      </c>
      <c r="CX750">
        <v>42.562</v>
      </c>
      <c r="CY750">
        <v>44.75</v>
      </c>
      <c r="CZ750">
        <v>1415.71</v>
      </c>
      <c r="DA750">
        <v>39.3</v>
      </c>
      <c r="DB750">
        <v>0</v>
      </c>
      <c r="DC750">
        <v>1626466667</v>
      </c>
      <c r="DD750">
        <v>0</v>
      </c>
      <c r="DE750">
        <v>869.133384615385</v>
      </c>
      <c r="DF750">
        <v>-6.500717936861</v>
      </c>
      <c r="DG750">
        <v>-78.7247862510281</v>
      </c>
      <c r="DH750">
        <v>12832.5961538462</v>
      </c>
      <c r="DI750">
        <v>15</v>
      </c>
      <c r="DJ750">
        <v>1626465084.6</v>
      </c>
      <c r="DK750" t="s">
        <v>294</v>
      </c>
      <c r="DL750">
        <v>1626465076.6</v>
      </c>
      <c r="DM750">
        <v>1626465084.6</v>
      </c>
      <c r="DN750">
        <v>8</v>
      </c>
      <c r="DO750">
        <v>0.212</v>
      </c>
      <c r="DP750">
        <v>0.013</v>
      </c>
      <c r="DQ750">
        <v>1.588</v>
      </c>
      <c r="DR750">
        <v>-0.074</v>
      </c>
      <c r="DS750">
        <v>420</v>
      </c>
      <c r="DT750">
        <v>3</v>
      </c>
      <c r="DU750">
        <v>0.13</v>
      </c>
      <c r="DV750">
        <v>0.03</v>
      </c>
      <c r="DW750">
        <v>-24.1298585365854</v>
      </c>
      <c r="DX750">
        <v>0.182462717770038</v>
      </c>
      <c r="DY750">
        <v>0.0296508542681997</v>
      </c>
      <c r="DZ750">
        <v>1</v>
      </c>
      <c r="EA750">
        <v>869.514114285714</v>
      </c>
      <c r="EB750">
        <v>-6.72596477494974</v>
      </c>
      <c r="EC750">
        <v>0.727591595468174</v>
      </c>
      <c r="ED750">
        <v>1</v>
      </c>
      <c r="EE750">
        <v>10.6250414634146</v>
      </c>
      <c r="EF750">
        <v>0.0734738675958393</v>
      </c>
      <c r="EG750">
        <v>0.0099019331842447</v>
      </c>
      <c r="EH750">
        <v>1</v>
      </c>
      <c r="EI750">
        <v>3</v>
      </c>
      <c r="EJ750">
        <v>3</v>
      </c>
      <c r="EK750" t="s">
        <v>295</v>
      </c>
      <c r="EL750">
        <v>100</v>
      </c>
      <c r="EM750">
        <v>100</v>
      </c>
      <c r="EN750">
        <v>1.549</v>
      </c>
      <c r="EO750">
        <v>0.1086</v>
      </c>
      <c r="EP750">
        <v>0.796380875196005</v>
      </c>
      <c r="EQ750">
        <v>0.00225868272383977</v>
      </c>
      <c r="ER750">
        <v>-9.96746185667655e-07</v>
      </c>
      <c r="ES750">
        <v>2.83711317370827e-10</v>
      </c>
      <c r="ET750">
        <v>-0.071317122073674</v>
      </c>
      <c r="EU750">
        <v>-0.00217948432402501</v>
      </c>
      <c r="EV750">
        <v>0.000453263451741206</v>
      </c>
      <c r="EW750">
        <v>-1.16319206543697e-06</v>
      </c>
      <c r="EX750">
        <v>-2</v>
      </c>
      <c r="EY750">
        <v>2196</v>
      </c>
      <c r="EZ750">
        <v>1</v>
      </c>
      <c r="FA750">
        <v>25</v>
      </c>
      <c r="FB750">
        <v>26.3</v>
      </c>
      <c r="FC750">
        <v>26.2</v>
      </c>
      <c r="FD750">
        <v>18</v>
      </c>
      <c r="FE750">
        <v>850.076</v>
      </c>
      <c r="FF750">
        <v>446.203</v>
      </c>
      <c r="FG750">
        <v>47.0027</v>
      </c>
      <c r="FH750">
        <v>26.3873</v>
      </c>
      <c r="FI750">
        <v>30.0006</v>
      </c>
      <c r="FJ750">
        <v>26.0853</v>
      </c>
      <c r="FK750">
        <v>26.0772</v>
      </c>
      <c r="FL750">
        <v>25.2783</v>
      </c>
      <c r="FM750">
        <v>18.8093</v>
      </c>
      <c r="FN750">
        <v>0</v>
      </c>
      <c r="FO750">
        <v>47</v>
      </c>
      <c r="FP750">
        <v>420</v>
      </c>
      <c r="FQ750">
        <v>12.8303</v>
      </c>
      <c r="FR750">
        <v>101.354</v>
      </c>
      <c r="FS750">
        <v>101.761</v>
      </c>
    </row>
    <row r="751" spans="1:175">
      <c r="A751">
        <v>735</v>
      </c>
      <c r="B751">
        <v>1626466658</v>
      </c>
      <c r="C751">
        <v>1468.40000009537</v>
      </c>
      <c r="D751" t="s">
        <v>1764</v>
      </c>
      <c r="E751" t="s">
        <v>1765</v>
      </c>
      <c r="F751">
        <v>1</v>
      </c>
      <c r="G751" t="s">
        <v>291</v>
      </c>
      <c r="H751">
        <v>1626466657</v>
      </c>
      <c r="I751">
        <f>(J751)/1000</f>
        <v>0</v>
      </c>
      <c r="J751">
        <f>1000*CB751*AH751*(BX751-BY751)/(100*BQ751*(1000-AH751*BX751))</f>
        <v>0</v>
      </c>
      <c r="K751">
        <f>CB751*AH751*(BW751-BV751*(1000-AH751*BY751)/(1000-AH751*BX751))/(100*BQ751)</f>
        <v>0</v>
      </c>
      <c r="L751">
        <f>BV751 - IF(AH751&gt;1, K751*BQ751*100.0/(AJ751*CJ751), 0)</f>
        <v>0</v>
      </c>
      <c r="M751">
        <f>((S751-I751/2)*L751-K751)/(S751+I751/2)</f>
        <v>0</v>
      </c>
      <c r="N751">
        <f>M751*(CC751+CD751)/1000.0</f>
        <v>0</v>
      </c>
      <c r="O751">
        <f>(BV751 - IF(AH751&gt;1, K751*BQ751*100.0/(AJ751*CJ751), 0))*(CC751+CD751)/1000.0</f>
        <v>0</v>
      </c>
      <c r="P751">
        <f>2.0/((1/R751-1/Q751)+SIGN(R751)*SQRT((1/R751-1/Q751)*(1/R751-1/Q751) + 4*BR751/((BR751+1)*(BR751+1))*(2*1/R751*1/Q751-1/Q751*1/Q751)))</f>
        <v>0</v>
      </c>
      <c r="Q751">
        <f>IF(LEFT(BS751,1)&lt;&gt;"0",IF(LEFT(BS751,1)="1",3.0,BT751),$D$5+$E$5*(CJ751*CC751/($K$5*1000))+$F$5*(CJ751*CC751/($K$5*1000))*MAX(MIN(BQ751,$J$5),$I$5)*MAX(MIN(BQ751,$J$5),$I$5)+$G$5*MAX(MIN(BQ751,$J$5),$I$5)*(CJ751*CC751/($K$5*1000))+$H$5*(CJ751*CC751/($K$5*1000))*(CJ751*CC751/($K$5*1000)))</f>
        <v>0</v>
      </c>
      <c r="R751">
        <f>I751*(1000-(1000*0.61365*exp(17.502*V751/(240.97+V751))/(CC751+CD751)+BX751)/2)/(1000*0.61365*exp(17.502*V751/(240.97+V751))/(CC751+CD751)-BX751)</f>
        <v>0</v>
      </c>
      <c r="S751">
        <f>1/((BR751+1)/(P751/1.6)+1/(Q751/1.37)) + BR751/((BR751+1)/(P751/1.6) + BR751/(Q751/1.37))</f>
        <v>0</v>
      </c>
      <c r="T751">
        <f>(BM751*BP751)</f>
        <v>0</v>
      </c>
      <c r="U751">
        <f>(CE751+(T751+2*0.95*5.67E-8*(((CE751+$B$7)+273)^4-(CE751+273)^4)-44100*I751)/(1.84*29.3*Q751+8*0.95*5.67E-8*(CE751+273)^3))</f>
        <v>0</v>
      </c>
      <c r="V751">
        <f>($C$7*CF751+$D$7*CG751+$E$7*U751)</f>
        <v>0</v>
      </c>
      <c r="W751">
        <f>0.61365*exp(17.502*V751/(240.97+V751))</f>
        <v>0</v>
      </c>
      <c r="X751">
        <f>(Y751/Z751*100)</f>
        <v>0</v>
      </c>
      <c r="Y751">
        <f>BX751*(CC751+CD751)/1000</f>
        <v>0</v>
      </c>
      <c r="Z751">
        <f>0.61365*exp(17.502*CE751/(240.97+CE751))</f>
        <v>0</v>
      </c>
      <c r="AA751">
        <f>(W751-BX751*(CC751+CD751)/1000)</f>
        <v>0</v>
      </c>
      <c r="AB751">
        <f>(-I751*44100)</f>
        <v>0</v>
      </c>
      <c r="AC751">
        <f>2*29.3*Q751*0.92*(CE751-V751)</f>
        <v>0</v>
      </c>
      <c r="AD751">
        <f>2*0.95*5.67E-8*(((CE751+$B$7)+273)^4-(V751+273)^4)</f>
        <v>0</v>
      </c>
      <c r="AE751">
        <f>T751+AD751+AB751+AC751</f>
        <v>0</v>
      </c>
      <c r="AF751">
        <v>117</v>
      </c>
      <c r="AG751">
        <v>13</v>
      </c>
      <c r="AH751">
        <f>IF(AF751*$H$13&gt;=AJ751,1.0,(AJ751/(AJ751-AF751*$H$13)))</f>
        <v>0</v>
      </c>
      <c r="AI751">
        <f>(AH751-1)*100</f>
        <v>0</v>
      </c>
      <c r="AJ751">
        <f>MAX(0,($B$13+$C$13*CJ751)/(1+$D$13*CJ751)*CC751/(CE751+273)*$E$13)</f>
        <v>0</v>
      </c>
      <c r="AK751" t="s">
        <v>292</v>
      </c>
      <c r="AL751" t="s">
        <v>292</v>
      </c>
      <c r="AM751">
        <v>0</v>
      </c>
      <c r="AN751">
        <v>0</v>
      </c>
      <c r="AO751">
        <f>1-AM751/AN751</f>
        <v>0</v>
      </c>
      <c r="AP751">
        <v>0</v>
      </c>
      <c r="AQ751" t="s">
        <v>292</v>
      </c>
      <c r="AR751" t="s">
        <v>292</v>
      </c>
      <c r="AS751">
        <v>0</v>
      </c>
      <c r="AT751">
        <v>0</v>
      </c>
      <c r="AU751">
        <f>1-AS751/AT751</f>
        <v>0</v>
      </c>
      <c r="AV751">
        <v>0.5</v>
      </c>
      <c r="AW751">
        <f>BN751</f>
        <v>0</v>
      </c>
      <c r="AX751">
        <f>K751</f>
        <v>0</v>
      </c>
      <c r="AY751">
        <f>AU751*AV751*AW751</f>
        <v>0</v>
      </c>
      <c r="AZ751">
        <f>(AX751-AP751)/AW751</f>
        <v>0</v>
      </c>
      <c r="BA751">
        <f>(AN751-AT751)/AT751</f>
        <v>0</v>
      </c>
      <c r="BB751">
        <f>AM751/(AO751+AM751/AT751)</f>
        <v>0</v>
      </c>
      <c r="BC751" t="s">
        <v>292</v>
      </c>
      <c r="BD751">
        <v>0</v>
      </c>
      <c r="BE751">
        <f>IF(BD751&lt;&gt;0, BD751, BB751)</f>
        <v>0</v>
      </c>
      <c r="BF751">
        <f>1-BE751/AT751</f>
        <v>0</v>
      </c>
      <c r="BG751">
        <f>(AT751-AS751)/(AT751-BE751)</f>
        <v>0</v>
      </c>
      <c r="BH751">
        <f>(AN751-AT751)/(AN751-BE751)</f>
        <v>0</v>
      </c>
      <c r="BI751">
        <f>(AT751-AS751)/(AT751-AM751)</f>
        <v>0</v>
      </c>
      <c r="BJ751">
        <f>(AN751-AT751)/(AN751-AM751)</f>
        <v>0</v>
      </c>
      <c r="BK751">
        <f>(BG751*BE751/AS751)</f>
        <v>0</v>
      </c>
      <c r="BL751">
        <f>(1-BK751)</f>
        <v>0</v>
      </c>
      <c r="BM751">
        <f>$B$11*CK751+$C$11*CL751+$F$11*CM751*(1-CP751)</f>
        <v>0</v>
      </c>
      <c r="BN751">
        <f>BM751*BO751</f>
        <v>0</v>
      </c>
      <c r="BO751">
        <f>($B$11*$D$9+$C$11*$D$9+$F$11*((CZ751+CR751)/MAX(CZ751+CR751+DA751, 0.1)*$I$9+DA751/MAX(CZ751+CR751+DA751, 0.1)*$J$9))/($B$11+$C$11+$F$11)</f>
        <v>0</v>
      </c>
      <c r="BP751">
        <f>($B$11*$K$9+$C$11*$K$9+$F$11*((CZ751+CR751)/MAX(CZ751+CR751+DA751, 0.1)*$P$9+DA751/MAX(CZ751+CR751+DA751, 0.1)*$Q$9))/($B$11+$C$11+$F$11)</f>
        <v>0</v>
      </c>
      <c r="BQ751">
        <v>6</v>
      </c>
      <c r="BR751">
        <v>0.5</v>
      </c>
      <c r="BS751" t="s">
        <v>293</v>
      </c>
      <c r="BT751">
        <v>2</v>
      </c>
      <c r="BU751">
        <v>1626466657</v>
      </c>
      <c r="BV751">
        <v>395.914</v>
      </c>
      <c r="BW751">
        <v>419.958666666667</v>
      </c>
      <c r="BX751">
        <v>23.3707</v>
      </c>
      <c r="BY751">
        <v>12.7133666666667</v>
      </c>
      <c r="BZ751">
        <v>394.365</v>
      </c>
      <c r="CA751">
        <v>23.2621333333333</v>
      </c>
      <c r="CB751">
        <v>899.980666666667</v>
      </c>
      <c r="CC751">
        <v>100.749</v>
      </c>
      <c r="CD751">
        <v>0.0997528333333333</v>
      </c>
      <c r="CE751">
        <v>38.3218333333333</v>
      </c>
      <c r="CF751">
        <v>35.195</v>
      </c>
      <c r="CG751">
        <v>999.9</v>
      </c>
      <c r="CH751">
        <v>0</v>
      </c>
      <c r="CI751">
        <v>0</v>
      </c>
      <c r="CJ751">
        <v>9981.25</v>
      </c>
      <c r="CK751">
        <v>0</v>
      </c>
      <c r="CL751">
        <v>0.221023</v>
      </c>
      <c r="CM751">
        <v>1459.92666666667</v>
      </c>
      <c r="CN751">
        <v>0.972991666666667</v>
      </c>
      <c r="CO751">
        <v>0.0270082666666667</v>
      </c>
      <c r="CP751">
        <v>0</v>
      </c>
      <c r="CQ751">
        <v>868.233666666667</v>
      </c>
      <c r="CR751">
        <v>4.99999</v>
      </c>
      <c r="CS751">
        <v>12819.6333333333</v>
      </c>
      <c r="CT751">
        <v>12727.6666666667</v>
      </c>
      <c r="CU751">
        <v>41.75</v>
      </c>
      <c r="CV751">
        <v>42.7706666666667</v>
      </c>
      <c r="CW751">
        <v>42.4163333333333</v>
      </c>
      <c r="CX751">
        <v>42.583</v>
      </c>
      <c r="CY751">
        <v>44.75</v>
      </c>
      <c r="CZ751">
        <v>1415.63</v>
      </c>
      <c r="DA751">
        <v>39.3</v>
      </c>
      <c r="DB751">
        <v>0</v>
      </c>
      <c r="DC751">
        <v>1626466669.4</v>
      </c>
      <c r="DD751">
        <v>0</v>
      </c>
      <c r="DE751">
        <v>868.871153846154</v>
      </c>
      <c r="DF751">
        <v>-6.18017093333583</v>
      </c>
      <c r="DG751">
        <v>-80.1196581599953</v>
      </c>
      <c r="DH751">
        <v>12828.9115384615</v>
      </c>
      <c r="DI751">
        <v>15</v>
      </c>
      <c r="DJ751">
        <v>1626465084.6</v>
      </c>
      <c r="DK751" t="s">
        <v>294</v>
      </c>
      <c r="DL751">
        <v>1626465076.6</v>
      </c>
      <c r="DM751">
        <v>1626465084.6</v>
      </c>
      <c r="DN751">
        <v>8</v>
      </c>
      <c r="DO751">
        <v>0.212</v>
      </c>
      <c r="DP751">
        <v>0.013</v>
      </c>
      <c r="DQ751">
        <v>1.588</v>
      </c>
      <c r="DR751">
        <v>-0.074</v>
      </c>
      <c r="DS751">
        <v>420</v>
      </c>
      <c r="DT751">
        <v>3</v>
      </c>
      <c r="DU751">
        <v>0.13</v>
      </c>
      <c r="DV751">
        <v>0.03</v>
      </c>
      <c r="DW751">
        <v>-24.1202365853659</v>
      </c>
      <c r="DX751">
        <v>0.236979094076626</v>
      </c>
      <c r="DY751">
        <v>0.0345630618851523</v>
      </c>
      <c r="DZ751">
        <v>1</v>
      </c>
      <c r="EA751">
        <v>869.243696969697</v>
      </c>
      <c r="EB751">
        <v>-6.58543733626177</v>
      </c>
      <c r="EC751">
        <v>0.683833644702561</v>
      </c>
      <c r="ED751">
        <v>1</v>
      </c>
      <c r="EE751">
        <v>10.6290731707317</v>
      </c>
      <c r="EF751">
        <v>0.0999595818815218</v>
      </c>
      <c r="EG751">
        <v>0.0126558002587888</v>
      </c>
      <c r="EH751">
        <v>1</v>
      </c>
      <c r="EI751">
        <v>3</v>
      </c>
      <c r="EJ751">
        <v>3</v>
      </c>
      <c r="EK751" t="s">
        <v>295</v>
      </c>
      <c r="EL751">
        <v>100</v>
      </c>
      <c r="EM751">
        <v>100</v>
      </c>
      <c r="EN751">
        <v>1.55</v>
      </c>
      <c r="EO751">
        <v>0.1087</v>
      </c>
      <c r="EP751">
        <v>0.796380875196005</v>
      </c>
      <c r="EQ751">
        <v>0.00225868272383977</v>
      </c>
      <c r="ER751">
        <v>-9.96746185667655e-07</v>
      </c>
      <c r="ES751">
        <v>2.83711317370827e-10</v>
      </c>
      <c r="ET751">
        <v>-0.071317122073674</v>
      </c>
      <c r="EU751">
        <v>-0.00217948432402501</v>
      </c>
      <c r="EV751">
        <v>0.000453263451741206</v>
      </c>
      <c r="EW751">
        <v>-1.16319206543697e-06</v>
      </c>
      <c r="EX751">
        <v>-2</v>
      </c>
      <c r="EY751">
        <v>2196</v>
      </c>
      <c r="EZ751">
        <v>1</v>
      </c>
      <c r="FA751">
        <v>25</v>
      </c>
      <c r="FB751">
        <v>26.4</v>
      </c>
      <c r="FC751">
        <v>26.2</v>
      </c>
      <c r="FD751">
        <v>18</v>
      </c>
      <c r="FE751">
        <v>849.979</v>
      </c>
      <c r="FF751">
        <v>446.135</v>
      </c>
      <c r="FG751">
        <v>47.0024</v>
      </c>
      <c r="FH751">
        <v>26.3909</v>
      </c>
      <c r="FI751">
        <v>30.0005</v>
      </c>
      <c r="FJ751">
        <v>26.0884</v>
      </c>
      <c r="FK751">
        <v>26.0801</v>
      </c>
      <c r="FL751">
        <v>25.2792</v>
      </c>
      <c r="FM751">
        <v>18.8093</v>
      </c>
      <c r="FN751">
        <v>0</v>
      </c>
      <c r="FO751">
        <v>47</v>
      </c>
      <c r="FP751">
        <v>420</v>
      </c>
      <c r="FQ751">
        <v>12.8358</v>
      </c>
      <c r="FR751">
        <v>101.354</v>
      </c>
      <c r="FS751">
        <v>101.761</v>
      </c>
    </row>
    <row r="752" spans="1:175">
      <c r="A752">
        <v>736</v>
      </c>
      <c r="B752">
        <v>1626466660</v>
      </c>
      <c r="C752">
        <v>1470.40000009537</v>
      </c>
      <c r="D752" t="s">
        <v>1766</v>
      </c>
      <c r="E752" t="s">
        <v>1767</v>
      </c>
      <c r="F752">
        <v>1</v>
      </c>
      <c r="G752" t="s">
        <v>291</v>
      </c>
      <c r="H752">
        <v>1626466659</v>
      </c>
      <c r="I752">
        <f>(J752)/1000</f>
        <v>0</v>
      </c>
      <c r="J752">
        <f>1000*CB752*AH752*(BX752-BY752)/(100*BQ752*(1000-AH752*BX752))</f>
        <v>0</v>
      </c>
      <c r="K752">
        <f>CB752*AH752*(BW752-BV752*(1000-AH752*BY752)/(1000-AH752*BX752))/(100*BQ752)</f>
        <v>0</v>
      </c>
      <c r="L752">
        <f>BV752 - IF(AH752&gt;1, K752*BQ752*100.0/(AJ752*CJ752), 0)</f>
        <v>0</v>
      </c>
      <c r="M752">
        <f>((S752-I752/2)*L752-K752)/(S752+I752/2)</f>
        <v>0</v>
      </c>
      <c r="N752">
        <f>M752*(CC752+CD752)/1000.0</f>
        <v>0</v>
      </c>
      <c r="O752">
        <f>(BV752 - IF(AH752&gt;1, K752*BQ752*100.0/(AJ752*CJ752), 0))*(CC752+CD752)/1000.0</f>
        <v>0</v>
      </c>
      <c r="P752">
        <f>2.0/((1/R752-1/Q752)+SIGN(R752)*SQRT((1/R752-1/Q752)*(1/R752-1/Q752) + 4*BR752/((BR752+1)*(BR752+1))*(2*1/R752*1/Q752-1/Q752*1/Q752)))</f>
        <v>0</v>
      </c>
      <c r="Q752">
        <f>IF(LEFT(BS752,1)&lt;&gt;"0",IF(LEFT(BS752,1)="1",3.0,BT752),$D$5+$E$5*(CJ752*CC752/($K$5*1000))+$F$5*(CJ752*CC752/($K$5*1000))*MAX(MIN(BQ752,$J$5),$I$5)*MAX(MIN(BQ752,$J$5),$I$5)+$G$5*MAX(MIN(BQ752,$J$5),$I$5)*(CJ752*CC752/($K$5*1000))+$H$5*(CJ752*CC752/($K$5*1000))*(CJ752*CC752/($K$5*1000)))</f>
        <v>0</v>
      </c>
      <c r="R752">
        <f>I752*(1000-(1000*0.61365*exp(17.502*V752/(240.97+V752))/(CC752+CD752)+BX752)/2)/(1000*0.61365*exp(17.502*V752/(240.97+V752))/(CC752+CD752)-BX752)</f>
        <v>0</v>
      </c>
      <c r="S752">
        <f>1/((BR752+1)/(P752/1.6)+1/(Q752/1.37)) + BR752/((BR752+1)/(P752/1.6) + BR752/(Q752/1.37))</f>
        <v>0</v>
      </c>
      <c r="T752">
        <f>(BM752*BP752)</f>
        <v>0</v>
      </c>
      <c r="U752">
        <f>(CE752+(T752+2*0.95*5.67E-8*(((CE752+$B$7)+273)^4-(CE752+273)^4)-44100*I752)/(1.84*29.3*Q752+8*0.95*5.67E-8*(CE752+273)^3))</f>
        <v>0</v>
      </c>
      <c r="V752">
        <f>($C$7*CF752+$D$7*CG752+$E$7*U752)</f>
        <v>0</v>
      </c>
      <c r="W752">
        <f>0.61365*exp(17.502*V752/(240.97+V752))</f>
        <v>0</v>
      </c>
      <c r="X752">
        <f>(Y752/Z752*100)</f>
        <v>0</v>
      </c>
      <c r="Y752">
        <f>BX752*(CC752+CD752)/1000</f>
        <v>0</v>
      </c>
      <c r="Z752">
        <f>0.61365*exp(17.502*CE752/(240.97+CE752))</f>
        <v>0</v>
      </c>
      <c r="AA752">
        <f>(W752-BX752*(CC752+CD752)/1000)</f>
        <v>0</v>
      </c>
      <c r="AB752">
        <f>(-I752*44100)</f>
        <v>0</v>
      </c>
      <c r="AC752">
        <f>2*29.3*Q752*0.92*(CE752-V752)</f>
        <v>0</v>
      </c>
      <c r="AD752">
        <f>2*0.95*5.67E-8*(((CE752+$B$7)+273)^4-(V752+273)^4)</f>
        <v>0</v>
      </c>
      <c r="AE752">
        <f>T752+AD752+AB752+AC752</f>
        <v>0</v>
      </c>
      <c r="AF752">
        <v>117</v>
      </c>
      <c r="AG752">
        <v>13</v>
      </c>
      <c r="AH752">
        <f>IF(AF752*$H$13&gt;=AJ752,1.0,(AJ752/(AJ752-AF752*$H$13)))</f>
        <v>0</v>
      </c>
      <c r="AI752">
        <f>(AH752-1)*100</f>
        <v>0</v>
      </c>
      <c r="AJ752">
        <f>MAX(0,($B$13+$C$13*CJ752)/(1+$D$13*CJ752)*CC752/(CE752+273)*$E$13)</f>
        <v>0</v>
      </c>
      <c r="AK752" t="s">
        <v>292</v>
      </c>
      <c r="AL752" t="s">
        <v>292</v>
      </c>
      <c r="AM752">
        <v>0</v>
      </c>
      <c r="AN752">
        <v>0</v>
      </c>
      <c r="AO752">
        <f>1-AM752/AN752</f>
        <v>0</v>
      </c>
      <c r="AP752">
        <v>0</v>
      </c>
      <c r="AQ752" t="s">
        <v>292</v>
      </c>
      <c r="AR752" t="s">
        <v>292</v>
      </c>
      <c r="AS752">
        <v>0</v>
      </c>
      <c r="AT752">
        <v>0</v>
      </c>
      <c r="AU752">
        <f>1-AS752/AT752</f>
        <v>0</v>
      </c>
      <c r="AV752">
        <v>0.5</v>
      </c>
      <c r="AW752">
        <f>BN752</f>
        <v>0</v>
      </c>
      <c r="AX752">
        <f>K752</f>
        <v>0</v>
      </c>
      <c r="AY752">
        <f>AU752*AV752*AW752</f>
        <v>0</v>
      </c>
      <c r="AZ752">
        <f>(AX752-AP752)/AW752</f>
        <v>0</v>
      </c>
      <c r="BA752">
        <f>(AN752-AT752)/AT752</f>
        <v>0</v>
      </c>
      <c r="BB752">
        <f>AM752/(AO752+AM752/AT752)</f>
        <v>0</v>
      </c>
      <c r="BC752" t="s">
        <v>292</v>
      </c>
      <c r="BD752">
        <v>0</v>
      </c>
      <c r="BE752">
        <f>IF(BD752&lt;&gt;0, BD752, BB752)</f>
        <v>0</v>
      </c>
      <c r="BF752">
        <f>1-BE752/AT752</f>
        <v>0</v>
      </c>
      <c r="BG752">
        <f>(AT752-AS752)/(AT752-BE752)</f>
        <v>0</v>
      </c>
      <c r="BH752">
        <f>(AN752-AT752)/(AN752-BE752)</f>
        <v>0</v>
      </c>
      <c r="BI752">
        <f>(AT752-AS752)/(AT752-AM752)</f>
        <v>0</v>
      </c>
      <c r="BJ752">
        <f>(AN752-AT752)/(AN752-AM752)</f>
        <v>0</v>
      </c>
      <c r="BK752">
        <f>(BG752*BE752/AS752)</f>
        <v>0</v>
      </c>
      <c r="BL752">
        <f>(1-BK752)</f>
        <v>0</v>
      </c>
      <c r="BM752">
        <f>$B$11*CK752+$C$11*CL752+$F$11*CM752*(1-CP752)</f>
        <v>0</v>
      </c>
      <c r="BN752">
        <f>BM752*BO752</f>
        <v>0</v>
      </c>
      <c r="BO752">
        <f>($B$11*$D$9+$C$11*$D$9+$F$11*((CZ752+CR752)/MAX(CZ752+CR752+DA752, 0.1)*$I$9+DA752/MAX(CZ752+CR752+DA752, 0.1)*$J$9))/($B$11+$C$11+$F$11)</f>
        <v>0</v>
      </c>
      <c r="BP752">
        <f>($B$11*$K$9+$C$11*$K$9+$F$11*((CZ752+CR752)/MAX(CZ752+CR752+DA752, 0.1)*$P$9+DA752/MAX(CZ752+CR752+DA752, 0.1)*$Q$9))/($B$11+$C$11+$F$11)</f>
        <v>0</v>
      </c>
      <c r="BQ752">
        <v>6</v>
      </c>
      <c r="BR752">
        <v>0.5</v>
      </c>
      <c r="BS752" t="s">
        <v>293</v>
      </c>
      <c r="BT752">
        <v>2</v>
      </c>
      <c r="BU752">
        <v>1626466659</v>
      </c>
      <c r="BV752">
        <v>395.935</v>
      </c>
      <c r="BW752">
        <v>419.973666666667</v>
      </c>
      <c r="BX752">
        <v>23.3796666666667</v>
      </c>
      <c r="BY752">
        <v>12.7187</v>
      </c>
      <c r="BZ752">
        <v>394.386</v>
      </c>
      <c r="CA752">
        <v>23.2709</v>
      </c>
      <c r="CB752">
        <v>900.016</v>
      </c>
      <c r="CC752">
        <v>100.748333333333</v>
      </c>
      <c r="CD752">
        <v>0.099766</v>
      </c>
      <c r="CE752">
        <v>38.3351666666667</v>
      </c>
      <c r="CF752">
        <v>35.1952333333333</v>
      </c>
      <c r="CG752">
        <v>999.9</v>
      </c>
      <c r="CH752">
        <v>0</v>
      </c>
      <c r="CI752">
        <v>0</v>
      </c>
      <c r="CJ752">
        <v>9985</v>
      </c>
      <c r="CK752">
        <v>0</v>
      </c>
      <c r="CL752">
        <v>0.221023</v>
      </c>
      <c r="CM752">
        <v>1459.91666666667</v>
      </c>
      <c r="CN752">
        <v>0.972991666666667</v>
      </c>
      <c r="CO752">
        <v>0.0270082666666667</v>
      </c>
      <c r="CP752">
        <v>0</v>
      </c>
      <c r="CQ752">
        <v>868.043333333333</v>
      </c>
      <c r="CR752">
        <v>4.99999</v>
      </c>
      <c r="CS752">
        <v>12816.8333333333</v>
      </c>
      <c r="CT752">
        <v>12727.5666666667</v>
      </c>
      <c r="CU752">
        <v>41.75</v>
      </c>
      <c r="CV752">
        <v>42.812</v>
      </c>
      <c r="CW752">
        <v>42.3956666666667</v>
      </c>
      <c r="CX752">
        <v>42.625</v>
      </c>
      <c r="CY752">
        <v>44.75</v>
      </c>
      <c r="CZ752">
        <v>1415.62</v>
      </c>
      <c r="DA752">
        <v>39.29</v>
      </c>
      <c r="DB752">
        <v>0</v>
      </c>
      <c r="DC752">
        <v>1626466671.2</v>
      </c>
      <c r="DD752">
        <v>0</v>
      </c>
      <c r="DE752">
        <v>868.69776</v>
      </c>
      <c r="DF752">
        <v>-6.58938460573066</v>
      </c>
      <c r="DG752">
        <v>-81.7307692735699</v>
      </c>
      <c r="DH752">
        <v>12826.12</v>
      </c>
      <c r="DI752">
        <v>15</v>
      </c>
      <c r="DJ752">
        <v>1626465084.6</v>
      </c>
      <c r="DK752" t="s">
        <v>294</v>
      </c>
      <c r="DL752">
        <v>1626465076.6</v>
      </c>
      <c r="DM752">
        <v>1626465084.6</v>
      </c>
      <c r="DN752">
        <v>8</v>
      </c>
      <c r="DO752">
        <v>0.212</v>
      </c>
      <c r="DP752">
        <v>0.013</v>
      </c>
      <c r="DQ752">
        <v>1.588</v>
      </c>
      <c r="DR752">
        <v>-0.074</v>
      </c>
      <c r="DS752">
        <v>420</v>
      </c>
      <c r="DT752">
        <v>3</v>
      </c>
      <c r="DU752">
        <v>0.13</v>
      </c>
      <c r="DV752">
        <v>0.03</v>
      </c>
      <c r="DW752">
        <v>-24.1101682926829</v>
      </c>
      <c r="DX752">
        <v>0.338623693379814</v>
      </c>
      <c r="DY752">
        <v>0.0423280016815508</v>
      </c>
      <c r="DZ752">
        <v>1</v>
      </c>
      <c r="EA752">
        <v>869.046484848485</v>
      </c>
      <c r="EB752">
        <v>-6.39460450630012</v>
      </c>
      <c r="EC752">
        <v>0.665197401606296</v>
      </c>
      <c r="ED752">
        <v>1</v>
      </c>
      <c r="EE752">
        <v>10.6328804878049</v>
      </c>
      <c r="EF752">
        <v>0.132271777003479</v>
      </c>
      <c r="EG752">
        <v>0.0152299163156451</v>
      </c>
      <c r="EH752">
        <v>0</v>
      </c>
      <c r="EI752">
        <v>2</v>
      </c>
      <c r="EJ752">
        <v>3</v>
      </c>
      <c r="EK752" t="s">
        <v>354</v>
      </c>
      <c r="EL752">
        <v>100</v>
      </c>
      <c r="EM752">
        <v>100</v>
      </c>
      <c r="EN752">
        <v>1.549</v>
      </c>
      <c r="EO752">
        <v>0.1089</v>
      </c>
      <c r="EP752">
        <v>0.796380875196005</v>
      </c>
      <c r="EQ752">
        <v>0.00225868272383977</v>
      </c>
      <c r="ER752">
        <v>-9.96746185667655e-07</v>
      </c>
      <c r="ES752">
        <v>2.83711317370827e-10</v>
      </c>
      <c r="ET752">
        <v>-0.071317122073674</v>
      </c>
      <c r="EU752">
        <v>-0.00217948432402501</v>
      </c>
      <c r="EV752">
        <v>0.000453263451741206</v>
      </c>
      <c r="EW752">
        <v>-1.16319206543697e-06</v>
      </c>
      <c r="EX752">
        <v>-2</v>
      </c>
      <c r="EY752">
        <v>2196</v>
      </c>
      <c r="EZ752">
        <v>1</v>
      </c>
      <c r="FA752">
        <v>25</v>
      </c>
      <c r="FB752">
        <v>26.4</v>
      </c>
      <c r="FC752">
        <v>26.3</v>
      </c>
      <c r="FD752">
        <v>18</v>
      </c>
      <c r="FE752">
        <v>849.926</v>
      </c>
      <c r="FF752">
        <v>446.173</v>
      </c>
      <c r="FG752">
        <v>47.0023</v>
      </c>
      <c r="FH752">
        <v>26.3945</v>
      </c>
      <c r="FI752">
        <v>30.0005</v>
      </c>
      <c r="FJ752">
        <v>26.0911</v>
      </c>
      <c r="FK752">
        <v>26.0828</v>
      </c>
      <c r="FL752">
        <v>25.2783</v>
      </c>
      <c r="FM752">
        <v>18.8093</v>
      </c>
      <c r="FN752">
        <v>0</v>
      </c>
      <c r="FO752">
        <v>47</v>
      </c>
      <c r="FP752">
        <v>420</v>
      </c>
      <c r="FQ752">
        <v>12.8355</v>
      </c>
      <c r="FR752">
        <v>101.354</v>
      </c>
      <c r="FS752">
        <v>101.761</v>
      </c>
    </row>
    <row r="753" spans="1:175">
      <c r="A753">
        <v>737</v>
      </c>
      <c r="B753">
        <v>1626466662</v>
      </c>
      <c r="C753">
        <v>1472.40000009537</v>
      </c>
      <c r="D753" t="s">
        <v>1768</v>
      </c>
      <c r="E753" t="s">
        <v>1769</v>
      </c>
      <c r="F753">
        <v>1</v>
      </c>
      <c r="G753" t="s">
        <v>291</v>
      </c>
      <c r="H753">
        <v>1626466661</v>
      </c>
      <c r="I753">
        <f>(J753)/1000</f>
        <v>0</v>
      </c>
      <c r="J753">
        <f>1000*CB753*AH753*(BX753-BY753)/(100*BQ753*(1000-AH753*BX753))</f>
        <v>0</v>
      </c>
      <c r="K753">
        <f>CB753*AH753*(BW753-BV753*(1000-AH753*BY753)/(1000-AH753*BX753))/(100*BQ753)</f>
        <v>0</v>
      </c>
      <c r="L753">
        <f>BV753 - IF(AH753&gt;1, K753*BQ753*100.0/(AJ753*CJ753), 0)</f>
        <v>0</v>
      </c>
      <c r="M753">
        <f>((S753-I753/2)*L753-K753)/(S753+I753/2)</f>
        <v>0</v>
      </c>
      <c r="N753">
        <f>M753*(CC753+CD753)/1000.0</f>
        <v>0</v>
      </c>
      <c r="O753">
        <f>(BV753 - IF(AH753&gt;1, K753*BQ753*100.0/(AJ753*CJ753), 0))*(CC753+CD753)/1000.0</f>
        <v>0</v>
      </c>
      <c r="P753">
        <f>2.0/((1/R753-1/Q753)+SIGN(R753)*SQRT((1/R753-1/Q753)*(1/R753-1/Q753) + 4*BR753/((BR753+1)*(BR753+1))*(2*1/R753*1/Q753-1/Q753*1/Q753)))</f>
        <v>0</v>
      </c>
      <c r="Q753">
        <f>IF(LEFT(BS753,1)&lt;&gt;"0",IF(LEFT(BS753,1)="1",3.0,BT753),$D$5+$E$5*(CJ753*CC753/($K$5*1000))+$F$5*(CJ753*CC753/($K$5*1000))*MAX(MIN(BQ753,$J$5),$I$5)*MAX(MIN(BQ753,$J$5),$I$5)+$G$5*MAX(MIN(BQ753,$J$5),$I$5)*(CJ753*CC753/($K$5*1000))+$H$5*(CJ753*CC753/($K$5*1000))*(CJ753*CC753/($K$5*1000)))</f>
        <v>0</v>
      </c>
      <c r="R753">
        <f>I753*(1000-(1000*0.61365*exp(17.502*V753/(240.97+V753))/(CC753+CD753)+BX753)/2)/(1000*0.61365*exp(17.502*V753/(240.97+V753))/(CC753+CD753)-BX753)</f>
        <v>0</v>
      </c>
      <c r="S753">
        <f>1/((BR753+1)/(P753/1.6)+1/(Q753/1.37)) + BR753/((BR753+1)/(P753/1.6) + BR753/(Q753/1.37))</f>
        <v>0</v>
      </c>
      <c r="T753">
        <f>(BM753*BP753)</f>
        <v>0</v>
      </c>
      <c r="U753">
        <f>(CE753+(T753+2*0.95*5.67E-8*(((CE753+$B$7)+273)^4-(CE753+273)^4)-44100*I753)/(1.84*29.3*Q753+8*0.95*5.67E-8*(CE753+273)^3))</f>
        <v>0</v>
      </c>
      <c r="V753">
        <f>($C$7*CF753+$D$7*CG753+$E$7*U753)</f>
        <v>0</v>
      </c>
      <c r="W753">
        <f>0.61365*exp(17.502*V753/(240.97+V753))</f>
        <v>0</v>
      </c>
      <c r="X753">
        <f>(Y753/Z753*100)</f>
        <v>0</v>
      </c>
      <c r="Y753">
        <f>BX753*(CC753+CD753)/1000</f>
        <v>0</v>
      </c>
      <c r="Z753">
        <f>0.61365*exp(17.502*CE753/(240.97+CE753))</f>
        <v>0</v>
      </c>
      <c r="AA753">
        <f>(W753-BX753*(CC753+CD753)/1000)</f>
        <v>0</v>
      </c>
      <c r="AB753">
        <f>(-I753*44100)</f>
        <v>0</v>
      </c>
      <c r="AC753">
        <f>2*29.3*Q753*0.92*(CE753-V753)</f>
        <v>0</v>
      </c>
      <c r="AD753">
        <f>2*0.95*5.67E-8*(((CE753+$B$7)+273)^4-(V753+273)^4)</f>
        <v>0</v>
      </c>
      <c r="AE753">
        <f>T753+AD753+AB753+AC753</f>
        <v>0</v>
      </c>
      <c r="AF753">
        <v>117</v>
      </c>
      <c r="AG753">
        <v>13</v>
      </c>
      <c r="AH753">
        <f>IF(AF753*$H$13&gt;=AJ753,1.0,(AJ753/(AJ753-AF753*$H$13)))</f>
        <v>0</v>
      </c>
      <c r="AI753">
        <f>(AH753-1)*100</f>
        <v>0</v>
      </c>
      <c r="AJ753">
        <f>MAX(0,($B$13+$C$13*CJ753)/(1+$D$13*CJ753)*CC753/(CE753+273)*$E$13)</f>
        <v>0</v>
      </c>
      <c r="AK753" t="s">
        <v>292</v>
      </c>
      <c r="AL753" t="s">
        <v>292</v>
      </c>
      <c r="AM753">
        <v>0</v>
      </c>
      <c r="AN753">
        <v>0</v>
      </c>
      <c r="AO753">
        <f>1-AM753/AN753</f>
        <v>0</v>
      </c>
      <c r="AP753">
        <v>0</v>
      </c>
      <c r="AQ753" t="s">
        <v>292</v>
      </c>
      <c r="AR753" t="s">
        <v>292</v>
      </c>
      <c r="AS753">
        <v>0</v>
      </c>
      <c r="AT753">
        <v>0</v>
      </c>
      <c r="AU753">
        <f>1-AS753/AT753</f>
        <v>0</v>
      </c>
      <c r="AV753">
        <v>0.5</v>
      </c>
      <c r="AW753">
        <f>BN753</f>
        <v>0</v>
      </c>
      <c r="AX753">
        <f>K753</f>
        <v>0</v>
      </c>
      <c r="AY753">
        <f>AU753*AV753*AW753</f>
        <v>0</v>
      </c>
      <c r="AZ753">
        <f>(AX753-AP753)/AW753</f>
        <v>0</v>
      </c>
      <c r="BA753">
        <f>(AN753-AT753)/AT753</f>
        <v>0</v>
      </c>
      <c r="BB753">
        <f>AM753/(AO753+AM753/AT753)</f>
        <v>0</v>
      </c>
      <c r="BC753" t="s">
        <v>292</v>
      </c>
      <c r="BD753">
        <v>0</v>
      </c>
      <c r="BE753">
        <f>IF(BD753&lt;&gt;0, BD753, BB753)</f>
        <v>0</v>
      </c>
      <c r="BF753">
        <f>1-BE753/AT753</f>
        <v>0</v>
      </c>
      <c r="BG753">
        <f>(AT753-AS753)/(AT753-BE753)</f>
        <v>0</v>
      </c>
      <c r="BH753">
        <f>(AN753-AT753)/(AN753-BE753)</f>
        <v>0</v>
      </c>
      <c r="BI753">
        <f>(AT753-AS753)/(AT753-AM753)</f>
        <v>0</v>
      </c>
      <c r="BJ753">
        <f>(AN753-AT753)/(AN753-AM753)</f>
        <v>0</v>
      </c>
      <c r="BK753">
        <f>(BG753*BE753/AS753)</f>
        <v>0</v>
      </c>
      <c r="BL753">
        <f>(1-BK753)</f>
        <v>0</v>
      </c>
      <c r="BM753">
        <f>$B$11*CK753+$C$11*CL753+$F$11*CM753*(1-CP753)</f>
        <v>0</v>
      </c>
      <c r="BN753">
        <f>BM753*BO753</f>
        <v>0</v>
      </c>
      <c r="BO753">
        <f>($B$11*$D$9+$C$11*$D$9+$F$11*((CZ753+CR753)/MAX(CZ753+CR753+DA753, 0.1)*$I$9+DA753/MAX(CZ753+CR753+DA753, 0.1)*$J$9))/($B$11+$C$11+$F$11)</f>
        <v>0</v>
      </c>
      <c r="BP753">
        <f>($B$11*$K$9+$C$11*$K$9+$F$11*((CZ753+CR753)/MAX(CZ753+CR753+DA753, 0.1)*$P$9+DA753/MAX(CZ753+CR753+DA753, 0.1)*$Q$9))/($B$11+$C$11+$F$11)</f>
        <v>0</v>
      </c>
      <c r="BQ753">
        <v>6</v>
      </c>
      <c r="BR753">
        <v>0.5</v>
      </c>
      <c r="BS753" t="s">
        <v>293</v>
      </c>
      <c r="BT753">
        <v>2</v>
      </c>
      <c r="BU753">
        <v>1626466661</v>
      </c>
      <c r="BV753">
        <v>395.912333333333</v>
      </c>
      <c r="BW753">
        <v>420</v>
      </c>
      <c r="BX753">
        <v>23.3960666666667</v>
      </c>
      <c r="BY753">
        <v>12.7301333333333</v>
      </c>
      <c r="BZ753">
        <v>394.362666666667</v>
      </c>
      <c r="CA753">
        <v>23.2870333333333</v>
      </c>
      <c r="CB753">
        <v>900.036</v>
      </c>
      <c r="CC753">
        <v>100.748333333333</v>
      </c>
      <c r="CD753">
        <v>0.100018766666667</v>
      </c>
      <c r="CE753">
        <v>38.3461666666667</v>
      </c>
      <c r="CF753">
        <v>35.1977666666667</v>
      </c>
      <c r="CG753">
        <v>999.9</v>
      </c>
      <c r="CH753">
        <v>0</v>
      </c>
      <c r="CI753">
        <v>0</v>
      </c>
      <c r="CJ753">
        <v>10009.9666666667</v>
      </c>
      <c r="CK753">
        <v>0</v>
      </c>
      <c r="CL753">
        <v>0.221023</v>
      </c>
      <c r="CM753">
        <v>1460.00333333333</v>
      </c>
      <c r="CN753">
        <v>0.972993</v>
      </c>
      <c r="CO753">
        <v>0.0270067</v>
      </c>
      <c r="CP753">
        <v>0</v>
      </c>
      <c r="CQ753">
        <v>868.020666666667</v>
      </c>
      <c r="CR753">
        <v>4.99999</v>
      </c>
      <c r="CS753">
        <v>12816.4</v>
      </c>
      <c r="CT753">
        <v>12728.3333333333</v>
      </c>
      <c r="CU753">
        <v>41.75</v>
      </c>
      <c r="CV753">
        <v>42.812</v>
      </c>
      <c r="CW753">
        <v>42.437</v>
      </c>
      <c r="CX753">
        <v>42.625</v>
      </c>
      <c r="CY753">
        <v>44.75</v>
      </c>
      <c r="CZ753">
        <v>1415.70333333333</v>
      </c>
      <c r="DA753">
        <v>39.2933333333333</v>
      </c>
      <c r="DB753">
        <v>0</v>
      </c>
      <c r="DC753">
        <v>1626466673</v>
      </c>
      <c r="DD753">
        <v>0</v>
      </c>
      <c r="DE753">
        <v>868.572153846154</v>
      </c>
      <c r="DF753">
        <v>-6.70694015085054</v>
      </c>
      <c r="DG753">
        <v>-84.5606836536823</v>
      </c>
      <c r="DH753">
        <v>12824.4538461538</v>
      </c>
      <c r="DI753">
        <v>15</v>
      </c>
      <c r="DJ753">
        <v>1626465084.6</v>
      </c>
      <c r="DK753" t="s">
        <v>294</v>
      </c>
      <c r="DL753">
        <v>1626465076.6</v>
      </c>
      <c r="DM753">
        <v>1626465084.6</v>
      </c>
      <c r="DN753">
        <v>8</v>
      </c>
      <c r="DO753">
        <v>0.212</v>
      </c>
      <c r="DP753">
        <v>0.013</v>
      </c>
      <c r="DQ753">
        <v>1.588</v>
      </c>
      <c r="DR753">
        <v>-0.074</v>
      </c>
      <c r="DS753">
        <v>420</v>
      </c>
      <c r="DT753">
        <v>3</v>
      </c>
      <c r="DU753">
        <v>0.13</v>
      </c>
      <c r="DV753">
        <v>0.03</v>
      </c>
      <c r="DW753">
        <v>-24.1033707317073</v>
      </c>
      <c r="DX753">
        <v>0.348355400696899</v>
      </c>
      <c r="DY753">
        <v>0.0430319747476703</v>
      </c>
      <c r="DZ753">
        <v>1</v>
      </c>
      <c r="EA753">
        <v>868.872485714286</v>
      </c>
      <c r="EB753">
        <v>-6.04924461839625</v>
      </c>
      <c r="EC753">
        <v>0.664701151815229</v>
      </c>
      <c r="ED753">
        <v>1</v>
      </c>
      <c r="EE753">
        <v>10.6368634146341</v>
      </c>
      <c r="EF753">
        <v>0.165121254355405</v>
      </c>
      <c r="EG753">
        <v>0.0175498697944937</v>
      </c>
      <c r="EH753">
        <v>0</v>
      </c>
      <c r="EI753">
        <v>2</v>
      </c>
      <c r="EJ753">
        <v>3</v>
      </c>
      <c r="EK753" t="s">
        <v>354</v>
      </c>
      <c r="EL753">
        <v>100</v>
      </c>
      <c r="EM753">
        <v>100</v>
      </c>
      <c r="EN753">
        <v>1.55</v>
      </c>
      <c r="EO753">
        <v>0.1091</v>
      </c>
      <c r="EP753">
        <v>0.796380875196005</v>
      </c>
      <c r="EQ753">
        <v>0.00225868272383977</v>
      </c>
      <c r="ER753">
        <v>-9.96746185667655e-07</v>
      </c>
      <c r="ES753">
        <v>2.83711317370827e-10</v>
      </c>
      <c r="ET753">
        <v>-0.071317122073674</v>
      </c>
      <c r="EU753">
        <v>-0.00217948432402501</v>
      </c>
      <c r="EV753">
        <v>0.000453263451741206</v>
      </c>
      <c r="EW753">
        <v>-1.16319206543697e-06</v>
      </c>
      <c r="EX753">
        <v>-2</v>
      </c>
      <c r="EY753">
        <v>2196</v>
      </c>
      <c r="EZ753">
        <v>1</v>
      </c>
      <c r="FA753">
        <v>25</v>
      </c>
      <c r="FB753">
        <v>26.4</v>
      </c>
      <c r="FC753">
        <v>26.3</v>
      </c>
      <c r="FD753">
        <v>18</v>
      </c>
      <c r="FE753">
        <v>849.998</v>
      </c>
      <c r="FF753">
        <v>446.307</v>
      </c>
      <c r="FG753">
        <v>47.0024</v>
      </c>
      <c r="FH753">
        <v>26.3978</v>
      </c>
      <c r="FI753">
        <v>30.0007</v>
      </c>
      <c r="FJ753">
        <v>26.0941</v>
      </c>
      <c r="FK753">
        <v>26.0859</v>
      </c>
      <c r="FL753">
        <v>25.2787</v>
      </c>
      <c r="FM753">
        <v>18.5074</v>
      </c>
      <c r="FN753">
        <v>0</v>
      </c>
      <c r="FO753">
        <v>47</v>
      </c>
      <c r="FP753">
        <v>420</v>
      </c>
      <c r="FQ753">
        <v>12.8499</v>
      </c>
      <c r="FR753">
        <v>101.353</v>
      </c>
      <c r="FS753">
        <v>101.76</v>
      </c>
    </row>
    <row r="754" spans="1:175">
      <c r="A754">
        <v>738</v>
      </c>
      <c r="B754">
        <v>1626466664</v>
      </c>
      <c r="C754">
        <v>1474.40000009537</v>
      </c>
      <c r="D754" t="s">
        <v>1770</v>
      </c>
      <c r="E754" t="s">
        <v>1771</v>
      </c>
      <c r="F754">
        <v>1</v>
      </c>
      <c r="G754" t="s">
        <v>291</v>
      </c>
      <c r="H754">
        <v>1626466663</v>
      </c>
      <c r="I754">
        <f>(J754)/1000</f>
        <v>0</v>
      </c>
      <c r="J754">
        <f>1000*CB754*AH754*(BX754-BY754)/(100*BQ754*(1000-AH754*BX754))</f>
        <v>0</v>
      </c>
      <c r="K754">
        <f>CB754*AH754*(BW754-BV754*(1000-AH754*BY754)/(1000-AH754*BX754))/(100*BQ754)</f>
        <v>0</v>
      </c>
      <c r="L754">
        <f>BV754 - IF(AH754&gt;1, K754*BQ754*100.0/(AJ754*CJ754), 0)</f>
        <v>0</v>
      </c>
      <c r="M754">
        <f>((S754-I754/2)*L754-K754)/(S754+I754/2)</f>
        <v>0</v>
      </c>
      <c r="N754">
        <f>M754*(CC754+CD754)/1000.0</f>
        <v>0</v>
      </c>
      <c r="O754">
        <f>(BV754 - IF(AH754&gt;1, K754*BQ754*100.0/(AJ754*CJ754), 0))*(CC754+CD754)/1000.0</f>
        <v>0</v>
      </c>
      <c r="P754">
        <f>2.0/((1/R754-1/Q754)+SIGN(R754)*SQRT((1/R754-1/Q754)*(1/R754-1/Q754) + 4*BR754/((BR754+1)*(BR754+1))*(2*1/R754*1/Q754-1/Q754*1/Q754)))</f>
        <v>0</v>
      </c>
      <c r="Q754">
        <f>IF(LEFT(BS754,1)&lt;&gt;"0",IF(LEFT(BS754,1)="1",3.0,BT754),$D$5+$E$5*(CJ754*CC754/($K$5*1000))+$F$5*(CJ754*CC754/($K$5*1000))*MAX(MIN(BQ754,$J$5),$I$5)*MAX(MIN(BQ754,$J$5),$I$5)+$G$5*MAX(MIN(BQ754,$J$5),$I$5)*(CJ754*CC754/($K$5*1000))+$H$5*(CJ754*CC754/($K$5*1000))*(CJ754*CC754/($K$5*1000)))</f>
        <v>0</v>
      </c>
      <c r="R754">
        <f>I754*(1000-(1000*0.61365*exp(17.502*V754/(240.97+V754))/(CC754+CD754)+BX754)/2)/(1000*0.61365*exp(17.502*V754/(240.97+V754))/(CC754+CD754)-BX754)</f>
        <v>0</v>
      </c>
      <c r="S754">
        <f>1/((BR754+1)/(P754/1.6)+1/(Q754/1.37)) + BR754/((BR754+1)/(P754/1.6) + BR754/(Q754/1.37))</f>
        <v>0</v>
      </c>
      <c r="T754">
        <f>(BM754*BP754)</f>
        <v>0</v>
      </c>
      <c r="U754">
        <f>(CE754+(T754+2*0.95*5.67E-8*(((CE754+$B$7)+273)^4-(CE754+273)^4)-44100*I754)/(1.84*29.3*Q754+8*0.95*5.67E-8*(CE754+273)^3))</f>
        <v>0</v>
      </c>
      <c r="V754">
        <f>($C$7*CF754+$D$7*CG754+$E$7*U754)</f>
        <v>0</v>
      </c>
      <c r="W754">
        <f>0.61365*exp(17.502*V754/(240.97+V754))</f>
        <v>0</v>
      </c>
      <c r="X754">
        <f>(Y754/Z754*100)</f>
        <v>0</v>
      </c>
      <c r="Y754">
        <f>BX754*(CC754+CD754)/1000</f>
        <v>0</v>
      </c>
      <c r="Z754">
        <f>0.61365*exp(17.502*CE754/(240.97+CE754))</f>
        <v>0</v>
      </c>
      <c r="AA754">
        <f>(W754-BX754*(CC754+CD754)/1000)</f>
        <v>0</v>
      </c>
      <c r="AB754">
        <f>(-I754*44100)</f>
        <v>0</v>
      </c>
      <c r="AC754">
        <f>2*29.3*Q754*0.92*(CE754-V754)</f>
        <v>0</v>
      </c>
      <c r="AD754">
        <f>2*0.95*5.67E-8*(((CE754+$B$7)+273)^4-(V754+273)^4)</f>
        <v>0</v>
      </c>
      <c r="AE754">
        <f>T754+AD754+AB754+AC754</f>
        <v>0</v>
      </c>
      <c r="AF754">
        <v>117</v>
      </c>
      <c r="AG754">
        <v>13</v>
      </c>
      <c r="AH754">
        <f>IF(AF754*$H$13&gt;=AJ754,1.0,(AJ754/(AJ754-AF754*$H$13)))</f>
        <v>0</v>
      </c>
      <c r="AI754">
        <f>(AH754-1)*100</f>
        <v>0</v>
      </c>
      <c r="AJ754">
        <f>MAX(0,($B$13+$C$13*CJ754)/(1+$D$13*CJ754)*CC754/(CE754+273)*$E$13)</f>
        <v>0</v>
      </c>
      <c r="AK754" t="s">
        <v>292</v>
      </c>
      <c r="AL754" t="s">
        <v>292</v>
      </c>
      <c r="AM754">
        <v>0</v>
      </c>
      <c r="AN754">
        <v>0</v>
      </c>
      <c r="AO754">
        <f>1-AM754/AN754</f>
        <v>0</v>
      </c>
      <c r="AP754">
        <v>0</v>
      </c>
      <c r="AQ754" t="s">
        <v>292</v>
      </c>
      <c r="AR754" t="s">
        <v>292</v>
      </c>
      <c r="AS754">
        <v>0</v>
      </c>
      <c r="AT754">
        <v>0</v>
      </c>
      <c r="AU754">
        <f>1-AS754/AT754</f>
        <v>0</v>
      </c>
      <c r="AV754">
        <v>0.5</v>
      </c>
      <c r="AW754">
        <f>BN754</f>
        <v>0</v>
      </c>
      <c r="AX754">
        <f>K754</f>
        <v>0</v>
      </c>
      <c r="AY754">
        <f>AU754*AV754*AW754</f>
        <v>0</v>
      </c>
      <c r="AZ754">
        <f>(AX754-AP754)/AW754</f>
        <v>0</v>
      </c>
      <c r="BA754">
        <f>(AN754-AT754)/AT754</f>
        <v>0</v>
      </c>
      <c r="BB754">
        <f>AM754/(AO754+AM754/AT754)</f>
        <v>0</v>
      </c>
      <c r="BC754" t="s">
        <v>292</v>
      </c>
      <c r="BD754">
        <v>0</v>
      </c>
      <c r="BE754">
        <f>IF(BD754&lt;&gt;0, BD754, BB754)</f>
        <v>0</v>
      </c>
      <c r="BF754">
        <f>1-BE754/AT754</f>
        <v>0</v>
      </c>
      <c r="BG754">
        <f>(AT754-AS754)/(AT754-BE754)</f>
        <v>0</v>
      </c>
      <c r="BH754">
        <f>(AN754-AT754)/(AN754-BE754)</f>
        <v>0</v>
      </c>
      <c r="BI754">
        <f>(AT754-AS754)/(AT754-AM754)</f>
        <v>0</v>
      </c>
      <c r="BJ754">
        <f>(AN754-AT754)/(AN754-AM754)</f>
        <v>0</v>
      </c>
      <c r="BK754">
        <f>(BG754*BE754/AS754)</f>
        <v>0</v>
      </c>
      <c r="BL754">
        <f>(1-BK754)</f>
        <v>0</v>
      </c>
      <c r="BM754">
        <f>$B$11*CK754+$C$11*CL754+$F$11*CM754*(1-CP754)</f>
        <v>0</v>
      </c>
      <c r="BN754">
        <f>BM754*BO754</f>
        <v>0</v>
      </c>
      <c r="BO754">
        <f>($B$11*$D$9+$C$11*$D$9+$F$11*((CZ754+CR754)/MAX(CZ754+CR754+DA754, 0.1)*$I$9+DA754/MAX(CZ754+CR754+DA754, 0.1)*$J$9))/($B$11+$C$11+$F$11)</f>
        <v>0</v>
      </c>
      <c r="BP754">
        <f>($B$11*$K$9+$C$11*$K$9+$F$11*((CZ754+CR754)/MAX(CZ754+CR754+DA754, 0.1)*$P$9+DA754/MAX(CZ754+CR754+DA754, 0.1)*$Q$9))/($B$11+$C$11+$F$11)</f>
        <v>0</v>
      </c>
      <c r="BQ754">
        <v>6</v>
      </c>
      <c r="BR754">
        <v>0.5</v>
      </c>
      <c r="BS754" t="s">
        <v>293</v>
      </c>
      <c r="BT754">
        <v>2</v>
      </c>
      <c r="BU754">
        <v>1626466663</v>
      </c>
      <c r="BV754">
        <v>395.900333333333</v>
      </c>
      <c r="BW754">
        <v>419.995333333333</v>
      </c>
      <c r="BX754">
        <v>23.4088666666667</v>
      </c>
      <c r="BY754">
        <v>12.7423333333333</v>
      </c>
      <c r="BZ754">
        <v>394.350666666667</v>
      </c>
      <c r="CA754">
        <v>23.2996333333333</v>
      </c>
      <c r="CB754">
        <v>899.986333333333</v>
      </c>
      <c r="CC754">
        <v>100.748666666667</v>
      </c>
      <c r="CD754">
        <v>0.0994832333333333</v>
      </c>
      <c r="CE754">
        <v>38.3544666666667</v>
      </c>
      <c r="CF754">
        <v>35.2078333333333</v>
      </c>
      <c r="CG754">
        <v>999.9</v>
      </c>
      <c r="CH754">
        <v>0</v>
      </c>
      <c r="CI754">
        <v>0</v>
      </c>
      <c r="CJ754">
        <v>10016.2666666667</v>
      </c>
      <c r="CK754">
        <v>0</v>
      </c>
      <c r="CL754">
        <v>0.221023</v>
      </c>
      <c r="CM754">
        <v>1459.99666666667</v>
      </c>
      <c r="CN754">
        <v>0.972993</v>
      </c>
      <c r="CO754">
        <v>0.0270067</v>
      </c>
      <c r="CP754">
        <v>0</v>
      </c>
      <c r="CQ754">
        <v>867.775333333333</v>
      </c>
      <c r="CR754">
        <v>4.99999</v>
      </c>
      <c r="CS754">
        <v>12812.3333333333</v>
      </c>
      <c r="CT754">
        <v>12728.3</v>
      </c>
      <c r="CU754">
        <v>41.75</v>
      </c>
      <c r="CV754">
        <v>42.812</v>
      </c>
      <c r="CW754">
        <v>42.437</v>
      </c>
      <c r="CX754">
        <v>42.625</v>
      </c>
      <c r="CY754">
        <v>44.75</v>
      </c>
      <c r="CZ754">
        <v>1415.7</v>
      </c>
      <c r="DA754">
        <v>39.29</v>
      </c>
      <c r="DB754">
        <v>0</v>
      </c>
      <c r="DC754">
        <v>1626466675.4</v>
      </c>
      <c r="DD754">
        <v>0</v>
      </c>
      <c r="DE754">
        <v>868.295884615385</v>
      </c>
      <c r="DF754">
        <v>-5.10376067042376</v>
      </c>
      <c r="DG754">
        <v>-84.4170940333536</v>
      </c>
      <c r="DH754">
        <v>12821.0461538462</v>
      </c>
      <c r="DI754">
        <v>15</v>
      </c>
      <c r="DJ754">
        <v>1626465084.6</v>
      </c>
      <c r="DK754" t="s">
        <v>294</v>
      </c>
      <c r="DL754">
        <v>1626465076.6</v>
      </c>
      <c r="DM754">
        <v>1626465084.6</v>
      </c>
      <c r="DN754">
        <v>8</v>
      </c>
      <c r="DO754">
        <v>0.212</v>
      </c>
      <c r="DP754">
        <v>0.013</v>
      </c>
      <c r="DQ754">
        <v>1.588</v>
      </c>
      <c r="DR754">
        <v>-0.074</v>
      </c>
      <c r="DS754">
        <v>420</v>
      </c>
      <c r="DT754">
        <v>3</v>
      </c>
      <c r="DU754">
        <v>0.13</v>
      </c>
      <c r="DV754">
        <v>0.03</v>
      </c>
      <c r="DW754">
        <v>-24.1007536585366</v>
      </c>
      <c r="DX754">
        <v>0.29515609756093</v>
      </c>
      <c r="DY754">
        <v>0.0419056669871691</v>
      </c>
      <c r="DZ754">
        <v>1</v>
      </c>
      <c r="EA754">
        <v>868.635757575757</v>
      </c>
      <c r="EB754">
        <v>-5.92327981069883</v>
      </c>
      <c r="EC754">
        <v>0.613556943607242</v>
      </c>
      <c r="ED754">
        <v>1</v>
      </c>
      <c r="EE754">
        <v>10.6411975609756</v>
      </c>
      <c r="EF754">
        <v>0.18453658536585</v>
      </c>
      <c r="EG754">
        <v>0.018891325765364</v>
      </c>
      <c r="EH754">
        <v>0</v>
      </c>
      <c r="EI754">
        <v>2</v>
      </c>
      <c r="EJ754">
        <v>3</v>
      </c>
      <c r="EK754" t="s">
        <v>354</v>
      </c>
      <c r="EL754">
        <v>100</v>
      </c>
      <c r="EM754">
        <v>100</v>
      </c>
      <c r="EN754">
        <v>1.549</v>
      </c>
      <c r="EO754">
        <v>0.1093</v>
      </c>
      <c r="EP754">
        <v>0.796380875196005</v>
      </c>
      <c r="EQ754">
        <v>0.00225868272383977</v>
      </c>
      <c r="ER754">
        <v>-9.96746185667655e-07</v>
      </c>
      <c r="ES754">
        <v>2.83711317370827e-10</v>
      </c>
      <c r="ET754">
        <v>-0.071317122073674</v>
      </c>
      <c r="EU754">
        <v>-0.00217948432402501</v>
      </c>
      <c r="EV754">
        <v>0.000453263451741206</v>
      </c>
      <c r="EW754">
        <v>-1.16319206543697e-06</v>
      </c>
      <c r="EX754">
        <v>-2</v>
      </c>
      <c r="EY754">
        <v>2196</v>
      </c>
      <c r="EZ754">
        <v>1</v>
      </c>
      <c r="FA754">
        <v>25</v>
      </c>
      <c r="FB754">
        <v>26.5</v>
      </c>
      <c r="FC754">
        <v>26.3</v>
      </c>
      <c r="FD754">
        <v>18</v>
      </c>
      <c r="FE754">
        <v>850.188</v>
      </c>
      <c r="FF754">
        <v>446.208</v>
      </c>
      <c r="FG754">
        <v>47.0024</v>
      </c>
      <c r="FH754">
        <v>26.4012</v>
      </c>
      <c r="FI754">
        <v>30.0006</v>
      </c>
      <c r="FJ754">
        <v>26.0972</v>
      </c>
      <c r="FK754">
        <v>26.0888</v>
      </c>
      <c r="FL754">
        <v>25.2797</v>
      </c>
      <c r="FM754">
        <v>18.5074</v>
      </c>
      <c r="FN754">
        <v>0</v>
      </c>
      <c r="FO754">
        <v>47</v>
      </c>
      <c r="FP754">
        <v>420</v>
      </c>
      <c r="FQ754">
        <v>12.8559</v>
      </c>
      <c r="FR754">
        <v>101.353</v>
      </c>
      <c r="FS754">
        <v>101.76</v>
      </c>
    </row>
    <row r="755" spans="1:175">
      <c r="A755">
        <v>739</v>
      </c>
      <c r="B755">
        <v>1626466666</v>
      </c>
      <c r="C755">
        <v>1476.40000009537</v>
      </c>
      <c r="D755" t="s">
        <v>1772</v>
      </c>
      <c r="E755" t="s">
        <v>1773</v>
      </c>
      <c r="F755">
        <v>1</v>
      </c>
      <c r="G755" t="s">
        <v>291</v>
      </c>
      <c r="H755">
        <v>1626466665</v>
      </c>
      <c r="I755">
        <f>(J755)/1000</f>
        <v>0</v>
      </c>
      <c r="J755">
        <f>1000*CB755*AH755*(BX755-BY755)/(100*BQ755*(1000-AH755*BX755))</f>
        <v>0</v>
      </c>
      <c r="K755">
        <f>CB755*AH755*(BW755-BV755*(1000-AH755*BY755)/(1000-AH755*BX755))/(100*BQ755)</f>
        <v>0</v>
      </c>
      <c r="L755">
        <f>BV755 - IF(AH755&gt;1, K755*BQ755*100.0/(AJ755*CJ755), 0)</f>
        <v>0</v>
      </c>
      <c r="M755">
        <f>((S755-I755/2)*L755-K755)/(S755+I755/2)</f>
        <v>0</v>
      </c>
      <c r="N755">
        <f>M755*(CC755+CD755)/1000.0</f>
        <v>0</v>
      </c>
      <c r="O755">
        <f>(BV755 - IF(AH755&gt;1, K755*BQ755*100.0/(AJ755*CJ755), 0))*(CC755+CD755)/1000.0</f>
        <v>0</v>
      </c>
      <c r="P755">
        <f>2.0/((1/R755-1/Q755)+SIGN(R755)*SQRT((1/R755-1/Q755)*(1/R755-1/Q755) + 4*BR755/((BR755+1)*(BR755+1))*(2*1/R755*1/Q755-1/Q755*1/Q755)))</f>
        <v>0</v>
      </c>
      <c r="Q755">
        <f>IF(LEFT(BS755,1)&lt;&gt;"0",IF(LEFT(BS755,1)="1",3.0,BT755),$D$5+$E$5*(CJ755*CC755/($K$5*1000))+$F$5*(CJ755*CC755/($K$5*1000))*MAX(MIN(BQ755,$J$5),$I$5)*MAX(MIN(BQ755,$J$5),$I$5)+$G$5*MAX(MIN(BQ755,$J$5),$I$5)*(CJ755*CC755/($K$5*1000))+$H$5*(CJ755*CC755/($K$5*1000))*(CJ755*CC755/($K$5*1000)))</f>
        <v>0</v>
      </c>
      <c r="R755">
        <f>I755*(1000-(1000*0.61365*exp(17.502*V755/(240.97+V755))/(CC755+CD755)+BX755)/2)/(1000*0.61365*exp(17.502*V755/(240.97+V755))/(CC755+CD755)-BX755)</f>
        <v>0</v>
      </c>
      <c r="S755">
        <f>1/((BR755+1)/(P755/1.6)+1/(Q755/1.37)) + BR755/((BR755+1)/(P755/1.6) + BR755/(Q755/1.37))</f>
        <v>0</v>
      </c>
      <c r="T755">
        <f>(BM755*BP755)</f>
        <v>0</v>
      </c>
      <c r="U755">
        <f>(CE755+(T755+2*0.95*5.67E-8*(((CE755+$B$7)+273)^4-(CE755+273)^4)-44100*I755)/(1.84*29.3*Q755+8*0.95*5.67E-8*(CE755+273)^3))</f>
        <v>0</v>
      </c>
      <c r="V755">
        <f>($C$7*CF755+$D$7*CG755+$E$7*U755)</f>
        <v>0</v>
      </c>
      <c r="W755">
        <f>0.61365*exp(17.502*V755/(240.97+V755))</f>
        <v>0</v>
      </c>
      <c r="X755">
        <f>(Y755/Z755*100)</f>
        <v>0</v>
      </c>
      <c r="Y755">
        <f>BX755*(CC755+CD755)/1000</f>
        <v>0</v>
      </c>
      <c r="Z755">
        <f>0.61365*exp(17.502*CE755/(240.97+CE755))</f>
        <v>0</v>
      </c>
      <c r="AA755">
        <f>(W755-BX755*(CC755+CD755)/1000)</f>
        <v>0</v>
      </c>
      <c r="AB755">
        <f>(-I755*44100)</f>
        <v>0</v>
      </c>
      <c r="AC755">
        <f>2*29.3*Q755*0.92*(CE755-V755)</f>
        <v>0</v>
      </c>
      <c r="AD755">
        <f>2*0.95*5.67E-8*(((CE755+$B$7)+273)^4-(V755+273)^4)</f>
        <v>0</v>
      </c>
      <c r="AE755">
        <f>T755+AD755+AB755+AC755</f>
        <v>0</v>
      </c>
      <c r="AF755">
        <v>117</v>
      </c>
      <c r="AG755">
        <v>13</v>
      </c>
      <c r="AH755">
        <f>IF(AF755*$H$13&gt;=AJ755,1.0,(AJ755/(AJ755-AF755*$H$13)))</f>
        <v>0</v>
      </c>
      <c r="AI755">
        <f>(AH755-1)*100</f>
        <v>0</v>
      </c>
      <c r="AJ755">
        <f>MAX(0,($B$13+$C$13*CJ755)/(1+$D$13*CJ755)*CC755/(CE755+273)*$E$13)</f>
        <v>0</v>
      </c>
      <c r="AK755" t="s">
        <v>292</v>
      </c>
      <c r="AL755" t="s">
        <v>292</v>
      </c>
      <c r="AM755">
        <v>0</v>
      </c>
      <c r="AN755">
        <v>0</v>
      </c>
      <c r="AO755">
        <f>1-AM755/AN755</f>
        <v>0</v>
      </c>
      <c r="AP755">
        <v>0</v>
      </c>
      <c r="AQ755" t="s">
        <v>292</v>
      </c>
      <c r="AR755" t="s">
        <v>292</v>
      </c>
      <c r="AS755">
        <v>0</v>
      </c>
      <c r="AT755">
        <v>0</v>
      </c>
      <c r="AU755">
        <f>1-AS755/AT755</f>
        <v>0</v>
      </c>
      <c r="AV755">
        <v>0.5</v>
      </c>
      <c r="AW755">
        <f>BN755</f>
        <v>0</v>
      </c>
      <c r="AX755">
        <f>K755</f>
        <v>0</v>
      </c>
      <c r="AY755">
        <f>AU755*AV755*AW755</f>
        <v>0</v>
      </c>
      <c r="AZ755">
        <f>(AX755-AP755)/AW755</f>
        <v>0</v>
      </c>
      <c r="BA755">
        <f>(AN755-AT755)/AT755</f>
        <v>0</v>
      </c>
      <c r="BB755">
        <f>AM755/(AO755+AM755/AT755)</f>
        <v>0</v>
      </c>
      <c r="BC755" t="s">
        <v>292</v>
      </c>
      <c r="BD755">
        <v>0</v>
      </c>
      <c r="BE755">
        <f>IF(BD755&lt;&gt;0, BD755, BB755)</f>
        <v>0</v>
      </c>
      <c r="BF755">
        <f>1-BE755/AT755</f>
        <v>0</v>
      </c>
      <c r="BG755">
        <f>(AT755-AS755)/(AT755-BE755)</f>
        <v>0</v>
      </c>
      <c r="BH755">
        <f>(AN755-AT755)/(AN755-BE755)</f>
        <v>0</v>
      </c>
      <c r="BI755">
        <f>(AT755-AS755)/(AT755-AM755)</f>
        <v>0</v>
      </c>
      <c r="BJ755">
        <f>(AN755-AT755)/(AN755-AM755)</f>
        <v>0</v>
      </c>
      <c r="BK755">
        <f>(BG755*BE755/AS755)</f>
        <v>0</v>
      </c>
      <c r="BL755">
        <f>(1-BK755)</f>
        <v>0</v>
      </c>
      <c r="BM755">
        <f>$B$11*CK755+$C$11*CL755+$F$11*CM755*(1-CP755)</f>
        <v>0</v>
      </c>
      <c r="BN755">
        <f>BM755*BO755</f>
        <v>0</v>
      </c>
      <c r="BO755">
        <f>($B$11*$D$9+$C$11*$D$9+$F$11*((CZ755+CR755)/MAX(CZ755+CR755+DA755, 0.1)*$I$9+DA755/MAX(CZ755+CR755+DA755, 0.1)*$J$9))/($B$11+$C$11+$F$11)</f>
        <v>0</v>
      </c>
      <c r="BP755">
        <f>($B$11*$K$9+$C$11*$K$9+$F$11*((CZ755+CR755)/MAX(CZ755+CR755+DA755, 0.1)*$P$9+DA755/MAX(CZ755+CR755+DA755, 0.1)*$Q$9))/($B$11+$C$11+$F$11)</f>
        <v>0</v>
      </c>
      <c r="BQ755">
        <v>6</v>
      </c>
      <c r="BR755">
        <v>0.5</v>
      </c>
      <c r="BS755" t="s">
        <v>293</v>
      </c>
      <c r="BT755">
        <v>2</v>
      </c>
      <c r="BU755">
        <v>1626466665</v>
      </c>
      <c r="BV755">
        <v>395.903666666667</v>
      </c>
      <c r="BW755">
        <v>419.955333333333</v>
      </c>
      <c r="BX755">
        <v>23.4181</v>
      </c>
      <c r="BY755">
        <v>12.7613666666667</v>
      </c>
      <c r="BZ755">
        <v>394.354</v>
      </c>
      <c r="CA755">
        <v>23.3087</v>
      </c>
      <c r="CB755">
        <v>900.004333333333</v>
      </c>
      <c r="CC755">
        <v>100.748333333333</v>
      </c>
      <c r="CD755">
        <v>0.0998396</v>
      </c>
      <c r="CE755">
        <v>38.3632</v>
      </c>
      <c r="CF755">
        <v>35.2173333333333</v>
      </c>
      <c r="CG755">
        <v>999.9</v>
      </c>
      <c r="CH755">
        <v>0</v>
      </c>
      <c r="CI755">
        <v>0</v>
      </c>
      <c r="CJ755">
        <v>9988.73333333333</v>
      </c>
      <c r="CK755">
        <v>0</v>
      </c>
      <c r="CL755">
        <v>0.221023</v>
      </c>
      <c r="CM755">
        <v>1459.99333333333</v>
      </c>
      <c r="CN755">
        <v>0.972993</v>
      </c>
      <c r="CO755">
        <v>0.0270067</v>
      </c>
      <c r="CP755">
        <v>0</v>
      </c>
      <c r="CQ755">
        <v>867.653666666667</v>
      </c>
      <c r="CR755">
        <v>4.99999</v>
      </c>
      <c r="CS755">
        <v>12809.4</v>
      </c>
      <c r="CT755">
        <v>12728.2666666667</v>
      </c>
      <c r="CU755">
        <v>41.75</v>
      </c>
      <c r="CV755">
        <v>42.812</v>
      </c>
      <c r="CW755">
        <v>42.437</v>
      </c>
      <c r="CX755">
        <v>42.625</v>
      </c>
      <c r="CY755">
        <v>44.812</v>
      </c>
      <c r="CZ755">
        <v>1415.7</v>
      </c>
      <c r="DA755">
        <v>39.29</v>
      </c>
      <c r="DB755">
        <v>0</v>
      </c>
      <c r="DC755">
        <v>1626466677.2</v>
      </c>
      <c r="DD755">
        <v>0</v>
      </c>
      <c r="DE755">
        <v>868.08816</v>
      </c>
      <c r="DF755">
        <v>-4.89461537673064</v>
      </c>
      <c r="DG755">
        <v>-85.946153863862</v>
      </c>
      <c r="DH755">
        <v>12818.152</v>
      </c>
      <c r="DI755">
        <v>15</v>
      </c>
      <c r="DJ755">
        <v>1626465084.6</v>
      </c>
      <c r="DK755" t="s">
        <v>294</v>
      </c>
      <c r="DL755">
        <v>1626465076.6</v>
      </c>
      <c r="DM755">
        <v>1626465084.6</v>
      </c>
      <c r="DN755">
        <v>8</v>
      </c>
      <c r="DO755">
        <v>0.212</v>
      </c>
      <c r="DP755">
        <v>0.013</v>
      </c>
      <c r="DQ755">
        <v>1.588</v>
      </c>
      <c r="DR755">
        <v>-0.074</v>
      </c>
      <c r="DS755">
        <v>420</v>
      </c>
      <c r="DT755">
        <v>3</v>
      </c>
      <c r="DU755">
        <v>0.13</v>
      </c>
      <c r="DV755">
        <v>0.03</v>
      </c>
      <c r="DW755">
        <v>-24.0943219512195</v>
      </c>
      <c r="DX755">
        <v>0.300673170731686</v>
      </c>
      <c r="DY755">
        <v>0.0421793297671667</v>
      </c>
      <c r="DZ755">
        <v>1</v>
      </c>
      <c r="EA755">
        <v>868.488272727273</v>
      </c>
      <c r="EB755">
        <v>-5.78545525968711</v>
      </c>
      <c r="EC755">
        <v>0.602248074967154</v>
      </c>
      <c r="ED755">
        <v>1</v>
      </c>
      <c r="EE755">
        <v>10.6449731707317</v>
      </c>
      <c r="EF755">
        <v>0.175327526132397</v>
      </c>
      <c r="EG755">
        <v>0.018385771598264</v>
      </c>
      <c r="EH755">
        <v>0</v>
      </c>
      <c r="EI755">
        <v>2</v>
      </c>
      <c r="EJ755">
        <v>3</v>
      </c>
      <c r="EK755" t="s">
        <v>354</v>
      </c>
      <c r="EL755">
        <v>100</v>
      </c>
      <c r="EM755">
        <v>100</v>
      </c>
      <c r="EN755">
        <v>1.55</v>
      </c>
      <c r="EO755">
        <v>0.1095</v>
      </c>
      <c r="EP755">
        <v>0.796380875196005</v>
      </c>
      <c r="EQ755">
        <v>0.00225868272383977</v>
      </c>
      <c r="ER755">
        <v>-9.96746185667655e-07</v>
      </c>
      <c r="ES755">
        <v>2.83711317370827e-10</v>
      </c>
      <c r="ET755">
        <v>-0.071317122073674</v>
      </c>
      <c r="EU755">
        <v>-0.00217948432402501</v>
      </c>
      <c r="EV755">
        <v>0.000453263451741206</v>
      </c>
      <c r="EW755">
        <v>-1.16319206543697e-06</v>
      </c>
      <c r="EX755">
        <v>-2</v>
      </c>
      <c r="EY755">
        <v>2196</v>
      </c>
      <c r="EZ755">
        <v>1</v>
      </c>
      <c r="FA755">
        <v>25</v>
      </c>
      <c r="FB755">
        <v>26.5</v>
      </c>
      <c r="FC755">
        <v>26.4</v>
      </c>
      <c r="FD755">
        <v>18</v>
      </c>
      <c r="FE755">
        <v>850.255</v>
      </c>
      <c r="FF755">
        <v>446.139</v>
      </c>
      <c r="FG755">
        <v>47.0021</v>
      </c>
      <c r="FH755">
        <v>26.4045</v>
      </c>
      <c r="FI755">
        <v>30.0006</v>
      </c>
      <c r="FJ755">
        <v>26.0999</v>
      </c>
      <c r="FK755">
        <v>26.0916</v>
      </c>
      <c r="FL755">
        <v>25.2806</v>
      </c>
      <c r="FM755">
        <v>18.5074</v>
      </c>
      <c r="FN755">
        <v>0</v>
      </c>
      <c r="FO755">
        <v>47</v>
      </c>
      <c r="FP755">
        <v>420</v>
      </c>
      <c r="FQ755">
        <v>12.8511</v>
      </c>
      <c r="FR755">
        <v>101.354</v>
      </c>
      <c r="FS755">
        <v>101.76</v>
      </c>
    </row>
    <row r="756" spans="1:175">
      <c r="A756">
        <v>740</v>
      </c>
      <c r="B756">
        <v>1626466668</v>
      </c>
      <c r="C756">
        <v>1478.40000009537</v>
      </c>
      <c r="D756" t="s">
        <v>1774</v>
      </c>
      <c r="E756" t="s">
        <v>1775</v>
      </c>
      <c r="F756">
        <v>1</v>
      </c>
      <c r="G756" t="s">
        <v>291</v>
      </c>
      <c r="H756">
        <v>1626466667</v>
      </c>
      <c r="I756">
        <f>(J756)/1000</f>
        <v>0</v>
      </c>
      <c r="J756">
        <f>1000*CB756*AH756*(BX756-BY756)/(100*BQ756*(1000-AH756*BX756))</f>
        <v>0</v>
      </c>
      <c r="K756">
        <f>CB756*AH756*(BW756-BV756*(1000-AH756*BY756)/(1000-AH756*BX756))/(100*BQ756)</f>
        <v>0</v>
      </c>
      <c r="L756">
        <f>BV756 - IF(AH756&gt;1, K756*BQ756*100.0/(AJ756*CJ756), 0)</f>
        <v>0</v>
      </c>
      <c r="M756">
        <f>((S756-I756/2)*L756-K756)/(S756+I756/2)</f>
        <v>0</v>
      </c>
      <c r="N756">
        <f>M756*(CC756+CD756)/1000.0</f>
        <v>0</v>
      </c>
      <c r="O756">
        <f>(BV756 - IF(AH756&gt;1, K756*BQ756*100.0/(AJ756*CJ756), 0))*(CC756+CD756)/1000.0</f>
        <v>0</v>
      </c>
      <c r="P756">
        <f>2.0/((1/R756-1/Q756)+SIGN(R756)*SQRT((1/R756-1/Q756)*(1/R756-1/Q756) + 4*BR756/((BR756+1)*(BR756+1))*(2*1/R756*1/Q756-1/Q756*1/Q756)))</f>
        <v>0</v>
      </c>
      <c r="Q756">
        <f>IF(LEFT(BS756,1)&lt;&gt;"0",IF(LEFT(BS756,1)="1",3.0,BT756),$D$5+$E$5*(CJ756*CC756/($K$5*1000))+$F$5*(CJ756*CC756/($K$5*1000))*MAX(MIN(BQ756,$J$5),$I$5)*MAX(MIN(BQ756,$J$5),$I$5)+$G$5*MAX(MIN(BQ756,$J$5),$I$5)*(CJ756*CC756/($K$5*1000))+$H$5*(CJ756*CC756/($K$5*1000))*(CJ756*CC756/($K$5*1000)))</f>
        <v>0</v>
      </c>
      <c r="R756">
        <f>I756*(1000-(1000*0.61365*exp(17.502*V756/(240.97+V756))/(CC756+CD756)+BX756)/2)/(1000*0.61365*exp(17.502*V756/(240.97+V756))/(CC756+CD756)-BX756)</f>
        <v>0</v>
      </c>
      <c r="S756">
        <f>1/((BR756+1)/(P756/1.6)+1/(Q756/1.37)) + BR756/((BR756+1)/(P756/1.6) + BR756/(Q756/1.37))</f>
        <v>0</v>
      </c>
      <c r="T756">
        <f>(BM756*BP756)</f>
        <v>0</v>
      </c>
      <c r="U756">
        <f>(CE756+(T756+2*0.95*5.67E-8*(((CE756+$B$7)+273)^4-(CE756+273)^4)-44100*I756)/(1.84*29.3*Q756+8*0.95*5.67E-8*(CE756+273)^3))</f>
        <v>0</v>
      </c>
      <c r="V756">
        <f>($C$7*CF756+$D$7*CG756+$E$7*U756)</f>
        <v>0</v>
      </c>
      <c r="W756">
        <f>0.61365*exp(17.502*V756/(240.97+V756))</f>
        <v>0</v>
      </c>
      <c r="X756">
        <f>(Y756/Z756*100)</f>
        <v>0</v>
      </c>
      <c r="Y756">
        <f>BX756*(CC756+CD756)/1000</f>
        <v>0</v>
      </c>
      <c r="Z756">
        <f>0.61365*exp(17.502*CE756/(240.97+CE756))</f>
        <v>0</v>
      </c>
      <c r="AA756">
        <f>(W756-BX756*(CC756+CD756)/1000)</f>
        <v>0</v>
      </c>
      <c r="AB756">
        <f>(-I756*44100)</f>
        <v>0</v>
      </c>
      <c r="AC756">
        <f>2*29.3*Q756*0.92*(CE756-V756)</f>
        <v>0</v>
      </c>
      <c r="AD756">
        <f>2*0.95*5.67E-8*(((CE756+$B$7)+273)^4-(V756+273)^4)</f>
        <v>0</v>
      </c>
      <c r="AE756">
        <f>T756+AD756+AB756+AC756</f>
        <v>0</v>
      </c>
      <c r="AF756">
        <v>117</v>
      </c>
      <c r="AG756">
        <v>13</v>
      </c>
      <c r="AH756">
        <f>IF(AF756*$H$13&gt;=AJ756,1.0,(AJ756/(AJ756-AF756*$H$13)))</f>
        <v>0</v>
      </c>
      <c r="AI756">
        <f>(AH756-1)*100</f>
        <v>0</v>
      </c>
      <c r="AJ756">
        <f>MAX(0,($B$13+$C$13*CJ756)/(1+$D$13*CJ756)*CC756/(CE756+273)*$E$13)</f>
        <v>0</v>
      </c>
      <c r="AK756" t="s">
        <v>292</v>
      </c>
      <c r="AL756" t="s">
        <v>292</v>
      </c>
      <c r="AM756">
        <v>0</v>
      </c>
      <c r="AN756">
        <v>0</v>
      </c>
      <c r="AO756">
        <f>1-AM756/AN756</f>
        <v>0</v>
      </c>
      <c r="AP756">
        <v>0</v>
      </c>
      <c r="AQ756" t="s">
        <v>292</v>
      </c>
      <c r="AR756" t="s">
        <v>292</v>
      </c>
      <c r="AS756">
        <v>0</v>
      </c>
      <c r="AT756">
        <v>0</v>
      </c>
      <c r="AU756">
        <f>1-AS756/AT756</f>
        <v>0</v>
      </c>
      <c r="AV756">
        <v>0.5</v>
      </c>
      <c r="AW756">
        <f>BN756</f>
        <v>0</v>
      </c>
      <c r="AX756">
        <f>K756</f>
        <v>0</v>
      </c>
      <c r="AY756">
        <f>AU756*AV756*AW756</f>
        <v>0</v>
      </c>
      <c r="AZ756">
        <f>(AX756-AP756)/AW756</f>
        <v>0</v>
      </c>
      <c r="BA756">
        <f>(AN756-AT756)/AT756</f>
        <v>0</v>
      </c>
      <c r="BB756">
        <f>AM756/(AO756+AM756/AT756)</f>
        <v>0</v>
      </c>
      <c r="BC756" t="s">
        <v>292</v>
      </c>
      <c r="BD756">
        <v>0</v>
      </c>
      <c r="BE756">
        <f>IF(BD756&lt;&gt;0, BD756, BB756)</f>
        <v>0</v>
      </c>
      <c r="BF756">
        <f>1-BE756/AT756</f>
        <v>0</v>
      </c>
      <c r="BG756">
        <f>(AT756-AS756)/(AT756-BE756)</f>
        <v>0</v>
      </c>
      <c r="BH756">
        <f>(AN756-AT756)/(AN756-BE756)</f>
        <v>0</v>
      </c>
      <c r="BI756">
        <f>(AT756-AS756)/(AT756-AM756)</f>
        <v>0</v>
      </c>
      <c r="BJ756">
        <f>(AN756-AT756)/(AN756-AM756)</f>
        <v>0</v>
      </c>
      <c r="BK756">
        <f>(BG756*BE756/AS756)</f>
        <v>0</v>
      </c>
      <c r="BL756">
        <f>(1-BK756)</f>
        <v>0</v>
      </c>
      <c r="BM756">
        <f>$B$11*CK756+$C$11*CL756+$F$11*CM756*(1-CP756)</f>
        <v>0</v>
      </c>
      <c r="BN756">
        <f>BM756*BO756</f>
        <v>0</v>
      </c>
      <c r="BO756">
        <f>($B$11*$D$9+$C$11*$D$9+$F$11*((CZ756+CR756)/MAX(CZ756+CR756+DA756, 0.1)*$I$9+DA756/MAX(CZ756+CR756+DA756, 0.1)*$J$9))/($B$11+$C$11+$F$11)</f>
        <v>0</v>
      </c>
      <c r="BP756">
        <f>($B$11*$K$9+$C$11*$K$9+$F$11*((CZ756+CR756)/MAX(CZ756+CR756+DA756, 0.1)*$P$9+DA756/MAX(CZ756+CR756+DA756, 0.1)*$Q$9))/($B$11+$C$11+$F$11)</f>
        <v>0</v>
      </c>
      <c r="BQ756">
        <v>6</v>
      </c>
      <c r="BR756">
        <v>0.5</v>
      </c>
      <c r="BS756" t="s">
        <v>293</v>
      </c>
      <c r="BT756">
        <v>2</v>
      </c>
      <c r="BU756">
        <v>1626466667</v>
      </c>
      <c r="BV756">
        <v>395.921</v>
      </c>
      <c r="BW756">
        <v>419.970333333333</v>
      </c>
      <c r="BX756">
        <v>23.4343</v>
      </c>
      <c r="BY756">
        <v>12.7782</v>
      </c>
      <c r="BZ756">
        <v>394.371333333333</v>
      </c>
      <c r="CA756">
        <v>23.3246</v>
      </c>
      <c r="CB756">
        <v>900.029666666667</v>
      </c>
      <c r="CC756">
        <v>100.749</v>
      </c>
      <c r="CD756">
        <v>0.1000436</v>
      </c>
      <c r="CE756">
        <v>38.3729</v>
      </c>
      <c r="CF756">
        <v>35.2260666666667</v>
      </c>
      <c r="CG756">
        <v>999.9</v>
      </c>
      <c r="CH756">
        <v>0</v>
      </c>
      <c r="CI756">
        <v>0</v>
      </c>
      <c r="CJ756">
        <v>10007.0733333333</v>
      </c>
      <c r="CK756">
        <v>0</v>
      </c>
      <c r="CL756">
        <v>0.221023</v>
      </c>
      <c r="CM756">
        <v>1459.99666666667</v>
      </c>
      <c r="CN756">
        <v>0.972993</v>
      </c>
      <c r="CO756">
        <v>0.0270067</v>
      </c>
      <c r="CP756">
        <v>0</v>
      </c>
      <c r="CQ756">
        <v>867.386333333333</v>
      </c>
      <c r="CR756">
        <v>4.99999</v>
      </c>
      <c r="CS756">
        <v>12807.3333333333</v>
      </c>
      <c r="CT756">
        <v>12728.2666666667</v>
      </c>
      <c r="CU756">
        <v>41.75</v>
      </c>
      <c r="CV756">
        <v>42.812</v>
      </c>
      <c r="CW756">
        <v>42.437</v>
      </c>
      <c r="CX756">
        <v>42.625</v>
      </c>
      <c r="CY756">
        <v>44.812</v>
      </c>
      <c r="CZ756">
        <v>1415.7</v>
      </c>
      <c r="DA756">
        <v>39.29</v>
      </c>
      <c r="DB756">
        <v>0</v>
      </c>
      <c r="DC756">
        <v>1626466679</v>
      </c>
      <c r="DD756">
        <v>0</v>
      </c>
      <c r="DE756">
        <v>867.966153846154</v>
      </c>
      <c r="DF756">
        <v>-5.03938460483345</v>
      </c>
      <c r="DG756">
        <v>-83.2170939153976</v>
      </c>
      <c r="DH756">
        <v>12816.0730769231</v>
      </c>
      <c r="DI756">
        <v>15</v>
      </c>
      <c r="DJ756">
        <v>1626465084.6</v>
      </c>
      <c r="DK756" t="s">
        <v>294</v>
      </c>
      <c r="DL756">
        <v>1626465076.6</v>
      </c>
      <c r="DM756">
        <v>1626465084.6</v>
      </c>
      <c r="DN756">
        <v>8</v>
      </c>
      <c r="DO756">
        <v>0.212</v>
      </c>
      <c r="DP756">
        <v>0.013</v>
      </c>
      <c r="DQ756">
        <v>1.588</v>
      </c>
      <c r="DR756">
        <v>-0.074</v>
      </c>
      <c r="DS756">
        <v>420</v>
      </c>
      <c r="DT756">
        <v>3</v>
      </c>
      <c r="DU756">
        <v>0.13</v>
      </c>
      <c r="DV756">
        <v>0.03</v>
      </c>
      <c r="DW756">
        <v>-24.0844341463415</v>
      </c>
      <c r="DX756">
        <v>0.296588153310117</v>
      </c>
      <c r="DY756">
        <v>0.041823162037415</v>
      </c>
      <c r="DZ756">
        <v>1</v>
      </c>
      <c r="EA756">
        <v>868.319228571429</v>
      </c>
      <c r="EB756">
        <v>-6.10588649706428</v>
      </c>
      <c r="EC756">
        <v>0.656976498197365</v>
      </c>
      <c r="ED756">
        <v>1</v>
      </c>
      <c r="EE756">
        <v>10.6484268292683</v>
      </c>
      <c r="EF756">
        <v>0.142557491289217</v>
      </c>
      <c r="EG756">
        <v>0.0164641669204816</v>
      </c>
      <c r="EH756">
        <v>0</v>
      </c>
      <c r="EI756">
        <v>2</v>
      </c>
      <c r="EJ756">
        <v>3</v>
      </c>
      <c r="EK756" t="s">
        <v>354</v>
      </c>
      <c r="EL756">
        <v>100</v>
      </c>
      <c r="EM756">
        <v>100</v>
      </c>
      <c r="EN756">
        <v>1.549</v>
      </c>
      <c r="EO756">
        <v>0.1098</v>
      </c>
      <c r="EP756">
        <v>0.796380875196005</v>
      </c>
      <c r="EQ756">
        <v>0.00225868272383977</v>
      </c>
      <c r="ER756">
        <v>-9.96746185667655e-07</v>
      </c>
      <c r="ES756">
        <v>2.83711317370827e-10</v>
      </c>
      <c r="ET756">
        <v>-0.071317122073674</v>
      </c>
      <c r="EU756">
        <v>-0.00217948432402501</v>
      </c>
      <c r="EV756">
        <v>0.000453263451741206</v>
      </c>
      <c r="EW756">
        <v>-1.16319206543697e-06</v>
      </c>
      <c r="EX756">
        <v>-2</v>
      </c>
      <c r="EY756">
        <v>2196</v>
      </c>
      <c r="EZ756">
        <v>1</v>
      </c>
      <c r="FA756">
        <v>25</v>
      </c>
      <c r="FB756">
        <v>26.5</v>
      </c>
      <c r="FC756">
        <v>26.4</v>
      </c>
      <c r="FD756">
        <v>18</v>
      </c>
      <c r="FE756">
        <v>850.135</v>
      </c>
      <c r="FF756">
        <v>446.364</v>
      </c>
      <c r="FG756">
        <v>47.0019</v>
      </c>
      <c r="FH756">
        <v>26.4084</v>
      </c>
      <c r="FI756">
        <v>30.0007</v>
      </c>
      <c r="FJ756">
        <v>26.1029</v>
      </c>
      <c r="FK756">
        <v>26.0947</v>
      </c>
      <c r="FL756">
        <v>25.2799</v>
      </c>
      <c r="FM756">
        <v>18.5074</v>
      </c>
      <c r="FN756">
        <v>0</v>
      </c>
      <c r="FO756">
        <v>47</v>
      </c>
      <c r="FP756">
        <v>420</v>
      </c>
      <c r="FQ756">
        <v>12.8438</v>
      </c>
      <c r="FR756">
        <v>101.354</v>
      </c>
      <c r="FS756">
        <v>101.759</v>
      </c>
    </row>
    <row r="757" spans="1:175">
      <c r="A757">
        <v>741</v>
      </c>
      <c r="B757">
        <v>1626466670</v>
      </c>
      <c r="C757">
        <v>1480.40000009537</v>
      </c>
      <c r="D757" t="s">
        <v>1776</v>
      </c>
      <c r="E757" t="s">
        <v>1777</v>
      </c>
      <c r="F757">
        <v>1</v>
      </c>
      <c r="G757" t="s">
        <v>291</v>
      </c>
      <c r="H757">
        <v>1626466669</v>
      </c>
      <c r="I757">
        <f>(J757)/1000</f>
        <v>0</v>
      </c>
      <c r="J757">
        <f>1000*CB757*AH757*(BX757-BY757)/(100*BQ757*(1000-AH757*BX757))</f>
        <v>0</v>
      </c>
      <c r="K757">
        <f>CB757*AH757*(BW757-BV757*(1000-AH757*BY757)/(1000-AH757*BX757))/(100*BQ757)</f>
        <v>0</v>
      </c>
      <c r="L757">
        <f>BV757 - IF(AH757&gt;1, K757*BQ757*100.0/(AJ757*CJ757), 0)</f>
        <v>0</v>
      </c>
      <c r="M757">
        <f>((S757-I757/2)*L757-K757)/(S757+I757/2)</f>
        <v>0</v>
      </c>
      <c r="N757">
        <f>M757*(CC757+CD757)/1000.0</f>
        <v>0</v>
      </c>
      <c r="O757">
        <f>(BV757 - IF(AH757&gt;1, K757*BQ757*100.0/(AJ757*CJ757), 0))*(CC757+CD757)/1000.0</f>
        <v>0</v>
      </c>
      <c r="P757">
        <f>2.0/((1/R757-1/Q757)+SIGN(R757)*SQRT((1/R757-1/Q757)*(1/R757-1/Q757) + 4*BR757/((BR757+1)*(BR757+1))*(2*1/R757*1/Q757-1/Q757*1/Q757)))</f>
        <v>0</v>
      </c>
      <c r="Q757">
        <f>IF(LEFT(BS757,1)&lt;&gt;"0",IF(LEFT(BS757,1)="1",3.0,BT757),$D$5+$E$5*(CJ757*CC757/($K$5*1000))+$F$5*(CJ757*CC757/($K$5*1000))*MAX(MIN(BQ757,$J$5),$I$5)*MAX(MIN(BQ757,$J$5),$I$5)+$G$5*MAX(MIN(BQ757,$J$5),$I$5)*(CJ757*CC757/($K$5*1000))+$H$5*(CJ757*CC757/($K$5*1000))*(CJ757*CC757/($K$5*1000)))</f>
        <v>0</v>
      </c>
      <c r="R757">
        <f>I757*(1000-(1000*0.61365*exp(17.502*V757/(240.97+V757))/(CC757+CD757)+BX757)/2)/(1000*0.61365*exp(17.502*V757/(240.97+V757))/(CC757+CD757)-BX757)</f>
        <v>0</v>
      </c>
      <c r="S757">
        <f>1/((BR757+1)/(P757/1.6)+1/(Q757/1.37)) + BR757/((BR757+1)/(P757/1.6) + BR757/(Q757/1.37))</f>
        <v>0</v>
      </c>
      <c r="T757">
        <f>(BM757*BP757)</f>
        <v>0</v>
      </c>
      <c r="U757">
        <f>(CE757+(T757+2*0.95*5.67E-8*(((CE757+$B$7)+273)^4-(CE757+273)^4)-44100*I757)/(1.84*29.3*Q757+8*0.95*5.67E-8*(CE757+273)^3))</f>
        <v>0</v>
      </c>
      <c r="V757">
        <f>($C$7*CF757+$D$7*CG757+$E$7*U757)</f>
        <v>0</v>
      </c>
      <c r="W757">
        <f>0.61365*exp(17.502*V757/(240.97+V757))</f>
        <v>0</v>
      </c>
      <c r="X757">
        <f>(Y757/Z757*100)</f>
        <v>0</v>
      </c>
      <c r="Y757">
        <f>BX757*(CC757+CD757)/1000</f>
        <v>0</v>
      </c>
      <c r="Z757">
        <f>0.61365*exp(17.502*CE757/(240.97+CE757))</f>
        <v>0</v>
      </c>
      <c r="AA757">
        <f>(W757-BX757*(CC757+CD757)/1000)</f>
        <v>0</v>
      </c>
      <c r="AB757">
        <f>(-I757*44100)</f>
        <v>0</v>
      </c>
      <c r="AC757">
        <f>2*29.3*Q757*0.92*(CE757-V757)</f>
        <v>0</v>
      </c>
      <c r="AD757">
        <f>2*0.95*5.67E-8*(((CE757+$B$7)+273)^4-(V757+273)^4)</f>
        <v>0</v>
      </c>
      <c r="AE757">
        <f>T757+AD757+AB757+AC757</f>
        <v>0</v>
      </c>
      <c r="AF757">
        <v>117</v>
      </c>
      <c r="AG757">
        <v>13</v>
      </c>
      <c r="AH757">
        <f>IF(AF757*$H$13&gt;=AJ757,1.0,(AJ757/(AJ757-AF757*$H$13)))</f>
        <v>0</v>
      </c>
      <c r="AI757">
        <f>(AH757-1)*100</f>
        <v>0</v>
      </c>
      <c r="AJ757">
        <f>MAX(0,($B$13+$C$13*CJ757)/(1+$D$13*CJ757)*CC757/(CE757+273)*$E$13)</f>
        <v>0</v>
      </c>
      <c r="AK757" t="s">
        <v>292</v>
      </c>
      <c r="AL757" t="s">
        <v>292</v>
      </c>
      <c r="AM757">
        <v>0</v>
      </c>
      <c r="AN757">
        <v>0</v>
      </c>
      <c r="AO757">
        <f>1-AM757/AN757</f>
        <v>0</v>
      </c>
      <c r="AP757">
        <v>0</v>
      </c>
      <c r="AQ757" t="s">
        <v>292</v>
      </c>
      <c r="AR757" t="s">
        <v>292</v>
      </c>
      <c r="AS757">
        <v>0</v>
      </c>
      <c r="AT757">
        <v>0</v>
      </c>
      <c r="AU757">
        <f>1-AS757/AT757</f>
        <v>0</v>
      </c>
      <c r="AV757">
        <v>0.5</v>
      </c>
      <c r="AW757">
        <f>BN757</f>
        <v>0</v>
      </c>
      <c r="AX757">
        <f>K757</f>
        <v>0</v>
      </c>
      <c r="AY757">
        <f>AU757*AV757*AW757</f>
        <v>0</v>
      </c>
      <c r="AZ757">
        <f>(AX757-AP757)/AW757</f>
        <v>0</v>
      </c>
      <c r="BA757">
        <f>(AN757-AT757)/AT757</f>
        <v>0</v>
      </c>
      <c r="BB757">
        <f>AM757/(AO757+AM757/AT757)</f>
        <v>0</v>
      </c>
      <c r="BC757" t="s">
        <v>292</v>
      </c>
      <c r="BD757">
        <v>0</v>
      </c>
      <c r="BE757">
        <f>IF(BD757&lt;&gt;0, BD757, BB757)</f>
        <v>0</v>
      </c>
      <c r="BF757">
        <f>1-BE757/AT757</f>
        <v>0</v>
      </c>
      <c r="BG757">
        <f>(AT757-AS757)/(AT757-BE757)</f>
        <v>0</v>
      </c>
      <c r="BH757">
        <f>(AN757-AT757)/(AN757-BE757)</f>
        <v>0</v>
      </c>
      <c r="BI757">
        <f>(AT757-AS757)/(AT757-AM757)</f>
        <v>0</v>
      </c>
      <c r="BJ757">
        <f>(AN757-AT757)/(AN757-AM757)</f>
        <v>0</v>
      </c>
      <c r="BK757">
        <f>(BG757*BE757/AS757)</f>
        <v>0</v>
      </c>
      <c r="BL757">
        <f>(1-BK757)</f>
        <v>0</v>
      </c>
      <c r="BM757">
        <f>$B$11*CK757+$C$11*CL757+$F$11*CM757*(1-CP757)</f>
        <v>0</v>
      </c>
      <c r="BN757">
        <f>BM757*BO757</f>
        <v>0</v>
      </c>
      <c r="BO757">
        <f>($B$11*$D$9+$C$11*$D$9+$F$11*((CZ757+CR757)/MAX(CZ757+CR757+DA757, 0.1)*$I$9+DA757/MAX(CZ757+CR757+DA757, 0.1)*$J$9))/($B$11+$C$11+$F$11)</f>
        <v>0</v>
      </c>
      <c r="BP757">
        <f>($B$11*$K$9+$C$11*$K$9+$F$11*((CZ757+CR757)/MAX(CZ757+CR757+DA757, 0.1)*$P$9+DA757/MAX(CZ757+CR757+DA757, 0.1)*$Q$9))/($B$11+$C$11+$F$11)</f>
        <v>0</v>
      </c>
      <c r="BQ757">
        <v>6</v>
      </c>
      <c r="BR757">
        <v>0.5</v>
      </c>
      <c r="BS757" t="s">
        <v>293</v>
      </c>
      <c r="BT757">
        <v>2</v>
      </c>
      <c r="BU757">
        <v>1626466669</v>
      </c>
      <c r="BV757">
        <v>395.933666666667</v>
      </c>
      <c r="BW757">
        <v>420.003</v>
      </c>
      <c r="BX757">
        <v>23.4513333333333</v>
      </c>
      <c r="BY757">
        <v>12.7826333333333</v>
      </c>
      <c r="BZ757">
        <v>394.383666666667</v>
      </c>
      <c r="CA757">
        <v>23.3413666666667</v>
      </c>
      <c r="CB757">
        <v>900.016</v>
      </c>
      <c r="CC757">
        <v>100.749333333333</v>
      </c>
      <c r="CD757">
        <v>0.100147</v>
      </c>
      <c r="CE757">
        <v>38.3802666666667</v>
      </c>
      <c r="CF757">
        <v>35.2405</v>
      </c>
      <c r="CG757">
        <v>999.9</v>
      </c>
      <c r="CH757">
        <v>0</v>
      </c>
      <c r="CI757">
        <v>0</v>
      </c>
      <c r="CJ757">
        <v>10001.86</v>
      </c>
      <c r="CK757">
        <v>0</v>
      </c>
      <c r="CL757">
        <v>0.221023</v>
      </c>
      <c r="CM757">
        <v>1459.99</v>
      </c>
      <c r="CN757">
        <v>0.972993</v>
      </c>
      <c r="CO757">
        <v>0.0270067</v>
      </c>
      <c r="CP757">
        <v>0</v>
      </c>
      <c r="CQ757">
        <v>867.127333333333</v>
      </c>
      <c r="CR757">
        <v>4.99999</v>
      </c>
      <c r="CS757">
        <v>12804.2333333333</v>
      </c>
      <c r="CT757">
        <v>12728.2</v>
      </c>
      <c r="CU757">
        <v>41.75</v>
      </c>
      <c r="CV757">
        <v>42.812</v>
      </c>
      <c r="CW757">
        <v>42.437</v>
      </c>
      <c r="CX757">
        <v>42.625</v>
      </c>
      <c r="CY757">
        <v>44.812</v>
      </c>
      <c r="CZ757">
        <v>1415.7</v>
      </c>
      <c r="DA757">
        <v>39.29</v>
      </c>
      <c r="DB757">
        <v>0</v>
      </c>
      <c r="DC757">
        <v>1626466681.4</v>
      </c>
      <c r="DD757">
        <v>0</v>
      </c>
      <c r="DE757">
        <v>867.744538461538</v>
      </c>
      <c r="DF757">
        <v>-4.91172649227712</v>
      </c>
      <c r="DG757">
        <v>-80.7863248009615</v>
      </c>
      <c r="DH757">
        <v>12812.6461538462</v>
      </c>
      <c r="DI757">
        <v>15</v>
      </c>
      <c r="DJ757">
        <v>1626465084.6</v>
      </c>
      <c r="DK757" t="s">
        <v>294</v>
      </c>
      <c r="DL757">
        <v>1626465076.6</v>
      </c>
      <c r="DM757">
        <v>1626465084.6</v>
      </c>
      <c r="DN757">
        <v>8</v>
      </c>
      <c r="DO757">
        <v>0.212</v>
      </c>
      <c r="DP757">
        <v>0.013</v>
      </c>
      <c r="DQ757">
        <v>1.588</v>
      </c>
      <c r="DR757">
        <v>-0.074</v>
      </c>
      <c r="DS757">
        <v>420</v>
      </c>
      <c r="DT757">
        <v>3</v>
      </c>
      <c r="DU757">
        <v>0.13</v>
      </c>
      <c r="DV757">
        <v>0.03</v>
      </c>
      <c r="DW757">
        <v>-24.074756097561</v>
      </c>
      <c r="DX757">
        <v>0.169559581881482</v>
      </c>
      <c r="DY757">
        <v>0.0320042607588772</v>
      </c>
      <c r="DZ757">
        <v>1</v>
      </c>
      <c r="EA757">
        <v>868.031575757576</v>
      </c>
      <c r="EB757">
        <v>-5.20733879827747</v>
      </c>
      <c r="EC757">
        <v>0.520384882638782</v>
      </c>
      <c r="ED757">
        <v>1</v>
      </c>
      <c r="EE757">
        <v>10.6530780487805</v>
      </c>
      <c r="EF757">
        <v>0.105447386759585</v>
      </c>
      <c r="EG757">
        <v>0.0130718000737599</v>
      </c>
      <c r="EH757">
        <v>0</v>
      </c>
      <c r="EI757">
        <v>2</v>
      </c>
      <c r="EJ757">
        <v>3</v>
      </c>
      <c r="EK757" t="s">
        <v>354</v>
      </c>
      <c r="EL757">
        <v>100</v>
      </c>
      <c r="EM757">
        <v>100</v>
      </c>
      <c r="EN757">
        <v>1.55</v>
      </c>
      <c r="EO757">
        <v>0.1101</v>
      </c>
      <c r="EP757">
        <v>0.796380875196005</v>
      </c>
      <c r="EQ757">
        <v>0.00225868272383977</v>
      </c>
      <c r="ER757">
        <v>-9.96746185667655e-07</v>
      </c>
      <c r="ES757">
        <v>2.83711317370827e-10</v>
      </c>
      <c r="ET757">
        <v>-0.071317122073674</v>
      </c>
      <c r="EU757">
        <v>-0.00217948432402501</v>
      </c>
      <c r="EV757">
        <v>0.000453263451741206</v>
      </c>
      <c r="EW757">
        <v>-1.16319206543697e-06</v>
      </c>
      <c r="EX757">
        <v>-2</v>
      </c>
      <c r="EY757">
        <v>2196</v>
      </c>
      <c r="EZ757">
        <v>1</v>
      </c>
      <c r="FA757">
        <v>25</v>
      </c>
      <c r="FB757">
        <v>26.6</v>
      </c>
      <c r="FC757">
        <v>26.4</v>
      </c>
      <c r="FD757">
        <v>18</v>
      </c>
      <c r="FE757">
        <v>850.301</v>
      </c>
      <c r="FF757">
        <v>446.48</v>
      </c>
      <c r="FG757">
        <v>47.0016</v>
      </c>
      <c r="FH757">
        <v>26.4118</v>
      </c>
      <c r="FI757">
        <v>30.0007</v>
      </c>
      <c r="FJ757">
        <v>26.1059</v>
      </c>
      <c r="FK757">
        <v>26.0976</v>
      </c>
      <c r="FL757">
        <v>25.2815</v>
      </c>
      <c r="FM757">
        <v>18.5074</v>
      </c>
      <c r="FN757">
        <v>0</v>
      </c>
      <c r="FO757">
        <v>47</v>
      </c>
      <c r="FP757">
        <v>420</v>
      </c>
      <c r="FQ757">
        <v>12.8387</v>
      </c>
      <c r="FR757">
        <v>101.355</v>
      </c>
      <c r="FS757">
        <v>101.759</v>
      </c>
    </row>
    <row r="758" spans="1:175">
      <c r="A758">
        <v>742</v>
      </c>
      <c r="B758">
        <v>1626466672</v>
      </c>
      <c r="C758">
        <v>1482.40000009537</v>
      </c>
      <c r="D758" t="s">
        <v>1778</v>
      </c>
      <c r="E758" t="s">
        <v>1779</v>
      </c>
      <c r="F758">
        <v>1</v>
      </c>
      <c r="G758" t="s">
        <v>291</v>
      </c>
      <c r="H758">
        <v>1626466671</v>
      </c>
      <c r="I758">
        <f>(J758)/1000</f>
        <v>0</v>
      </c>
      <c r="J758">
        <f>1000*CB758*AH758*(BX758-BY758)/(100*BQ758*(1000-AH758*BX758))</f>
        <v>0</v>
      </c>
      <c r="K758">
        <f>CB758*AH758*(BW758-BV758*(1000-AH758*BY758)/(1000-AH758*BX758))/(100*BQ758)</f>
        <v>0</v>
      </c>
      <c r="L758">
        <f>BV758 - IF(AH758&gt;1, K758*BQ758*100.0/(AJ758*CJ758), 0)</f>
        <v>0</v>
      </c>
      <c r="M758">
        <f>((S758-I758/2)*L758-K758)/(S758+I758/2)</f>
        <v>0</v>
      </c>
      <c r="N758">
        <f>M758*(CC758+CD758)/1000.0</f>
        <v>0</v>
      </c>
      <c r="O758">
        <f>(BV758 - IF(AH758&gt;1, K758*BQ758*100.0/(AJ758*CJ758), 0))*(CC758+CD758)/1000.0</f>
        <v>0</v>
      </c>
      <c r="P758">
        <f>2.0/((1/R758-1/Q758)+SIGN(R758)*SQRT((1/R758-1/Q758)*(1/R758-1/Q758) + 4*BR758/((BR758+1)*(BR758+1))*(2*1/R758*1/Q758-1/Q758*1/Q758)))</f>
        <v>0</v>
      </c>
      <c r="Q758">
        <f>IF(LEFT(BS758,1)&lt;&gt;"0",IF(LEFT(BS758,1)="1",3.0,BT758),$D$5+$E$5*(CJ758*CC758/($K$5*1000))+$F$5*(CJ758*CC758/($K$5*1000))*MAX(MIN(BQ758,$J$5),$I$5)*MAX(MIN(BQ758,$J$5),$I$5)+$G$5*MAX(MIN(BQ758,$J$5),$I$5)*(CJ758*CC758/($K$5*1000))+$H$5*(CJ758*CC758/($K$5*1000))*(CJ758*CC758/($K$5*1000)))</f>
        <v>0</v>
      </c>
      <c r="R758">
        <f>I758*(1000-(1000*0.61365*exp(17.502*V758/(240.97+V758))/(CC758+CD758)+BX758)/2)/(1000*0.61365*exp(17.502*V758/(240.97+V758))/(CC758+CD758)-BX758)</f>
        <v>0</v>
      </c>
      <c r="S758">
        <f>1/((BR758+1)/(P758/1.6)+1/(Q758/1.37)) + BR758/((BR758+1)/(P758/1.6) + BR758/(Q758/1.37))</f>
        <v>0</v>
      </c>
      <c r="T758">
        <f>(BM758*BP758)</f>
        <v>0</v>
      </c>
      <c r="U758">
        <f>(CE758+(T758+2*0.95*5.67E-8*(((CE758+$B$7)+273)^4-(CE758+273)^4)-44100*I758)/(1.84*29.3*Q758+8*0.95*5.67E-8*(CE758+273)^3))</f>
        <v>0</v>
      </c>
      <c r="V758">
        <f>($C$7*CF758+$D$7*CG758+$E$7*U758)</f>
        <v>0</v>
      </c>
      <c r="W758">
        <f>0.61365*exp(17.502*V758/(240.97+V758))</f>
        <v>0</v>
      </c>
      <c r="X758">
        <f>(Y758/Z758*100)</f>
        <v>0</v>
      </c>
      <c r="Y758">
        <f>BX758*(CC758+CD758)/1000</f>
        <v>0</v>
      </c>
      <c r="Z758">
        <f>0.61365*exp(17.502*CE758/(240.97+CE758))</f>
        <v>0</v>
      </c>
      <c r="AA758">
        <f>(W758-BX758*(CC758+CD758)/1000)</f>
        <v>0</v>
      </c>
      <c r="AB758">
        <f>(-I758*44100)</f>
        <v>0</v>
      </c>
      <c r="AC758">
        <f>2*29.3*Q758*0.92*(CE758-V758)</f>
        <v>0</v>
      </c>
      <c r="AD758">
        <f>2*0.95*5.67E-8*(((CE758+$B$7)+273)^4-(V758+273)^4)</f>
        <v>0</v>
      </c>
      <c r="AE758">
        <f>T758+AD758+AB758+AC758</f>
        <v>0</v>
      </c>
      <c r="AF758">
        <v>117</v>
      </c>
      <c r="AG758">
        <v>13</v>
      </c>
      <c r="AH758">
        <f>IF(AF758*$H$13&gt;=AJ758,1.0,(AJ758/(AJ758-AF758*$H$13)))</f>
        <v>0</v>
      </c>
      <c r="AI758">
        <f>(AH758-1)*100</f>
        <v>0</v>
      </c>
      <c r="AJ758">
        <f>MAX(0,($B$13+$C$13*CJ758)/(1+$D$13*CJ758)*CC758/(CE758+273)*$E$13)</f>
        <v>0</v>
      </c>
      <c r="AK758" t="s">
        <v>292</v>
      </c>
      <c r="AL758" t="s">
        <v>292</v>
      </c>
      <c r="AM758">
        <v>0</v>
      </c>
      <c r="AN758">
        <v>0</v>
      </c>
      <c r="AO758">
        <f>1-AM758/AN758</f>
        <v>0</v>
      </c>
      <c r="AP758">
        <v>0</v>
      </c>
      <c r="AQ758" t="s">
        <v>292</v>
      </c>
      <c r="AR758" t="s">
        <v>292</v>
      </c>
      <c r="AS758">
        <v>0</v>
      </c>
      <c r="AT758">
        <v>0</v>
      </c>
      <c r="AU758">
        <f>1-AS758/AT758</f>
        <v>0</v>
      </c>
      <c r="AV758">
        <v>0.5</v>
      </c>
      <c r="AW758">
        <f>BN758</f>
        <v>0</v>
      </c>
      <c r="AX758">
        <f>K758</f>
        <v>0</v>
      </c>
      <c r="AY758">
        <f>AU758*AV758*AW758</f>
        <v>0</v>
      </c>
      <c r="AZ758">
        <f>(AX758-AP758)/AW758</f>
        <v>0</v>
      </c>
      <c r="BA758">
        <f>(AN758-AT758)/AT758</f>
        <v>0</v>
      </c>
      <c r="BB758">
        <f>AM758/(AO758+AM758/AT758)</f>
        <v>0</v>
      </c>
      <c r="BC758" t="s">
        <v>292</v>
      </c>
      <c r="BD758">
        <v>0</v>
      </c>
      <c r="BE758">
        <f>IF(BD758&lt;&gt;0, BD758, BB758)</f>
        <v>0</v>
      </c>
      <c r="BF758">
        <f>1-BE758/AT758</f>
        <v>0</v>
      </c>
      <c r="BG758">
        <f>(AT758-AS758)/(AT758-BE758)</f>
        <v>0</v>
      </c>
      <c r="BH758">
        <f>(AN758-AT758)/(AN758-BE758)</f>
        <v>0</v>
      </c>
      <c r="BI758">
        <f>(AT758-AS758)/(AT758-AM758)</f>
        <v>0</v>
      </c>
      <c r="BJ758">
        <f>(AN758-AT758)/(AN758-AM758)</f>
        <v>0</v>
      </c>
      <c r="BK758">
        <f>(BG758*BE758/AS758)</f>
        <v>0</v>
      </c>
      <c r="BL758">
        <f>(1-BK758)</f>
        <v>0</v>
      </c>
      <c r="BM758">
        <f>$B$11*CK758+$C$11*CL758+$F$11*CM758*(1-CP758)</f>
        <v>0</v>
      </c>
      <c r="BN758">
        <f>BM758*BO758</f>
        <v>0</v>
      </c>
      <c r="BO758">
        <f>($B$11*$D$9+$C$11*$D$9+$F$11*((CZ758+CR758)/MAX(CZ758+CR758+DA758, 0.1)*$I$9+DA758/MAX(CZ758+CR758+DA758, 0.1)*$J$9))/($B$11+$C$11+$F$11)</f>
        <v>0</v>
      </c>
      <c r="BP758">
        <f>($B$11*$K$9+$C$11*$K$9+$F$11*((CZ758+CR758)/MAX(CZ758+CR758+DA758, 0.1)*$P$9+DA758/MAX(CZ758+CR758+DA758, 0.1)*$Q$9))/($B$11+$C$11+$F$11)</f>
        <v>0</v>
      </c>
      <c r="BQ758">
        <v>6</v>
      </c>
      <c r="BR758">
        <v>0.5</v>
      </c>
      <c r="BS758" t="s">
        <v>293</v>
      </c>
      <c r="BT758">
        <v>2</v>
      </c>
      <c r="BU758">
        <v>1626466671</v>
      </c>
      <c r="BV758">
        <v>395.939</v>
      </c>
      <c r="BW758">
        <v>419.984666666667</v>
      </c>
      <c r="BX758">
        <v>23.4600333333333</v>
      </c>
      <c r="BY758">
        <v>12.7842</v>
      </c>
      <c r="BZ758">
        <v>394.389333333333</v>
      </c>
      <c r="CA758">
        <v>23.3499333333333</v>
      </c>
      <c r="CB758">
        <v>900.024666666667</v>
      </c>
      <c r="CC758">
        <v>100.75</v>
      </c>
      <c r="CD758">
        <v>0.0999699</v>
      </c>
      <c r="CE758">
        <v>38.3862666666667</v>
      </c>
      <c r="CF758">
        <v>35.2531333333333</v>
      </c>
      <c r="CG758">
        <v>999.9</v>
      </c>
      <c r="CH758">
        <v>0</v>
      </c>
      <c r="CI758">
        <v>0</v>
      </c>
      <c r="CJ758">
        <v>10042.3</v>
      </c>
      <c r="CK758">
        <v>0</v>
      </c>
      <c r="CL758">
        <v>0.221023</v>
      </c>
      <c r="CM758">
        <v>1459.99</v>
      </c>
      <c r="CN758">
        <v>0.972993</v>
      </c>
      <c r="CO758">
        <v>0.0270067</v>
      </c>
      <c r="CP758">
        <v>0</v>
      </c>
      <c r="CQ758">
        <v>866.791666666667</v>
      </c>
      <c r="CR758">
        <v>4.99999</v>
      </c>
      <c r="CS758">
        <v>12800.6666666667</v>
      </c>
      <c r="CT758">
        <v>12728.2</v>
      </c>
      <c r="CU758">
        <v>41.75</v>
      </c>
      <c r="CV758">
        <v>42.812</v>
      </c>
      <c r="CW758">
        <v>42.437</v>
      </c>
      <c r="CX758">
        <v>42.625</v>
      </c>
      <c r="CY758">
        <v>44.812</v>
      </c>
      <c r="CZ758">
        <v>1415.7</v>
      </c>
      <c r="DA758">
        <v>39.29</v>
      </c>
      <c r="DB758">
        <v>0</v>
      </c>
      <c r="DC758">
        <v>1626466683.2</v>
      </c>
      <c r="DD758">
        <v>0</v>
      </c>
      <c r="DE758">
        <v>867.52732</v>
      </c>
      <c r="DF758">
        <v>-6.59807691216529</v>
      </c>
      <c r="DG758">
        <v>-80.6461538596017</v>
      </c>
      <c r="DH758">
        <v>12809.564</v>
      </c>
      <c r="DI758">
        <v>15</v>
      </c>
      <c r="DJ758">
        <v>1626465084.6</v>
      </c>
      <c r="DK758" t="s">
        <v>294</v>
      </c>
      <c r="DL758">
        <v>1626465076.6</v>
      </c>
      <c r="DM758">
        <v>1626465084.6</v>
      </c>
      <c r="DN758">
        <v>8</v>
      </c>
      <c r="DO758">
        <v>0.212</v>
      </c>
      <c r="DP758">
        <v>0.013</v>
      </c>
      <c r="DQ758">
        <v>1.588</v>
      </c>
      <c r="DR758">
        <v>-0.074</v>
      </c>
      <c r="DS758">
        <v>420</v>
      </c>
      <c r="DT758">
        <v>3</v>
      </c>
      <c r="DU758">
        <v>0.13</v>
      </c>
      <c r="DV758">
        <v>0.03</v>
      </c>
      <c r="DW758">
        <v>-24.0666463414634</v>
      </c>
      <c r="DX758">
        <v>0.0609951219512099</v>
      </c>
      <c r="DY758">
        <v>0.0227627112445001</v>
      </c>
      <c r="DZ758">
        <v>1</v>
      </c>
      <c r="EA758">
        <v>867.875606060606</v>
      </c>
      <c r="EB758">
        <v>-5.1358074020043</v>
      </c>
      <c r="EC758">
        <v>0.513826107797357</v>
      </c>
      <c r="ED758">
        <v>1</v>
      </c>
      <c r="EE758">
        <v>10.657956097561</v>
      </c>
      <c r="EF758">
        <v>0.0859317073170882</v>
      </c>
      <c r="EG758">
        <v>0.0107097641517264</v>
      </c>
      <c r="EH758">
        <v>1</v>
      </c>
      <c r="EI758">
        <v>3</v>
      </c>
      <c r="EJ758">
        <v>3</v>
      </c>
      <c r="EK758" t="s">
        <v>295</v>
      </c>
      <c r="EL758">
        <v>100</v>
      </c>
      <c r="EM758">
        <v>100</v>
      </c>
      <c r="EN758">
        <v>1.55</v>
      </c>
      <c r="EO758">
        <v>0.1101</v>
      </c>
      <c r="EP758">
        <v>0.796380875196005</v>
      </c>
      <c r="EQ758">
        <v>0.00225868272383977</v>
      </c>
      <c r="ER758">
        <v>-9.96746185667655e-07</v>
      </c>
      <c r="ES758">
        <v>2.83711317370827e-10</v>
      </c>
      <c r="ET758">
        <v>-0.071317122073674</v>
      </c>
      <c r="EU758">
        <v>-0.00217948432402501</v>
      </c>
      <c r="EV758">
        <v>0.000453263451741206</v>
      </c>
      <c r="EW758">
        <v>-1.16319206543697e-06</v>
      </c>
      <c r="EX758">
        <v>-2</v>
      </c>
      <c r="EY758">
        <v>2196</v>
      </c>
      <c r="EZ758">
        <v>1</v>
      </c>
      <c r="FA758">
        <v>25</v>
      </c>
      <c r="FB758">
        <v>26.6</v>
      </c>
      <c r="FC758">
        <v>26.5</v>
      </c>
      <c r="FD758">
        <v>18</v>
      </c>
      <c r="FE758">
        <v>850.44</v>
      </c>
      <c r="FF758">
        <v>446.319</v>
      </c>
      <c r="FG758">
        <v>47.0013</v>
      </c>
      <c r="FH758">
        <v>26.4146</v>
      </c>
      <c r="FI758">
        <v>30.0007</v>
      </c>
      <c r="FJ758">
        <v>26.1087</v>
      </c>
      <c r="FK758">
        <v>26.1003</v>
      </c>
      <c r="FL758">
        <v>25.2806</v>
      </c>
      <c r="FM758">
        <v>18.5074</v>
      </c>
      <c r="FN758">
        <v>0</v>
      </c>
      <c r="FO758">
        <v>47</v>
      </c>
      <c r="FP758">
        <v>420</v>
      </c>
      <c r="FQ758">
        <v>12.8416</v>
      </c>
      <c r="FR758">
        <v>101.354</v>
      </c>
      <c r="FS758">
        <v>101.759</v>
      </c>
    </row>
    <row r="759" spans="1:175">
      <c r="A759">
        <v>743</v>
      </c>
      <c r="B759">
        <v>1626466674</v>
      </c>
      <c r="C759">
        <v>1484.40000009537</v>
      </c>
      <c r="D759" t="s">
        <v>1780</v>
      </c>
      <c r="E759" t="s">
        <v>1781</v>
      </c>
      <c r="F759">
        <v>1</v>
      </c>
      <c r="G759" t="s">
        <v>291</v>
      </c>
      <c r="H759">
        <v>1626466673</v>
      </c>
      <c r="I759">
        <f>(J759)/1000</f>
        <v>0</v>
      </c>
      <c r="J759">
        <f>1000*CB759*AH759*(BX759-BY759)/(100*BQ759*(1000-AH759*BX759))</f>
        <v>0</v>
      </c>
      <c r="K759">
        <f>CB759*AH759*(BW759-BV759*(1000-AH759*BY759)/(1000-AH759*BX759))/(100*BQ759)</f>
        <v>0</v>
      </c>
      <c r="L759">
        <f>BV759 - IF(AH759&gt;1, K759*BQ759*100.0/(AJ759*CJ759), 0)</f>
        <v>0</v>
      </c>
      <c r="M759">
        <f>((S759-I759/2)*L759-K759)/(S759+I759/2)</f>
        <v>0</v>
      </c>
      <c r="N759">
        <f>M759*(CC759+CD759)/1000.0</f>
        <v>0</v>
      </c>
      <c r="O759">
        <f>(BV759 - IF(AH759&gt;1, K759*BQ759*100.0/(AJ759*CJ759), 0))*(CC759+CD759)/1000.0</f>
        <v>0</v>
      </c>
      <c r="P759">
        <f>2.0/((1/R759-1/Q759)+SIGN(R759)*SQRT((1/R759-1/Q759)*(1/R759-1/Q759) + 4*BR759/((BR759+1)*(BR759+1))*(2*1/R759*1/Q759-1/Q759*1/Q759)))</f>
        <v>0</v>
      </c>
      <c r="Q759">
        <f>IF(LEFT(BS759,1)&lt;&gt;"0",IF(LEFT(BS759,1)="1",3.0,BT759),$D$5+$E$5*(CJ759*CC759/($K$5*1000))+$F$5*(CJ759*CC759/($K$5*1000))*MAX(MIN(BQ759,$J$5),$I$5)*MAX(MIN(BQ759,$J$5),$I$5)+$G$5*MAX(MIN(BQ759,$J$5),$I$5)*(CJ759*CC759/($K$5*1000))+$H$5*(CJ759*CC759/($K$5*1000))*(CJ759*CC759/($K$5*1000)))</f>
        <v>0</v>
      </c>
      <c r="R759">
        <f>I759*(1000-(1000*0.61365*exp(17.502*V759/(240.97+V759))/(CC759+CD759)+BX759)/2)/(1000*0.61365*exp(17.502*V759/(240.97+V759))/(CC759+CD759)-BX759)</f>
        <v>0</v>
      </c>
      <c r="S759">
        <f>1/((BR759+1)/(P759/1.6)+1/(Q759/1.37)) + BR759/((BR759+1)/(P759/1.6) + BR759/(Q759/1.37))</f>
        <v>0</v>
      </c>
      <c r="T759">
        <f>(BM759*BP759)</f>
        <v>0</v>
      </c>
      <c r="U759">
        <f>(CE759+(T759+2*0.95*5.67E-8*(((CE759+$B$7)+273)^4-(CE759+273)^4)-44100*I759)/(1.84*29.3*Q759+8*0.95*5.67E-8*(CE759+273)^3))</f>
        <v>0</v>
      </c>
      <c r="V759">
        <f>($C$7*CF759+$D$7*CG759+$E$7*U759)</f>
        <v>0</v>
      </c>
      <c r="W759">
        <f>0.61365*exp(17.502*V759/(240.97+V759))</f>
        <v>0</v>
      </c>
      <c r="X759">
        <f>(Y759/Z759*100)</f>
        <v>0</v>
      </c>
      <c r="Y759">
        <f>BX759*(CC759+CD759)/1000</f>
        <v>0</v>
      </c>
      <c r="Z759">
        <f>0.61365*exp(17.502*CE759/(240.97+CE759))</f>
        <v>0</v>
      </c>
      <c r="AA759">
        <f>(W759-BX759*(CC759+CD759)/1000)</f>
        <v>0</v>
      </c>
      <c r="AB759">
        <f>(-I759*44100)</f>
        <v>0</v>
      </c>
      <c r="AC759">
        <f>2*29.3*Q759*0.92*(CE759-V759)</f>
        <v>0</v>
      </c>
      <c r="AD759">
        <f>2*0.95*5.67E-8*(((CE759+$B$7)+273)^4-(V759+273)^4)</f>
        <v>0</v>
      </c>
      <c r="AE759">
        <f>T759+AD759+AB759+AC759</f>
        <v>0</v>
      </c>
      <c r="AF759">
        <v>117</v>
      </c>
      <c r="AG759">
        <v>13</v>
      </c>
      <c r="AH759">
        <f>IF(AF759*$H$13&gt;=AJ759,1.0,(AJ759/(AJ759-AF759*$H$13)))</f>
        <v>0</v>
      </c>
      <c r="AI759">
        <f>(AH759-1)*100</f>
        <v>0</v>
      </c>
      <c r="AJ759">
        <f>MAX(0,($B$13+$C$13*CJ759)/(1+$D$13*CJ759)*CC759/(CE759+273)*$E$13)</f>
        <v>0</v>
      </c>
      <c r="AK759" t="s">
        <v>292</v>
      </c>
      <c r="AL759" t="s">
        <v>292</v>
      </c>
      <c r="AM759">
        <v>0</v>
      </c>
      <c r="AN759">
        <v>0</v>
      </c>
      <c r="AO759">
        <f>1-AM759/AN759</f>
        <v>0</v>
      </c>
      <c r="AP759">
        <v>0</v>
      </c>
      <c r="AQ759" t="s">
        <v>292</v>
      </c>
      <c r="AR759" t="s">
        <v>292</v>
      </c>
      <c r="AS759">
        <v>0</v>
      </c>
      <c r="AT759">
        <v>0</v>
      </c>
      <c r="AU759">
        <f>1-AS759/AT759</f>
        <v>0</v>
      </c>
      <c r="AV759">
        <v>0.5</v>
      </c>
      <c r="AW759">
        <f>BN759</f>
        <v>0</v>
      </c>
      <c r="AX759">
        <f>K759</f>
        <v>0</v>
      </c>
      <c r="AY759">
        <f>AU759*AV759*AW759</f>
        <v>0</v>
      </c>
      <c r="AZ759">
        <f>(AX759-AP759)/AW759</f>
        <v>0</v>
      </c>
      <c r="BA759">
        <f>(AN759-AT759)/AT759</f>
        <v>0</v>
      </c>
      <c r="BB759">
        <f>AM759/(AO759+AM759/AT759)</f>
        <v>0</v>
      </c>
      <c r="BC759" t="s">
        <v>292</v>
      </c>
      <c r="BD759">
        <v>0</v>
      </c>
      <c r="BE759">
        <f>IF(BD759&lt;&gt;0, BD759, BB759)</f>
        <v>0</v>
      </c>
      <c r="BF759">
        <f>1-BE759/AT759</f>
        <v>0</v>
      </c>
      <c r="BG759">
        <f>(AT759-AS759)/(AT759-BE759)</f>
        <v>0</v>
      </c>
      <c r="BH759">
        <f>(AN759-AT759)/(AN759-BE759)</f>
        <v>0</v>
      </c>
      <c r="BI759">
        <f>(AT759-AS759)/(AT759-AM759)</f>
        <v>0</v>
      </c>
      <c r="BJ759">
        <f>(AN759-AT759)/(AN759-AM759)</f>
        <v>0</v>
      </c>
      <c r="BK759">
        <f>(BG759*BE759/AS759)</f>
        <v>0</v>
      </c>
      <c r="BL759">
        <f>(1-BK759)</f>
        <v>0</v>
      </c>
      <c r="BM759">
        <f>$B$11*CK759+$C$11*CL759+$F$11*CM759*(1-CP759)</f>
        <v>0</v>
      </c>
      <c r="BN759">
        <f>BM759*BO759</f>
        <v>0</v>
      </c>
      <c r="BO759">
        <f>($B$11*$D$9+$C$11*$D$9+$F$11*((CZ759+CR759)/MAX(CZ759+CR759+DA759, 0.1)*$I$9+DA759/MAX(CZ759+CR759+DA759, 0.1)*$J$9))/($B$11+$C$11+$F$11)</f>
        <v>0</v>
      </c>
      <c r="BP759">
        <f>($B$11*$K$9+$C$11*$K$9+$F$11*((CZ759+CR759)/MAX(CZ759+CR759+DA759, 0.1)*$P$9+DA759/MAX(CZ759+CR759+DA759, 0.1)*$Q$9))/($B$11+$C$11+$F$11)</f>
        <v>0</v>
      </c>
      <c r="BQ759">
        <v>6</v>
      </c>
      <c r="BR759">
        <v>0.5</v>
      </c>
      <c r="BS759" t="s">
        <v>293</v>
      </c>
      <c r="BT759">
        <v>2</v>
      </c>
      <c r="BU759">
        <v>1626466673</v>
      </c>
      <c r="BV759">
        <v>395.939</v>
      </c>
      <c r="BW759">
        <v>419.981333333333</v>
      </c>
      <c r="BX759">
        <v>23.4659666666667</v>
      </c>
      <c r="BY759">
        <v>12.7853</v>
      </c>
      <c r="BZ759">
        <v>394.389666666667</v>
      </c>
      <c r="CA759">
        <v>23.3557666666667</v>
      </c>
      <c r="CB759">
        <v>900.004</v>
      </c>
      <c r="CC759">
        <v>100.75</v>
      </c>
      <c r="CD759">
        <v>0.100169333333333</v>
      </c>
      <c r="CE759">
        <v>38.3936333333333</v>
      </c>
      <c r="CF759">
        <v>35.2543666666667</v>
      </c>
      <c r="CG759">
        <v>999.9</v>
      </c>
      <c r="CH759">
        <v>0</v>
      </c>
      <c r="CI759">
        <v>0</v>
      </c>
      <c r="CJ759">
        <v>9997.5</v>
      </c>
      <c r="CK759">
        <v>0</v>
      </c>
      <c r="CL759">
        <v>0.221023</v>
      </c>
      <c r="CM759">
        <v>1459.99</v>
      </c>
      <c r="CN759">
        <v>0.972993</v>
      </c>
      <c r="CO759">
        <v>0.0270067</v>
      </c>
      <c r="CP759">
        <v>0</v>
      </c>
      <c r="CQ759">
        <v>866.464333333333</v>
      </c>
      <c r="CR759">
        <v>4.99999</v>
      </c>
      <c r="CS759">
        <v>12797.5666666667</v>
      </c>
      <c r="CT759">
        <v>12728.2</v>
      </c>
      <c r="CU759">
        <v>41.75</v>
      </c>
      <c r="CV759">
        <v>42.812</v>
      </c>
      <c r="CW759">
        <v>42.437</v>
      </c>
      <c r="CX759">
        <v>42.625</v>
      </c>
      <c r="CY759">
        <v>44.812</v>
      </c>
      <c r="CZ759">
        <v>1415.7</v>
      </c>
      <c r="DA759">
        <v>39.29</v>
      </c>
      <c r="DB759">
        <v>0</v>
      </c>
      <c r="DC759">
        <v>1626466685</v>
      </c>
      <c r="DD759">
        <v>0</v>
      </c>
      <c r="DE759">
        <v>867.353038461539</v>
      </c>
      <c r="DF759">
        <v>-7.4299145086931</v>
      </c>
      <c r="DG759">
        <v>-87.9794870496365</v>
      </c>
      <c r="DH759">
        <v>12807.6461538462</v>
      </c>
      <c r="DI759">
        <v>15</v>
      </c>
      <c r="DJ759">
        <v>1626465084.6</v>
      </c>
      <c r="DK759" t="s">
        <v>294</v>
      </c>
      <c r="DL759">
        <v>1626465076.6</v>
      </c>
      <c r="DM759">
        <v>1626465084.6</v>
      </c>
      <c r="DN759">
        <v>8</v>
      </c>
      <c r="DO759">
        <v>0.212</v>
      </c>
      <c r="DP759">
        <v>0.013</v>
      </c>
      <c r="DQ759">
        <v>1.588</v>
      </c>
      <c r="DR759">
        <v>-0.074</v>
      </c>
      <c r="DS759">
        <v>420</v>
      </c>
      <c r="DT759">
        <v>3</v>
      </c>
      <c r="DU759">
        <v>0.13</v>
      </c>
      <c r="DV759">
        <v>0.03</v>
      </c>
      <c r="DW759">
        <v>-24.0615341463415</v>
      </c>
      <c r="DX759">
        <v>0.0560801393728267</v>
      </c>
      <c r="DY759">
        <v>0.0221074715298247</v>
      </c>
      <c r="DZ759">
        <v>1</v>
      </c>
      <c r="EA759">
        <v>867.665771428571</v>
      </c>
      <c r="EB759">
        <v>-6.10635616438333</v>
      </c>
      <c r="EC759">
        <v>0.648682008194387</v>
      </c>
      <c r="ED759">
        <v>1</v>
      </c>
      <c r="EE759">
        <v>10.6620048780488</v>
      </c>
      <c r="EF759">
        <v>0.0753616724738778</v>
      </c>
      <c r="EG759">
        <v>0.00947275814830874</v>
      </c>
      <c r="EH759">
        <v>1</v>
      </c>
      <c r="EI759">
        <v>3</v>
      </c>
      <c r="EJ759">
        <v>3</v>
      </c>
      <c r="EK759" t="s">
        <v>295</v>
      </c>
      <c r="EL759">
        <v>100</v>
      </c>
      <c r="EM759">
        <v>100</v>
      </c>
      <c r="EN759">
        <v>1.55</v>
      </c>
      <c r="EO759">
        <v>0.1102</v>
      </c>
      <c r="EP759">
        <v>0.796380875196005</v>
      </c>
      <c r="EQ759">
        <v>0.00225868272383977</v>
      </c>
      <c r="ER759">
        <v>-9.96746185667655e-07</v>
      </c>
      <c r="ES759">
        <v>2.83711317370827e-10</v>
      </c>
      <c r="ET759">
        <v>-0.071317122073674</v>
      </c>
      <c r="EU759">
        <v>-0.00217948432402501</v>
      </c>
      <c r="EV759">
        <v>0.000453263451741206</v>
      </c>
      <c r="EW759">
        <v>-1.16319206543697e-06</v>
      </c>
      <c r="EX759">
        <v>-2</v>
      </c>
      <c r="EY759">
        <v>2196</v>
      </c>
      <c r="EZ759">
        <v>1</v>
      </c>
      <c r="FA759">
        <v>25</v>
      </c>
      <c r="FB759">
        <v>26.6</v>
      </c>
      <c r="FC759">
        <v>26.5</v>
      </c>
      <c r="FD759">
        <v>18</v>
      </c>
      <c r="FE759">
        <v>850.576</v>
      </c>
      <c r="FF759">
        <v>446.233</v>
      </c>
      <c r="FG759">
        <v>47.0011</v>
      </c>
      <c r="FH759">
        <v>26.4179</v>
      </c>
      <c r="FI759">
        <v>30.0007</v>
      </c>
      <c r="FJ759">
        <v>26.1112</v>
      </c>
      <c r="FK759">
        <v>26.1029</v>
      </c>
      <c r="FL759">
        <v>25.28</v>
      </c>
      <c r="FM759">
        <v>18.5074</v>
      </c>
      <c r="FN759">
        <v>0</v>
      </c>
      <c r="FO759">
        <v>47</v>
      </c>
      <c r="FP759">
        <v>420</v>
      </c>
      <c r="FQ759">
        <v>12.8383</v>
      </c>
      <c r="FR759">
        <v>101.352</v>
      </c>
      <c r="FS759">
        <v>101.758</v>
      </c>
    </row>
    <row r="760" spans="1:175">
      <c r="A760">
        <v>744</v>
      </c>
      <c r="B760">
        <v>1626466676</v>
      </c>
      <c r="C760">
        <v>1486.40000009537</v>
      </c>
      <c r="D760" t="s">
        <v>1782</v>
      </c>
      <c r="E760" t="s">
        <v>1783</v>
      </c>
      <c r="F760">
        <v>1</v>
      </c>
      <c r="G760" t="s">
        <v>291</v>
      </c>
      <c r="H760">
        <v>1626466675</v>
      </c>
      <c r="I760">
        <f>(J760)/1000</f>
        <v>0</v>
      </c>
      <c r="J760">
        <f>1000*CB760*AH760*(BX760-BY760)/(100*BQ760*(1000-AH760*BX760))</f>
        <v>0</v>
      </c>
      <c r="K760">
        <f>CB760*AH760*(BW760-BV760*(1000-AH760*BY760)/(1000-AH760*BX760))/(100*BQ760)</f>
        <v>0</v>
      </c>
      <c r="L760">
        <f>BV760 - IF(AH760&gt;1, K760*BQ760*100.0/(AJ760*CJ760), 0)</f>
        <v>0</v>
      </c>
      <c r="M760">
        <f>((S760-I760/2)*L760-K760)/(S760+I760/2)</f>
        <v>0</v>
      </c>
      <c r="N760">
        <f>M760*(CC760+CD760)/1000.0</f>
        <v>0</v>
      </c>
      <c r="O760">
        <f>(BV760 - IF(AH760&gt;1, K760*BQ760*100.0/(AJ760*CJ760), 0))*(CC760+CD760)/1000.0</f>
        <v>0</v>
      </c>
      <c r="P760">
        <f>2.0/((1/R760-1/Q760)+SIGN(R760)*SQRT((1/R760-1/Q760)*(1/R760-1/Q760) + 4*BR760/((BR760+1)*(BR760+1))*(2*1/R760*1/Q760-1/Q760*1/Q760)))</f>
        <v>0</v>
      </c>
      <c r="Q760">
        <f>IF(LEFT(BS760,1)&lt;&gt;"0",IF(LEFT(BS760,1)="1",3.0,BT760),$D$5+$E$5*(CJ760*CC760/($K$5*1000))+$F$5*(CJ760*CC760/($K$5*1000))*MAX(MIN(BQ760,$J$5),$I$5)*MAX(MIN(BQ760,$J$5),$I$5)+$G$5*MAX(MIN(BQ760,$J$5),$I$5)*(CJ760*CC760/($K$5*1000))+$H$5*(CJ760*CC760/($K$5*1000))*(CJ760*CC760/($K$5*1000)))</f>
        <v>0</v>
      </c>
      <c r="R760">
        <f>I760*(1000-(1000*0.61365*exp(17.502*V760/(240.97+V760))/(CC760+CD760)+BX760)/2)/(1000*0.61365*exp(17.502*V760/(240.97+V760))/(CC760+CD760)-BX760)</f>
        <v>0</v>
      </c>
      <c r="S760">
        <f>1/((BR760+1)/(P760/1.6)+1/(Q760/1.37)) + BR760/((BR760+1)/(P760/1.6) + BR760/(Q760/1.37))</f>
        <v>0</v>
      </c>
      <c r="T760">
        <f>(BM760*BP760)</f>
        <v>0</v>
      </c>
      <c r="U760">
        <f>(CE760+(T760+2*0.95*5.67E-8*(((CE760+$B$7)+273)^4-(CE760+273)^4)-44100*I760)/(1.84*29.3*Q760+8*0.95*5.67E-8*(CE760+273)^3))</f>
        <v>0</v>
      </c>
      <c r="V760">
        <f>($C$7*CF760+$D$7*CG760+$E$7*U760)</f>
        <v>0</v>
      </c>
      <c r="W760">
        <f>0.61365*exp(17.502*V760/(240.97+V760))</f>
        <v>0</v>
      </c>
      <c r="X760">
        <f>(Y760/Z760*100)</f>
        <v>0</v>
      </c>
      <c r="Y760">
        <f>BX760*(CC760+CD760)/1000</f>
        <v>0</v>
      </c>
      <c r="Z760">
        <f>0.61365*exp(17.502*CE760/(240.97+CE760))</f>
        <v>0</v>
      </c>
      <c r="AA760">
        <f>(W760-BX760*(CC760+CD760)/1000)</f>
        <v>0</v>
      </c>
      <c r="AB760">
        <f>(-I760*44100)</f>
        <v>0</v>
      </c>
      <c r="AC760">
        <f>2*29.3*Q760*0.92*(CE760-V760)</f>
        <v>0</v>
      </c>
      <c r="AD760">
        <f>2*0.95*5.67E-8*(((CE760+$B$7)+273)^4-(V760+273)^4)</f>
        <v>0</v>
      </c>
      <c r="AE760">
        <f>T760+AD760+AB760+AC760</f>
        <v>0</v>
      </c>
      <c r="AF760">
        <v>117</v>
      </c>
      <c r="AG760">
        <v>13</v>
      </c>
      <c r="AH760">
        <f>IF(AF760*$H$13&gt;=AJ760,1.0,(AJ760/(AJ760-AF760*$H$13)))</f>
        <v>0</v>
      </c>
      <c r="AI760">
        <f>(AH760-1)*100</f>
        <v>0</v>
      </c>
      <c r="AJ760">
        <f>MAX(0,($B$13+$C$13*CJ760)/(1+$D$13*CJ760)*CC760/(CE760+273)*$E$13)</f>
        <v>0</v>
      </c>
      <c r="AK760" t="s">
        <v>292</v>
      </c>
      <c r="AL760" t="s">
        <v>292</v>
      </c>
      <c r="AM760">
        <v>0</v>
      </c>
      <c r="AN760">
        <v>0</v>
      </c>
      <c r="AO760">
        <f>1-AM760/AN760</f>
        <v>0</v>
      </c>
      <c r="AP760">
        <v>0</v>
      </c>
      <c r="AQ760" t="s">
        <v>292</v>
      </c>
      <c r="AR760" t="s">
        <v>292</v>
      </c>
      <c r="AS760">
        <v>0</v>
      </c>
      <c r="AT760">
        <v>0</v>
      </c>
      <c r="AU760">
        <f>1-AS760/AT760</f>
        <v>0</v>
      </c>
      <c r="AV760">
        <v>0.5</v>
      </c>
      <c r="AW760">
        <f>BN760</f>
        <v>0</v>
      </c>
      <c r="AX760">
        <f>K760</f>
        <v>0</v>
      </c>
      <c r="AY760">
        <f>AU760*AV760*AW760</f>
        <v>0</v>
      </c>
      <c r="AZ760">
        <f>(AX760-AP760)/AW760</f>
        <v>0</v>
      </c>
      <c r="BA760">
        <f>(AN760-AT760)/AT760</f>
        <v>0</v>
      </c>
      <c r="BB760">
        <f>AM760/(AO760+AM760/AT760)</f>
        <v>0</v>
      </c>
      <c r="BC760" t="s">
        <v>292</v>
      </c>
      <c r="BD760">
        <v>0</v>
      </c>
      <c r="BE760">
        <f>IF(BD760&lt;&gt;0, BD760, BB760)</f>
        <v>0</v>
      </c>
      <c r="BF760">
        <f>1-BE760/AT760</f>
        <v>0</v>
      </c>
      <c r="BG760">
        <f>(AT760-AS760)/(AT760-BE760)</f>
        <v>0</v>
      </c>
      <c r="BH760">
        <f>(AN760-AT760)/(AN760-BE760)</f>
        <v>0</v>
      </c>
      <c r="BI760">
        <f>(AT760-AS760)/(AT760-AM760)</f>
        <v>0</v>
      </c>
      <c r="BJ760">
        <f>(AN760-AT760)/(AN760-AM760)</f>
        <v>0</v>
      </c>
      <c r="BK760">
        <f>(BG760*BE760/AS760)</f>
        <v>0</v>
      </c>
      <c r="BL760">
        <f>(1-BK760)</f>
        <v>0</v>
      </c>
      <c r="BM760">
        <f>$B$11*CK760+$C$11*CL760+$F$11*CM760*(1-CP760)</f>
        <v>0</v>
      </c>
      <c r="BN760">
        <f>BM760*BO760</f>
        <v>0</v>
      </c>
      <c r="BO760">
        <f>($B$11*$D$9+$C$11*$D$9+$F$11*((CZ760+CR760)/MAX(CZ760+CR760+DA760, 0.1)*$I$9+DA760/MAX(CZ760+CR760+DA760, 0.1)*$J$9))/($B$11+$C$11+$F$11)</f>
        <v>0</v>
      </c>
      <c r="BP760">
        <f>($B$11*$K$9+$C$11*$K$9+$F$11*((CZ760+CR760)/MAX(CZ760+CR760+DA760, 0.1)*$P$9+DA760/MAX(CZ760+CR760+DA760, 0.1)*$Q$9))/($B$11+$C$11+$F$11)</f>
        <v>0</v>
      </c>
      <c r="BQ760">
        <v>6</v>
      </c>
      <c r="BR760">
        <v>0.5</v>
      </c>
      <c r="BS760" t="s">
        <v>293</v>
      </c>
      <c r="BT760">
        <v>2</v>
      </c>
      <c r="BU760">
        <v>1626466675</v>
      </c>
      <c r="BV760">
        <v>395.962333333333</v>
      </c>
      <c r="BW760">
        <v>420.006666666667</v>
      </c>
      <c r="BX760">
        <v>23.4741666666667</v>
      </c>
      <c r="BY760">
        <v>12.7860666666667</v>
      </c>
      <c r="BZ760">
        <v>394.412666666667</v>
      </c>
      <c r="CA760">
        <v>23.3638</v>
      </c>
      <c r="CB760">
        <v>899.991</v>
      </c>
      <c r="CC760">
        <v>100.749333333333</v>
      </c>
      <c r="CD760">
        <v>0.100458666666667</v>
      </c>
      <c r="CE760">
        <v>38.4014666666667</v>
      </c>
      <c r="CF760">
        <v>35.2511333333333</v>
      </c>
      <c r="CG760">
        <v>999.9</v>
      </c>
      <c r="CH760">
        <v>0</v>
      </c>
      <c r="CI760">
        <v>0</v>
      </c>
      <c r="CJ760">
        <v>9971.25</v>
      </c>
      <c r="CK760">
        <v>0</v>
      </c>
      <c r="CL760">
        <v>0.221023</v>
      </c>
      <c r="CM760">
        <v>1459.97333333333</v>
      </c>
      <c r="CN760">
        <v>0.972993</v>
      </c>
      <c r="CO760">
        <v>0.0270067</v>
      </c>
      <c r="CP760">
        <v>0</v>
      </c>
      <c r="CQ760">
        <v>866.714</v>
      </c>
      <c r="CR760">
        <v>4.99999</v>
      </c>
      <c r="CS760">
        <v>12795.1</v>
      </c>
      <c r="CT760">
        <v>12728.1</v>
      </c>
      <c r="CU760">
        <v>41.7706666666667</v>
      </c>
      <c r="CV760">
        <v>42.812</v>
      </c>
      <c r="CW760">
        <v>42.458</v>
      </c>
      <c r="CX760">
        <v>42.625</v>
      </c>
      <c r="CY760">
        <v>44.812</v>
      </c>
      <c r="CZ760">
        <v>1415.68333333333</v>
      </c>
      <c r="DA760">
        <v>39.29</v>
      </c>
      <c r="DB760">
        <v>0</v>
      </c>
      <c r="DC760">
        <v>1626466687.4</v>
      </c>
      <c r="DD760">
        <v>0</v>
      </c>
      <c r="DE760">
        <v>867.130692307692</v>
      </c>
      <c r="DF760">
        <v>-6.81524785813568</v>
      </c>
      <c r="DG760">
        <v>-88.0717948501674</v>
      </c>
      <c r="DH760">
        <v>12804.2576923077</v>
      </c>
      <c r="DI760">
        <v>15</v>
      </c>
      <c r="DJ760">
        <v>1626465084.6</v>
      </c>
      <c r="DK760" t="s">
        <v>294</v>
      </c>
      <c r="DL760">
        <v>1626465076.6</v>
      </c>
      <c r="DM760">
        <v>1626465084.6</v>
      </c>
      <c r="DN760">
        <v>8</v>
      </c>
      <c r="DO760">
        <v>0.212</v>
      </c>
      <c r="DP760">
        <v>0.013</v>
      </c>
      <c r="DQ760">
        <v>1.588</v>
      </c>
      <c r="DR760">
        <v>-0.074</v>
      </c>
      <c r="DS760">
        <v>420</v>
      </c>
      <c r="DT760">
        <v>3</v>
      </c>
      <c r="DU760">
        <v>0.13</v>
      </c>
      <c r="DV760">
        <v>0.03</v>
      </c>
      <c r="DW760">
        <v>-24.0587658536585</v>
      </c>
      <c r="DX760">
        <v>0.0379651567944371</v>
      </c>
      <c r="DY760">
        <v>0.0212963824908858</v>
      </c>
      <c r="DZ760">
        <v>1</v>
      </c>
      <c r="EA760">
        <v>867.446484848485</v>
      </c>
      <c r="EB760">
        <v>-6.21999915490547</v>
      </c>
      <c r="EC760">
        <v>0.630221563791186</v>
      </c>
      <c r="ED760">
        <v>1</v>
      </c>
      <c r="EE760">
        <v>10.6659097560976</v>
      </c>
      <c r="EF760">
        <v>0.0779581881533039</v>
      </c>
      <c r="EG760">
        <v>0.00977090766131169</v>
      </c>
      <c r="EH760">
        <v>1</v>
      </c>
      <c r="EI760">
        <v>3</v>
      </c>
      <c r="EJ760">
        <v>3</v>
      </c>
      <c r="EK760" t="s">
        <v>295</v>
      </c>
      <c r="EL760">
        <v>100</v>
      </c>
      <c r="EM760">
        <v>100</v>
      </c>
      <c r="EN760">
        <v>1.549</v>
      </c>
      <c r="EO760">
        <v>0.1105</v>
      </c>
      <c r="EP760">
        <v>0.796380875196005</v>
      </c>
      <c r="EQ760">
        <v>0.00225868272383977</v>
      </c>
      <c r="ER760">
        <v>-9.96746185667655e-07</v>
      </c>
      <c r="ES760">
        <v>2.83711317370827e-10</v>
      </c>
      <c r="ET760">
        <v>-0.071317122073674</v>
      </c>
      <c r="EU760">
        <v>-0.00217948432402501</v>
      </c>
      <c r="EV760">
        <v>0.000453263451741206</v>
      </c>
      <c r="EW760">
        <v>-1.16319206543697e-06</v>
      </c>
      <c r="EX760">
        <v>-2</v>
      </c>
      <c r="EY760">
        <v>2196</v>
      </c>
      <c r="EZ760">
        <v>1</v>
      </c>
      <c r="FA760">
        <v>25</v>
      </c>
      <c r="FB760">
        <v>26.7</v>
      </c>
      <c r="FC760">
        <v>26.5</v>
      </c>
      <c r="FD760">
        <v>18</v>
      </c>
      <c r="FE760">
        <v>850.834</v>
      </c>
      <c r="FF760">
        <v>446.149</v>
      </c>
      <c r="FG760">
        <v>47.001</v>
      </c>
      <c r="FH760">
        <v>26.4213</v>
      </c>
      <c r="FI760">
        <v>30.0007</v>
      </c>
      <c r="FJ760">
        <v>26.1139</v>
      </c>
      <c r="FK760">
        <v>26.1057</v>
      </c>
      <c r="FL760">
        <v>25.2813</v>
      </c>
      <c r="FM760">
        <v>18.5074</v>
      </c>
      <c r="FN760">
        <v>0</v>
      </c>
      <c r="FO760">
        <v>47</v>
      </c>
      <c r="FP760">
        <v>420</v>
      </c>
      <c r="FQ760">
        <v>12.8383</v>
      </c>
      <c r="FR760">
        <v>101.35</v>
      </c>
      <c r="FS760">
        <v>101.758</v>
      </c>
    </row>
    <row r="761" spans="1:175">
      <c r="A761">
        <v>745</v>
      </c>
      <c r="B761">
        <v>1626466678</v>
      </c>
      <c r="C761">
        <v>1488.40000009537</v>
      </c>
      <c r="D761" t="s">
        <v>1784</v>
      </c>
      <c r="E761" t="s">
        <v>1785</v>
      </c>
      <c r="F761">
        <v>1</v>
      </c>
      <c r="G761" t="s">
        <v>291</v>
      </c>
      <c r="H761">
        <v>1626466677</v>
      </c>
      <c r="I761">
        <f>(J761)/1000</f>
        <v>0</v>
      </c>
      <c r="J761">
        <f>1000*CB761*AH761*(BX761-BY761)/(100*BQ761*(1000-AH761*BX761))</f>
        <v>0</v>
      </c>
      <c r="K761">
        <f>CB761*AH761*(BW761-BV761*(1000-AH761*BY761)/(1000-AH761*BX761))/(100*BQ761)</f>
        <v>0</v>
      </c>
      <c r="L761">
        <f>BV761 - IF(AH761&gt;1, K761*BQ761*100.0/(AJ761*CJ761), 0)</f>
        <v>0</v>
      </c>
      <c r="M761">
        <f>((S761-I761/2)*L761-K761)/(S761+I761/2)</f>
        <v>0</v>
      </c>
      <c r="N761">
        <f>M761*(CC761+CD761)/1000.0</f>
        <v>0</v>
      </c>
      <c r="O761">
        <f>(BV761 - IF(AH761&gt;1, K761*BQ761*100.0/(AJ761*CJ761), 0))*(CC761+CD761)/1000.0</f>
        <v>0</v>
      </c>
      <c r="P761">
        <f>2.0/((1/R761-1/Q761)+SIGN(R761)*SQRT((1/R761-1/Q761)*(1/R761-1/Q761) + 4*BR761/((BR761+1)*(BR761+1))*(2*1/R761*1/Q761-1/Q761*1/Q761)))</f>
        <v>0</v>
      </c>
      <c r="Q761">
        <f>IF(LEFT(BS761,1)&lt;&gt;"0",IF(LEFT(BS761,1)="1",3.0,BT761),$D$5+$E$5*(CJ761*CC761/($K$5*1000))+$F$5*(CJ761*CC761/($K$5*1000))*MAX(MIN(BQ761,$J$5),$I$5)*MAX(MIN(BQ761,$J$5),$I$5)+$G$5*MAX(MIN(BQ761,$J$5),$I$5)*(CJ761*CC761/($K$5*1000))+$H$5*(CJ761*CC761/($K$5*1000))*(CJ761*CC761/($K$5*1000)))</f>
        <v>0</v>
      </c>
      <c r="R761">
        <f>I761*(1000-(1000*0.61365*exp(17.502*V761/(240.97+V761))/(CC761+CD761)+BX761)/2)/(1000*0.61365*exp(17.502*V761/(240.97+V761))/(CC761+CD761)-BX761)</f>
        <v>0</v>
      </c>
      <c r="S761">
        <f>1/((BR761+1)/(P761/1.6)+1/(Q761/1.37)) + BR761/((BR761+1)/(P761/1.6) + BR761/(Q761/1.37))</f>
        <v>0</v>
      </c>
      <c r="T761">
        <f>(BM761*BP761)</f>
        <v>0</v>
      </c>
      <c r="U761">
        <f>(CE761+(T761+2*0.95*5.67E-8*(((CE761+$B$7)+273)^4-(CE761+273)^4)-44100*I761)/(1.84*29.3*Q761+8*0.95*5.67E-8*(CE761+273)^3))</f>
        <v>0</v>
      </c>
      <c r="V761">
        <f>($C$7*CF761+$D$7*CG761+$E$7*U761)</f>
        <v>0</v>
      </c>
      <c r="W761">
        <f>0.61365*exp(17.502*V761/(240.97+V761))</f>
        <v>0</v>
      </c>
      <c r="X761">
        <f>(Y761/Z761*100)</f>
        <v>0</v>
      </c>
      <c r="Y761">
        <f>BX761*(CC761+CD761)/1000</f>
        <v>0</v>
      </c>
      <c r="Z761">
        <f>0.61365*exp(17.502*CE761/(240.97+CE761))</f>
        <v>0</v>
      </c>
      <c r="AA761">
        <f>(W761-BX761*(CC761+CD761)/1000)</f>
        <v>0</v>
      </c>
      <c r="AB761">
        <f>(-I761*44100)</f>
        <v>0</v>
      </c>
      <c r="AC761">
        <f>2*29.3*Q761*0.92*(CE761-V761)</f>
        <v>0</v>
      </c>
      <c r="AD761">
        <f>2*0.95*5.67E-8*(((CE761+$B$7)+273)^4-(V761+273)^4)</f>
        <v>0</v>
      </c>
      <c r="AE761">
        <f>T761+AD761+AB761+AC761</f>
        <v>0</v>
      </c>
      <c r="AF761">
        <v>117</v>
      </c>
      <c r="AG761">
        <v>13</v>
      </c>
      <c r="AH761">
        <f>IF(AF761*$H$13&gt;=AJ761,1.0,(AJ761/(AJ761-AF761*$H$13)))</f>
        <v>0</v>
      </c>
      <c r="AI761">
        <f>(AH761-1)*100</f>
        <v>0</v>
      </c>
      <c r="AJ761">
        <f>MAX(0,($B$13+$C$13*CJ761)/(1+$D$13*CJ761)*CC761/(CE761+273)*$E$13)</f>
        <v>0</v>
      </c>
      <c r="AK761" t="s">
        <v>292</v>
      </c>
      <c r="AL761" t="s">
        <v>292</v>
      </c>
      <c r="AM761">
        <v>0</v>
      </c>
      <c r="AN761">
        <v>0</v>
      </c>
      <c r="AO761">
        <f>1-AM761/AN761</f>
        <v>0</v>
      </c>
      <c r="AP761">
        <v>0</v>
      </c>
      <c r="AQ761" t="s">
        <v>292</v>
      </c>
      <c r="AR761" t="s">
        <v>292</v>
      </c>
      <c r="AS761">
        <v>0</v>
      </c>
      <c r="AT761">
        <v>0</v>
      </c>
      <c r="AU761">
        <f>1-AS761/AT761</f>
        <v>0</v>
      </c>
      <c r="AV761">
        <v>0.5</v>
      </c>
      <c r="AW761">
        <f>BN761</f>
        <v>0</v>
      </c>
      <c r="AX761">
        <f>K761</f>
        <v>0</v>
      </c>
      <c r="AY761">
        <f>AU761*AV761*AW761</f>
        <v>0</v>
      </c>
      <c r="AZ761">
        <f>(AX761-AP761)/AW761</f>
        <v>0</v>
      </c>
      <c r="BA761">
        <f>(AN761-AT761)/AT761</f>
        <v>0</v>
      </c>
      <c r="BB761">
        <f>AM761/(AO761+AM761/AT761)</f>
        <v>0</v>
      </c>
      <c r="BC761" t="s">
        <v>292</v>
      </c>
      <c r="BD761">
        <v>0</v>
      </c>
      <c r="BE761">
        <f>IF(BD761&lt;&gt;0, BD761, BB761)</f>
        <v>0</v>
      </c>
      <c r="BF761">
        <f>1-BE761/AT761</f>
        <v>0</v>
      </c>
      <c r="BG761">
        <f>(AT761-AS761)/(AT761-BE761)</f>
        <v>0</v>
      </c>
      <c r="BH761">
        <f>(AN761-AT761)/(AN761-BE761)</f>
        <v>0</v>
      </c>
      <c r="BI761">
        <f>(AT761-AS761)/(AT761-AM761)</f>
        <v>0</v>
      </c>
      <c r="BJ761">
        <f>(AN761-AT761)/(AN761-AM761)</f>
        <v>0</v>
      </c>
      <c r="BK761">
        <f>(BG761*BE761/AS761)</f>
        <v>0</v>
      </c>
      <c r="BL761">
        <f>(1-BK761)</f>
        <v>0</v>
      </c>
      <c r="BM761">
        <f>$B$11*CK761+$C$11*CL761+$F$11*CM761*(1-CP761)</f>
        <v>0</v>
      </c>
      <c r="BN761">
        <f>BM761*BO761</f>
        <v>0</v>
      </c>
      <c r="BO761">
        <f>($B$11*$D$9+$C$11*$D$9+$F$11*((CZ761+CR761)/MAX(CZ761+CR761+DA761, 0.1)*$I$9+DA761/MAX(CZ761+CR761+DA761, 0.1)*$J$9))/($B$11+$C$11+$F$11)</f>
        <v>0</v>
      </c>
      <c r="BP761">
        <f>($B$11*$K$9+$C$11*$K$9+$F$11*((CZ761+CR761)/MAX(CZ761+CR761+DA761, 0.1)*$P$9+DA761/MAX(CZ761+CR761+DA761, 0.1)*$Q$9))/($B$11+$C$11+$F$11)</f>
        <v>0</v>
      </c>
      <c r="BQ761">
        <v>6</v>
      </c>
      <c r="BR761">
        <v>0.5</v>
      </c>
      <c r="BS761" t="s">
        <v>293</v>
      </c>
      <c r="BT761">
        <v>2</v>
      </c>
      <c r="BU761">
        <v>1626466677</v>
      </c>
      <c r="BV761">
        <v>395.986333333333</v>
      </c>
      <c r="BW761">
        <v>420.000666666667</v>
      </c>
      <c r="BX761">
        <v>23.4815333333333</v>
      </c>
      <c r="BY761">
        <v>12.7871666666667</v>
      </c>
      <c r="BZ761">
        <v>394.436333333333</v>
      </c>
      <c r="CA761">
        <v>23.3710666666667</v>
      </c>
      <c r="CB761">
        <v>900.011</v>
      </c>
      <c r="CC761">
        <v>100.749</v>
      </c>
      <c r="CD761">
        <v>0.100144666666667</v>
      </c>
      <c r="CE761">
        <v>38.4097666666667</v>
      </c>
      <c r="CF761">
        <v>35.2663333333333</v>
      </c>
      <c r="CG761">
        <v>999.9</v>
      </c>
      <c r="CH761">
        <v>0</v>
      </c>
      <c r="CI761">
        <v>0</v>
      </c>
      <c r="CJ761">
        <v>10008.7333333333</v>
      </c>
      <c r="CK761">
        <v>0</v>
      </c>
      <c r="CL761">
        <v>0.221023</v>
      </c>
      <c r="CM761">
        <v>1459.97666666667</v>
      </c>
      <c r="CN761">
        <v>0.972993</v>
      </c>
      <c r="CO761">
        <v>0.0270067</v>
      </c>
      <c r="CP761">
        <v>0</v>
      </c>
      <c r="CQ761">
        <v>866.543333333333</v>
      </c>
      <c r="CR761">
        <v>4.99999</v>
      </c>
      <c r="CS761">
        <v>12793.3333333333</v>
      </c>
      <c r="CT761">
        <v>12728.1</v>
      </c>
      <c r="CU761">
        <v>41.812</v>
      </c>
      <c r="CV761">
        <v>42.812</v>
      </c>
      <c r="CW761">
        <v>42.458</v>
      </c>
      <c r="CX761">
        <v>42.625</v>
      </c>
      <c r="CY761">
        <v>44.812</v>
      </c>
      <c r="CZ761">
        <v>1415.68666666667</v>
      </c>
      <c r="DA761">
        <v>39.29</v>
      </c>
      <c r="DB761">
        <v>0</v>
      </c>
      <c r="DC761">
        <v>1626466689.2</v>
      </c>
      <c r="DD761">
        <v>0</v>
      </c>
      <c r="DE761">
        <v>866.92656</v>
      </c>
      <c r="DF761">
        <v>-6.34869231153866</v>
      </c>
      <c r="DG761">
        <v>-83.4230769108759</v>
      </c>
      <c r="DH761">
        <v>12801.244</v>
      </c>
      <c r="DI761">
        <v>15</v>
      </c>
      <c r="DJ761">
        <v>1626465084.6</v>
      </c>
      <c r="DK761" t="s">
        <v>294</v>
      </c>
      <c r="DL761">
        <v>1626465076.6</v>
      </c>
      <c r="DM761">
        <v>1626465084.6</v>
      </c>
      <c r="DN761">
        <v>8</v>
      </c>
      <c r="DO761">
        <v>0.212</v>
      </c>
      <c r="DP761">
        <v>0.013</v>
      </c>
      <c r="DQ761">
        <v>1.588</v>
      </c>
      <c r="DR761">
        <v>-0.074</v>
      </c>
      <c r="DS761">
        <v>420</v>
      </c>
      <c r="DT761">
        <v>3</v>
      </c>
      <c r="DU761">
        <v>0.13</v>
      </c>
      <c r="DV761">
        <v>0.03</v>
      </c>
      <c r="DW761">
        <v>-24.0549170731707</v>
      </c>
      <c r="DX761">
        <v>0.0777972125435378</v>
      </c>
      <c r="DY761">
        <v>0.0232836056888254</v>
      </c>
      <c r="DZ761">
        <v>1</v>
      </c>
      <c r="EA761">
        <v>867.291515151515</v>
      </c>
      <c r="EB761">
        <v>-6.06963410870324</v>
      </c>
      <c r="EC761">
        <v>0.62140754797438</v>
      </c>
      <c r="ED761">
        <v>1</v>
      </c>
      <c r="EE761">
        <v>10.6697268292683</v>
      </c>
      <c r="EF761">
        <v>0.0976954703833038</v>
      </c>
      <c r="EG761">
        <v>0.0118064270300016</v>
      </c>
      <c r="EH761">
        <v>1</v>
      </c>
      <c r="EI761">
        <v>3</v>
      </c>
      <c r="EJ761">
        <v>3</v>
      </c>
      <c r="EK761" t="s">
        <v>295</v>
      </c>
      <c r="EL761">
        <v>100</v>
      </c>
      <c r="EM761">
        <v>100</v>
      </c>
      <c r="EN761">
        <v>1.549</v>
      </c>
      <c r="EO761">
        <v>0.1105</v>
      </c>
      <c r="EP761">
        <v>0.796380875196005</v>
      </c>
      <c r="EQ761">
        <v>0.00225868272383977</v>
      </c>
      <c r="ER761">
        <v>-9.96746185667655e-07</v>
      </c>
      <c r="ES761">
        <v>2.83711317370827e-10</v>
      </c>
      <c r="ET761">
        <v>-0.071317122073674</v>
      </c>
      <c r="EU761">
        <v>-0.00217948432402501</v>
      </c>
      <c r="EV761">
        <v>0.000453263451741206</v>
      </c>
      <c r="EW761">
        <v>-1.16319206543697e-06</v>
      </c>
      <c r="EX761">
        <v>-2</v>
      </c>
      <c r="EY761">
        <v>2196</v>
      </c>
      <c r="EZ761">
        <v>1</v>
      </c>
      <c r="FA761">
        <v>25</v>
      </c>
      <c r="FB761">
        <v>26.7</v>
      </c>
      <c r="FC761">
        <v>26.6</v>
      </c>
      <c r="FD761">
        <v>18</v>
      </c>
      <c r="FE761">
        <v>850.641</v>
      </c>
      <c r="FF761">
        <v>446.326</v>
      </c>
      <c r="FG761">
        <v>47.001</v>
      </c>
      <c r="FH761">
        <v>26.4246</v>
      </c>
      <c r="FI761">
        <v>30.0006</v>
      </c>
      <c r="FJ761">
        <v>26.117</v>
      </c>
      <c r="FK761">
        <v>26.1086</v>
      </c>
      <c r="FL761">
        <v>25.2792</v>
      </c>
      <c r="FM761">
        <v>18.0485</v>
      </c>
      <c r="FN761">
        <v>0</v>
      </c>
      <c r="FO761">
        <v>47</v>
      </c>
      <c r="FP761">
        <v>420</v>
      </c>
      <c r="FQ761">
        <v>12.9133</v>
      </c>
      <c r="FR761">
        <v>101.35</v>
      </c>
      <c r="FS761">
        <v>101.758</v>
      </c>
    </row>
    <row r="762" spans="1:175">
      <c r="A762">
        <v>746</v>
      </c>
      <c r="B762">
        <v>1626466680</v>
      </c>
      <c r="C762">
        <v>1490.40000009537</v>
      </c>
      <c r="D762" t="s">
        <v>1786</v>
      </c>
      <c r="E762" t="s">
        <v>1787</v>
      </c>
      <c r="F762">
        <v>1</v>
      </c>
      <c r="G762" t="s">
        <v>291</v>
      </c>
      <c r="H762">
        <v>1626466679</v>
      </c>
      <c r="I762">
        <f>(J762)/1000</f>
        <v>0</v>
      </c>
      <c r="J762">
        <f>1000*CB762*AH762*(BX762-BY762)/(100*BQ762*(1000-AH762*BX762))</f>
        <v>0</v>
      </c>
      <c r="K762">
        <f>CB762*AH762*(BW762-BV762*(1000-AH762*BY762)/(1000-AH762*BX762))/(100*BQ762)</f>
        <v>0</v>
      </c>
      <c r="L762">
        <f>BV762 - IF(AH762&gt;1, K762*BQ762*100.0/(AJ762*CJ762), 0)</f>
        <v>0</v>
      </c>
      <c r="M762">
        <f>((S762-I762/2)*L762-K762)/(S762+I762/2)</f>
        <v>0</v>
      </c>
      <c r="N762">
        <f>M762*(CC762+CD762)/1000.0</f>
        <v>0</v>
      </c>
      <c r="O762">
        <f>(BV762 - IF(AH762&gt;1, K762*BQ762*100.0/(AJ762*CJ762), 0))*(CC762+CD762)/1000.0</f>
        <v>0</v>
      </c>
      <c r="P762">
        <f>2.0/((1/R762-1/Q762)+SIGN(R762)*SQRT((1/R762-1/Q762)*(1/R762-1/Q762) + 4*BR762/((BR762+1)*(BR762+1))*(2*1/R762*1/Q762-1/Q762*1/Q762)))</f>
        <v>0</v>
      </c>
      <c r="Q762">
        <f>IF(LEFT(BS762,1)&lt;&gt;"0",IF(LEFT(BS762,1)="1",3.0,BT762),$D$5+$E$5*(CJ762*CC762/($K$5*1000))+$F$5*(CJ762*CC762/($K$5*1000))*MAX(MIN(BQ762,$J$5),$I$5)*MAX(MIN(BQ762,$J$5),$I$5)+$G$5*MAX(MIN(BQ762,$J$5),$I$5)*(CJ762*CC762/($K$5*1000))+$H$5*(CJ762*CC762/($K$5*1000))*(CJ762*CC762/($K$5*1000)))</f>
        <v>0</v>
      </c>
      <c r="R762">
        <f>I762*(1000-(1000*0.61365*exp(17.502*V762/(240.97+V762))/(CC762+CD762)+BX762)/2)/(1000*0.61365*exp(17.502*V762/(240.97+V762))/(CC762+CD762)-BX762)</f>
        <v>0</v>
      </c>
      <c r="S762">
        <f>1/((BR762+1)/(P762/1.6)+1/(Q762/1.37)) + BR762/((BR762+1)/(P762/1.6) + BR762/(Q762/1.37))</f>
        <v>0</v>
      </c>
      <c r="T762">
        <f>(BM762*BP762)</f>
        <v>0</v>
      </c>
      <c r="U762">
        <f>(CE762+(T762+2*0.95*5.67E-8*(((CE762+$B$7)+273)^4-(CE762+273)^4)-44100*I762)/(1.84*29.3*Q762+8*0.95*5.67E-8*(CE762+273)^3))</f>
        <v>0</v>
      </c>
      <c r="V762">
        <f>($C$7*CF762+$D$7*CG762+$E$7*U762)</f>
        <v>0</v>
      </c>
      <c r="W762">
        <f>0.61365*exp(17.502*V762/(240.97+V762))</f>
        <v>0</v>
      </c>
      <c r="X762">
        <f>(Y762/Z762*100)</f>
        <v>0</v>
      </c>
      <c r="Y762">
        <f>BX762*(CC762+CD762)/1000</f>
        <v>0</v>
      </c>
      <c r="Z762">
        <f>0.61365*exp(17.502*CE762/(240.97+CE762))</f>
        <v>0</v>
      </c>
      <c r="AA762">
        <f>(W762-BX762*(CC762+CD762)/1000)</f>
        <v>0</v>
      </c>
      <c r="AB762">
        <f>(-I762*44100)</f>
        <v>0</v>
      </c>
      <c r="AC762">
        <f>2*29.3*Q762*0.92*(CE762-V762)</f>
        <v>0</v>
      </c>
      <c r="AD762">
        <f>2*0.95*5.67E-8*(((CE762+$B$7)+273)^4-(V762+273)^4)</f>
        <v>0</v>
      </c>
      <c r="AE762">
        <f>T762+AD762+AB762+AC762</f>
        <v>0</v>
      </c>
      <c r="AF762">
        <v>117</v>
      </c>
      <c r="AG762">
        <v>13</v>
      </c>
      <c r="AH762">
        <f>IF(AF762*$H$13&gt;=AJ762,1.0,(AJ762/(AJ762-AF762*$H$13)))</f>
        <v>0</v>
      </c>
      <c r="AI762">
        <f>(AH762-1)*100</f>
        <v>0</v>
      </c>
      <c r="AJ762">
        <f>MAX(0,($B$13+$C$13*CJ762)/(1+$D$13*CJ762)*CC762/(CE762+273)*$E$13)</f>
        <v>0</v>
      </c>
      <c r="AK762" t="s">
        <v>292</v>
      </c>
      <c r="AL762" t="s">
        <v>292</v>
      </c>
      <c r="AM762">
        <v>0</v>
      </c>
      <c r="AN762">
        <v>0</v>
      </c>
      <c r="AO762">
        <f>1-AM762/AN762</f>
        <v>0</v>
      </c>
      <c r="AP762">
        <v>0</v>
      </c>
      <c r="AQ762" t="s">
        <v>292</v>
      </c>
      <c r="AR762" t="s">
        <v>292</v>
      </c>
      <c r="AS762">
        <v>0</v>
      </c>
      <c r="AT762">
        <v>0</v>
      </c>
      <c r="AU762">
        <f>1-AS762/AT762</f>
        <v>0</v>
      </c>
      <c r="AV762">
        <v>0.5</v>
      </c>
      <c r="AW762">
        <f>BN762</f>
        <v>0</v>
      </c>
      <c r="AX762">
        <f>K762</f>
        <v>0</v>
      </c>
      <c r="AY762">
        <f>AU762*AV762*AW762</f>
        <v>0</v>
      </c>
      <c r="AZ762">
        <f>(AX762-AP762)/AW762</f>
        <v>0</v>
      </c>
      <c r="BA762">
        <f>(AN762-AT762)/AT762</f>
        <v>0</v>
      </c>
      <c r="BB762">
        <f>AM762/(AO762+AM762/AT762)</f>
        <v>0</v>
      </c>
      <c r="BC762" t="s">
        <v>292</v>
      </c>
      <c r="BD762">
        <v>0</v>
      </c>
      <c r="BE762">
        <f>IF(BD762&lt;&gt;0, BD762, BB762)</f>
        <v>0</v>
      </c>
      <c r="BF762">
        <f>1-BE762/AT762</f>
        <v>0</v>
      </c>
      <c r="BG762">
        <f>(AT762-AS762)/(AT762-BE762)</f>
        <v>0</v>
      </c>
      <c r="BH762">
        <f>(AN762-AT762)/(AN762-BE762)</f>
        <v>0</v>
      </c>
      <c r="BI762">
        <f>(AT762-AS762)/(AT762-AM762)</f>
        <v>0</v>
      </c>
      <c r="BJ762">
        <f>(AN762-AT762)/(AN762-AM762)</f>
        <v>0</v>
      </c>
      <c r="BK762">
        <f>(BG762*BE762/AS762)</f>
        <v>0</v>
      </c>
      <c r="BL762">
        <f>(1-BK762)</f>
        <v>0</v>
      </c>
      <c r="BM762">
        <f>$B$11*CK762+$C$11*CL762+$F$11*CM762*(1-CP762)</f>
        <v>0</v>
      </c>
      <c r="BN762">
        <f>BM762*BO762</f>
        <v>0</v>
      </c>
      <c r="BO762">
        <f>($B$11*$D$9+$C$11*$D$9+$F$11*((CZ762+CR762)/MAX(CZ762+CR762+DA762, 0.1)*$I$9+DA762/MAX(CZ762+CR762+DA762, 0.1)*$J$9))/($B$11+$C$11+$F$11)</f>
        <v>0</v>
      </c>
      <c r="BP762">
        <f>($B$11*$K$9+$C$11*$K$9+$F$11*((CZ762+CR762)/MAX(CZ762+CR762+DA762, 0.1)*$P$9+DA762/MAX(CZ762+CR762+DA762, 0.1)*$Q$9))/($B$11+$C$11+$F$11)</f>
        <v>0</v>
      </c>
      <c r="BQ762">
        <v>6</v>
      </c>
      <c r="BR762">
        <v>0.5</v>
      </c>
      <c r="BS762" t="s">
        <v>293</v>
      </c>
      <c r="BT762">
        <v>2</v>
      </c>
      <c r="BU762">
        <v>1626466679</v>
      </c>
      <c r="BV762">
        <v>395.972666666667</v>
      </c>
      <c r="BW762">
        <v>420.005</v>
      </c>
      <c r="BX762">
        <v>23.4895666666667</v>
      </c>
      <c r="BY762">
        <v>12.7883333333333</v>
      </c>
      <c r="BZ762">
        <v>394.423333333333</v>
      </c>
      <c r="CA762">
        <v>23.3789333333333</v>
      </c>
      <c r="CB762">
        <v>900.001333333333</v>
      </c>
      <c r="CC762">
        <v>100.748333333333</v>
      </c>
      <c r="CD762">
        <v>0.0990830666666667</v>
      </c>
      <c r="CE762">
        <v>38.4167</v>
      </c>
      <c r="CF762">
        <v>35.2809666666667</v>
      </c>
      <c r="CG762">
        <v>999.9</v>
      </c>
      <c r="CH762">
        <v>0</v>
      </c>
      <c r="CI762">
        <v>0</v>
      </c>
      <c r="CJ762">
        <v>10048.7333333333</v>
      </c>
      <c r="CK762">
        <v>0</v>
      </c>
      <c r="CL762">
        <v>0.221023</v>
      </c>
      <c r="CM762">
        <v>1460.13666666667</v>
      </c>
      <c r="CN762">
        <v>0.972993</v>
      </c>
      <c r="CO762">
        <v>0.0270067</v>
      </c>
      <c r="CP762">
        <v>0</v>
      </c>
      <c r="CQ762">
        <v>866.187</v>
      </c>
      <c r="CR762">
        <v>4.99999</v>
      </c>
      <c r="CS762">
        <v>12791.0333333333</v>
      </c>
      <c r="CT762">
        <v>12729.4666666667</v>
      </c>
      <c r="CU762">
        <v>41.7913333333333</v>
      </c>
      <c r="CV762">
        <v>42.812</v>
      </c>
      <c r="CW762">
        <v>42.5</v>
      </c>
      <c r="CX762">
        <v>42.6456666666667</v>
      </c>
      <c r="CY762">
        <v>44.812</v>
      </c>
      <c r="CZ762">
        <v>1415.84</v>
      </c>
      <c r="DA762">
        <v>39.2966666666667</v>
      </c>
      <c r="DB762">
        <v>0</v>
      </c>
      <c r="DC762">
        <v>1626466691</v>
      </c>
      <c r="DD762">
        <v>0</v>
      </c>
      <c r="DE762">
        <v>866.767384615385</v>
      </c>
      <c r="DF762">
        <v>-5.85442734494192</v>
      </c>
      <c r="DG762">
        <v>-82.0102562700165</v>
      </c>
      <c r="DH762">
        <v>12799.3</v>
      </c>
      <c r="DI762">
        <v>15</v>
      </c>
      <c r="DJ762">
        <v>1626465084.6</v>
      </c>
      <c r="DK762" t="s">
        <v>294</v>
      </c>
      <c r="DL762">
        <v>1626465076.6</v>
      </c>
      <c r="DM762">
        <v>1626465084.6</v>
      </c>
      <c r="DN762">
        <v>8</v>
      </c>
      <c r="DO762">
        <v>0.212</v>
      </c>
      <c r="DP762">
        <v>0.013</v>
      </c>
      <c r="DQ762">
        <v>1.588</v>
      </c>
      <c r="DR762">
        <v>-0.074</v>
      </c>
      <c r="DS762">
        <v>420</v>
      </c>
      <c r="DT762">
        <v>3</v>
      </c>
      <c r="DU762">
        <v>0.13</v>
      </c>
      <c r="DV762">
        <v>0.03</v>
      </c>
      <c r="DW762">
        <v>-24.0536097560976</v>
      </c>
      <c r="DX762">
        <v>0.173770034843127</v>
      </c>
      <c r="DY762">
        <v>0.0251453317674794</v>
      </c>
      <c r="DZ762">
        <v>1</v>
      </c>
      <c r="EA762">
        <v>867.117942857143</v>
      </c>
      <c r="EB762">
        <v>-6.21167906066542</v>
      </c>
      <c r="EC762">
        <v>0.666751654038647</v>
      </c>
      <c r="ED762">
        <v>1</v>
      </c>
      <c r="EE762">
        <v>10.6735731707317</v>
      </c>
      <c r="EF762">
        <v>0.12252334494775</v>
      </c>
      <c r="EG762">
        <v>0.0139730406696687</v>
      </c>
      <c r="EH762">
        <v>0</v>
      </c>
      <c r="EI762">
        <v>2</v>
      </c>
      <c r="EJ762">
        <v>3</v>
      </c>
      <c r="EK762" t="s">
        <v>354</v>
      </c>
      <c r="EL762">
        <v>100</v>
      </c>
      <c r="EM762">
        <v>100</v>
      </c>
      <c r="EN762">
        <v>1.549</v>
      </c>
      <c r="EO762">
        <v>0.1107</v>
      </c>
      <c r="EP762">
        <v>0.796380875196005</v>
      </c>
      <c r="EQ762">
        <v>0.00225868272383977</v>
      </c>
      <c r="ER762">
        <v>-9.96746185667655e-07</v>
      </c>
      <c r="ES762">
        <v>2.83711317370827e-10</v>
      </c>
      <c r="ET762">
        <v>-0.071317122073674</v>
      </c>
      <c r="EU762">
        <v>-0.00217948432402501</v>
      </c>
      <c r="EV762">
        <v>0.000453263451741206</v>
      </c>
      <c r="EW762">
        <v>-1.16319206543697e-06</v>
      </c>
      <c r="EX762">
        <v>-2</v>
      </c>
      <c r="EY762">
        <v>2196</v>
      </c>
      <c r="EZ762">
        <v>1</v>
      </c>
      <c r="FA762">
        <v>25</v>
      </c>
      <c r="FB762">
        <v>26.7</v>
      </c>
      <c r="FC762">
        <v>26.6</v>
      </c>
      <c r="FD762">
        <v>18</v>
      </c>
      <c r="FE762">
        <v>850.468</v>
      </c>
      <c r="FF762">
        <v>446.502</v>
      </c>
      <c r="FG762">
        <v>47.0009</v>
      </c>
      <c r="FH762">
        <v>26.428</v>
      </c>
      <c r="FI762">
        <v>30.0006</v>
      </c>
      <c r="FJ762">
        <v>26.1197</v>
      </c>
      <c r="FK762">
        <v>26.1113</v>
      </c>
      <c r="FL762">
        <v>25.2795</v>
      </c>
      <c r="FM762">
        <v>18.0485</v>
      </c>
      <c r="FN762">
        <v>0</v>
      </c>
      <c r="FO762">
        <v>47</v>
      </c>
      <c r="FP762">
        <v>420</v>
      </c>
      <c r="FQ762">
        <v>12.9267</v>
      </c>
      <c r="FR762">
        <v>101.351</v>
      </c>
      <c r="FS762">
        <v>101.758</v>
      </c>
    </row>
    <row r="763" spans="1:175">
      <c r="A763">
        <v>747</v>
      </c>
      <c r="B763">
        <v>1626466682</v>
      </c>
      <c r="C763">
        <v>1492.40000009537</v>
      </c>
      <c r="D763" t="s">
        <v>1788</v>
      </c>
      <c r="E763" t="s">
        <v>1789</v>
      </c>
      <c r="F763">
        <v>1</v>
      </c>
      <c r="G763" t="s">
        <v>291</v>
      </c>
      <c r="H763">
        <v>1626466681</v>
      </c>
      <c r="I763">
        <f>(J763)/1000</f>
        <v>0</v>
      </c>
      <c r="J763">
        <f>1000*CB763*AH763*(BX763-BY763)/(100*BQ763*(1000-AH763*BX763))</f>
        <v>0</v>
      </c>
      <c r="K763">
        <f>CB763*AH763*(BW763-BV763*(1000-AH763*BY763)/(1000-AH763*BX763))/(100*BQ763)</f>
        <v>0</v>
      </c>
      <c r="L763">
        <f>BV763 - IF(AH763&gt;1, K763*BQ763*100.0/(AJ763*CJ763), 0)</f>
        <v>0</v>
      </c>
      <c r="M763">
        <f>((S763-I763/2)*L763-K763)/(S763+I763/2)</f>
        <v>0</v>
      </c>
      <c r="N763">
        <f>M763*(CC763+CD763)/1000.0</f>
        <v>0</v>
      </c>
      <c r="O763">
        <f>(BV763 - IF(AH763&gt;1, K763*BQ763*100.0/(AJ763*CJ763), 0))*(CC763+CD763)/1000.0</f>
        <v>0</v>
      </c>
      <c r="P763">
        <f>2.0/((1/R763-1/Q763)+SIGN(R763)*SQRT((1/R763-1/Q763)*(1/R763-1/Q763) + 4*BR763/((BR763+1)*(BR763+1))*(2*1/R763*1/Q763-1/Q763*1/Q763)))</f>
        <v>0</v>
      </c>
      <c r="Q763">
        <f>IF(LEFT(BS763,1)&lt;&gt;"0",IF(LEFT(BS763,1)="1",3.0,BT763),$D$5+$E$5*(CJ763*CC763/($K$5*1000))+$F$5*(CJ763*CC763/($K$5*1000))*MAX(MIN(BQ763,$J$5),$I$5)*MAX(MIN(BQ763,$J$5),$I$5)+$G$5*MAX(MIN(BQ763,$J$5),$I$5)*(CJ763*CC763/($K$5*1000))+$H$5*(CJ763*CC763/($K$5*1000))*(CJ763*CC763/($K$5*1000)))</f>
        <v>0</v>
      </c>
      <c r="R763">
        <f>I763*(1000-(1000*0.61365*exp(17.502*V763/(240.97+V763))/(CC763+CD763)+BX763)/2)/(1000*0.61365*exp(17.502*V763/(240.97+V763))/(CC763+CD763)-BX763)</f>
        <v>0</v>
      </c>
      <c r="S763">
        <f>1/((BR763+1)/(P763/1.6)+1/(Q763/1.37)) + BR763/((BR763+1)/(P763/1.6) + BR763/(Q763/1.37))</f>
        <v>0</v>
      </c>
      <c r="T763">
        <f>(BM763*BP763)</f>
        <v>0</v>
      </c>
      <c r="U763">
        <f>(CE763+(T763+2*0.95*5.67E-8*(((CE763+$B$7)+273)^4-(CE763+273)^4)-44100*I763)/(1.84*29.3*Q763+8*0.95*5.67E-8*(CE763+273)^3))</f>
        <v>0</v>
      </c>
      <c r="V763">
        <f>($C$7*CF763+$D$7*CG763+$E$7*U763)</f>
        <v>0</v>
      </c>
      <c r="W763">
        <f>0.61365*exp(17.502*V763/(240.97+V763))</f>
        <v>0</v>
      </c>
      <c r="X763">
        <f>(Y763/Z763*100)</f>
        <v>0</v>
      </c>
      <c r="Y763">
        <f>BX763*(CC763+CD763)/1000</f>
        <v>0</v>
      </c>
      <c r="Z763">
        <f>0.61365*exp(17.502*CE763/(240.97+CE763))</f>
        <v>0</v>
      </c>
      <c r="AA763">
        <f>(W763-BX763*(CC763+CD763)/1000)</f>
        <v>0</v>
      </c>
      <c r="AB763">
        <f>(-I763*44100)</f>
        <v>0</v>
      </c>
      <c r="AC763">
        <f>2*29.3*Q763*0.92*(CE763-V763)</f>
        <v>0</v>
      </c>
      <c r="AD763">
        <f>2*0.95*5.67E-8*(((CE763+$B$7)+273)^4-(V763+273)^4)</f>
        <v>0</v>
      </c>
      <c r="AE763">
        <f>T763+AD763+AB763+AC763</f>
        <v>0</v>
      </c>
      <c r="AF763">
        <v>117</v>
      </c>
      <c r="AG763">
        <v>13</v>
      </c>
      <c r="AH763">
        <f>IF(AF763*$H$13&gt;=AJ763,1.0,(AJ763/(AJ763-AF763*$H$13)))</f>
        <v>0</v>
      </c>
      <c r="AI763">
        <f>(AH763-1)*100</f>
        <v>0</v>
      </c>
      <c r="AJ763">
        <f>MAX(0,($B$13+$C$13*CJ763)/(1+$D$13*CJ763)*CC763/(CE763+273)*$E$13)</f>
        <v>0</v>
      </c>
      <c r="AK763" t="s">
        <v>292</v>
      </c>
      <c r="AL763" t="s">
        <v>292</v>
      </c>
      <c r="AM763">
        <v>0</v>
      </c>
      <c r="AN763">
        <v>0</v>
      </c>
      <c r="AO763">
        <f>1-AM763/AN763</f>
        <v>0</v>
      </c>
      <c r="AP763">
        <v>0</v>
      </c>
      <c r="AQ763" t="s">
        <v>292</v>
      </c>
      <c r="AR763" t="s">
        <v>292</v>
      </c>
      <c r="AS763">
        <v>0</v>
      </c>
      <c r="AT763">
        <v>0</v>
      </c>
      <c r="AU763">
        <f>1-AS763/AT763</f>
        <v>0</v>
      </c>
      <c r="AV763">
        <v>0.5</v>
      </c>
      <c r="AW763">
        <f>BN763</f>
        <v>0</v>
      </c>
      <c r="AX763">
        <f>K763</f>
        <v>0</v>
      </c>
      <c r="AY763">
        <f>AU763*AV763*AW763</f>
        <v>0</v>
      </c>
      <c r="AZ763">
        <f>(AX763-AP763)/AW763</f>
        <v>0</v>
      </c>
      <c r="BA763">
        <f>(AN763-AT763)/AT763</f>
        <v>0</v>
      </c>
      <c r="BB763">
        <f>AM763/(AO763+AM763/AT763)</f>
        <v>0</v>
      </c>
      <c r="BC763" t="s">
        <v>292</v>
      </c>
      <c r="BD763">
        <v>0</v>
      </c>
      <c r="BE763">
        <f>IF(BD763&lt;&gt;0, BD763, BB763)</f>
        <v>0</v>
      </c>
      <c r="BF763">
        <f>1-BE763/AT763</f>
        <v>0</v>
      </c>
      <c r="BG763">
        <f>(AT763-AS763)/(AT763-BE763)</f>
        <v>0</v>
      </c>
      <c r="BH763">
        <f>(AN763-AT763)/(AN763-BE763)</f>
        <v>0</v>
      </c>
      <c r="BI763">
        <f>(AT763-AS763)/(AT763-AM763)</f>
        <v>0</v>
      </c>
      <c r="BJ763">
        <f>(AN763-AT763)/(AN763-AM763)</f>
        <v>0</v>
      </c>
      <c r="BK763">
        <f>(BG763*BE763/AS763)</f>
        <v>0</v>
      </c>
      <c r="BL763">
        <f>(1-BK763)</f>
        <v>0</v>
      </c>
      <c r="BM763">
        <f>$B$11*CK763+$C$11*CL763+$F$11*CM763*(1-CP763)</f>
        <v>0</v>
      </c>
      <c r="BN763">
        <f>BM763*BO763</f>
        <v>0</v>
      </c>
      <c r="BO763">
        <f>($B$11*$D$9+$C$11*$D$9+$F$11*((CZ763+CR763)/MAX(CZ763+CR763+DA763, 0.1)*$I$9+DA763/MAX(CZ763+CR763+DA763, 0.1)*$J$9))/($B$11+$C$11+$F$11)</f>
        <v>0</v>
      </c>
      <c r="BP763">
        <f>($B$11*$K$9+$C$11*$K$9+$F$11*((CZ763+CR763)/MAX(CZ763+CR763+DA763, 0.1)*$P$9+DA763/MAX(CZ763+CR763+DA763, 0.1)*$Q$9))/($B$11+$C$11+$F$11)</f>
        <v>0</v>
      </c>
      <c r="BQ763">
        <v>6</v>
      </c>
      <c r="BR763">
        <v>0.5</v>
      </c>
      <c r="BS763" t="s">
        <v>293</v>
      </c>
      <c r="BT763">
        <v>2</v>
      </c>
      <c r="BU763">
        <v>1626466681</v>
      </c>
      <c r="BV763">
        <v>395.952666666667</v>
      </c>
      <c r="BW763">
        <v>420.018</v>
      </c>
      <c r="BX763">
        <v>23.5009666666667</v>
      </c>
      <c r="BY763">
        <v>12.7961</v>
      </c>
      <c r="BZ763">
        <v>394.402666666667</v>
      </c>
      <c r="CA763">
        <v>23.3901333333333</v>
      </c>
      <c r="CB763">
        <v>900.023666666667</v>
      </c>
      <c r="CC763">
        <v>100.747666666667</v>
      </c>
      <c r="CD763">
        <v>0.0989936333333333</v>
      </c>
      <c r="CE763">
        <v>38.4259</v>
      </c>
      <c r="CF763">
        <v>35.284</v>
      </c>
      <c r="CG763">
        <v>999.9</v>
      </c>
      <c r="CH763">
        <v>0</v>
      </c>
      <c r="CI763">
        <v>0</v>
      </c>
      <c r="CJ763">
        <v>10047.4666666667</v>
      </c>
      <c r="CK763">
        <v>0</v>
      </c>
      <c r="CL763">
        <v>0.221023</v>
      </c>
      <c r="CM763">
        <v>1459.96666666667</v>
      </c>
      <c r="CN763">
        <v>0.972993</v>
      </c>
      <c r="CO763">
        <v>0.0270067</v>
      </c>
      <c r="CP763">
        <v>0</v>
      </c>
      <c r="CQ763">
        <v>865.737333333333</v>
      </c>
      <c r="CR763">
        <v>4.99999</v>
      </c>
      <c r="CS763">
        <v>12785.3</v>
      </c>
      <c r="CT763">
        <v>12728.0666666667</v>
      </c>
      <c r="CU763">
        <v>41.812</v>
      </c>
      <c r="CV763">
        <v>42.812</v>
      </c>
      <c r="CW763">
        <v>42.5</v>
      </c>
      <c r="CX763">
        <v>42.6456666666667</v>
      </c>
      <c r="CY763">
        <v>44.812</v>
      </c>
      <c r="CZ763">
        <v>1415.67666666667</v>
      </c>
      <c r="DA763">
        <v>39.29</v>
      </c>
      <c r="DB763">
        <v>0</v>
      </c>
      <c r="DC763">
        <v>1626466693.4</v>
      </c>
      <c r="DD763">
        <v>0</v>
      </c>
      <c r="DE763">
        <v>866.493961538461</v>
      </c>
      <c r="DF763">
        <v>-6.19504273958962</v>
      </c>
      <c r="DG763">
        <v>-87.5692307298433</v>
      </c>
      <c r="DH763">
        <v>12795.6769230769</v>
      </c>
      <c r="DI763">
        <v>15</v>
      </c>
      <c r="DJ763">
        <v>1626465084.6</v>
      </c>
      <c r="DK763" t="s">
        <v>294</v>
      </c>
      <c r="DL763">
        <v>1626465076.6</v>
      </c>
      <c r="DM763">
        <v>1626465084.6</v>
      </c>
      <c r="DN763">
        <v>8</v>
      </c>
      <c r="DO763">
        <v>0.212</v>
      </c>
      <c r="DP763">
        <v>0.013</v>
      </c>
      <c r="DQ763">
        <v>1.588</v>
      </c>
      <c r="DR763">
        <v>-0.074</v>
      </c>
      <c r="DS763">
        <v>420</v>
      </c>
      <c r="DT763">
        <v>3</v>
      </c>
      <c r="DU763">
        <v>0.13</v>
      </c>
      <c r="DV763">
        <v>0.03</v>
      </c>
      <c r="DW763">
        <v>-24.053587804878</v>
      </c>
      <c r="DX763">
        <v>0.16280278745646</v>
      </c>
      <c r="DY763">
        <v>0.0253379229433645</v>
      </c>
      <c r="DZ763">
        <v>1</v>
      </c>
      <c r="EA763">
        <v>866.868575757576</v>
      </c>
      <c r="EB763">
        <v>-6.16125158455133</v>
      </c>
      <c r="EC763">
        <v>0.635236774291531</v>
      </c>
      <c r="ED763">
        <v>1</v>
      </c>
      <c r="EE763">
        <v>10.6776268292683</v>
      </c>
      <c r="EF763">
        <v>0.151636933797909</v>
      </c>
      <c r="EG763">
        <v>0.0162507789590447</v>
      </c>
      <c r="EH763">
        <v>0</v>
      </c>
      <c r="EI763">
        <v>2</v>
      </c>
      <c r="EJ763">
        <v>3</v>
      </c>
      <c r="EK763" t="s">
        <v>354</v>
      </c>
      <c r="EL763">
        <v>100</v>
      </c>
      <c r="EM763">
        <v>100</v>
      </c>
      <c r="EN763">
        <v>1.549</v>
      </c>
      <c r="EO763">
        <v>0.1109</v>
      </c>
      <c r="EP763">
        <v>0.796380875196005</v>
      </c>
      <c r="EQ763">
        <v>0.00225868272383977</v>
      </c>
      <c r="ER763">
        <v>-9.96746185667655e-07</v>
      </c>
      <c r="ES763">
        <v>2.83711317370827e-10</v>
      </c>
      <c r="ET763">
        <v>-0.071317122073674</v>
      </c>
      <c r="EU763">
        <v>-0.00217948432402501</v>
      </c>
      <c r="EV763">
        <v>0.000453263451741206</v>
      </c>
      <c r="EW763">
        <v>-1.16319206543697e-06</v>
      </c>
      <c r="EX763">
        <v>-2</v>
      </c>
      <c r="EY763">
        <v>2196</v>
      </c>
      <c r="EZ763">
        <v>1</v>
      </c>
      <c r="FA763">
        <v>25</v>
      </c>
      <c r="FB763">
        <v>26.8</v>
      </c>
      <c r="FC763">
        <v>26.6</v>
      </c>
      <c r="FD763">
        <v>18</v>
      </c>
      <c r="FE763">
        <v>850.397</v>
      </c>
      <c r="FF763">
        <v>446.437</v>
      </c>
      <c r="FG763">
        <v>47.0008</v>
      </c>
      <c r="FH763">
        <v>26.4313</v>
      </c>
      <c r="FI763">
        <v>30.0005</v>
      </c>
      <c r="FJ763">
        <v>26.1228</v>
      </c>
      <c r="FK763">
        <v>26.1145</v>
      </c>
      <c r="FL763">
        <v>25.2802</v>
      </c>
      <c r="FM763">
        <v>17.7629</v>
      </c>
      <c r="FN763">
        <v>0</v>
      </c>
      <c r="FO763">
        <v>47</v>
      </c>
      <c r="FP763">
        <v>420</v>
      </c>
      <c r="FQ763">
        <v>12.9483</v>
      </c>
      <c r="FR763">
        <v>101.351</v>
      </c>
      <c r="FS763">
        <v>101.758</v>
      </c>
    </row>
    <row r="764" spans="1:175">
      <c r="A764">
        <v>748</v>
      </c>
      <c r="B764">
        <v>1626466684</v>
      </c>
      <c r="C764">
        <v>1494.40000009537</v>
      </c>
      <c r="D764" t="s">
        <v>1790</v>
      </c>
      <c r="E764" t="s">
        <v>1791</v>
      </c>
      <c r="F764">
        <v>1</v>
      </c>
      <c r="G764" t="s">
        <v>291</v>
      </c>
      <c r="H764">
        <v>1626466683</v>
      </c>
      <c r="I764">
        <f>(J764)/1000</f>
        <v>0</v>
      </c>
      <c r="J764">
        <f>1000*CB764*AH764*(BX764-BY764)/(100*BQ764*(1000-AH764*BX764))</f>
        <v>0</v>
      </c>
      <c r="K764">
        <f>CB764*AH764*(BW764-BV764*(1000-AH764*BY764)/(1000-AH764*BX764))/(100*BQ764)</f>
        <v>0</v>
      </c>
      <c r="L764">
        <f>BV764 - IF(AH764&gt;1, K764*BQ764*100.0/(AJ764*CJ764), 0)</f>
        <v>0</v>
      </c>
      <c r="M764">
        <f>((S764-I764/2)*L764-K764)/(S764+I764/2)</f>
        <v>0</v>
      </c>
      <c r="N764">
        <f>M764*(CC764+CD764)/1000.0</f>
        <v>0</v>
      </c>
      <c r="O764">
        <f>(BV764 - IF(AH764&gt;1, K764*BQ764*100.0/(AJ764*CJ764), 0))*(CC764+CD764)/1000.0</f>
        <v>0</v>
      </c>
      <c r="P764">
        <f>2.0/((1/R764-1/Q764)+SIGN(R764)*SQRT((1/R764-1/Q764)*(1/R764-1/Q764) + 4*BR764/((BR764+1)*(BR764+1))*(2*1/R764*1/Q764-1/Q764*1/Q764)))</f>
        <v>0</v>
      </c>
      <c r="Q764">
        <f>IF(LEFT(BS764,1)&lt;&gt;"0",IF(LEFT(BS764,1)="1",3.0,BT764),$D$5+$E$5*(CJ764*CC764/($K$5*1000))+$F$5*(CJ764*CC764/($K$5*1000))*MAX(MIN(BQ764,$J$5),$I$5)*MAX(MIN(BQ764,$J$5),$I$5)+$G$5*MAX(MIN(BQ764,$J$5),$I$5)*(CJ764*CC764/($K$5*1000))+$H$5*(CJ764*CC764/($K$5*1000))*(CJ764*CC764/($K$5*1000)))</f>
        <v>0</v>
      </c>
      <c r="R764">
        <f>I764*(1000-(1000*0.61365*exp(17.502*V764/(240.97+V764))/(CC764+CD764)+BX764)/2)/(1000*0.61365*exp(17.502*V764/(240.97+V764))/(CC764+CD764)-BX764)</f>
        <v>0</v>
      </c>
      <c r="S764">
        <f>1/((BR764+1)/(P764/1.6)+1/(Q764/1.37)) + BR764/((BR764+1)/(P764/1.6) + BR764/(Q764/1.37))</f>
        <v>0</v>
      </c>
      <c r="T764">
        <f>(BM764*BP764)</f>
        <v>0</v>
      </c>
      <c r="U764">
        <f>(CE764+(T764+2*0.95*5.67E-8*(((CE764+$B$7)+273)^4-(CE764+273)^4)-44100*I764)/(1.84*29.3*Q764+8*0.95*5.67E-8*(CE764+273)^3))</f>
        <v>0</v>
      </c>
      <c r="V764">
        <f>($C$7*CF764+$D$7*CG764+$E$7*U764)</f>
        <v>0</v>
      </c>
      <c r="W764">
        <f>0.61365*exp(17.502*V764/(240.97+V764))</f>
        <v>0</v>
      </c>
      <c r="X764">
        <f>(Y764/Z764*100)</f>
        <v>0</v>
      </c>
      <c r="Y764">
        <f>BX764*(CC764+CD764)/1000</f>
        <v>0</v>
      </c>
      <c r="Z764">
        <f>0.61365*exp(17.502*CE764/(240.97+CE764))</f>
        <v>0</v>
      </c>
      <c r="AA764">
        <f>(W764-BX764*(CC764+CD764)/1000)</f>
        <v>0</v>
      </c>
      <c r="AB764">
        <f>(-I764*44100)</f>
        <v>0</v>
      </c>
      <c r="AC764">
        <f>2*29.3*Q764*0.92*(CE764-V764)</f>
        <v>0</v>
      </c>
      <c r="AD764">
        <f>2*0.95*5.67E-8*(((CE764+$B$7)+273)^4-(V764+273)^4)</f>
        <v>0</v>
      </c>
      <c r="AE764">
        <f>T764+AD764+AB764+AC764</f>
        <v>0</v>
      </c>
      <c r="AF764">
        <v>117</v>
      </c>
      <c r="AG764">
        <v>13</v>
      </c>
      <c r="AH764">
        <f>IF(AF764*$H$13&gt;=AJ764,1.0,(AJ764/(AJ764-AF764*$H$13)))</f>
        <v>0</v>
      </c>
      <c r="AI764">
        <f>(AH764-1)*100</f>
        <v>0</v>
      </c>
      <c r="AJ764">
        <f>MAX(0,($B$13+$C$13*CJ764)/(1+$D$13*CJ764)*CC764/(CE764+273)*$E$13)</f>
        <v>0</v>
      </c>
      <c r="AK764" t="s">
        <v>292</v>
      </c>
      <c r="AL764" t="s">
        <v>292</v>
      </c>
      <c r="AM764">
        <v>0</v>
      </c>
      <c r="AN764">
        <v>0</v>
      </c>
      <c r="AO764">
        <f>1-AM764/AN764</f>
        <v>0</v>
      </c>
      <c r="AP764">
        <v>0</v>
      </c>
      <c r="AQ764" t="s">
        <v>292</v>
      </c>
      <c r="AR764" t="s">
        <v>292</v>
      </c>
      <c r="AS764">
        <v>0</v>
      </c>
      <c r="AT764">
        <v>0</v>
      </c>
      <c r="AU764">
        <f>1-AS764/AT764</f>
        <v>0</v>
      </c>
      <c r="AV764">
        <v>0.5</v>
      </c>
      <c r="AW764">
        <f>BN764</f>
        <v>0</v>
      </c>
      <c r="AX764">
        <f>K764</f>
        <v>0</v>
      </c>
      <c r="AY764">
        <f>AU764*AV764*AW764</f>
        <v>0</v>
      </c>
      <c r="AZ764">
        <f>(AX764-AP764)/AW764</f>
        <v>0</v>
      </c>
      <c r="BA764">
        <f>(AN764-AT764)/AT764</f>
        <v>0</v>
      </c>
      <c r="BB764">
        <f>AM764/(AO764+AM764/AT764)</f>
        <v>0</v>
      </c>
      <c r="BC764" t="s">
        <v>292</v>
      </c>
      <c r="BD764">
        <v>0</v>
      </c>
      <c r="BE764">
        <f>IF(BD764&lt;&gt;0, BD764, BB764)</f>
        <v>0</v>
      </c>
      <c r="BF764">
        <f>1-BE764/AT764</f>
        <v>0</v>
      </c>
      <c r="BG764">
        <f>(AT764-AS764)/(AT764-BE764)</f>
        <v>0</v>
      </c>
      <c r="BH764">
        <f>(AN764-AT764)/(AN764-BE764)</f>
        <v>0</v>
      </c>
      <c r="BI764">
        <f>(AT764-AS764)/(AT764-AM764)</f>
        <v>0</v>
      </c>
      <c r="BJ764">
        <f>(AN764-AT764)/(AN764-AM764)</f>
        <v>0</v>
      </c>
      <c r="BK764">
        <f>(BG764*BE764/AS764)</f>
        <v>0</v>
      </c>
      <c r="BL764">
        <f>(1-BK764)</f>
        <v>0</v>
      </c>
      <c r="BM764">
        <f>$B$11*CK764+$C$11*CL764+$F$11*CM764*(1-CP764)</f>
        <v>0</v>
      </c>
      <c r="BN764">
        <f>BM764*BO764</f>
        <v>0</v>
      </c>
      <c r="BO764">
        <f>($B$11*$D$9+$C$11*$D$9+$F$11*((CZ764+CR764)/MAX(CZ764+CR764+DA764, 0.1)*$I$9+DA764/MAX(CZ764+CR764+DA764, 0.1)*$J$9))/($B$11+$C$11+$F$11)</f>
        <v>0</v>
      </c>
      <c r="BP764">
        <f>($B$11*$K$9+$C$11*$K$9+$F$11*((CZ764+CR764)/MAX(CZ764+CR764+DA764, 0.1)*$P$9+DA764/MAX(CZ764+CR764+DA764, 0.1)*$Q$9))/($B$11+$C$11+$F$11)</f>
        <v>0</v>
      </c>
      <c r="BQ764">
        <v>6</v>
      </c>
      <c r="BR764">
        <v>0.5</v>
      </c>
      <c r="BS764" t="s">
        <v>293</v>
      </c>
      <c r="BT764">
        <v>2</v>
      </c>
      <c r="BU764">
        <v>1626466683</v>
      </c>
      <c r="BV764">
        <v>395.958333333333</v>
      </c>
      <c r="BW764">
        <v>419.999</v>
      </c>
      <c r="BX764">
        <v>23.5086666666667</v>
      </c>
      <c r="BY764">
        <v>12.816</v>
      </c>
      <c r="BZ764">
        <v>394.408333333333</v>
      </c>
      <c r="CA764">
        <v>23.3977333333333</v>
      </c>
      <c r="CB764">
        <v>900.009666666667</v>
      </c>
      <c r="CC764">
        <v>100.746333333333</v>
      </c>
      <c r="CD764">
        <v>0.0999724333333333</v>
      </c>
      <c r="CE764">
        <v>38.4342</v>
      </c>
      <c r="CF764">
        <v>35.2977</v>
      </c>
      <c r="CG764">
        <v>999.9</v>
      </c>
      <c r="CH764">
        <v>0</v>
      </c>
      <c r="CI764">
        <v>0</v>
      </c>
      <c r="CJ764">
        <v>9992.5</v>
      </c>
      <c r="CK764">
        <v>0</v>
      </c>
      <c r="CL764">
        <v>0.221023</v>
      </c>
      <c r="CM764">
        <v>1459.96</v>
      </c>
      <c r="CN764">
        <v>0.972993</v>
      </c>
      <c r="CO764">
        <v>0.0270067</v>
      </c>
      <c r="CP764">
        <v>0</v>
      </c>
      <c r="CQ764">
        <v>865.708666666667</v>
      </c>
      <c r="CR764">
        <v>4.99999</v>
      </c>
      <c r="CS764">
        <v>12783.0333333333</v>
      </c>
      <c r="CT764">
        <v>12728</v>
      </c>
      <c r="CU764">
        <v>41.812</v>
      </c>
      <c r="CV764">
        <v>42.833</v>
      </c>
      <c r="CW764">
        <v>42.5</v>
      </c>
      <c r="CX764">
        <v>42.687</v>
      </c>
      <c r="CY764">
        <v>44.875</v>
      </c>
      <c r="CZ764">
        <v>1415.67</v>
      </c>
      <c r="DA764">
        <v>39.29</v>
      </c>
      <c r="DB764">
        <v>0</v>
      </c>
      <c r="DC764">
        <v>1626466695.2</v>
      </c>
      <c r="DD764">
        <v>0</v>
      </c>
      <c r="DE764">
        <v>866.28492</v>
      </c>
      <c r="DF764">
        <v>-5.84669231124493</v>
      </c>
      <c r="DG764">
        <v>-87.2384614914069</v>
      </c>
      <c r="DH764">
        <v>12792.444</v>
      </c>
      <c r="DI764">
        <v>15</v>
      </c>
      <c r="DJ764">
        <v>1626465084.6</v>
      </c>
      <c r="DK764" t="s">
        <v>294</v>
      </c>
      <c r="DL764">
        <v>1626465076.6</v>
      </c>
      <c r="DM764">
        <v>1626465084.6</v>
      </c>
      <c r="DN764">
        <v>8</v>
      </c>
      <c r="DO764">
        <v>0.212</v>
      </c>
      <c r="DP764">
        <v>0.013</v>
      </c>
      <c r="DQ764">
        <v>1.588</v>
      </c>
      <c r="DR764">
        <v>-0.074</v>
      </c>
      <c r="DS764">
        <v>420</v>
      </c>
      <c r="DT764">
        <v>3</v>
      </c>
      <c r="DU764">
        <v>0.13</v>
      </c>
      <c r="DV764">
        <v>0.03</v>
      </c>
      <c r="DW764">
        <v>-24.0479073170732</v>
      </c>
      <c r="DX764">
        <v>0.0836571428571198</v>
      </c>
      <c r="DY764">
        <v>0.0194317491052583</v>
      </c>
      <c r="DZ764">
        <v>1</v>
      </c>
      <c r="EA764">
        <v>866.674909090909</v>
      </c>
      <c r="EB764">
        <v>-6.32672802267173</v>
      </c>
      <c r="EC764">
        <v>0.656431785264273</v>
      </c>
      <c r="ED764">
        <v>1</v>
      </c>
      <c r="EE764">
        <v>10.6806292682927</v>
      </c>
      <c r="EF764">
        <v>0.160950522648059</v>
      </c>
      <c r="EG764">
        <v>0.0168024278719307</v>
      </c>
      <c r="EH764">
        <v>0</v>
      </c>
      <c r="EI764">
        <v>2</v>
      </c>
      <c r="EJ764">
        <v>3</v>
      </c>
      <c r="EK764" t="s">
        <v>354</v>
      </c>
      <c r="EL764">
        <v>100</v>
      </c>
      <c r="EM764">
        <v>100</v>
      </c>
      <c r="EN764">
        <v>1.549</v>
      </c>
      <c r="EO764">
        <v>0.1111</v>
      </c>
      <c r="EP764">
        <v>0.796380875196005</v>
      </c>
      <c r="EQ764">
        <v>0.00225868272383977</v>
      </c>
      <c r="ER764">
        <v>-9.96746185667655e-07</v>
      </c>
      <c r="ES764">
        <v>2.83711317370827e-10</v>
      </c>
      <c r="ET764">
        <v>-0.071317122073674</v>
      </c>
      <c r="EU764">
        <v>-0.00217948432402501</v>
      </c>
      <c r="EV764">
        <v>0.000453263451741206</v>
      </c>
      <c r="EW764">
        <v>-1.16319206543697e-06</v>
      </c>
      <c r="EX764">
        <v>-2</v>
      </c>
      <c r="EY764">
        <v>2196</v>
      </c>
      <c r="EZ764">
        <v>1</v>
      </c>
      <c r="FA764">
        <v>25</v>
      </c>
      <c r="FB764">
        <v>26.8</v>
      </c>
      <c r="FC764">
        <v>26.7</v>
      </c>
      <c r="FD764">
        <v>18</v>
      </c>
      <c r="FE764">
        <v>850.467</v>
      </c>
      <c r="FF764">
        <v>446.522</v>
      </c>
      <c r="FG764">
        <v>47.0007</v>
      </c>
      <c r="FH764">
        <v>26.4346</v>
      </c>
      <c r="FI764">
        <v>30.0007</v>
      </c>
      <c r="FJ764">
        <v>26.1258</v>
      </c>
      <c r="FK764">
        <v>26.1174</v>
      </c>
      <c r="FL764">
        <v>25.2804</v>
      </c>
      <c r="FM764">
        <v>17.7629</v>
      </c>
      <c r="FN764">
        <v>0</v>
      </c>
      <c r="FO764">
        <v>47</v>
      </c>
      <c r="FP764">
        <v>420</v>
      </c>
      <c r="FQ764">
        <v>12.955</v>
      </c>
      <c r="FR764">
        <v>101.349</v>
      </c>
      <c r="FS764">
        <v>101.757</v>
      </c>
    </row>
    <row r="765" spans="1:175">
      <c r="A765">
        <v>749</v>
      </c>
      <c r="B765">
        <v>1626466686</v>
      </c>
      <c r="C765">
        <v>1496.40000009537</v>
      </c>
      <c r="D765" t="s">
        <v>1792</v>
      </c>
      <c r="E765" t="s">
        <v>1793</v>
      </c>
      <c r="F765">
        <v>1</v>
      </c>
      <c r="G765" t="s">
        <v>291</v>
      </c>
      <c r="H765">
        <v>1626466685</v>
      </c>
      <c r="I765">
        <f>(J765)/1000</f>
        <v>0</v>
      </c>
      <c r="J765">
        <f>1000*CB765*AH765*(BX765-BY765)/(100*BQ765*(1000-AH765*BX765))</f>
        <v>0</v>
      </c>
      <c r="K765">
        <f>CB765*AH765*(BW765-BV765*(1000-AH765*BY765)/(1000-AH765*BX765))/(100*BQ765)</f>
        <v>0</v>
      </c>
      <c r="L765">
        <f>BV765 - IF(AH765&gt;1, K765*BQ765*100.0/(AJ765*CJ765), 0)</f>
        <v>0</v>
      </c>
      <c r="M765">
        <f>((S765-I765/2)*L765-K765)/(S765+I765/2)</f>
        <v>0</v>
      </c>
      <c r="N765">
        <f>M765*(CC765+CD765)/1000.0</f>
        <v>0</v>
      </c>
      <c r="O765">
        <f>(BV765 - IF(AH765&gt;1, K765*BQ765*100.0/(AJ765*CJ765), 0))*(CC765+CD765)/1000.0</f>
        <v>0</v>
      </c>
      <c r="P765">
        <f>2.0/((1/R765-1/Q765)+SIGN(R765)*SQRT((1/R765-1/Q765)*(1/R765-1/Q765) + 4*BR765/((BR765+1)*(BR765+1))*(2*1/R765*1/Q765-1/Q765*1/Q765)))</f>
        <v>0</v>
      </c>
      <c r="Q765">
        <f>IF(LEFT(BS765,1)&lt;&gt;"0",IF(LEFT(BS765,1)="1",3.0,BT765),$D$5+$E$5*(CJ765*CC765/($K$5*1000))+$F$5*(CJ765*CC765/($K$5*1000))*MAX(MIN(BQ765,$J$5),$I$5)*MAX(MIN(BQ765,$J$5),$I$5)+$G$5*MAX(MIN(BQ765,$J$5),$I$5)*(CJ765*CC765/($K$5*1000))+$H$5*(CJ765*CC765/($K$5*1000))*(CJ765*CC765/($K$5*1000)))</f>
        <v>0</v>
      </c>
      <c r="R765">
        <f>I765*(1000-(1000*0.61365*exp(17.502*V765/(240.97+V765))/(CC765+CD765)+BX765)/2)/(1000*0.61365*exp(17.502*V765/(240.97+V765))/(CC765+CD765)-BX765)</f>
        <v>0</v>
      </c>
      <c r="S765">
        <f>1/((BR765+1)/(P765/1.6)+1/(Q765/1.37)) + BR765/((BR765+1)/(P765/1.6) + BR765/(Q765/1.37))</f>
        <v>0</v>
      </c>
      <c r="T765">
        <f>(BM765*BP765)</f>
        <v>0</v>
      </c>
      <c r="U765">
        <f>(CE765+(T765+2*0.95*5.67E-8*(((CE765+$B$7)+273)^4-(CE765+273)^4)-44100*I765)/(1.84*29.3*Q765+8*0.95*5.67E-8*(CE765+273)^3))</f>
        <v>0</v>
      </c>
      <c r="V765">
        <f>($C$7*CF765+$D$7*CG765+$E$7*U765)</f>
        <v>0</v>
      </c>
      <c r="W765">
        <f>0.61365*exp(17.502*V765/(240.97+V765))</f>
        <v>0</v>
      </c>
      <c r="X765">
        <f>(Y765/Z765*100)</f>
        <v>0</v>
      </c>
      <c r="Y765">
        <f>BX765*(CC765+CD765)/1000</f>
        <v>0</v>
      </c>
      <c r="Z765">
        <f>0.61365*exp(17.502*CE765/(240.97+CE765))</f>
        <v>0</v>
      </c>
      <c r="AA765">
        <f>(W765-BX765*(CC765+CD765)/1000)</f>
        <v>0</v>
      </c>
      <c r="AB765">
        <f>(-I765*44100)</f>
        <v>0</v>
      </c>
      <c r="AC765">
        <f>2*29.3*Q765*0.92*(CE765-V765)</f>
        <v>0</v>
      </c>
      <c r="AD765">
        <f>2*0.95*5.67E-8*(((CE765+$B$7)+273)^4-(V765+273)^4)</f>
        <v>0</v>
      </c>
      <c r="AE765">
        <f>T765+AD765+AB765+AC765</f>
        <v>0</v>
      </c>
      <c r="AF765">
        <v>117</v>
      </c>
      <c r="AG765">
        <v>13</v>
      </c>
      <c r="AH765">
        <f>IF(AF765*$H$13&gt;=AJ765,1.0,(AJ765/(AJ765-AF765*$H$13)))</f>
        <v>0</v>
      </c>
      <c r="AI765">
        <f>(AH765-1)*100</f>
        <v>0</v>
      </c>
      <c r="AJ765">
        <f>MAX(0,($B$13+$C$13*CJ765)/(1+$D$13*CJ765)*CC765/(CE765+273)*$E$13)</f>
        <v>0</v>
      </c>
      <c r="AK765" t="s">
        <v>292</v>
      </c>
      <c r="AL765" t="s">
        <v>292</v>
      </c>
      <c r="AM765">
        <v>0</v>
      </c>
      <c r="AN765">
        <v>0</v>
      </c>
      <c r="AO765">
        <f>1-AM765/AN765</f>
        <v>0</v>
      </c>
      <c r="AP765">
        <v>0</v>
      </c>
      <c r="AQ765" t="s">
        <v>292</v>
      </c>
      <c r="AR765" t="s">
        <v>292</v>
      </c>
      <c r="AS765">
        <v>0</v>
      </c>
      <c r="AT765">
        <v>0</v>
      </c>
      <c r="AU765">
        <f>1-AS765/AT765</f>
        <v>0</v>
      </c>
      <c r="AV765">
        <v>0.5</v>
      </c>
      <c r="AW765">
        <f>BN765</f>
        <v>0</v>
      </c>
      <c r="AX765">
        <f>K765</f>
        <v>0</v>
      </c>
      <c r="AY765">
        <f>AU765*AV765*AW765</f>
        <v>0</v>
      </c>
      <c r="AZ765">
        <f>(AX765-AP765)/AW765</f>
        <v>0</v>
      </c>
      <c r="BA765">
        <f>(AN765-AT765)/AT765</f>
        <v>0</v>
      </c>
      <c r="BB765">
        <f>AM765/(AO765+AM765/AT765)</f>
        <v>0</v>
      </c>
      <c r="BC765" t="s">
        <v>292</v>
      </c>
      <c r="BD765">
        <v>0</v>
      </c>
      <c r="BE765">
        <f>IF(BD765&lt;&gt;0, BD765, BB765)</f>
        <v>0</v>
      </c>
      <c r="BF765">
        <f>1-BE765/AT765</f>
        <v>0</v>
      </c>
      <c r="BG765">
        <f>(AT765-AS765)/(AT765-BE765)</f>
        <v>0</v>
      </c>
      <c r="BH765">
        <f>(AN765-AT765)/(AN765-BE765)</f>
        <v>0</v>
      </c>
      <c r="BI765">
        <f>(AT765-AS765)/(AT765-AM765)</f>
        <v>0</v>
      </c>
      <c r="BJ765">
        <f>(AN765-AT765)/(AN765-AM765)</f>
        <v>0</v>
      </c>
      <c r="BK765">
        <f>(BG765*BE765/AS765)</f>
        <v>0</v>
      </c>
      <c r="BL765">
        <f>(1-BK765)</f>
        <v>0</v>
      </c>
      <c r="BM765">
        <f>$B$11*CK765+$C$11*CL765+$F$11*CM765*(1-CP765)</f>
        <v>0</v>
      </c>
      <c r="BN765">
        <f>BM765*BO765</f>
        <v>0</v>
      </c>
      <c r="BO765">
        <f>($B$11*$D$9+$C$11*$D$9+$F$11*((CZ765+CR765)/MAX(CZ765+CR765+DA765, 0.1)*$I$9+DA765/MAX(CZ765+CR765+DA765, 0.1)*$J$9))/($B$11+$C$11+$F$11)</f>
        <v>0</v>
      </c>
      <c r="BP765">
        <f>($B$11*$K$9+$C$11*$K$9+$F$11*((CZ765+CR765)/MAX(CZ765+CR765+DA765, 0.1)*$P$9+DA765/MAX(CZ765+CR765+DA765, 0.1)*$Q$9))/($B$11+$C$11+$F$11)</f>
        <v>0</v>
      </c>
      <c r="BQ765">
        <v>6</v>
      </c>
      <c r="BR765">
        <v>0.5</v>
      </c>
      <c r="BS765" t="s">
        <v>293</v>
      </c>
      <c r="BT765">
        <v>2</v>
      </c>
      <c r="BU765">
        <v>1626466685</v>
      </c>
      <c r="BV765">
        <v>395.938333333333</v>
      </c>
      <c r="BW765">
        <v>419.973666666667</v>
      </c>
      <c r="BX765">
        <v>23.5197333333333</v>
      </c>
      <c r="BY765">
        <v>12.8374333333333</v>
      </c>
      <c r="BZ765">
        <v>394.388666666667</v>
      </c>
      <c r="CA765">
        <v>23.4086</v>
      </c>
      <c r="CB765">
        <v>899.958</v>
      </c>
      <c r="CC765">
        <v>100.746333333333</v>
      </c>
      <c r="CD765">
        <v>0.100044</v>
      </c>
      <c r="CE765">
        <v>38.4393</v>
      </c>
      <c r="CF765">
        <v>35.2991</v>
      </c>
      <c r="CG765">
        <v>999.9</v>
      </c>
      <c r="CH765">
        <v>0</v>
      </c>
      <c r="CI765">
        <v>0</v>
      </c>
      <c r="CJ765">
        <v>9955</v>
      </c>
      <c r="CK765">
        <v>0</v>
      </c>
      <c r="CL765">
        <v>0.221023</v>
      </c>
      <c r="CM765">
        <v>1460.12666666667</v>
      </c>
      <c r="CN765">
        <v>0.972996333333333</v>
      </c>
      <c r="CO765">
        <v>0.0270035666666667</v>
      </c>
      <c r="CP765">
        <v>0</v>
      </c>
      <c r="CQ765">
        <v>865.257333333333</v>
      </c>
      <c r="CR765">
        <v>4.99999</v>
      </c>
      <c r="CS765">
        <v>12781.2666666667</v>
      </c>
      <c r="CT765">
        <v>12729.4666666667</v>
      </c>
      <c r="CU765">
        <v>41.812</v>
      </c>
      <c r="CV765">
        <v>42.854</v>
      </c>
      <c r="CW765">
        <v>42.5</v>
      </c>
      <c r="CX765">
        <v>42.687</v>
      </c>
      <c r="CY765">
        <v>44.875</v>
      </c>
      <c r="CZ765">
        <v>1415.83666666667</v>
      </c>
      <c r="DA765">
        <v>39.29</v>
      </c>
      <c r="DB765">
        <v>0</v>
      </c>
      <c r="DC765">
        <v>1626466697</v>
      </c>
      <c r="DD765">
        <v>0</v>
      </c>
      <c r="DE765">
        <v>866.109038461538</v>
      </c>
      <c r="DF765">
        <v>-5.59688888862875</v>
      </c>
      <c r="DG765">
        <v>-88.1333331432993</v>
      </c>
      <c r="DH765">
        <v>12790.25</v>
      </c>
      <c r="DI765">
        <v>15</v>
      </c>
      <c r="DJ765">
        <v>1626465084.6</v>
      </c>
      <c r="DK765" t="s">
        <v>294</v>
      </c>
      <c r="DL765">
        <v>1626465076.6</v>
      </c>
      <c r="DM765">
        <v>1626465084.6</v>
      </c>
      <c r="DN765">
        <v>8</v>
      </c>
      <c r="DO765">
        <v>0.212</v>
      </c>
      <c r="DP765">
        <v>0.013</v>
      </c>
      <c r="DQ765">
        <v>1.588</v>
      </c>
      <c r="DR765">
        <v>-0.074</v>
      </c>
      <c r="DS765">
        <v>420</v>
      </c>
      <c r="DT765">
        <v>3</v>
      </c>
      <c r="DU765">
        <v>0.13</v>
      </c>
      <c r="DV765">
        <v>0.03</v>
      </c>
      <c r="DW765">
        <v>-24.0442731707317</v>
      </c>
      <c r="DX765">
        <v>0.0586724738675687</v>
      </c>
      <c r="DY765">
        <v>0.0174915871679438</v>
      </c>
      <c r="DZ765">
        <v>1</v>
      </c>
      <c r="EA765">
        <v>866.468314285714</v>
      </c>
      <c r="EB765">
        <v>-6.34069667318971</v>
      </c>
      <c r="EC765">
        <v>0.686650036520105</v>
      </c>
      <c r="ED765">
        <v>1</v>
      </c>
      <c r="EE765">
        <v>10.6828170731707</v>
      </c>
      <c r="EF765">
        <v>0.133540766550541</v>
      </c>
      <c r="EG765">
        <v>0.0157140748226306</v>
      </c>
      <c r="EH765">
        <v>0</v>
      </c>
      <c r="EI765">
        <v>2</v>
      </c>
      <c r="EJ765">
        <v>3</v>
      </c>
      <c r="EK765" t="s">
        <v>354</v>
      </c>
      <c r="EL765">
        <v>100</v>
      </c>
      <c r="EM765">
        <v>100</v>
      </c>
      <c r="EN765">
        <v>1.549</v>
      </c>
      <c r="EO765">
        <v>0.1112</v>
      </c>
      <c r="EP765">
        <v>0.796380875196005</v>
      </c>
      <c r="EQ765">
        <v>0.00225868272383977</v>
      </c>
      <c r="ER765">
        <v>-9.96746185667655e-07</v>
      </c>
      <c r="ES765">
        <v>2.83711317370827e-10</v>
      </c>
      <c r="ET765">
        <v>-0.071317122073674</v>
      </c>
      <c r="EU765">
        <v>-0.00217948432402501</v>
      </c>
      <c r="EV765">
        <v>0.000453263451741206</v>
      </c>
      <c r="EW765">
        <v>-1.16319206543697e-06</v>
      </c>
      <c r="EX765">
        <v>-2</v>
      </c>
      <c r="EY765">
        <v>2196</v>
      </c>
      <c r="EZ765">
        <v>1</v>
      </c>
      <c r="FA765">
        <v>25</v>
      </c>
      <c r="FB765">
        <v>26.8</v>
      </c>
      <c r="FC765">
        <v>26.7</v>
      </c>
      <c r="FD765">
        <v>18</v>
      </c>
      <c r="FE765">
        <v>850.414</v>
      </c>
      <c r="FF765">
        <v>446.575</v>
      </c>
      <c r="FG765">
        <v>47.0008</v>
      </c>
      <c r="FH765">
        <v>26.4377</v>
      </c>
      <c r="FI765">
        <v>30.0007</v>
      </c>
      <c r="FJ765">
        <v>26.1285</v>
      </c>
      <c r="FK765">
        <v>26.1201</v>
      </c>
      <c r="FL765">
        <v>25.2812</v>
      </c>
      <c r="FM765">
        <v>17.4598</v>
      </c>
      <c r="FN765">
        <v>0</v>
      </c>
      <c r="FO765">
        <v>47</v>
      </c>
      <c r="FP765">
        <v>420</v>
      </c>
      <c r="FQ765">
        <v>12.9554</v>
      </c>
      <c r="FR765">
        <v>101.349</v>
      </c>
      <c r="FS765">
        <v>101.756</v>
      </c>
    </row>
    <row r="766" spans="1:175">
      <c r="A766">
        <v>750</v>
      </c>
      <c r="B766">
        <v>1626466688</v>
      </c>
      <c r="C766">
        <v>1498.40000009537</v>
      </c>
      <c r="D766" t="s">
        <v>1794</v>
      </c>
      <c r="E766" t="s">
        <v>1795</v>
      </c>
      <c r="F766">
        <v>1</v>
      </c>
      <c r="G766" t="s">
        <v>291</v>
      </c>
      <c r="H766">
        <v>1626466687</v>
      </c>
      <c r="I766">
        <f>(J766)/1000</f>
        <v>0</v>
      </c>
      <c r="J766">
        <f>1000*CB766*AH766*(BX766-BY766)/(100*BQ766*(1000-AH766*BX766))</f>
        <v>0</v>
      </c>
      <c r="K766">
        <f>CB766*AH766*(BW766-BV766*(1000-AH766*BY766)/(1000-AH766*BX766))/(100*BQ766)</f>
        <v>0</v>
      </c>
      <c r="L766">
        <f>BV766 - IF(AH766&gt;1, K766*BQ766*100.0/(AJ766*CJ766), 0)</f>
        <v>0</v>
      </c>
      <c r="M766">
        <f>((S766-I766/2)*L766-K766)/(S766+I766/2)</f>
        <v>0</v>
      </c>
      <c r="N766">
        <f>M766*(CC766+CD766)/1000.0</f>
        <v>0</v>
      </c>
      <c r="O766">
        <f>(BV766 - IF(AH766&gt;1, K766*BQ766*100.0/(AJ766*CJ766), 0))*(CC766+CD766)/1000.0</f>
        <v>0</v>
      </c>
      <c r="P766">
        <f>2.0/((1/R766-1/Q766)+SIGN(R766)*SQRT((1/R766-1/Q766)*(1/R766-1/Q766) + 4*BR766/((BR766+1)*(BR766+1))*(2*1/R766*1/Q766-1/Q766*1/Q766)))</f>
        <v>0</v>
      </c>
      <c r="Q766">
        <f>IF(LEFT(BS766,1)&lt;&gt;"0",IF(LEFT(BS766,1)="1",3.0,BT766),$D$5+$E$5*(CJ766*CC766/($K$5*1000))+$F$5*(CJ766*CC766/($K$5*1000))*MAX(MIN(BQ766,$J$5),$I$5)*MAX(MIN(BQ766,$J$5),$I$5)+$G$5*MAX(MIN(BQ766,$J$5),$I$5)*(CJ766*CC766/($K$5*1000))+$H$5*(CJ766*CC766/($K$5*1000))*(CJ766*CC766/($K$5*1000)))</f>
        <v>0</v>
      </c>
      <c r="R766">
        <f>I766*(1000-(1000*0.61365*exp(17.502*V766/(240.97+V766))/(CC766+CD766)+BX766)/2)/(1000*0.61365*exp(17.502*V766/(240.97+V766))/(CC766+CD766)-BX766)</f>
        <v>0</v>
      </c>
      <c r="S766">
        <f>1/((BR766+1)/(P766/1.6)+1/(Q766/1.37)) + BR766/((BR766+1)/(P766/1.6) + BR766/(Q766/1.37))</f>
        <v>0</v>
      </c>
      <c r="T766">
        <f>(BM766*BP766)</f>
        <v>0</v>
      </c>
      <c r="U766">
        <f>(CE766+(T766+2*0.95*5.67E-8*(((CE766+$B$7)+273)^4-(CE766+273)^4)-44100*I766)/(1.84*29.3*Q766+8*0.95*5.67E-8*(CE766+273)^3))</f>
        <v>0</v>
      </c>
      <c r="V766">
        <f>($C$7*CF766+$D$7*CG766+$E$7*U766)</f>
        <v>0</v>
      </c>
      <c r="W766">
        <f>0.61365*exp(17.502*V766/(240.97+V766))</f>
        <v>0</v>
      </c>
      <c r="X766">
        <f>(Y766/Z766*100)</f>
        <v>0</v>
      </c>
      <c r="Y766">
        <f>BX766*(CC766+CD766)/1000</f>
        <v>0</v>
      </c>
      <c r="Z766">
        <f>0.61365*exp(17.502*CE766/(240.97+CE766))</f>
        <v>0</v>
      </c>
      <c r="AA766">
        <f>(W766-BX766*(CC766+CD766)/1000)</f>
        <v>0</v>
      </c>
      <c r="AB766">
        <f>(-I766*44100)</f>
        <v>0</v>
      </c>
      <c r="AC766">
        <f>2*29.3*Q766*0.92*(CE766-V766)</f>
        <v>0</v>
      </c>
      <c r="AD766">
        <f>2*0.95*5.67E-8*(((CE766+$B$7)+273)^4-(V766+273)^4)</f>
        <v>0</v>
      </c>
      <c r="AE766">
        <f>T766+AD766+AB766+AC766</f>
        <v>0</v>
      </c>
      <c r="AF766">
        <v>117</v>
      </c>
      <c r="AG766">
        <v>13</v>
      </c>
      <c r="AH766">
        <f>IF(AF766*$H$13&gt;=AJ766,1.0,(AJ766/(AJ766-AF766*$H$13)))</f>
        <v>0</v>
      </c>
      <c r="AI766">
        <f>(AH766-1)*100</f>
        <v>0</v>
      </c>
      <c r="AJ766">
        <f>MAX(0,($B$13+$C$13*CJ766)/(1+$D$13*CJ766)*CC766/(CE766+273)*$E$13)</f>
        <v>0</v>
      </c>
      <c r="AK766" t="s">
        <v>292</v>
      </c>
      <c r="AL766" t="s">
        <v>292</v>
      </c>
      <c r="AM766">
        <v>0</v>
      </c>
      <c r="AN766">
        <v>0</v>
      </c>
      <c r="AO766">
        <f>1-AM766/AN766</f>
        <v>0</v>
      </c>
      <c r="AP766">
        <v>0</v>
      </c>
      <c r="AQ766" t="s">
        <v>292</v>
      </c>
      <c r="AR766" t="s">
        <v>292</v>
      </c>
      <c r="AS766">
        <v>0</v>
      </c>
      <c r="AT766">
        <v>0</v>
      </c>
      <c r="AU766">
        <f>1-AS766/AT766</f>
        <v>0</v>
      </c>
      <c r="AV766">
        <v>0.5</v>
      </c>
      <c r="AW766">
        <f>BN766</f>
        <v>0</v>
      </c>
      <c r="AX766">
        <f>K766</f>
        <v>0</v>
      </c>
      <c r="AY766">
        <f>AU766*AV766*AW766</f>
        <v>0</v>
      </c>
      <c r="AZ766">
        <f>(AX766-AP766)/AW766</f>
        <v>0</v>
      </c>
      <c r="BA766">
        <f>(AN766-AT766)/AT766</f>
        <v>0</v>
      </c>
      <c r="BB766">
        <f>AM766/(AO766+AM766/AT766)</f>
        <v>0</v>
      </c>
      <c r="BC766" t="s">
        <v>292</v>
      </c>
      <c r="BD766">
        <v>0</v>
      </c>
      <c r="BE766">
        <f>IF(BD766&lt;&gt;0, BD766, BB766)</f>
        <v>0</v>
      </c>
      <c r="BF766">
        <f>1-BE766/AT766</f>
        <v>0</v>
      </c>
      <c r="BG766">
        <f>(AT766-AS766)/(AT766-BE766)</f>
        <v>0</v>
      </c>
      <c r="BH766">
        <f>(AN766-AT766)/(AN766-BE766)</f>
        <v>0</v>
      </c>
      <c r="BI766">
        <f>(AT766-AS766)/(AT766-AM766)</f>
        <v>0</v>
      </c>
      <c r="BJ766">
        <f>(AN766-AT766)/(AN766-AM766)</f>
        <v>0</v>
      </c>
      <c r="BK766">
        <f>(BG766*BE766/AS766)</f>
        <v>0</v>
      </c>
      <c r="BL766">
        <f>(1-BK766)</f>
        <v>0</v>
      </c>
      <c r="BM766">
        <f>$B$11*CK766+$C$11*CL766+$F$11*CM766*(1-CP766)</f>
        <v>0</v>
      </c>
      <c r="BN766">
        <f>BM766*BO766</f>
        <v>0</v>
      </c>
      <c r="BO766">
        <f>($B$11*$D$9+$C$11*$D$9+$F$11*((CZ766+CR766)/MAX(CZ766+CR766+DA766, 0.1)*$I$9+DA766/MAX(CZ766+CR766+DA766, 0.1)*$J$9))/($B$11+$C$11+$F$11)</f>
        <v>0</v>
      </c>
      <c r="BP766">
        <f>($B$11*$K$9+$C$11*$K$9+$F$11*((CZ766+CR766)/MAX(CZ766+CR766+DA766, 0.1)*$P$9+DA766/MAX(CZ766+CR766+DA766, 0.1)*$Q$9))/($B$11+$C$11+$F$11)</f>
        <v>0</v>
      </c>
      <c r="BQ766">
        <v>6</v>
      </c>
      <c r="BR766">
        <v>0.5</v>
      </c>
      <c r="BS766" t="s">
        <v>293</v>
      </c>
      <c r="BT766">
        <v>2</v>
      </c>
      <c r="BU766">
        <v>1626466687</v>
      </c>
      <c r="BV766">
        <v>395.920666666667</v>
      </c>
      <c r="BW766">
        <v>419.958333333333</v>
      </c>
      <c r="BX766">
        <v>23.5386</v>
      </c>
      <c r="BY766">
        <v>12.8513</v>
      </c>
      <c r="BZ766">
        <v>394.371333333333</v>
      </c>
      <c r="CA766">
        <v>23.4271666666667</v>
      </c>
      <c r="CB766">
        <v>900.005666666667</v>
      </c>
      <c r="CC766">
        <v>100.748</v>
      </c>
      <c r="CD766">
        <v>0.100361333333333</v>
      </c>
      <c r="CE766">
        <v>38.4453</v>
      </c>
      <c r="CF766">
        <v>35.2945666666667</v>
      </c>
      <c r="CG766">
        <v>999.9</v>
      </c>
      <c r="CH766">
        <v>0</v>
      </c>
      <c r="CI766">
        <v>0</v>
      </c>
      <c r="CJ766">
        <v>9942.5</v>
      </c>
      <c r="CK766">
        <v>0</v>
      </c>
      <c r="CL766">
        <v>0.221023</v>
      </c>
      <c r="CM766">
        <v>1459.95666666667</v>
      </c>
      <c r="CN766">
        <v>0.972993</v>
      </c>
      <c r="CO766">
        <v>0.0270067</v>
      </c>
      <c r="CP766">
        <v>0</v>
      </c>
      <c r="CQ766">
        <v>865.082666666667</v>
      </c>
      <c r="CR766">
        <v>4.99999</v>
      </c>
      <c r="CS766">
        <v>12777</v>
      </c>
      <c r="CT766">
        <v>12727.9</v>
      </c>
      <c r="CU766">
        <v>41.812</v>
      </c>
      <c r="CV766">
        <v>42.875</v>
      </c>
      <c r="CW766">
        <v>42.5</v>
      </c>
      <c r="CX766">
        <v>42.687</v>
      </c>
      <c r="CY766">
        <v>44.875</v>
      </c>
      <c r="CZ766">
        <v>1415.66666666667</v>
      </c>
      <c r="DA766">
        <v>39.29</v>
      </c>
      <c r="DB766">
        <v>0</v>
      </c>
      <c r="DC766">
        <v>1626466699.4</v>
      </c>
      <c r="DD766">
        <v>0</v>
      </c>
      <c r="DE766">
        <v>865.883730769231</v>
      </c>
      <c r="DF766">
        <v>-6.92502565366866</v>
      </c>
      <c r="DG766">
        <v>-91.7743589105267</v>
      </c>
      <c r="DH766">
        <v>12786.7769230769</v>
      </c>
      <c r="DI766">
        <v>15</v>
      </c>
      <c r="DJ766">
        <v>1626465084.6</v>
      </c>
      <c r="DK766" t="s">
        <v>294</v>
      </c>
      <c r="DL766">
        <v>1626465076.6</v>
      </c>
      <c r="DM766">
        <v>1626465084.6</v>
      </c>
      <c r="DN766">
        <v>8</v>
      </c>
      <c r="DO766">
        <v>0.212</v>
      </c>
      <c r="DP766">
        <v>0.013</v>
      </c>
      <c r="DQ766">
        <v>1.588</v>
      </c>
      <c r="DR766">
        <v>-0.074</v>
      </c>
      <c r="DS766">
        <v>420</v>
      </c>
      <c r="DT766">
        <v>3</v>
      </c>
      <c r="DU766">
        <v>0.13</v>
      </c>
      <c r="DV766">
        <v>0.03</v>
      </c>
      <c r="DW766">
        <v>-24.0448853658537</v>
      </c>
      <c r="DX766">
        <v>0.0519512195121382</v>
      </c>
      <c r="DY766">
        <v>0.0172433311389821</v>
      </c>
      <c r="DZ766">
        <v>1</v>
      </c>
      <c r="EA766">
        <v>866.209848484848</v>
      </c>
      <c r="EB766">
        <v>-6.27167075128967</v>
      </c>
      <c r="EC766">
        <v>0.649445783363021</v>
      </c>
      <c r="ED766">
        <v>1</v>
      </c>
      <c r="EE766">
        <v>10.6857634146341</v>
      </c>
      <c r="EF766">
        <v>0.0853777003484233</v>
      </c>
      <c r="EG766">
        <v>0.0128030628213943</v>
      </c>
      <c r="EH766">
        <v>1</v>
      </c>
      <c r="EI766">
        <v>3</v>
      </c>
      <c r="EJ766">
        <v>3</v>
      </c>
      <c r="EK766" t="s">
        <v>295</v>
      </c>
      <c r="EL766">
        <v>100</v>
      </c>
      <c r="EM766">
        <v>100</v>
      </c>
      <c r="EN766">
        <v>1.55</v>
      </c>
      <c r="EO766">
        <v>0.1116</v>
      </c>
      <c r="EP766">
        <v>0.796380875196005</v>
      </c>
      <c r="EQ766">
        <v>0.00225868272383977</v>
      </c>
      <c r="ER766">
        <v>-9.96746185667655e-07</v>
      </c>
      <c r="ES766">
        <v>2.83711317370827e-10</v>
      </c>
      <c r="ET766">
        <v>-0.071317122073674</v>
      </c>
      <c r="EU766">
        <v>-0.00217948432402501</v>
      </c>
      <c r="EV766">
        <v>0.000453263451741206</v>
      </c>
      <c r="EW766">
        <v>-1.16319206543697e-06</v>
      </c>
      <c r="EX766">
        <v>-2</v>
      </c>
      <c r="EY766">
        <v>2196</v>
      </c>
      <c r="EZ766">
        <v>1</v>
      </c>
      <c r="FA766">
        <v>25</v>
      </c>
      <c r="FB766">
        <v>26.9</v>
      </c>
      <c r="FC766">
        <v>26.7</v>
      </c>
      <c r="FD766">
        <v>18</v>
      </c>
      <c r="FE766">
        <v>850.51</v>
      </c>
      <c r="FF766">
        <v>446.612</v>
      </c>
      <c r="FG766">
        <v>47.0009</v>
      </c>
      <c r="FH766">
        <v>26.4408</v>
      </c>
      <c r="FI766">
        <v>30.0006</v>
      </c>
      <c r="FJ766">
        <v>26.1316</v>
      </c>
      <c r="FK766">
        <v>26.1227</v>
      </c>
      <c r="FL766">
        <v>25.2827</v>
      </c>
      <c r="FM766">
        <v>17.4598</v>
      </c>
      <c r="FN766">
        <v>0</v>
      </c>
      <c r="FO766">
        <v>47</v>
      </c>
      <c r="FP766">
        <v>420</v>
      </c>
      <c r="FQ766">
        <v>12.948</v>
      </c>
      <c r="FR766">
        <v>101.348</v>
      </c>
      <c r="FS766">
        <v>101.755</v>
      </c>
    </row>
    <row r="767" spans="1:175">
      <c r="A767">
        <v>751</v>
      </c>
      <c r="B767">
        <v>1626466800</v>
      </c>
      <c r="C767">
        <v>1610.40000009537</v>
      </c>
      <c r="D767" t="s">
        <v>1796</v>
      </c>
      <c r="E767" t="s">
        <v>1797</v>
      </c>
      <c r="F767">
        <v>1</v>
      </c>
      <c r="G767" t="s">
        <v>291</v>
      </c>
      <c r="H767">
        <v>1626466799.25</v>
      </c>
      <c r="I767">
        <f>(J767)/1000</f>
        <v>0</v>
      </c>
      <c r="J767">
        <f>1000*CB767*AH767*(BX767-BY767)/(100*BQ767*(1000-AH767*BX767))</f>
        <v>0</v>
      </c>
      <c r="K767">
        <f>CB767*AH767*(BW767-BV767*(1000-AH767*BY767)/(1000-AH767*BX767))/(100*BQ767)</f>
        <v>0</v>
      </c>
      <c r="L767">
        <f>BV767 - IF(AH767&gt;1, K767*BQ767*100.0/(AJ767*CJ767), 0)</f>
        <v>0</v>
      </c>
      <c r="M767">
        <f>((S767-I767/2)*L767-K767)/(S767+I767/2)</f>
        <v>0</v>
      </c>
      <c r="N767">
        <f>M767*(CC767+CD767)/1000.0</f>
        <v>0</v>
      </c>
      <c r="O767">
        <f>(BV767 - IF(AH767&gt;1, K767*BQ767*100.0/(AJ767*CJ767), 0))*(CC767+CD767)/1000.0</f>
        <v>0</v>
      </c>
      <c r="P767">
        <f>2.0/((1/R767-1/Q767)+SIGN(R767)*SQRT((1/R767-1/Q767)*(1/R767-1/Q767) + 4*BR767/((BR767+1)*(BR767+1))*(2*1/R767*1/Q767-1/Q767*1/Q767)))</f>
        <v>0</v>
      </c>
      <c r="Q767">
        <f>IF(LEFT(BS767,1)&lt;&gt;"0",IF(LEFT(BS767,1)="1",3.0,BT767),$D$5+$E$5*(CJ767*CC767/($K$5*1000))+$F$5*(CJ767*CC767/($K$5*1000))*MAX(MIN(BQ767,$J$5),$I$5)*MAX(MIN(BQ767,$J$5),$I$5)+$G$5*MAX(MIN(BQ767,$J$5),$I$5)*(CJ767*CC767/($K$5*1000))+$H$5*(CJ767*CC767/($K$5*1000))*(CJ767*CC767/($K$5*1000)))</f>
        <v>0</v>
      </c>
      <c r="R767">
        <f>I767*(1000-(1000*0.61365*exp(17.502*V767/(240.97+V767))/(CC767+CD767)+BX767)/2)/(1000*0.61365*exp(17.502*V767/(240.97+V767))/(CC767+CD767)-BX767)</f>
        <v>0</v>
      </c>
      <c r="S767">
        <f>1/((BR767+1)/(P767/1.6)+1/(Q767/1.37)) + BR767/((BR767+1)/(P767/1.6) + BR767/(Q767/1.37))</f>
        <v>0</v>
      </c>
      <c r="T767">
        <f>(BM767*BP767)</f>
        <v>0</v>
      </c>
      <c r="U767">
        <f>(CE767+(T767+2*0.95*5.67E-8*(((CE767+$B$7)+273)^4-(CE767+273)^4)-44100*I767)/(1.84*29.3*Q767+8*0.95*5.67E-8*(CE767+273)^3))</f>
        <v>0</v>
      </c>
      <c r="V767">
        <f>($C$7*CF767+$D$7*CG767+$E$7*U767)</f>
        <v>0</v>
      </c>
      <c r="W767">
        <f>0.61365*exp(17.502*V767/(240.97+V767))</f>
        <v>0</v>
      </c>
      <c r="X767">
        <f>(Y767/Z767*100)</f>
        <v>0</v>
      </c>
      <c r="Y767">
        <f>BX767*(CC767+CD767)/1000</f>
        <v>0</v>
      </c>
      <c r="Z767">
        <f>0.61365*exp(17.502*CE767/(240.97+CE767))</f>
        <v>0</v>
      </c>
      <c r="AA767">
        <f>(W767-BX767*(CC767+CD767)/1000)</f>
        <v>0</v>
      </c>
      <c r="AB767">
        <f>(-I767*44100)</f>
        <v>0</v>
      </c>
      <c r="AC767">
        <f>2*29.3*Q767*0.92*(CE767-V767)</f>
        <v>0</v>
      </c>
      <c r="AD767">
        <f>2*0.95*5.67E-8*(((CE767+$B$7)+273)^4-(V767+273)^4)</f>
        <v>0</v>
      </c>
      <c r="AE767">
        <f>T767+AD767+AB767+AC767</f>
        <v>0</v>
      </c>
      <c r="AF767">
        <v>126</v>
      </c>
      <c r="AG767">
        <v>14</v>
      </c>
      <c r="AH767">
        <f>IF(AF767*$H$13&gt;=AJ767,1.0,(AJ767/(AJ767-AF767*$H$13)))</f>
        <v>0</v>
      </c>
      <c r="AI767">
        <f>(AH767-1)*100</f>
        <v>0</v>
      </c>
      <c r="AJ767">
        <f>MAX(0,($B$13+$C$13*CJ767)/(1+$D$13*CJ767)*CC767/(CE767+273)*$E$13)</f>
        <v>0</v>
      </c>
      <c r="AK767" t="s">
        <v>292</v>
      </c>
      <c r="AL767" t="s">
        <v>292</v>
      </c>
      <c r="AM767">
        <v>0</v>
      </c>
      <c r="AN767">
        <v>0</v>
      </c>
      <c r="AO767">
        <f>1-AM767/AN767</f>
        <v>0</v>
      </c>
      <c r="AP767">
        <v>0</v>
      </c>
      <c r="AQ767" t="s">
        <v>292</v>
      </c>
      <c r="AR767" t="s">
        <v>292</v>
      </c>
      <c r="AS767">
        <v>0</v>
      </c>
      <c r="AT767">
        <v>0</v>
      </c>
      <c r="AU767">
        <f>1-AS767/AT767</f>
        <v>0</v>
      </c>
      <c r="AV767">
        <v>0.5</v>
      </c>
      <c r="AW767">
        <f>BN767</f>
        <v>0</v>
      </c>
      <c r="AX767">
        <f>K767</f>
        <v>0</v>
      </c>
      <c r="AY767">
        <f>AU767*AV767*AW767</f>
        <v>0</v>
      </c>
      <c r="AZ767">
        <f>(AX767-AP767)/AW767</f>
        <v>0</v>
      </c>
      <c r="BA767">
        <f>(AN767-AT767)/AT767</f>
        <v>0</v>
      </c>
      <c r="BB767">
        <f>AM767/(AO767+AM767/AT767)</f>
        <v>0</v>
      </c>
      <c r="BC767" t="s">
        <v>292</v>
      </c>
      <c r="BD767">
        <v>0</v>
      </c>
      <c r="BE767">
        <f>IF(BD767&lt;&gt;0, BD767, BB767)</f>
        <v>0</v>
      </c>
      <c r="BF767">
        <f>1-BE767/AT767</f>
        <v>0</v>
      </c>
      <c r="BG767">
        <f>(AT767-AS767)/(AT767-BE767)</f>
        <v>0</v>
      </c>
      <c r="BH767">
        <f>(AN767-AT767)/(AN767-BE767)</f>
        <v>0</v>
      </c>
      <c r="BI767">
        <f>(AT767-AS767)/(AT767-AM767)</f>
        <v>0</v>
      </c>
      <c r="BJ767">
        <f>(AN767-AT767)/(AN767-AM767)</f>
        <v>0</v>
      </c>
      <c r="BK767">
        <f>(BG767*BE767/AS767)</f>
        <v>0</v>
      </c>
      <c r="BL767">
        <f>(1-BK767)</f>
        <v>0</v>
      </c>
      <c r="BM767">
        <f>$B$11*CK767+$C$11*CL767+$F$11*CM767*(1-CP767)</f>
        <v>0</v>
      </c>
      <c r="BN767">
        <f>BM767*BO767</f>
        <v>0</v>
      </c>
      <c r="BO767">
        <f>($B$11*$D$9+$C$11*$D$9+$F$11*((CZ767+CR767)/MAX(CZ767+CR767+DA767, 0.1)*$I$9+DA767/MAX(CZ767+CR767+DA767, 0.1)*$J$9))/($B$11+$C$11+$F$11)</f>
        <v>0</v>
      </c>
      <c r="BP767">
        <f>($B$11*$K$9+$C$11*$K$9+$F$11*((CZ767+CR767)/MAX(CZ767+CR767+DA767, 0.1)*$P$9+DA767/MAX(CZ767+CR767+DA767, 0.1)*$Q$9))/($B$11+$C$11+$F$11)</f>
        <v>0</v>
      </c>
      <c r="BQ767">
        <v>6</v>
      </c>
      <c r="BR767">
        <v>0.5</v>
      </c>
      <c r="BS767" t="s">
        <v>293</v>
      </c>
      <c r="BT767">
        <v>2</v>
      </c>
      <c r="BU767">
        <v>1626466799.25</v>
      </c>
      <c r="BV767">
        <v>395.9395</v>
      </c>
      <c r="BW767">
        <v>419.9145</v>
      </c>
      <c r="BX767">
        <v>24.08925</v>
      </c>
      <c r="BY767">
        <v>13.80835</v>
      </c>
      <c r="BZ767">
        <v>394.7515</v>
      </c>
      <c r="CA767">
        <v>24.01025</v>
      </c>
      <c r="CB767">
        <v>899.902</v>
      </c>
      <c r="CC767">
        <v>100.7465</v>
      </c>
      <c r="CD767">
        <v>0.0965063</v>
      </c>
      <c r="CE767">
        <v>38.7665</v>
      </c>
      <c r="CF767">
        <v>35.6272</v>
      </c>
      <c r="CG767">
        <v>999.9</v>
      </c>
      <c r="CH767">
        <v>0</v>
      </c>
      <c r="CI767">
        <v>0</v>
      </c>
      <c r="CJ767">
        <v>9997.5</v>
      </c>
      <c r="CK767">
        <v>0</v>
      </c>
      <c r="CL767">
        <v>0.221023</v>
      </c>
      <c r="CM767">
        <v>1460.03</v>
      </c>
      <c r="CN767">
        <v>0.972998</v>
      </c>
      <c r="CO767">
        <v>0.027002</v>
      </c>
      <c r="CP767">
        <v>0</v>
      </c>
      <c r="CQ767">
        <v>855.465</v>
      </c>
      <c r="CR767">
        <v>4.99999</v>
      </c>
      <c r="CS767">
        <v>12642.4</v>
      </c>
      <c r="CT767">
        <v>12728.6</v>
      </c>
      <c r="CU767">
        <v>42.125</v>
      </c>
      <c r="CV767">
        <v>43.062</v>
      </c>
      <c r="CW767">
        <v>42.812</v>
      </c>
      <c r="CX767">
        <v>42.937</v>
      </c>
      <c r="CY767">
        <v>45.187</v>
      </c>
      <c r="CZ767">
        <v>1415.74</v>
      </c>
      <c r="DA767">
        <v>39.29</v>
      </c>
      <c r="DB767">
        <v>0</v>
      </c>
      <c r="DC767">
        <v>1626466811</v>
      </c>
      <c r="DD767">
        <v>0</v>
      </c>
      <c r="DE767">
        <v>855.679076923077</v>
      </c>
      <c r="DF767">
        <v>-4.24157265360962</v>
      </c>
      <c r="DG767">
        <v>-56.6222220781559</v>
      </c>
      <c r="DH767">
        <v>12646.5615384615</v>
      </c>
      <c r="DI767">
        <v>15</v>
      </c>
      <c r="DJ767">
        <v>1626466792</v>
      </c>
      <c r="DK767" t="s">
        <v>1798</v>
      </c>
      <c r="DL767">
        <v>1626466782</v>
      </c>
      <c r="DM767">
        <v>1626466792</v>
      </c>
      <c r="DN767">
        <v>9</v>
      </c>
      <c r="DO767">
        <v>-0.362</v>
      </c>
      <c r="DP767">
        <v>-0.043</v>
      </c>
      <c r="DQ767">
        <v>1.227</v>
      </c>
      <c r="DR767">
        <v>-0.067</v>
      </c>
      <c r="DS767">
        <v>420</v>
      </c>
      <c r="DT767">
        <v>13</v>
      </c>
      <c r="DU767">
        <v>0.1</v>
      </c>
      <c r="DV767">
        <v>0.01</v>
      </c>
      <c r="DW767">
        <v>-4.35489118634146</v>
      </c>
      <c r="DX767">
        <v>-63.1701329393728</v>
      </c>
      <c r="DY767">
        <v>8.28263600415539</v>
      </c>
      <c r="DZ767">
        <v>0</v>
      </c>
      <c r="EA767">
        <v>855.917314285714</v>
      </c>
      <c r="EB767">
        <v>-4.54554550352559</v>
      </c>
      <c r="EC767">
        <v>0.52435450229937</v>
      </c>
      <c r="ED767">
        <v>1</v>
      </c>
      <c r="EE767">
        <v>1.96113528536585</v>
      </c>
      <c r="EF767">
        <v>26.8601478606272</v>
      </c>
      <c r="EG767">
        <v>3.56455098989756</v>
      </c>
      <c r="EH767">
        <v>0</v>
      </c>
      <c r="EI767">
        <v>1</v>
      </c>
      <c r="EJ767">
        <v>3</v>
      </c>
      <c r="EK767" t="s">
        <v>427</v>
      </c>
      <c r="EL767">
        <v>100</v>
      </c>
      <c r="EM767">
        <v>100</v>
      </c>
      <c r="EN767">
        <v>1.189</v>
      </c>
      <c r="EO767">
        <v>0.0804</v>
      </c>
      <c r="EP767">
        <v>0.434604490028122</v>
      </c>
      <c r="EQ767">
        <v>0.00225868272383977</v>
      </c>
      <c r="ER767">
        <v>-9.96746185667655e-07</v>
      </c>
      <c r="ES767">
        <v>2.83711317370827e-10</v>
      </c>
      <c r="ET767">
        <v>-0.113857598636304</v>
      </c>
      <c r="EU767">
        <v>-0.00217948432402501</v>
      </c>
      <c r="EV767">
        <v>0.000453263451741206</v>
      </c>
      <c r="EW767">
        <v>-1.16319206543697e-06</v>
      </c>
      <c r="EX767">
        <v>-2</v>
      </c>
      <c r="EY767">
        <v>2196</v>
      </c>
      <c r="EZ767">
        <v>1</v>
      </c>
      <c r="FA767">
        <v>25</v>
      </c>
      <c r="FB767">
        <v>0.3</v>
      </c>
      <c r="FC767">
        <v>0.1</v>
      </c>
      <c r="FD767">
        <v>18</v>
      </c>
      <c r="FE767">
        <v>838.919</v>
      </c>
      <c r="FF767">
        <v>447.395</v>
      </c>
      <c r="FG767">
        <v>47.0012</v>
      </c>
      <c r="FH767">
        <v>26.6057</v>
      </c>
      <c r="FI767">
        <v>30.0007</v>
      </c>
      <c r="FJ767">
        <v>26.336</v>
      </c>
      <c r="FK767">
        <v>26.2959</v>
      </c>
      <c r="FL767">
        <v>25.2973</v>
      </c>
      <c r="FM767">
        <v>0</v>
      </c>
      <c r="FN767">
        <v>3.18569</v>
      </c>
      <c r="FO767">
        <v>47</v>
      </c>
      <c r="FP767">
        <v>420</v>
      </c>
      <c r="FQ767">
        <v>14.6578</v>
      </c>
      <c r="FR767">
        <v>101.325</v>
      </c>
      <c r="FS767">
        <v>101.731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19</v>
      </c>
    </row>
    <row r="12" spans="1:2">
      <c r="A12" t="s">
        <v>21</v>
      </c>
      <c r="B12" t="s">
        <v>17</v>
      </c>
    </row>
    <row r="13" spans="1:2">
      <c r="A13" t="s">
        <v>22</v>
      </c>
      <c r="B13" t="s">
        <v>11</v>
      </c>
    </row>
    <row r="14" spans="1:2">
      <c r="A14" t="s">
        <v>23</v>
      </c>
      <c r="B1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2021-07-16T13:24:15Z</dcterms:created>
  <dcterms:modified xsi:type="dcterms:W3CDTF">2021-07-16T13:24:15Z</dcterms:modified>
</cp:coreProperties>
</file>